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iagarces/Desktop/"/>
    </mc:Choice>
  </mc:AlternateContent>
  <bookViews>
    <workbookView xWindow="1440" yWindow="2180" windowWidth="27360" windowHeight="149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70" i="1"/>
  <c r="D65" i="1"/>
  <c r="D66" i="1"/>
  <c r="D67" i="1"/>
  <c r="D68" i="1"/>
  <c r="D69" i="1"/>
  <c r="D71" i="1"/>
  <c r="E70" i="1"/>
  <c r="D81" i="1"/>
  <c r="E69" i="1"/>
  <c r="D80" i="1"/>
  <c r="E68" i="1"/>
  <c r="D79" i="1"/>
  <c r="E67" i="1"/>
  <c r="D78" i="1"/>
  <c r="E66" i="1"/>
  <c r="D77" i="1"/>
  <c r="E65" i="1"/>
  <c r="D76" i="1"/>
  <c r="E64" i="1"/>
  <c r="D75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64" i="1"/>
  <c r="H65" i="1"/>
  <c r="H66" i="1"/>
  <c r="H67" i="1"/>
  <c r="H68" i="1"/>
  <c r="H69" i="1"/>
  <c r="H70" i="1"/>
  <c r="H7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64" i="1"/>
  <c r="F65" i="1"/>
  <c r="F66" i="1"/>
  <c r="F67" i="1"/>
  <c r="F68" i="1"/>
  <c r="F69" i="1"/>
  <c r="F70" i="1"/>
  <c r="F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</calcChain>
</file>

<file path=xl/sharedStrings.xml><?xml version="1.0" encoding="utf-8"?>
<sst xmlns="http://schemas.openxmlformats.org/spreadsheetml/2006/main" count="84" uniqueCount="64">
  <si>
    <t>EVALUACIÓN VELOCIDAD LECTORA AÑO 2019</t>
  </si>
  <si>
    <t>COLEGIO MARIA AUXILIADORA DE VIÑA</t>
  </si>
  <si>
    <t>ELEVIN FERNANDEZ</t>
  </si>
  <si>
    <t>CURSO:</t>
  </si>
  <si>
    <t>2° BASICO B 2019</t>
  </si>
  <si>
    <t>MARZO</t>
  </si>
  <si>
    <t>AGOSTO</t>
  </si>
  <si>
    <t>NOVIEMBRE</t>
  </si>
  <si>
    <t>VEL. LEC.</t>
  </si>
  <si>
    <t>RANGO</t>
  </si>
  <si>
    <t>Nº</t>
  </si>
  <si>
    <t>NOMBRE</t>
  </si>
  <si>
    <t>APELLIDO</t>
  </si>
  <si>
    <t>plbs/min</t>
  </si>
  <si>
    <t>Fiorella Cancino.</t>
  </si>
  <si>
    <t>Emma Espinoza.</t>
  </si>
  <si>
    <t>Pascale Cerda.</t>
  </si>
  <si>
    <t>Benjamín Codina.</t>
  </si>
  <si>
    <t>Matías Contreras.</t>
  </si>
  <si>
    <t>Agard Dahma.</t>
  </si>
  <si>
    <t>A</t>
  </si>
  <si>
    <t>Joaquín Durán.</t>
  </si>
  <si>
    <t>Sofía Espinoza.</t>
  </si>
  <si>
    <t>Máximo Gutiérrez.</t>
  </si>
  <si>
    <t>Alejandro Herrera.</t>
  </si>
  <si>
    <t>Celeste Lama.</t>
  </si>
  <si>
    <t>Tomas Lefian</t>
  </si>
  <si>
    <t>Agustín Méndez.</t>
  </si>
  <si>
    <t>Franco Moraga.</t>
  </si>
  <si>
    <t>Marco Muñoz.</t>
  </si>
  <si>
    <t>Maite O´neill.</t>
  </si>
  <si>
    <t>Antonia Olivares.</t>
  </si>
  <si>
    <t>Josefa Ortíz.</t>
  </si>
  <si>
    <t>Tania Pérez.</t>
  </si>
  <si>
    <t>Florencia Pizarro.</t>
  </si>
  <si>
    <t>Luciano Prado.</t>
  </si>
  <si>
    <t>Rafaela Riquelme.</t>
  </si>
  <si>
    <t>Isidora Rojas.</t>
  </si>
  <si>
    <t>Martín Sansarricq.</t>
  </si>
  <si>
    <t>Pierina Santana.</t>
  </si>
  <si>
    <t>Rocío Sosa.</t>
  </si>
  <si>
    <t>Antonia Suárez.</t>
  </si>
  <si>
    <t>Matías Toledo.</t>
  </si>
  <si>
    <t>Sara Toro.</t>
  </si>
  <si>
    <t>Tomás Torres.</t>
  </si>
  <si>
    <t>Valeria Vargas.</t>
  </si>
  <si>
    <t>TABLA RESUMEN VELOCIDAD LECTORA</t>
  </si>
  <si>
    <t>DICIEMBRE</t>
  </si>
  <si>
    <t>Nº ALS.</t>
  </si>
  <si>
    <t>PORCENTAJE</t>
  </si>
  <si>
    <t>FUERA DE TABLA</t>
  </si>
  <si>
    <t>0-41</t>
  </si>
  <si>
    <t>MUY LENTA</t>
  </si>
  <si>
    <t xml:space="preserve">LENTA </t>
  </si>
  <si>
    <t>43-53</t>
  </si>
  <si>
    <t>MEDIA BAJA</t>
  </si>
  <si>
    <t>54-63</t>
  </si>
  <si>
    <t>MEDIA ALTA</t>
  </si>
  <si>
    <t>64-73</t>
  </si>
  <si>
    <t>RÁPIDA</t>
  </si>
  <si>
    <t>74-83</t>
  </si>
  <si>
    <t>MUY RÁPIDA</t>
  </si>
  <si>
    <t>TOTAL ALUMNOS EVALUADOS</t>
  </si>
  <si>
    <t>2ºB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</si>
</sst>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0" borderId="12" xfId="0" applyFont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15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Protection="1"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1" fillId="0" borderId="14" xfId="0" applyFont="1" applyBorder="1" applyAlignment="1">
      <alignment horizontal="justify" vertical="center" wrapText="1"/>
    </xf>
    <xf numFmtId="0" fontId="2" fillId="2" borderId="2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 applyProtection="1">
      <alignment horizontal="center"/>
      <protection locked="0"/>
    </xf>
    <xf numFmtId="0" fontId="2" fillId="2" borderId="28" xfId="0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2" fillId="2" borderId="26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 applyProtection="1">
      <alignment horizontal="center"/>
      <protection locked="0"/>
    </xf>
    <xf numFmtId="49" fontId="2" fillId="2" borderId="26" xfId="0" applyNumberFormat="1" applyFont="1" applyFill="1" applyBorder="1" applyAlignment="1">
      <alignment horizontal="left"/>
    </xf>
    <xf numFmtId="0" fontId="4" fillId="2" borderId="31" xfId="0" applyFont="1" applyFill="1" applyBorder="1" applyAlignment="1" applyProtection="1">
      <alignment horizont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0" fontId="3" fillId="0" borderId="26" xfId="0" applyFont="1" applyBorder="1" applyProtection="1">
      <protection locked="0"/>
    </xf>
    <xf numFmtId="0" fontId="5" fillId="0" borderId="26" xfId="0" applyFont="1" applyFill="1" applyBorder="1"/>
    <xf numFmtId="0" fontId="0" fillId="2" borderId="32" xfId="0" applyFill="1" applyBorder="1"/>
    <xf numFmtId="0" fontId="5" fillId="0" borderId="33" xfId="0" applyFont="1" applyFill="1" applyBorder="1"/>
    <xf numFmtId="0" fontId="2" fillId="0" borderId="29" xfId="0" applyFont="1" applyBorder="1" applyAlignment="1">
      <alignment horizontal="left"/>
    </xf>
    <xf numFmtId="0" fontId="5" fillId="2" borderId="29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left"/>
    </xf>
    <xf numFmtId="0" fontId="4" fillId="0" borderId="29" xfId="0" applyFont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/>
      <protection locked="0"/>
    </xf>
    <xf numFmtId="0" fontId="0" fillId="2" borderId="29" xfId="0" applyFill="1" applyBorder="1"/>
    <xf numFmtId="0" fontId="2" fillId="0" borderId="29" xfId="0" applyFont="1" applyFill="1" applyBorder="1" applyAlignment="1">
      <alignment horizontal="center"/>
    </xf>
    <xf numFmtId="0" fontId="0" fillId="0" borderId="29" xfId="0" applyBorder="1"/>
    <xf numFmtId="0" fontId="0" fillId="0" borderId="26" xfId="0" applyBorder="1"/>
    <xf numFmtId="0" fontId="4" fillId="0" borderId="34" xfId="0" applyFont="1" applyBorder="1" applyAlignment="1" applyProtection="1">
      <alignment horizontal="center"/>
    </xf>
    <xf numFmtId="0" fontId="4" fillId="0" borderId="30" xfId="0" applyFont="1" applyBorder="1" applyAlignment="1" applyProtection="1">
      <alignment horizontal="center"/>
    </xf>
    <xf numFmtId="0" fontId="3" fillId="0" borderId="11" xfId="0" applyFont="1" applyBorder="1" applyProtection="1">
      <protection locked="0"/>
    </xf>
    <xf numFmtId="0" fontId="6" fillId="0" borderId="29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6" fillId="0" borderId="35" xfId="0" applyFont="1" applyBorder="1" applyProtection="1">
      <protection locked="0"/>
    </xf>
    <xf numFmtId="0" fontId="6" fillId="0" borderId="36" xfId="0" applyFont="1" applyBorder="1" applyProtection="1">
      <protection locked="0"/>
    </xf>
    <xf numFmtId="0" fontId="0" fillId="0" borderId="35" xfId="0" applyBorder="1"/>
    <xf numFmtId="0" fontId="0" fillId="0" borderId="36" xfId="0" applyBorder="1"/>
    <xf numFmtId="0" fontId="4" fillId="0" borderId="35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</xf>
    <xf numFmtId="0" fontId="6" fillId="0" borderId="0" xfId="0" applyFont="1" applyProtection="1">
      <protection locked="0"/>
    </xf>
    <xf numFmtId="0" fontId="2" fillId="0" borderId="0" xfId="0" applyFont="1"/>
    <xf numFmtId="0" fontId="3" fillId="0" borderId="27" xfId="0" applyFont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3" fillId="0" borderId="38" xfId="0" applyFont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0" fontId="3" fillId="0" borderId="39" xfId="0" applyFont="1" applyBorder="1" applyProtection="1"/>
    <xf numFmtId="0" fontId="3" fillId="0" borderId="35" xfId="0" applyFont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center" vertical="center" wrapText="1"/>
    </xf>
    <xf numFmtId="0" fontId="3" fillId="0" borderId="40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</xf>
    <xf numFmtId="0" fontId="2" fillId="3" borderId="31" xfId="0" applyFont="1" applyFill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 applyProtection="1">
      <alignment horizontal="center"/>
    </xf>
    <xf numFmtId="9" fontId="2" fillId="0" borderId="24" xfId="0" applyNumberFormat="1" applyFont="1" applyBorder="1" applyAlignment="1" applyProtection="1">
      <alignment horizontal="center"/>
    </xf>
    <xf numFmtId="9" fontId="2" fillId="0" borderId="28" xfId="0" applyNumberFormat="1" applyFont="1" applyBorder="1" applyAlignment="1" applyProtection="1">
      <alignment horizontal="center"/>
    </xf>
    <xf numFmtId="0" fontId="2" fillId="4" borderId="29" xfId="0" applyFont="1" applyFill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 applyProtection="1">
      <alignment horizontal="center"/>
    </xf>
    <xf numFmtId="9" fontId="2" fillId="0" borderId="26" xfId="0" applyNumberFormat="1" applyFont="1" applyBorder="1" applyAlignment="1" applyProtection="1">
      <alignment horizontal="center"/>
    </xf>
    <xf numFmtId="9" fontId="2" fillId="0" borderId="30" xfId="0" applyNumberFormat="1" applyFont="1" applyBorder="1" applyAlignment="1" applyProtection="1">
      <alignment horizontal="center"/>
    </xf>
    <xf numFmtId="0" fontId="2" fillId="5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/>
    </xf>
    <xf numFmtId="0" fontId="2" fillId="7" borderId="29" xfId="0" applyFont="1" applyFill="1" applyBorder="1" applyAlignment="1">
      <alignment horizontal="left"/>
    </xf>
    <xf numFmtId="0" fontId="2" fillId="8" borderId="29" xfId="0" applyFont="1" applyFill="1" applyBorder="1" applyAlignment="1">
      <alignment horizontal="left"/>
    </xf>
    <xf numFmtId="0" fontId="2" fillId="9" borderId="41" xfId="0" applyFont="1" applyFill="1" applyBorder="1" applyAlignment="1">
      <alignment horizontal="left"/>
    </xf>
    <xf numFmtId="0" fontId="2" fillId="0" borderId="42" xfId="0" applyFont="1" applyBorder="1" applyAlignment="1">
      <alignment horizontal="center"/>
    </xf>
    <xf numFmtId="0" fontId="2" fillId="0" borderId="35" xfId="0" applyFont="1" applyBorder="1" applyAlignment="1" applyProtection="1">
      <alignment horizontal="center"/>
    </xf>
    <xf numFmtId="9" fontId="2" fillId="0" borderId="36" xfId="0" applyNumberFormat="1" applyFont="1" applyBorder="1" applyAlignment="1" applyProtection="1">
      <alignment horizontal="center"/>
    </xf>
    <xf numFmtId="9" fontId="2" fillId="0" borderId="37" xfId="0" applyNumberFormat="1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3" fillId="0" borderId="43" xfId="0" applyFont="1" applyBorder="1" applyAlignment="1" applyProtection="1">
      <alignment horizontal="center"/>
    </xf>
    <xf numFmtId="0" fontId="2" fillId="0" borderId="44" xfId="0" applyFont="1" applyBorder="1" applyAlignment="1" applyProtection="1">
      <alignment horizontal="center"/>
    </xf>
    <xf numFmtId="0" fontId="3" fillId="0" borderId="45" xfId="0" applyFont="1" applyBorder="1" applyAlignment="1" applyProtection="1">
      <alignment horizontal="center"/>
    </xf>
    <xf numFmtId="0" fontId="2" fillId="0" borderId="22" xfId="0" applyFont="1" applyBorder="1"/>
    <xf numFmtId="0" fontId="3" fillId="0" borderId="46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/>
    </xf>
    <xf numFmtId="0" fontId="2" fillId="3" borderId="4" xfId="0" applyFont="1" applyFill="1" applyBorder="1" applyAlignment="1">
      <alignment horizontal="left"/>
    </xf>
    <xf numFmtId="9" fontId="2" fillId="0" borderId="47" xfId="0" applyNumberFormat="1" applyFont="1" applyBorder="1" applyAlignment="1" applyProtection="1">
      <alignment horizontal="center"/>
    </xf>
    <xf numFmtId="9" fontId="2" fillId="0" borderId="47" xfId="0" applyNumberFormat="1" applyFont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9" fontId="2" fillId="0" borderId="48" xfId="0" applyNumberFormat="1" applyFont="1" applyBorder="1" applyAlignment="1" applyProtection="1">
      <alignment horizontal="center"/>
    </xf>
    <xf numFmtId="9" fontId="2" fillId="0" borderId="49" xfId="0" applyNumberFormat="1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5" borderId="6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9" fontId="2" fillId="0" borderId="50" xfId="0" applyNumberFormat="1" applyFont="1" applyBorder="1" applyAlignment="1" applyProtection="1">
      <alignment horizontal="center"/>
    </xf>
    <xf numFmtId="9" fontId="2" fillId="0" borderId="51" xfId="0" applyNumberFormat="1" applyFont="1" applyBorder="1" applyAlignment="1">
      <alignment horizontal="center"/>
    </xf>
    <xf numFmtId="9" fontId="2" fillId="0" borderId="5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FL MARZO 2B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Hoja1!$B$64:$C$70</c15:sqref>
                  </c15:fullRef>
                  <c15:levelRef>
                    <c15:sqref>Hoja1!$B$64:$B$70</c15:sqref>
                  </c15:levelRef>
                </c:ext>
              </c:extLst>
              <c:f>Hoja1!$B$64:$B$70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Hoja1!$D$64:$D$70</c:f>
              <c:numCache>
                <c:formatCode>General</c:formatCode>
                <c:ptCount val="7"/>
                <c:pt idx="0">
                  <c:v>12.0</c:v>
                </c:pt>
                <c:pt idx="1">
                  <c:v>1.0</c:v>
                </c:pt>
                <c:pt idx="2">
                  <c:v>4.0</c:v>
                </c:pt>
                <c:pt idx="3">
                  <c:v>5.0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00368"/>
        <c:axId val="2165361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Hoja1!$B$64:$C$70</c15:sqref>
                  </c15:fullRef>
                  <c15:levelRef>
                    <c15:sqref>Hoja1!$B$64:$B$70</c15:sqref>
                  </c15:levelRef>
                </c:ext>
              </c:extLst>
              <c:f>Hoja1!$B$64:$B$70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Hoja1!$E$64:$E$70</c:f>
              <c:numCache>
                <c:formatCode>0%</c:formatCode>
                <c:ptCount val="7"/>
                <c:pt idx="0">
                  <c:v>0.413793103448276</c:v>
                </c:pt>
                <c:pt idx="1">
                  <c:v>0.0344827586206896</c:v>
                </c:pt>
                <c:pt idx="2">
                  <c:v>0.137931034482759</c:v>
                </c:pt>
                <c:pt idx="3">
                  <c:v>0.172413793103448</c:v>
                </c:pt>
                <c:pt idx="4">
                  <c:v>0.0689655172413793</c:v>
                </c:pt>
                <c:pt idx="5">
                  <c:v>0.103448275862069</c:v>
                </c:pt>
                <c:pt idx="6">
                  <c:v>0.0689655172413793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83248"/>
        <c:axId val="330002976"/>
      </c:lineChart>
      <c:catAx>
        <c:axId val="2167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6536160"/>
        <c:crosses val="autoZero"/>
        <c:auto val="1"/>
        <c:lblAlgn val="ctr"/>
        <c:lblOffset val="100"/>
        <c:noMultiLvlLbl val="0"/>
      </c:catAx>
      <c:valAx>
        <c:axId val="2165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6700368"/>
        <c:crosses val="autoZero"/>
        <c:crossBetween val="between"/>
      </c:valAx>
      <c:valAx>
        <c:axId val="330002976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29883248"/>
        <c:crosses val="max"/>
        <c:crossBetween val="between"/>
      </c:valAx>
      <c:catAx>
        <c:axId val="329883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0002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58</xdr:row>
      <xdr:rowOff>57150</xdr:rowOff>
    </xdr:from>
    <xdr:to>
      <xdr:col>13</xdr:col>
      <xdr:colOff>241300</xdr:colOff>
      <xdr:row>71</xdr:row>
      <xdr:rowOff>82550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50" workbookViewId="0">
      <selection activeCell="J56" sqref="J56"/>
    </sheetView>
  </sheetViews>
  <sheetFormatPr baseColWidth="10" defaultRowHeight="16" x14ac:dyDescent="0.2"/>
  <sheetData>
    <row r="1" spans="1:9" x14ac:dyDescent="0.2">
      <c r="A1" s="1"/>
      <c r="B1" s="1"/>
      <c r="C1" s="1"/>
      <c r="D1" s="2" t="s">
        <v>0</v>
      </c>
      <c r="E1" s="1"/>
      <c r="F1" s="1"/>
      <c r="G1" s="1"/>
      <c r="H1" s="1"/>
      <c r="I1" s="1"/>
    </row>
    <row r="2" spans="1:9" ht="17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3" t="s">
        <v>1</v>
      </c>
      <c r="B3" s="4"/>
      <c r="C3" s="5"/>
      <c r="D3" s="6"/>
      <c r="E3" s="7"/>
      <c r="F3" s="7"/>
      <c r="G3" s="7"/>
      <c r="H3" s="7"/>
      <c r="I3" s="8"/>
    </row>
    <row r="4" spans="1:9" x14ac:dyDescent="0.2">
      <c r="A4" s="9" t="s">
        <v>2</v>
      </c>
      <c r="B4" s="10"/>
      <c r="C4" s="11"/>
      <c r="D4" s="12"/>
      <c r="E4" s="13"/>
      <c r="F4" s="13"/>
      <c r="G4" s="13"/>
      <c r="H4" s="13"/>
      <c r="I4" s="14"/>
    </row>
    <row r="5" spans="1:9" ht="17" thickBot="1" x14ac:dyDescent="0.25">
      <c r="A5" s="15" t="s">
        <v>3</v>
      </c>
      <c r="B5" s="16"/>
      <c r="C5" s="17"/>
      <c r="D5" s="18" t="s">
        <v>4</v>
      </c>
      <c r="E5" s="19"/>
      <c r="F5" s="19"/>
      <c r="G5" s="19"/>
      <c r="H5" s="19"/>
      <c r="I5" s="20"/>
    </row>
    <row r="6" spans="1:9" ht="17" thickBot="1" x14ac:dyDescent="0.25">
      <c r="A6" s="1"/>
      <c r="B6" s="1"/>
      <c r="C6" s="1"/>
      <c r="D6" s="21">
        <v>2019</v>
      </c>
      <c r="E6" s="22"/>
      <c r="F6" s="22"/>
      <c r="G6" s="22"/>
      <c r="H6" s="22"/>
      <c r="I6" s="23"/>
    </row>
    <row r="7" spans="1:9" ht="17" thickBot="1" x14ac:dyDescent="0.25">
      <c r="A7" s="1"/>
      <c r="B7" s="1"/>
      <c r="C7" s="1"/>
      <c r="D7" s="24" t="s">
        <v>5</v>
      </c>
      <c r="E7" s="25"/>
      <c r="F7" s="24" t="s">
        <v>6</v>
      </c>
      <c r="G7" s="25"/>
      <c r="H7" s="24" t="s">
        <v>7</v>
      </c>
      <c r="I7" s="25"/>
    </row>
    <row r="8" spans="1:9" ht="17" thickBot="1" x14ac:dyDescent="0.25">
      <c r="A8" s="1"/>
      <c r="B8" s="1"/>
      <c r="C8" s="1"/>
      <c r="D8" s="26" t="s">
        <v>8</v>
      </c>
      <c r="E8" s="27" t="s">
        <v>9</v>
      </c>
      <c r="F8" s="28" t="s">
        <v>8</v>
      </c>
      <c r="G8" s="29" t="s">
        <v>9</v>
      </c>
      <c r="H8" s="26" t="s">
        <v>8</v>
      </c>
      <c r="I8" s="27" t="s">
        <v>9</v>
      </c>
    </row>
    <row r="9" spans="1:9" ht="17" thickBot="1" x14ac:dyDescent="0.25">
      <c r="A9" s="30" t="s">
        <v>10</v>
      </c>
      <c r="B9" s="31" t="s">
        <v>11</v>
      </c>
      <c r="C9" s="32" t="s">
        <v>12</v>
      </c>
      <c r="D9" s="33" t="s">
        <v>13</v>
      </c>
      <c r="E9" s="34"/>
      <c r="F9" s="33" t="s">
        <v>13</v>
      </c>
      <c r="G9" s="34"/>
      <c r="H9" s="35" t="s">
        <v>13</v>
      </c>
      <c r="I9" s="34"/>
    </row>
    <row r="10" spans="1:9" ht="33" thickBot="1" x14ac:dyDescent="0.25">
      <c r="A10" s="3">
        <v>1</v>
      </c>
      <c r="B10" s="36" t="s">
        <v>14</v>
      </c>
      <c r="C10" s="37"/>
      <c r="D10" s="36">
        <v>51</v>
      </c>
      <c r="E10" s="38" t="str">
        <f>IF(D10&gt;=84,("Muy rápida"),IF(D10&gt;=74,("Rápida"),IF(D10&gt;=64,("Media alta"),IF(D10&gt;=54,("Media baja"),IF(D10&gt;=43,("Lenta"),IF(D10&gt;=42,("Muy Lenta"),IF(D10&lt;=41,("Fuera de Tabla"))))))))</f>
        <v>Lenta</v>
      </c>
      <c r="F10" s="39"/>
      <c r="G10" s="40" t="str">
        <f t="shared" ref="G10:G50" si="0">IF(F10&gt;=84,("Muy rápida"),IF(F10&gt;=74,("Rápida"),IF(F10&gt;=64,("Media alta"),IF(F10&gt;=54,("Media baja"),IF(F10&gt;=43,("Lenta"),IF(F10&gt;=42,("Muy Lenta"),IF(F10&lt;=41,("Fuera de Tabla"))))))))</f>
        <v>Fuera de Tabla</v>
      </c>
      <c r="H10" s="41"/>
      <c r="I10" s="42" t="str">
        <f t="shared" ref="I10:I50" si="1">IF(H10&gt;=84,("Muy rápida"),IF(H10&gt;=74,("Rápida"),IF(H10&gt;=64,("Media alta"),IF(H10&gt;=54,("Media baja"),IF(H10&gt;=43,("Lenta"),IF(H10&gt;=42,("Muy Lenta"),IF(H10&lt;=41,("Fuera de Tabla"))))))))</f>
        <v>Fuera de Tabla</v>
      </c>
    </row>
    <row r="11" spans="1:9" ht="33" thickBot="1" x14ac:dyDescent="0.25">
      <c r="A11" s="43">
        <v>2</v>
      </c>
      <c r="B11" s="36" t="s">
        <v>15</v>
      </c>
      <c r="C11" s="44"/>
      <c r="D11" s="36">
        <v>43</v>
      </c>
      <c r="E11" s="40" t="str">
        <f>IF(D11&gt;=84,("Muy rápida"),IF(D11&gt;=74,("Rápida"),IF(D11&gt;=64,("Media alta"),IF(D11&gt;=54,("Media baja"),IF(D11&gt;=43,("Lenta"),IF(D11&gt;=42,("Muy Lenta"),IF(D11&lt;=41,("Fuera de Tabla"))))))))</f>
        <v>Lenta</v>
      </c>
      <c r="F11" s="45"/>
      <c r="G11" s="40" t="str">
        <f t="shared" si="0"/>
        <v>Fuera de Tabla</v>
      </c>
      <c r="H11" s="46"/>
      <c r="I11" s="47" t="str">
        <f t="shared" si="1"/>
        <v>Fuera de Tabla</v>
      </c>
    </row>
    <row r="12" spans="1:9" ht="33" thickBot="1" x14ac:dyDescent="0.25">
      <c r="A12" s="43">
        <v>3</v>
      </c>
      <c r="B12" s="36" t="s">
        <v>16</v>
      </c>
      <c r="C12" s="44"/>
      <c r="D12" s="36">
        <v>1</v>
      </c>
      <c r="E12" s="40" t="str">
        <f t="shared" ref="E12:E49" si="2">IF(D12&gt;=84,("Muy rápida"),IF(D12&gt;=74,("Rápida"),IF(D12&gt;=64,("Media alta"),IF(D12&gt;=54,("Media baja"),IF(D12&gt;=43,("Lenta"),IF(D12&gt;=42,("Muy Lenta"),IF(D12&lt;=41,("Fuera de Tabla"))))))))</f>
        <v>Fuera de Tabla</v>
      </c>
      <c r="F12" s="45"/>
      <c r="G12" s="40" t="str">
        <f t="shared" si="0"/>
        <v>Fuera de Tabla</v>
      </c>
      <c r="H12" s="48"/>
      <c r="I12" s="47" t="str">
        <f t="shared" si="1"/>
        <v>Fuera de Tabla</v>
      </c>
    </row>
    <row r="13" spans="1:9" ht="33" thickBot="1" x14ac:dyDescent="0.25">
      <c r="A13" s="43">
        <v>4</v>
      </c>
      <c r="B13" s="36" t="s">
        <v>17</v>
      </c>
      <c r="C13" s="44"/>
      <c r="D13" s="36">
        <v>50</v>
      </c>
      <c r="E13" s="40" t="str">
        <f t="shared" si="2"/>
        <v>Lenta</v>
      </c>
      <c r="F13" s="45"/>
      <c r="G13" s="40" t="str">
        <f t="shared" si="0"/>
        <v>Fuera de Tabla</v>
      </c>
      <c r="H13" s="46"/>
      <c r="I13" s="47" t="str">
        <f t="shared" si="1"/>
        <v>Fuera de Tabla</v>
      </c>
    </row>
    <row r="14" spans="1:9" ht="33" thickBot="1" x14ac:dyDescent="0.25">
      <c r="A14" s="43">
        <v>5</v>
      </c>
      <c r="B14" s="36" t="s">
        <v>18</v>
      </c>
      <c r="C14" s="49"/>
      <c r="D14" s="36">
        <v>34</v>
      </c>
      <c r="E14" s="40" t="str">
        <f t="shared" si="2"/>
        <v>Fuera de Tabla</v>
      </c>
      <c r="F14" s="45"/>
      <c r="G14" s="40" t="str">
        <f t="shared" si="0"/>
        <v>Fuera de Tabla</v>
      </c>
      <c r="H14" s="48"/>
      <c r="I14" s="47" t="str">
        <f t="shared" si="1"/>
        <v>Fuera de Tabla</v>
      </c>
    </row>
    <row r="15" spans="1:9" ht="33" thickBot="1" x14ac:dyDescent="0.25">
      <c r="A15" s="43">
        <v>6</v>
      </c>
      <c r="B15" s="36" t="s">
        <v>19</v>
      </c>
      <c r="C15" s="44"/>
      <c r="D15" s="36" t="s">
        <v>20</v>
      </c>
      <c r="E15" s="40" t="str">
        <f t="shared" si="2"/>
        <v>Muy rápida</v>
      </c>
      <c r="F15" s="45"/>
      <c r="G15" s="40" t="str">
        <f t="shared" si="0"/>
        <v>Fuera de Tabla</v>
      </c>
      <c r="H15" s="46"/>
      <c r="I15" s="47" t="str">
        <f t="shared" si="1"/>
        <v>Fuera de Tabla</v>
      </c>
    </row>
    <row r="16" spans="1:9" ht="33" thickBot="1" x14ac:dyDescent="0.25">
      <c r="A16" s="43">
        <v>7</v>
      </c>
      <c r="B16" s="36" t="s">
        <v>21</v>
      </c>
      <c r="C16" s="44"/>
      <c r="D16" s="36">
        <v>56</v>
      </c>
      <c r="E16" s="40" t="str">
        <f t="shared" si="2"/>
        <v>Media baja</v>
      </c>
      <c r="F16" s="45"/>
      <c r="G16" s="40" t="str">
        <f t="shared" si="0"/>
        <v>Fuera de Tabla</v>
      </c>
      <c r="H16" s="50"/>
      <c r="I16" s="47" t="str">
        <f t="shared" si="1"/>
        <v>Fuera de Tabla</v>
      </c>
    </row>
    <row r="17" spans="1:9" ht="33" thickBot="1" x14ac:dyDescent="0.25">
      <c r="A17" s="43">
        <v>8</v>
      </c>
      <c r="B17" s="36" t="s">
        <v>22</v>
      </c>
      <c r="C17" s="44"/>
      <c r="D17" s="36">
        <v>32</v>
      </c>
      <c r="E17" s="40" t="str">
        <f t="shared" si="2"/>
        <v>Fuera de Tabla</v>
      </c>
      <c r="F17" s="45"/>
      <c r="G17" s="40" t="str">
        <f t="shared" si="0"/>
        <v>Fuera de Tabla</v>
      </c>
      <c r="H17" s="51"/>
      <c r="I17" s="47" t="str">
        <f t="shared" si="1"/>
        <v>Fuera de Tabla</v>
      </c>
    </row>
    <row r="18" spans="1:9" ht="33" thickBot="1" x14ac:dyDescent="0.25">
      <c r="A18" s="43">
        <v>9</v>
      </c>
      <c r="B18" s="36" t="s">
        <v>23</v>
      </c>
      <c r="C18" s="44"/>
      <c r="D18" s="36">
        <v>72</v>
      </c>
      <c r="E18" s="40" t="str">
        <f t="shared" si="2"/>
        <v>Media alta</v>
      </c>
      <c r="F18" s="45"/>
      <c r="G18" s="40" t="str">
        <f t="shared" si="0"/>
        <v>Fuera de Tabla</v>
      </c>
      <c r="H18" s="50"/>
      <c r="I18" s="47" t="str">
        <f t="shared" si="1"/>
        <v>Fuera de Tabla</v>
      </c>
    </row>
    <row r="19" spans="1:9" ht="33" thickBot="1" x14ac:dyDescent="0.25">
      <c r="A19" s="43">
        <v>10</v>
      </c>
      <c r="B19" s="36" t="s">
        <v>24</v>
      </c>
      <c r="C19" s="44"/>
      <c r="D19" s="36">
        <v>62</v>
      </c>
      <c r="E19" s="40" t="str">
        <f t="shared" si="2"/>
        <v>Media baja</v>
      </c>
      <c r="F19" s="45"/>
      <c r="G19" s="40" t="str">
        <f t="shared" si="0"/>
        <v>Fuera de Tabla</v>
      </c>
      <c r="H19" s="50"/>
      <c r="I19" s="47" t="str">
        <f t="shared" si="1"/>
        <v>Fuera de Tabla</v>
      </c>
    </row>
    <row r="20" spans="1:9" ht="33" thickBot="1" x14ac:dyDescent="0.25">
      <c r="A20" s="43">
        <v>11</v>
      </c>
      <c r="B20" s="36" t="s">
        <v>25</v>
      </c>
      <c r="C20" s="44"/>
      <c r="D20" s="36">
        <v>42</v>
      </c>
      <c r="E20" s="40" t="str">
        <f t="shared" si="2"/>
        <v>Muy Lenta</v>
      </c>
      <c r="F20" s="45"/>
      <c r="G20" s="40" t="str">
        <f t="shared" si="0"/>
        <v>Fuera de Tabla</v>
      </c>
      <c r="H20" s="51"/>
      <c r="I20" s="47" t="str">
        <f t="shared" si="1"/>
        <v>Fuera de Tabla</v>
      </c>
    </row>
    <row r="21" spans="1:9" ht="33" thickBot="1" x14ac:dyDescent="0.25">
      <c r="A21" s="52">
        <v>12</v>
      </c>
      <c r="B21" s="36" t="s">
        <v>26</v>
      </c>
      <c r="C21" s="53"/>
      <c r="D21" s="36"/>
      <c r="E21" s="40"/>
      <c r="F21" s="54"/>
      <c r="G21" s="40" t="str">
        <f t="shared" si="0"/>
        <v>Fuera de Tabla</v>
      </c>
      <c r="H21" s="50"/>
      <c r="I21" s="47" t="str">
        <f t="shared" si="1"/>
        <v>Fuera de Tabla</v>
      </c>
    </row>
    <row r="22" spans="1:9" ht="33" thickBot="1" x14ac:dyDescent="0.25">
      <c r="A22" s="43">
        <v>13</v>
      </c>
      <c r="B22" s="36" t="s">
        <v>27</v>
      </c>
      <c r="C22" s="44"/>
      <c r="D22" s="36">
        <v>79</v>
      </c>
      <c r="E22" s="40" t="str">
        <f t="shared" si="2"/>
        <v>Rápida</v>
      </c>
      <c r="F22" s="45"/>
      <c r="G22" s="40" t="str">
        <f t="shared" si="0"/>
        <v>Fuera de Tabla</v>
      </c>
      <c r="H22" s="51"/>
      <c r="I22" s="47" t="str">
        <f t="shared" si="1"/>
        <v>Fuera de Tabla</v>
      </c>
    </row>
    <row r="23" spans="1:9" ht="33" thickBot="1" x14ac:dyDescent="0.25">
      <c r="A23" s="43">
        <v>14</v>
      </c>
      <c r="B23" s="36" t="s">
        <v>28</v>
      </c>
      <c r="C23" s="44"/>
      <c r="D23" s="36">
        <v>38</v>
      </c>
      <c r="E23" s="40" t="str">
        <f t="shared" si="2"/>
        <v>Fuera de Tabla</v>
      </c>
      <c r="F23" s="45"/>
      <c r="G23" s="40" t="str">
        <f t="shared" si="0"/>
        <v>Fuera de Tabla</v>
      </c>
      <c r="H23" s="50"/>
      <c r="I23" s="47" t="str">
        <f t="shared" si="1"/>
        <v>Fuera de Tabla</v>
      </c>
    </row>
    <row r="24" spans="1:9" ht="33" thickBot="1" x14ac:dyDescent="0.25">
      <c r="A24" s="43">
        <v>15</v>
      </c>
      <c r="B24" s="36" t="s">
        <v>29</v>
      </c>
      <c r="C24" s="44"/>
      <c r="D24" s="36">
        <v>27</v>
      </c>
      <c r="E24" s="40" t="str">
        <f t="shared" si="2"/>
        <v>Fuera de Tabla</v>
      </c>
      <c r="F24" s="45"/>
      <c r="G24" s="40" t="str">
        <f t="shared" si="0"/>
        <v>Fuera de Tabla</v>
      </c>
      <c r="H24" s="51"/>
      <c r="I24" s="47" t="str">
        <f t="shared" si="1"/>
        <v>Fuera de Tabla</v>
      </c>
    </row>
    <row r="25" spans="1:9" ht="33" thickBot="1" x14ac:dyDescent="0.25">
      <c r="A25" s="43">
        <v>16</v>
      </c>
      <c r="B25" s="36" t="s">
        <v>30</v>
      </c>
      <c r="C25" s="55"/>
      <c r="D25" s="36">
        <v>44</v>
      </c>
      <c r="E25" s="40" t="str">
        <f t="shared" si="2"/>
        <v>Lenta</v>
      </c>
      <c r="F25" s="54"/>
      <c r="G25" s="40" t="str">
        <f t="shared" si="0"/>
        <v>Fuera de Tabla</v>
      </c>
      <c r="H25" s="50"/>
      <c r="I25" s="47" t="str">
        <f t="shared" si="1"/>
        <v>Fuera de Tabla</v>
      </c>
    </row>
    <row r="26" spans="1:9" ht="33" thickBot="1" x14ac:dyDescent="0.25">
      <c r="A26" s="43">
        <v>17</v>
      </c>
      <c r="B26" s="36" t="s">
        <v>31</v>
      </c>
      <c r="C26" s="49"/>
      <c r="D26" s="36">
        <v>57</v>
      </c>
      <c r="E26" s="40" t="str">
        <f t="shared" si="2"/>
        <v>Media baja</v>
      </c>
      <c r="F26" s="45"/>
      <c r="G26" s="40" t="str">
        <f t="shared" si="0"/>
        <v>Fuera de Tabla</v>
      </c>
      <c r="H26" s="51"/>
      <c r="I26" s="47" t="str">
        <f t="shared" si="1"/>
        <v>Fuera de Tabla</v>
      </c>
    </row>
    <row r="27" spans="1:9" ht="33" thickBot="1" x14ac:dyDescent="0.25">
      <c r="A27" s="43">
        <v>18</v>
      </c>
      <c r="B27" s="36" t="s">
        <v>32</v>
      </c>
      <c r="C27" s="44"/>
      <c r="D27" s="36">
        <v>36</v>
      </c>
      <c r="E27" s="40" t="str">
        <f t="shared" si="2"/>
        <v>Fuera de Tabla</v>
      </c>
      <c r="F27" s="45"/>
      <c r="G27" s="40" t="str">
        <f t="shared" si="0"/>
        <v>Fuera de Tabla</v>
      </c>
      <c r="H27" s="50"/>
      <c r="I27" s="47" t="str">
        <f t="shared" si="1"/>
        <v>Fuera de Tabla</v>
      </c>
    </row>
    <row r="28" spans="1:9" ht="33" thickBot="1" x14ac:dyDescent="0.25">
      <c r="A28" s="43">
        <v>19</v>
      </c>
      <c r="B28" s="36" t="s">
        <v>33</v>
      </c>
      <c r="C28" s="44"/>
      <c r="D28" s="36">
        <v>41</v>
      </c>
      <c r="E28" s="40" t="str">
        <f t="shared" si="2"/>
        <v>Fuera de Tabla</v>
      </c>
      <c r="F28" s="45"/>
      <c r="G28" s="40" t="str">
        <f t="shared" si="0"/>
        <v>Fuera de Tabla</v>
      </c>
      <c r="H28" s="51"/>
      <c r="I28" s="47" t="str">
        <f t="shared" si="1"/>
        <v>Fuera de Tabla</v>
      </c>
    </row>
    <row r="29" spans="1:9" ht="33" thickBot="1" x14ac:dyDescent="0.25">
      <c r="A29" s="43">
        <v>20</v>
      </c>
      <c r="B29" s="36" t="s">
        <v>34</v>
      </c>
      <c r="C29" s="44"/>
      <c r="D29" s="36">
        <v>85</v>
      </c>
      <c r="E29" s="40" t="str">
        <f t="shared" si="2"/>
        <v>Muy rápida</v>
      </c>
      <c r="F29" s="45"/>
      <c r="G29" s="40" t="str">
        <f t="shared" si="0"/>
        <v>Fuera de Tabla</v>
      </c>
      <c r="H29" s="50"/>
      <c r="I29" s="47" t="str">
        <f t="shared" si="1"/>
        <v>Fuera de Tabla</v>
      </c>
    </row>
    <row r="30" spans="1:9" ht="33" thickBot="1" x14ac:dyDescent="0.25">
      <c r="A30" s="43">
        <v>21</v>
      </c>
      <c r="B30" s="36" t="s">
        <v>35</v>
      </c>
      <c r="C30" s="49"/>
      <c r="D30" s="36">
        <v>37</v>
      </c>
      <c r="E30" s="40" t="str">
        <f t="shared" si="2"/>
        <v>Fuera de Tabla</v>
      </c>
      <c r="F30" s="45"/>
      <c r="G30" s="40" t="str">
        <f t="shared" si="0"/>
        <v>Fuera de Tabla</v>
      </c>
      <c r="H30" s="51"/>
      <c r="I30" s="47" t="str">
        <f t="shared" si="1"/>
        <v>Fuera de Tabla</v>
      </c>
    </row>
    <row r="31" spans="1:9" ht="33" thickBot="1" x14ac:dyDescent="0.25">
      <c r="A31" s="43">
        <v>22</v>
      </c>
      <c r="B31" s="36" t="s">
        <v>36</v>
      </c>
      <c r="C31" s="44"/>
      <c r="D31" s="36">
        <v>39</v>
      </c>
      <c r="E31" s="40" t="str">
        <f t="shared" si="2"/>
        <v>Fuera de Tabla</v>
      </c>
      <c r="F31" s="45"/>
      <c r="G31" s="40" t="str">
        <f t="shared" si="0"/>
        <v>Fuera de Tabla</v>
      </c>
      <c r="H31" s="50"/>
      <c r="I31" s="47" t="str">
        <f t="shared" si="1"/>
        <v>Fuera de Tabla</v>
      </c>
    </row>
    <row r="32" spans="1:9" ht="33" thickBot="1" x14ac:dyDescent="0.25">
      <c r="A32" s="43">
        <v>23</v>
      </c>
      <c r="B32" s="36" t="s">
        <v>37</v>
      </c>
      <c r="C32" s="44"/>
      <c r="D32" s="36">
        <v>58</v>
      </c>
      <c r="E32" s="40" t="str">
        <f t="shared" si="2"/>
        <v>Media baja</v>
      </c>
      <c r="F32" s="45"/>
      <c r="G32" s="40" t="str">
        <f t="shared" si="0"/>
        <v>Fuera de Tabla</v>
      </c>
      <c r="H32" s="51"/>
      <c r="I32" s="47" t="str">
        <f t="shared" si="1"/>
        <v>Fuera de Tabla</v>
      </c>
    </row>
    <row r="33" spans="1:9" ht="33" thickBot="1" x14ac:dyDescent="0.25">
      <c r="A33" s="43">
        <v>24</v>
      </c>
      <c r="B33" s="36" t="s">
        <v>38</v>
      </c>
      <c r="C33" s="49"/>
      <c r="D33" s="36">
        <v>36</v>
      </c>
      <c r="E33" s="40" t="str">
        <f t="shared" si="2"/>
        <v>Fuera de Tabla</v>
      </c>
      <c r="F33" s="45"/>
      <c r="G33" s="40" t="str">
        <f t="shared" si="0"/>
        <v>Fuera de Tabla</v>
      </c>
      <c r="H33" s="50"/>
      <c r="I33" s="47" t="str">
        <f t="shared" si="1"/>
        <v>Fuera de Tabla</v>
      </c>
    </row>
    <row r="34" spans="1:9" ht="33" thickBot="1" x14ac:dyDescent="0.25">
      <c r="A34" s="43">
        <v>25</v>
      </c>
      <c r="B34" s="36" t="s">
        <v>39</v>
      </c>
      <c r="C34" s="44"/>
      <c r="D34" s="36"/>
      <c r="E34" s="40"/>
      <c r="F34" s="45"/>
      <c r="G34" s="40" t="str">
        <f t="shared" si="0"/>
        <v>Fuera de Tabla</v>
      </c>
      <c r="H34" s="51"/>
      <c r="I34" s="47" t="str">
        <f t="shared" si="1"/>
        <v>Fuera de Tabla</v>
      </c>
    </row>
    <row r="35" spans="1:9" ht="17" thickBot="1" x14ac:dyDescent="0.25">
      <c r="A35" s="43">
        <v>26</v>
      </c>
      <c r="B35" s="36" t="s">
        <v>40</v>
      </c>
      <c r="C35" s="44"/>
      <c r="D35" s="36">
        <v>71</v>
      </c>
      <c r="E35" s="40" t="str">
        <f t="shared" si="2"/>
        <v>Media alta</v>
      </c>
      <c r="F35" s="45"/>
      <c r="G35" s="40" t="str">
        <f t="shared" si="0"/>
        <v>Fuera de Tabla</v>
      </c>
      <c r="H35" s="50"/>
      <c r="I35" s="47" t="str">
        <f t="shared" si="1"/>
        <v>Fuera de Tabla</v>
      </c>
    </row>
    <row r="36" spans="1:9" ht="33" thickBot="1" x14ac:dyDescent="0.25">
      <c r="A36" s="43">
        <v>27</v>
      </c>
      <c r="B36" s="36" t="s">
        <v>41</v>
      </c>
      <c r="C36" s="44"/>
      <c r="D36" s="36">
        <v>77</v>
      </c>
      <c r="E36" s="40" t="str">
        <f t="shared" si="2"/>
        <v>Rápida</v>
      </c>
      <c r="F36" s="45"/>
      <c r="G36" s="40" t="str">
        <f t="shared" si="0"/>
        <v>Fuera de Tabla</v>
      </c>
      <c r="H36" s="51"/>
      <c r="I36" s="47" t="str">
        <f t="shared" si="1"/>
        <v>Fuera de Tabla</v>
      </c>
    </row>
    <row r="37" spans="1:9" ht="33" thickBot="1" x14ac:dyDescent="0.25">
      <c r="A37" s="43">
        <v>28</v>
      </c>
      <c r="B37" s="36" t="s">
        <v>42</v>
      </c>
      <c r="C37" s="44"/>
      <c r="D37" s="36">
        <v>78</v>
      </c>
      <c r="E37" s="40" t="str">
        <f t="shared" si="2"/>
        <v>Rápida</v>
      </c>
      <c r="F37" s="45"/>
      <c r="G37" s="40" t="str">
        <f t="shared" si="0"/>
        <v>Fuera de Tabla</v>
      </c>
      <c r="H37" s="50"/>
      <c r="I37" s="47" t="str">
        <f t="shared" si="1"/>
        <v>Fuera de Tabla</v>
      </c>
    </row>
    <row r="38" spans="1:9" ht="17" thickBot="1" x14ac:dyDescent="0.25">
      <c r="A38" s="43">
        <v>29</v>
      </c>
      <c r="B38" s="36" t="s">
        <v>43</v>
      </c>
      <c r="C38" s="44"/>
      <c r="D38" s="36">
        <v>39</v>
      </c>
      <c r="E38" s="40" t="str">
        <f t="shared" si="2"/>
        <v>Fuera de Tabla</v>
      </c>
      <c r="F38" s="45"/>
      <c r="G38" s="40" t="str">
        <f t="shared" si="0"/>
        <v>Fuera de Tabla</v>
      </c>
      <c r="H38" s="51"/>
      <c r="I38" s="47" t="str">
        <f t="shared" si="1"/>
        <v>Fuera de Tabla</v>
      </c>
    </row>
    <row r="39" spans="1:9" ht="33" thickBot="1" x14ac:dyDescent="0.25">
      <c r="A39" s="43">
        <v>30</v>
      </c>
      <c r="B39" s="36" t="s">
        <v>44</v>
      </c>
      <c r="C39" s="44"/>
      <c r="D39" s="36">
        <v>37</v>
      </c>
      <c r="E39" s="40" t="str">
        <f t="shared" si="2"/>
        <v>Fuera de Tabla</v>
      </c>
      <c r="F39" s="45"/>
      <c r="G39" s="40" t="str">
        <f t="shared" si="0"/>
        <v>Fuera de Tabla</v>
      </c>
      <c r="H39" s="50"/>
      <c r="I39" s="47" t="str">
        <f t="shared" si="1"/>
        <v>Fuera de Tabla</v>
      </c>
    </row>
    <row r="40" spans="1:9" ht="33" thickBot="1" x14ac:dyDescent="0.25">
      <c r="A40" s="43">
        <v>31</v>
      </c>
      <c r="B40" s="36" t="s">
        <v>45</v>
      </c>
      <c r="C40" s="44"/>
      <c r="D40" s="36">
        <v>60</v>
      </c>
      <c r="E40" s="40" t="str">
        <f t="shared" si="2"/>
        <v>Media baja</v>
      </c>
      <c r="F40" s="45"/>
      <c r="G40" s="40" t="str">
        <f t="shared" si="0"/>
        <v>Fuera de Tabla</v>
      </c>
      <c r="H40" s="51"/>
      <c r="I40" s="47" t="str">
        <f t="shared" si="1"/>
        <v>Fuera de Tabla</v>
      </c>
    </row>
    <row r="41" spans="1:9" x14ac:dyDescent="0.2">
      <c r="A41" s="43">
        <v>32</v>
      </c>
      <c r="B41" s="56"/>
      <c r="C41" s="44"/>
      <c r="D41" s="57"/>
      <c r="E41" s="40" t="str">
        <f t="shared" si="2"/>
        <v>Fuera de Tabla</v>
      </c>
      <c r="F41" s="45"/>
      <c r="G41" s="40" t="str">
        <f t="shared" si="0"/>
        <v>Fuera de Tabla</v>
      </c>
      <c r="H41" s="50"/>
      <c r="I41" s="47" t="str">
        <f t="shared" si="1"/>
        <v>Fuera de Tabla</v>
      </c>
    </row>
    <row r="42" spans="1:9" x14ac:dyDescent="0.2">
      <c r="A42" s="43">
        <v>33</v>
      </c>
      <c r="B42" s="58"/>
      <c r="C42" s="44"/>
      <c r="D42" s="57"/>
      <c r="E42" s="40" t="str">
        <f t="shared" si="2"/>
        <v>Fuera de Tabla</v>
      </c>
      <c r="F42" s="45"/>
      <c r="G42" s="40" t="str">
        <f t="shared" si="0"/>
        <v>Fuera de Tabla</v>
      </c>
      <c r="H42" s="51"/>
      <c r="I42" s="47" t="str">
        <f t="shared" si="1"/>
        <v>Fuera de Tabla</v>
      </c>
    </row>
    <row r="43" spans="1:9" x14ac:dyDescent="0.2">
      <c r="A43" s="43">
        <v>34</v>
      </c>
      <c r="B43" s="56"/>
      <c r="C43" s="44"/>
      <c r="D43" s="57"/>
      <c r="E43" s="40" t="str">
        <f t="shared" si="2"/>
        <v>Fuera de Tabla</v>
      </c>
      <c r="F43" s="45"/>
      <c r="G43" s="40" t="str">
        <f t="shared" si="0"/>
        <v>Fuera de Tabla</v>
      </c>
      <c r="H43" s="50"/>
      <c r="I43" s="47" t="str">
        <f t="shared" si="1"/>
        <v>Fuera de Tabla</v>
      </c>
    </row>
    <row r="44" spans="1:9" x14ac:dyDescent="0.2">
      <c r="A44" s="43">
        <v>35</v>
      </c>
      <c r="B44" s="56"/>
      <c r="C44" s="44"/>
      <c r="D44" s="57"/>
      <c r="E44" s="40" t="str">
        <f t="shared" si="2"/>
        <v>Fuera de Tabla</v>
      </c>
      <c r="F44" s="45"/>
      <c r="G44" s="40" t="str">
        <f t="shared" si="0"/>
        <v>Fuera de Tabla</v>
      </c>
      <c r="H44" s="51"/>
      <c r="I44" s="47" t="str">
        <f t="shared" si="1"/>
        <v>Fuera de Tabla</v>
      </c>
    </row>
    <row r="45" spans="1:9" x14ac:dyDescent="0.2">
      <c r="A45" s="43">
        <v>36</v>
      </c>
      <c r="B45" s="56"/>
      <c r="C45" s="44"/>
      <c r="D45" s="57"/>
      <c r="E45" s="40" t="str">
        <f t="shared" si="2"/>
        <v>Fuera de Tabla</v>
      </c>
      <c r="F45" s="45"/>
      <c r="G45" s="40" t="str">
        <f t="shared" si="0"/>
        <v>Fuera de Tabla</v>
      </c>
      <c r="H45" s="59"/>
      <c r="I45" s="47" t="str">
        <f t="shared" si="1"/>
        <v>Fuera de Tabla</v>
      </c>
    </row>
    <row r="46" spans="1:9" x14ac:dyDescent="0.2">
      <c r="A46" s="43">
        <v>37</v>
      </c>
      <c r="B46" s="56"/>
      <c r="C46" s="44"/>
      <c r="D46" s="57"/>
      <c r="E46" s="40" t="str">
        <f t="shared" si="2"/>
        <v>Fuera de Tabla</v>
      </c>
      <c r="F46" s="45"/>
      <c r="G46" s="40" t="str">
        <f t="shared" si="0"/>
        <v>Fuera de Tabla</v>
      </c>
      <c r="H46" s="60"/>
      <c r="I46" s="47" t="str">
        <f t="shared" si="1"/>
        <v>Fuera de Tabla</v>
      </c>
    </row>
    <row r="47" spans="1:9" x14ac:dyDescent="0.2">
      <c r="A47" s="43">
        <v>38</v>
      </c>
      <c r="B47" s="56"/>
      <c r="C47" s="44"/>
      <c r="D47" s="57"/>
      <c r="E47" s="40" t="str">
        <f t="shared" si="2"/>
        <v>Fuera de Tabla</v>
      </c>
      <c r="F47" s="45"/>
      <c r="G47" s="40" t="str">
        <f t="shared" si="0"/>
        <v>Fuera de Tabla</v>
      </c>
      <c r="H47" s="59"/>
      <c r="I47" s="47" t="str">
        <f t="shared" si="1"/>
        <v>Fuera de Tabla</v>
      </c>
    </row>
    <row r="48" spans="1:9" x14ac:dyDescent="0.2">
      <c r="A48" s="43">
        <v>39</v>
      </c>
      <c r="B48" s="56"/>
      <c r="C48" s="44"/>
      <c r="D48" s="57"/>
      <c r="E48" s="40" t="str">
        <f t="shared" si="2"/>
        <v>Fuera de Tabla</v>
      </c>
      <c r="F48" s="45"/>
      <c r="G48" s="40" t="str">
        <f t="shared" si="0"/>
        <v>Fuera de Tabla</v>
      </c>
      <c r="H48" s="60"/>
      <c r="I48" s="47" t="str">
        <f t="shared" si="1"/>
        <v>Fuera de Tabla</v>
      </c>
    </row>
    <row r="49" spans="1:9" x14ac:dyDescent="0.2">
      <c r="A49" s="43">
        <v>40</v>
      </c>
      <c r="B49" s="56"/>
      <c r="C49" s="44"/>
      <c r="D49" s="61"/>
      <c r="E49" s="40" t="str">
        <f t="shared" si="2"/>
        <v>Fuera de Tabla</v>
      </c>
      <c r="F49" s="62"/>
      <c r="G49" s="40" t="str">
        <f t="shared" si="0"/>
        <v>Fuera de Tabla</v>
      </c>
      <c r="H49" s="59"/>
      <c r="I49" s="47" t="str">
        <f t="shared" si="1"/>
        <v>Fuera de Tabla</v>
      </c>
    </row>
    <row r="50" spans="1:9" x14ac:dyDescent="0.2">
      <c r="A50" s="43">
        <v>41</v>
      </c>
      <c r="B50" s="56"/>
      <c r="C50" s="44"/>
      <c r="D50" s="63"/>
      <c r="E50" s="64"/>
      <c r="F50" s="62"/>
      <c r="G50" s="40" t="str">
        <f t="shared" si="0"/>
        <v>Fuera de Tabla</v>
      </c>
      <c r="H50" s="60"/>
      <c r="I50" s="47" t="str">
        <f t="shared" si="1"/>
        <v>Fuera de Tabla</v>
      </c>
    </row>
    <row r="51" spans="1:9" x14ac:dyDescent="0.2">
      <c r="A51" s="43">
        <v>42</v>
      </c>
      <c r="B51" s="56"/>
      <c r="C51" s="44"/>
      <c r="D51" s="63"/>
      <c r="E51" s="64"/>
      <c r="F51" s="62"/>
      <c r="G51" s="65"/>
      <c r="H51" s="59"/>
      <c r="I51" s="65"/>
    </row>
    <row r="52" spans="1:9" x14ac:dyDescent="0.2">
      <c r="A52" s="43">
        <v>43</v>
      </c>
      <c r="B52" s="56"/>
      <c r="C52" s="44"/>
      <c r="D52" s="63"/>
      <c r="E52" s="64"/>
      <c r="F52" s="62"/>
      <c r="G52" s="65"/>
      <c r="H52" s="60"/>
      <c r="I52" s="65"/>
    </row>
    <row r="53" spans="1:9" x14ac:dyDescent="0.2">
      <c r="A53" s="43">
        <v>44</v>
      </c>
      <c r="B53" s="56"/>
      <c r="C53" s="44"/>
      <c r="D53" s="63"/>
      <c r="E53" s="64"/>
      <c r="F53" s="62"/>
      <c r="G53" s="66"/>
      <c r="H53" s="59"/>
      <c r="I53" s="66"/>
    </row>
    <row r="54" spans="1:9" ht="17" thickBot="1" x14ac:dyDescent="0.25">
      <c r="A54" s="67">
        <v>45</v>
      </c>
      <c r="B54" s="68"/>
      <c r="C54" s="69"/>
      <c r="D54" s="63"/>
      <c r="E54" s="64"/>
      <c r="F54" s="59"/>
      <c r="G54" s="66"/>
      <c r="H54" s="59"/>
      <c r="I54" s="66"/>
    </row>
    <row r="55" spans="1:9" x14ac:dyDescent="0.2">
      <c r="A55" s="43">
        <v>46</v>
      </c>
      <c r="B55" s="68"/>
      <c r="C55" s="69"/>
      <c r="D55" s="63"/>
      <c r="E55" s="64"/>
      <c r="F55" s="59"/>
      <c r="G55" s="66"/>
      <c r="H55" s="59"/>
      <c r="I55" s="66"/>
    </row>
    <row r="56" spans="1:9" x14ac:dyDescent="0.2">
      <c r="A56" s="43">
        <v>47</v>
      </c>
      <c r="B56" s="68"/>
      <c r="C56" s="69"/>
      <c r="D56" s="63"/>
      <c r="E56" s="64"/>
      <c r="F56" s="59"/>
      <c r="G56" s="66"/>
      <c r="H56" s="59"/>
      <c r="I56" s="66"/>
    </row>
    <row r="57" spans="1:9" ht="17" thickBot="1" x14ac:dyDescent="0.25">
      <c r="A57" s="67">
        <v>48</v>
      </c>
      <c r="B57" s="68"/>
      <c r="C57" s="69"/>
      <c r="D57" s="63"/>
      <c r="E57" s="64"/>
      <c r="F57" s="59"/>
      <c r="G57" s="66"/>
      <c r="H57" s="59"/>
      <c r="I57" s="66"/>
    </row>
    <row r="58" spans="1:9" x14ac:dyDescent="0.2">
      <c r="A58" s="43">
        <v>49</v>
      </c>
      <c r="B58" s="68"/>
      <c r="C58" s="69"/>
      <c r="D58" s="63"/>
      <c r="E58" s="64"/>
      <c r="F58" s="59"/>
      <c r="G58" s="66"/>
      <c r="H58" s="59"/>
      <c r="I58" s="66"/>
    </row>
    <row r="59" spans="1:9" ht="17" thickBot="1" x14ac:dyDescent="0.25">
      <c r="A59" s="43">
        <v>50</v>
      </c>
      <c r="B59" s="70"/>
      <c r="C59" s="71"/>
      <c r="D59" s="72"/>
      <c r="E59" s="73"/>
      <c r="F59" s="74"/>
      <c r="G59" s="75"/>
      <c r="H59" s="74"/>
      <c r="I59" s="75"/>
    </row>
    <row r="60" spans="1:9" x14ac:dyDescent="0.2">
      <c r="A60" s="76"/>
      <c r="B60" s="76"/>
    </row>
    <row r="61" spans="1:9" ht="17" thickBot="1" x14ac:dyDescent="0.25">
      <c r="A61" s="76"/>
      <c r="B61" s="2"/>
      <c r="C61" s="77"/>
      <c r="D61" s="77"/>
      <c r="E61" s="77"/>
      <c r="F61" s="77"/>
      <c r="G61" s="77"/>
    </row>
    <row r="62" spans="1:9" ht="17" thickBot="1" x14ac:dyDescent="0.25">
      <c r="A62" s="76"/>
      <c r="B62" s="78" t="s">
        <v>46</v>
      </c>
      <c r="C62" s="79"/>
      <c r="D62" s="80" t="s">
        <v>5</v>
      </c>
      <c r="E62" s="81"/>
      <c r="F62" s="82" t="s">
        <v>6</v>
      </c>
      <c r="G62" s="81"/>
      <c r="H62" s="82" t="s">
        <v>47</v>
      </c>
      <c r="I62" s="83"/>
    </row>
    <row r="63" spans="1:9" ht="17" thickBot="1" x14ac:dyDescent="0.25">
      <c r="A63" s="76"/>
      <c r="B63" s="84"/>
      <c r="C63" s="85"/>
      <c r="D63" s="86" t="s">
        <v>48</v>
      </c>
      <c r="E63" s="87" t="s">
        <v>49</v>
      </c>
      <c r="F63" s="88" t="s">
        <v>48</v>
      </c>
      <c r="G63" s="87" t="s">
        <v>49</v>
      </c>
      <c r="H63" s="88" t="s">
        <v>48</v>
      </c>
      <c r="I63" s="87" t="s">
        <v>49</v>
      </c>
    </row>
    <row r="64" spans="1:9" x14ac:dyDescent="0.2">
      <c r="B64" s="89" t="s">
        <v>50</v>
      </c>
      <c r="C64" s="90" t="s">
        <v>51</v>
      </c>
      <c r="D64" s="91">
        <v>12</v>
      </c>
      <c r="E64" s="92">
        <f>(D64/$D$71)</f>
        <v>0.41379310344827586</v>
      </c>
      <c r="F64" s="91">
        <f>COUNTIF($G$10:$G$59,"Fuera de Tabla")</f>
        <v>41</v>
      </c>
      <c r="G64" s="92">
        <f>(F64/$F$71)</f>
        <v>1</v>
      </c>
      <c r="H64" s="91">
        <f>COUNTIF($I$10:$I$59,"Fuera de Tabla")</f>
        <v>41</v>
      </c>
      <c r="I64" s="93">
        <f>(H64/$H$71)</f>
        <v>1</v>
      </c>
    </row>
    <row r="65" spans="2:9" x14ac:dyDescent="0.2">
      <c r="B65" s="94" t="s">
        <v>52</v>
      </c>
      <c r="C65" s="95">
        <v>42</v>
      </c>
      <c r="D65" s="96">
        <f>COUNTIF($E$10:$E$59,"muy lenta")</f>
        <v>1</v>
      </c>
      <c r="E65" s="97">
        <f t="shared" ref="E65:E70" si="3">(D65/$D$71)</f>
        <v>3.4482758620689655E-2</v>
      </c>
      <c r="F65" s="96">
        <f>COUNTIF($G$10:$G$59,"muy lenta")</f>
        <v>0</v>
      </c>
      <c r="G65" s="97">
        <f t="shared" ref="G65:G70" si="4">(F65/$F$71)</f>
        <v>0</v>
      </c>
      <c r="H65" s="96">
        <f>COUNTIF($I$10:$I$59,"muy lenta")</f>
        <v>0</v>
      </c>
      <c r="I65" s="98">
        <f t="shared" ref="I65:I70" si="5">(H65/$H$71)</f>
        <v>0</v>
      </c>
    </row>
    <row r="66" spans="2:9" x14ac:dyDescent="0.2">
      <c r="B66" s="99" t="s">
        <v>53</v>
      </c>
      <c r="C66" s="95" t="s">
        <v>54</v>
      </c>
      <c r="D66" s="96">
        <f>COUNTIF($E$10:$E$59,"lenta")</f>
        <v>4</v>
      </c>
      <c r="E66" s="97">
        <f t="shared" si="3"/>
        <v>0.13793103448275862</v>
      </c>
      <c r="F66" s="96">
        <f>COUNTIF($G$10:$G$59,"lenta")</f>
        <v>0</v>
      </c>
      <c r="G66" s="97">
        <f t="shared" si="4"/>
        <v>0</v>
      </c>
      <c r="H66" s="96">
        <f>COUNTIF($I$10:$I$59,"lenta")</f>
        <v>0</v>
      </c>
      <c r="I66" s="98">
        <f t="shared" si="5"/>
        <v>0</v>
      </c>
    </row>
    <row r="67" spans="2:9" x14ac:dyDescent="0.2">
      <c r="B67" s="100" t="s">
        <v>55</v>
      </c>
      <c r="C67" s="95" t="s">
        <v>56</v>
      </c>
      <c r="D67" s="96">
        <f>COUNTIF($E$10:$E$59,"media baja")</f>
        <v>5</v>
      </c>
      <c r="E67" s="97">
        <f t="shared" si="3"/>
        <v>0.17241379310344829</v>
      </c>
      <c r="F67" s="96">
        <f>COUNTIF($G$10:$G$59,"media baja")</f>
        <v>0</v>
      </c>
      <c r="G67" s="97">
        <f>(F67/$F$71)</f>
        <v>0</v>
      </c>
      <c r="H67" s="96">
        <f>COUNTIF($I$10:$I$59,"media baja")</f>
        <v>0</v>
      </c>
      <c r="I67" s="98">
        <f t="shared" si="5"/>
        <v>0</v>
      </c>
    </row>
    <row r="68" spans="2:9" x14ac:dyDescent="0.2">
      <c r="B68" s="101" t="s">
        <v>57</v>
      </c>
      <c r="C68" s="95" t="s">
        <v>58</v>
      </c>
      <c r="D68" s="96">
        <f>COUNTIF($E$10:$E$59,"media alta")</f>
        <v>2</v>
      </c>
      <c r="E68" s="97">
        <f t="shared" si="3"/>
        <v>6.8965517241379309E-2</v>
      </c>
      <c r="F68" s="96">
        <f>COUNTIF($G$10:$G$59,"media alta")</f>
        <v>0</v>
      </c>
      <c r="G68" s="97">
        <f t="shared" si="4"/>
        <v>0</v>
      </c>
      <c r="H68" s="96">
        <f>COUNTIF($I$10:$I$59,"media alta")</f>
        <v>0</v>
      </c>
      <c r="I68" s="98">
        <f t="shared" si="5"/>
        <v>0</v>
      </c>
    </row>
    <row r="69" spans="2:9" x14ac:dyDescent="0.2">
      <c r="B69" s="102" t="s">
        <v>59</v>
      </c>
      <c r="C69" s="95" t="s">
        <v>60</v>
      </c>
      <c r="D69" s="96">
        <f>COUNTIF($E$10:$E$59,"rápida")</f>
        <v>3</v>
      </c>
      <c r="E69" s="97">
        <f t="shared" si="3"/>
        <v>0.10344827586206896</v>
      </c>
      <c r="F69" s="96">
        <f>COUNTIF($G$10:$G$59,"rápida")</f>
        <v>0</v>
      </c>
      <c r="G69" s="97">
        <f t="shared" si="4"/>
        <v>0</v>
      </c>
      <c r="H69" s="96">
        <f>COUNTIF($I$10:$I$59,"rápida")</f>
        <v>0</v>
      </c>
      <c r="I69" s="98">
        <f t="shared" si="5"/>
        <v>0</v>
      </c>
    </row>
    <row r="70" spans="2:9" ht="17" thickBot="1" x14ac:dyDescent="0.25">
      <c r="B70" s="103" t="s">
        <v>61</v>
      </c>
      <c r="C70" s="104">
        <v>84</v>
      </c>
      <c r="D70" s="105">
        <f>COUNTIF($E$10:$E$59,"muy rápida")</f>
        <v>2</v>
      </c>
      <c r="E70" s="106">
        <f t="shared" si="3"/>
        <v>6.8965517241379309E-2</v>
      </c>
      <c r="F70" s="105">
        <f>COUNTIF($G$10:$G$59,"muy rápida")</f>
        <v>0</v>
      </c>
      <c r="G70" s="106">
        <f t="shared" si="4"/>
        <v>0</v>
      </c>
      <c r="H70" s="105">
        <f>COUNTIF($I$10:$I$59,"muy rápida")</f>
        <v>0</v>
      </c>
      <c r="I70" s="107">
        <f t="shared" si="5"/>
        <v>0</v>
      </c>
    </row>
    <row r="71" spans="2:9" ht="17" thickBot="1" x14ac:dyDescent="0.25">
      <c r="B71" s="108" t="s">
        <v>62</v>
      </c>
      <c r="C71" s="109"/>
      <c r="D71" s="110">
        <f>SUM(D64:D70)</f>
        <v>29</v>
      </c>
      <c r="E71" s="111"/>
      <c r="F71" s="112">
        <f>SUM(F64:F70)</f>
        <v>41</v>
      </c>
      <c r="G71" s="111"/>
      <c r="H71" s="112">
        <f>SUM(H64:H70)</f>
        <v>41</v>
      </c>
      <c r="I71" s="111"/>
    </row>
    <row r="72" spans="2:9" x14ac:dyDescent="0.2">
      <c r="B72" s="77"/>
      <c r="C72" s="77"/>
      <c r="D72" s="77"/>
      <c r="E72" s="77"/>
      <c r="F72" s="77"/>
      <c r="G72" s="77"/>
    </row>
    <row r="73" spans="2:9" ht="17" thickBot="1" x14ac:dyDescent="0.25">
      <c r="B73" s="77"/>
      <c r="C73" s="77"/>
      <c r="D73" s="77"/>
      <c r="E73" s="77"/>
      <c r="F73" s="77"/>
      <c r="G73" s="77"/>
    </row>
    <row r="74" spans="2:9" ht="17" thickBot="1" x14ac:dyDescent="0.25">
      <c r="B74" s="77"/>
      <c r="C74" s="113" t="s">
        <v>63</v>
      </c>
      <c r="D74" s="114" t="s">
        <v>5</v>
      </c>
      <c r="E74" s="115"/>
      <c r="F74" s="116"/>
      <c r="G74" s="77"/>
    </row>
    <row r="75" spans="2:9" x14ac:dyDescent="0.2">
      <c r="B75" s="77"/>
      <c r="C75" s="117" t="s">
        <v>50</v>
      </c>
      <c r="D75" s="118">
        <f t="shared" ref="D75:D81" si="6">(E64)</f>
        <v>0.41379310344827586</v>
      </c>
      <c r="E75" s="119"/>
      <c r="F75" s="119"/>
      <c r="G75" s="77"/>
    </row>
    <row r="76" spans="2:9" x14ac:dyDescent="0.2">
      <c r="B76" s="77"/>
      <c r="C76" s="120" t="s">
        <v>52</v>
      </c>
      <c r="D76" s="121">
        <f t="shared" si="6"/>
        <v>3.4482758620689655E-2</v>
      </c>
      <c r="E76" s="122"/>
      <c r="F76" s="123"/>
      <c r="G76" s="77"/>
    </row>
    <row r="77" spans="2:9" x14ac:dyDescent="0.2">
      <c r="B77" s="77"/>
      <c r="C77" s="124" t="s">
        <v>53</v>
      </c>
      <c r="D77" s="121">
        <f t="shared" si="6"/>
        <v>0.13793103448275862</v>
      </c>
      <c r="E77" s="122"/>
      <c r="F77" s="123"/>
      <c r="G77" s="77"/>
    </row>
    <row r="78" spans="2:9" x14ac:dyDescent="0.2">
      <c r="B78" s="77"/>
      <c r="C78" s="125" t="s">
        <v>55</v>
      </c>
      <c r="D78" s="121">
        <f t="shared" si="6"/>
        <v>0.17241379310344829</v>
      </c>
      <c r="E78" s="122"/>
      <c r="F78" s="123"/>
      <c r="G78" s="77"/>
    </row>
    <row r="79" spans="2:9" x14ac:dyDescent="0.2">
      <c r="B79" s="77"/>
      <c r="C79" s="126" t="s">
        <v>57</v>
      </c>
      <c r="D79" s="121">
        <f t="shared" si="6"/>
        <v>6.8965517241379309E-2</v>
      </c>
      <c r="E79" s="122"/>
      <c r="F79" s="123"/>
      <c r="G79" s="77"/>
    </row>
    <row r="80" spans="2:9" x14ac:dyDescent="0.2">
      <c r="B80" s="77"/>
      <c r="C80" s="127" t="s">
        <v>59</v>
      </c>
      <c r="D80" s="121">
        <f t="shared" si="6"/>
        <v>0.10344827586206896</v>
      </c>
      <c r="E80" s="122"/>
      <c r="F80" s="123"/>
      <c r="G80" s="77"/>
    </row>
    <row r="81" spans="2:7" ht="17" thickBot="1" x14ac:dyDescent="0.25">
      <c r="B81" s="77"/>
      <c r="C81" s="128" t="s">
        <v>61</v>
      </c>
      <c r="D81" s="129">
        <f t="shared" si="6"/>
        <v>6.8965517241379309E-2</v>
      </c>
      <c r="E81" s="130"/>
      <c r="F81" s="131"/>
      <c r="G81" s="77"/>
    </row>
  </sheetData>
  <mergeCells count="9">
    <mergeCell ref="B62:C63"/>
    <mergeCell ref="B71:C71"/>
    <mergeCell ref="D3:I3"/>
    <mergeCell ref="D4:I4"/>
    <mergeCell ref="D5:I5"/>
    <mergeCell ref="D6:I6"/>
    <mergeCell ref="D7:E7"/>
    <mergeCell ref="F7:G7"/>
    <mergeCell ref="H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2019-03-11T12:55:00Z</dcterms:created>
  <dcterms:modified xsi:type="dcterms:W3CDTF">2019-03-11T12:56:23Z</dcterms:modified>
</cp:coreProperties>
</file>