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agarces/Desktop/"/>
    </mc:Choice>
  </mc:AlternateContent>
  <bookViews>
    <workbookView xWindow="1440" yWindow="2180" windowWidth="27360" windowHeight="149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H70" i="1"/>
  <c r="H64" i="1"/>
  <c r="H65" i="1"/>
  <c r="H66" i="1"/>
  <c r="H67" i="1"/>
  <c r="H68" i="1"/>
  <c r="H69" i="1"/>
  <c r="H71" i="1"/>
  <c r="I70" i="1"/>
  <c r="F81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F70" i="1"/>
  <c r="F64" i="1"/>
  <c r="F65" i="1"/>
  <c r="F66" i="1"/>
  <c r="F67" i="1"/>
  <c r="F68" i="1"/>
  <c r="F69" i="1"/>
  <c r="F71" i="1"/>
  <c r="G70" i="1"/>
  <c r="E81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D70" i="1"/>
  <c r="D64" i="1"/>
  <c r="D65" i="1"/>
  <c r="D66" i="1"/>
  <c r="D67" i="1"/>
  <c r="D68" i="1"/>
  <c r="D69" i="1"/>
  <c r="D71" i="1"/>
  <c r="E70" i="1"/>
  <c r="D81" i="1"/>
  <c r="I69" i="1"/>
  <c r="F80" i="1"/>
  <c r="G69" i="1"/>
  <c r="E80" i="1"/>
  <c r="E69" i="1"/>
  <c r="D80" i="1"/>
  <c r="I68" i="1"/>
  <c r="F79" i="1"/>
  <c r="G68" i="1"/>
  <c r="E79" i="1"/>
  <c r="E68" i="1"/>
  <c r="D79" i="1"/>
  <c r="I67" i="1"/>
  <c r="F78" i="1"/>
  <c r="G67" i="1"/>
  <c r="E78" i="1"/>
  <c r="E67" i="1"/>
  <c r="D78" i="1"/>
  <c r="I66" i="1"/>
  <c r="F77" i="1"/>
  <c r="G66" i="1"/>
  <c r="E77" i="1"/>
  <c r="E66" i="1"/>
  <c r="D77" i="1"/>
  <c r="I65" i="1"/>
  <c r="F76" i="1"/>
  <c r="G65" i="1"/>
  <c r="E76" i="1"/>
  <c r="E65" i="1"/>
  <c r="D76" i="1"/>
  <c r="I64" i="1"/>
  <c r="F75" i="1"/>
  <c r="G64" i="1"/>
  <c r="E75" i="1"/>
  <c r="E64" i="1"/>
  <c r="D75" i="1"/>
</calcChain>
</file>

<file path=xl/sharedStrings.xml><?xml version="1.0" encoding="utf-8"?>
<sst xmlns="http://schemas.openxmlformats.org/spreadsheetml/2006/main" count="79" uniqueCount="60">
  <si>
    <t>COLEGIO MARIA AUXILIADORA DE VIÑA</t>
  </si>
  <si>
    <t>CAROLINA SILVA</t>
  </si>
  <si>
    <t>CURSO:</t>
  </si>
  <si>
    <t>6A 2019</t>
  </si>
  <si>
    <t>MARZO</t>
  </si>
  <si>
    <t>AGOSTO</t>
  </si>
  <si>
    <t>NOVIEMBRE</t>
  </si>
  <si>
    <t>VEL. LEC.</t>
  </si>
  <si>
    <t>RANGO</t>
  </si>
  <si>
    <t>Nº</t>
  </si>
  <si>
    <t>NOMBRE</t>
  </si>
  <si>
    <t>APELLIDO</t>
  </si>
  <si>
    <t>plbs/min</t>
  </si>
  <si>
    <t>Acuña</t>
  </si>
  <si>
    <t>Aguirre</t>
  </si>
  <si>
    <t>Ahumada</t>
  </si>
  <si>
    <t>Araya</t>
  </si>
  <si>
    <t>Burgos</t>
  </si>
  <si>
    <t>Cáceres</t>
  </si>
  <si>
    <t>Carrizo</t>
  </si>
  <si>
    <t>Farías</t>
  </si>
  <si>
    <t>Fernández</t>
  </si>
  <si>
    <t>Garrido</t>
  </si>
  <si>
    <t>Guissi</t>
  </si>
  <si>
    <t>González</t>
  </si>
  <si>
    <t>Guzmán</t>
  </si>
  <si>
    <t>Latoja</t>
  </si>
  <si>
    <t>Llopis</t>
  </si>
  <si>
    <t>Martin</t>
  </si>
  <si>
    <t>Morales</t>
  </si>
  <si>
    <t>Olate</t>
  </si>
  <si>
    <t>Pabst</t>
  </si>
  <si>
    <t>Ramírez</t>
  </si>
  <si>
    <t>Sanhueza</t>
  </si>
  <si>
    <t>Sepúlveda</t>
  </si>
  <si>
    <t>Suárez</t>
  </si>
  <si>
    <t>Thiess</t>
  </si>
  <si>
    <t>Torres</t>
  </si>
  <si>
    <t>Troncoso</t>
  </si>
  <si>
    <t>Valenzuela</t>
  </si>
  <si>
    <t>TABLA RESUMEN VELOCIDAD LECTORA</t>
  </si>
  <si>
    <t>DICIEMBRE</t>
  </si>
  <si>
    <t>Nº ALS.</t>
  </si>
  <si>
    <t>PORCENTAJE</t>
  </si>
  <si>
    <t>FUERA DE TABLA</t>
  </si>
  <si>
    <t>0-123</t>
  </si>
  <si>
    <t>MUY LENTA</t>
  </si>
  <si>
    <t xml:space="preserve">LENTA </t>
  </si>
  <si>
    <t>125-142</t>
  </si>
  <si>
    <t>MEDIA BAJA</t>
  </si>
  <si>
    <t>143-160</t>
  </si>
  <si>
    <t>MEDIA ALTA</t>
  </si>
  <si>
    <t>161-177</t>
  </si>
  <si>
    <t>RÁPIDA</t>
  </si>
  <si>
    <t>178-195</t>
  </si>
  <si>
    <t>MUY RÁPIDA</t>
  </si>
  <si>
    <t>TOTAL ALUMNOS EVALUADOS</t>
  </si>
  <si>
    <t>6ºA</t>
  </si>
  <si>
    <t>ABRIL</t>
  </si>
  <si>
    <t>EVALUACIÓN VELOCIDAD LECTORA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</si>
</sst>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3" xfId="0" applyFont="1" applyBorder="1" applyAlignment="1" applyProtection="1">
      <alignment horizontal="left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14" xfId="0" applyFont="1" applyBorder="1" applyProtection="1">
      <protection locked="0"/>
    </xf>
    <xf numFmtId="0" fontId="2" fillId="0" borderId="23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20" xfId="0" applyFont="1" applyBorder="1" applyProtection="1"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26" xfId="0" applyFont="1" applyBorder="1" applyProtection="1">
      <protection locked="0"/>
    </xf>
    <xf numFmtId="0" fontId="0" fillId="2" borderId="27" xfId="0" applyFill="1" applyBorder="1"/>
    <xf numFmtId="49" fontId="1" fillId="3" borderId="28" xfId="0" applyNumberFormat="1" applyFont="1" applyFill="1" applyBorder="1" applyAlignment="1">
      <alignment horizontal="left"/>
    </xf>
    <xf numFmtId="0" fontId="3" fillId="0" borderId="0" xfId="0" applyFont="1"/>
    <xf numFmtId="0" fontId="1" fillId="3" borderId="2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 applyProtection="1">
      <alignment horizontal="center"/>
      <protection locked="0"/>
    </xf>
    <xf numFmtId="0" fontId="1" fillId="3" borderId="33" xfId="0" applyFont="1" applyFill="1" applyBorder="1" applyAlignment="1">
      <alignment horizontal="center"/>
    </xf>
    <xf numFmtId="0" fontId="2" fillId="0" borderId="6" xfId="0" applyFont="1" applyBorder="1" applyProtection="1">
      <protection locked="0"/>
    </xf>
    <xf numFmtId="49" fontId="1" fillId="3" borderId="34" xfId="0" applyNumberFormat="1" applyFont="1" applyFill="1" applyBorder="1" applyAlignment="1">
      <alignment horizontal="left"/>
    </xf>
    <xf numFmtId="0" fontId="4" fillId="0" borderId="0" xfId="0" applyFont="1"/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5" xfId="0" applyFont="1" applyFill="1" applyBorder="1" applyAlignment="1" applyProtection="1">
      <alignment horizontal="center"/>
      <protection locked="0"/>
    </xf>
    <xf numFmtId="0" fontId="1" fillId="3" borderId="34" xfId="0" applyFont="1" applyFill="1" applyBorder="1" applyAlignment="1">
      <alignment horizontal="left"/>
    </xf>
    <xf numFmtId="0" fontId="1" fillId="3" borderId="30" xfId="0" applyFont="1" applyFill="1" applyBorder="1" applyAlignment="1" applyProtection="1">
      <alignment horizontal="center"/>
      <protection locked="0"/>
    </xf>
    <xf numFmtId="49" fontId="1" fillId="3" borderId="37" xfId="0" applyNumberFormat="1" applyFont="1" applyFill="1" applyBorder="1" applyAlignment="1">
      <alignment horizontal="left"/>
    </xf>
    <xf numFmtId="0" fontId="1" fillId="3" borderId="38" xfId="0" applyFont="1" applyFill="1" applyBorder="1"/>
    <xf numFmtId="0" fontId="1" fillId="3" borderId="35" xfId="0" applyFont="1" applyFill="1" applyBorder="1" applyAlignment="1">
      <alignment horizontal="left"/>
    </xf>
    <xf numFmtId="49" fontId="1" fillId="3" borderId="35" xfId="0" applyNumberFormat="1" applyFont="1" applyFill="1" applyBorder="1" applyAlignment="1">
      <alignment horizontal="left"/>
    </xf>
    <xf numFmtId="0" fontId="1" fillId="3" borderId="35" xfId="0" applyFont="1" applyFill="1" applyBorder="1"/>
    <xf numFmtId="0" fontId="1" fillId="0" borderId="35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/>
      <protection locked="0"/>
    </xf>
    <xf numFmtId="49" fontId="1" fillId="3" borderId="39" xfId="0" applyNumberFormat="1" applyFont="1" applyFill="1" applyBorder="1" applyAlignment="1">
      <alignment horizontal="left"/>
    </xf>
    <xf numFmtId="0" fontId="1" fillId="3" borderId="37" xfId="0" applyFont="1" applyFill="1" applyBorder="1"/>
    <xf numFmtId="0" fontId="1" fillId="3" borderId="6" xfId="0" applyFont="1" applyFill="1" applyBorder="1" applyAlignment="1">
      <alignment horizontal="center"/>
    </xf>
    <xf numFmtId="0" fontId="1" fillId="0" borderId="31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center"/>
    </xf>
    <xf numFmtId="0" fontId="1" fillId="0" borderId="36" xfId="0" applyFont="1" applyBorder="1" applyAlignment="1" applyProtection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0" xfId="0" applyFont="1"/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2" fillId="0" borderId="18" xfId="0" applyFont="1" applyBorder="1" applyProtection="1"/>
    <xf numFmtId="0" fontId="2" fillId="0" borderId="9" xfId="0" applyFont="1" applyBorder="1" applyAlignment="1" applyProtection="1">
      <alignment horizontal="center" vertical="center" wrapText="1"/>
    </xf>
    <xf numFmtId="0" fontId="2" fillId="0" borderId="45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</xf>
    <xf numFmtId="0" fontId="1" fillId="4" borderId="32" xfId="0" applyFont="1" applyFill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32" xfId="0" applyFont="1" applyBorder="1" applyAlignment="1" applyProtection="1">
      <alignment horizontal="center"/>
    </xf>
    <xf numFmtId="9" fontId="1" fillId="0" borderId="33" xfId="0" applyNumberFormat="1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9" fontId="1" fillId="0" borderId="46" xfId="0" applyNumberFormat="1" applyFont="1" applyBorder="1" applyAlignment="1" applyProtection="1">
      <alignment horizontal="center"/>
    </xf>
    <xf numFmtId="0" fontId="1" fillId="5" borderId="35" xfId="0" applyFont="1" applyFill="1" applyBorder="1" applyAlignment="1">
      <alignment horizontal="left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 applyProtection="1">
      <alignment horizontal="center"/>
    </xf>
    <xf numFmtId="9" fontId="1" fillId="0" borderId="36" xfId="0" applyNumberFormat="1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9" fontId="1" fillId="0" borderId="47" xfId="0" applyNumberFormat="1" applyFont="1" applyBorder="1" applyAlignment="1" applyProtection="1">
      <alignment horizontal="center"/>
    </xf>
    <xf numFmtId="0" fontId="1" fillId="6" borderId="35" xfId="0" applyFont="1" applyFill="1" applyBorder="1" applyAlignment="1">
      <alignment horizontal="left"/>
    </xf>
    <xf numFmtId="0" fontId="1" fillId="7" borderId="35" xfId="0" applyFont="1" applyFill="1" applyBorder="1" applyAlignment="1">
      <alignment horizontal="left"/>
    </xf>
    <xf numFmtId="0" fontId="1" fillId="8" borderId="35" xfId="0" applyFont="1" applyFill="1" applyBorder="1" applyAlignment="1">
      <alignment horizontal="left"/>
    </xf>
    <xf numFmtId="0" fontId="1" fillId="9" borderId="35" xfId="0" applyFont="1" applyFill="1" applyBorder="1" applyAlignment="1">
      <alignment horizontal="left"/>
    </xf>
    <xf numFmtId="0" fontId="1" fillId="10" borderId="42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2" xfId="0" applyFont="1" applyBorder="1" applyAlignment="1" applyProtection="1">
      <alignment horizontal="center"/>
    </xf>
    <xf numFmtId="9" fontId="1" fillId="0" borderId="44" xfId="0" applyNumberFormat="1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9" fontId="1" fillId="0" borderId="48" xfId="0" applyNumberFormat="1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2" fillId="0" borderId="49" xfId="0" applyFont="1" applyBorder="1" applyAlignment="1" applyProtection="1">
      <alignment horizontal="center"/>
    </xf>
    <xf numFmtId="0" fontId="1" fillId="0" borderId="26" xfId="0" applyFont="1" applyBorder="1" applyAlignment="1" applyProtection="1">
      <alignment horizontal="center"/>
    </xf>
    <xf numFmtId="0" fontId="1" fillId="0" borderId="1" xfId="0" applyFont="1" applyBorder="1"/>
    <xf numFmtId="0" fontId="2" fillId="0" borderId="21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1" fillId="4" borderId="6" xfId="0" applyFont="1" applyFill="1" applyBorder="1" applyAlignment="1">
      <alignment horizontal="left"/>
    </xf>
    <xf numFmtId="9" fontId="1" fillId="0" borderId="46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9" fontId="1" fillId="0" borderId="50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0" fontId="1" fillId="6" borderId="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9" borderId="6" xfId="0" applyFont="1" applyFill="1" applyBorder="1" applyAlignment="1">
      <alignment horizontal="left"/>
    </xf>
    <xf numFmtId="0" fontId="1" fillId="10" borderId="11" xfId="0" applyFont="1" applyFill="1" applyBorder="1" applyAlignment="1">
      <alignment horizontal="left"/>
    </xf>
    <xf numFmtId="9" fontId="1" fillId="0" borderId="51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FL</a:t>
            </a:r>
            <a:r>
              <a:rPr lang="es-ES_tradnl" baseline="0"/>
              <a:t> 6A MARZO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Hoja1!$D$62:$D$63</c:f>
              <c:strCache>
                <c:ptCount val="2"/>
                <c:pt idx="0">
                  <c:v>MARZO</c:v>
                </c:pt>
                <c:pt idx="1">
                  <c:v>Nº ALS.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Hoja1!$B$64:$C$70</c15:sqref>
                  </c15:fullRef>
                  <c15:levelRef>
                    <c15:sqref>Hoja1!$B$64:$B$70</c15:sqref>
                  </c15:levelRef>
                </c:ext>
              </c:extLst>
              <c:f>Hoja1!$B$64:$B$70</c:f>
              <c:strCache>
                <c:ptCount val="7"/>
                <c:pt idx="0">
                  <c:v>FUERA DE TABLA</c:v>
                </c:pt>
                <c:pt idx="1">
                  <c:v>MUY LENTA</c:v>
                </c:pt>
                <c:pt idx="2">
                  <c:v>LENTA </c:v>
                </c:pt>
                <c:pt idx="3">
                  <c:v>MEDIA BAJA</c:v>
                </c:pt>
                <c:pt idx="4">
                  <c:v>MEDIA ALTA</c:v>
                </c:pt>
                <c:pt idx="5">
                  <c:v>RÁPIDA</c:v>
                </c:pt>
                <c:pt idx="6">
                  <c:v>MUY RÁPIDA</c:v>
                </c:pt>
              </c:strCache>
            </c:strRef>
          </c:cat>
          <c:val>
            <c:numRef>
              <c:f>Hoja1!$D$64:$D$70</c:f>
              <c:numCache>
                <c:formatCode>General</c:formatCode>
                <c:ptCount val="7"/>
                <c:pt idx="0">
                  <c:v>7.0</c:v>
                </c:pt>
                <c:pt idx="1">
                  <c:v>0.0</c:v>
                </c:pt>
                <c:pt idx="2">
                  <c:v>4.0</c:v>
                </c:pt>
                <c:pt idx="3">
                  <c:v>3.0</c:v>
                </c:pt>
                <c:pt idx="4">
                  <c:v>0.0</c:v>
                </c:pt>
                <c:pt idx="5">
                  <c:v>11.0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381824"/>
        <c:axId val="306855408"/>
      </c:barChart>
      <c:lineChart>
        <c:grouping val="standard"/>
        <c:varyColors val="0"/>
        <c:ser>
          <c:idx val="1"/>
          <c:order val="1"/>
          <c:tx>
            <c:strRef>
              <c:f>Hoja1!$E$62:$E$63</c:f>
              <c:strCache>
                <c:ptCount val="2"/>
                <c:pt idx="0">
                  <c:v>MARZO</c:v>
                </c:pt>
                <c:pt idx="1">
                  <c:v>PORCENTAJE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Hoja1!$B$64:$C$70</c15:sqref>
                  </c15:fullRef>
                  <c15:levelRef>
                    <c15:sqref>Hoja1!$B$64:$B$70</c15:sqref>
                  </c15:levelRef>
                </c:ext>
              </c:extLst>
              <c:f>Hoja1!$B$64:$B$70</c:f>
              <c:strCache>
                <c:ptCount val="7"/>
                <c:pt idx="0">
                  <c:v>FUERA DE TABLA</c:v>
                </c:pt>
                <c:pt idx="1">
                  <c:v>MUY LENTA</c:v>
                </c:pt>
                <c:pt idx="2">
                  <c:v>LENTA </c:v>
                </c:pt>
                <c:pt idx="3">
                  <c:v>MEDIA BAJA</c:v>
                </c:pt>
                <c:pt idx="4">
                  <c:v>MEDIA ALTA</c:v>
                </c:pt>
                <c:pt idx="5">
                  <c:v>RÁPIDA</c:v>
                </c:pt>
                <c:pt idx="6">
                  <c:v>MUY RÁPIDA</c:v>
                </c:pt>
              </c:strCache>
            </c:strRef>
          </c:cat>
          <c:val>
            <c:numRef>
              <c:f>Hoja1!$E$64:$E$70</c:f>
              <c:numCache>
                <c:formatCode>0%</c:formatCode>
                <c:ptCount val="7"/>
                <c:pt idx="0">
                  <c:v>0.28</c:v>
                </c:pt>
                <c:pt idx="1">
                  <c:v>0.0</c:v>
                </c:pt>
                <c:pt idx="2">
                  <c:v>0.16</c:v>
                </c:pt>
                <c:pt idx="3">
                  <c:v>0.12</c:v>
                </c:pt>
                <c:pt idx="4">
                  <c:v>0.0</c:v>
                </c:pt>
                <c:pt idx="5">
                  <c:v>0.44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8439344"/>
        <c:axId val="-178581296"/>
      </c:lineChart>
      <c:catAx>
        <c:axId val="3063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06855408"/>
        <c:crosses val="autoZero"/>
        <c:auto val="1"/>
        <c:lblAlgn val="ctr"/>
        <c:lblOffset val="100"/>
        <c:noMultiLvlLbl val="0"/>
      </c:catAx>
      <c:valAx>
        <c:axId val="3068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06381824"/>
        <c:crosses val="autoZero"/>
        <c:crossBetween val="between"/>
      </c:valAx>
      <c:valAx>
        <c:axId val="-178581296"/>
        <c:scaling>
          <c:orientation val="minMax"/>
        </c:scaling>
        <c:delete val="0"/>
        <c:axPos val="r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178439344"/>
        <c:crosses val="max"/>
        <c:crossBetween val="between"/>
      </c:valAx>
      <c:catAx>
        <c:axId val="-178439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1785812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622300</xdr:colOff>
      <xdr:row>61</xdr:row>
      <xdr:rowOff>63500</xdr:rowOff>
    </xdr:from>
    <xdr:to>
      <xdr:col>13</xdr:col>
      <xdr:colOff>241300</xdr:colOff>
      <xdr:row>74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3" workbookViewId="0">
      <selection activeCell="K56" sqref="K56"/>
    </sheetView>
  </sheetViews>
  <sheetFormatPr baseColWidth="10" defaultRowHeight="16" x14ac:dyDescent="0.2"/>
  <sheetData>
    <row r="1" spans="1:9" x14ac:dyDescent="0.2">
      <c r="A1" s="1"/>
      <c r="B1" s="1"/>
      <c r="C1" s="1"/>
      <c r="D1" s="2" t="s">
        <v>59</v>
      </c>
      <c r="E1" s="1"/>
      <c r="F1" s="1"/>
      <c r="G1" s="1"/>
      <c r="H1" s="1"/>
      <c r="I1" s="1"/>
    </row>
    <row r="2" spans="1:9" ht="17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3" t="s">
        <v>0</v>
      </c>
      <c r="B3" s="4"/>
      <c r="C3" s="5"/>
      <c r="D3" s="6"/>
      <c r="E3" s="7"/>
      <c r="F3" s="7"/>
      <c r="G3" s="7"/>
      <c r="H3" s="7"/>
      <c r="I3" s="8"/>
    </row>
    <row r="4" spans="1:9" x14ac:dyDescent="0.2">
      <c r="A4" s="9" t="s">
        <v>1</v>
      </c>
      <c r="B4" s="10"/>
      <c r="C4" s="11"/>
      <c r="D4" s="12"/>
      <c r="E4" s="13"/>
      <c r="F4" s="13"/>
      <c r="G4" s="13"/>
      <c r="H4" s="13"/>
      <c r="I4" s="14"/>
    </row>
    <row r="5" spans="1:9" ht="17" thickBot="1" x14ac:dyDescent="0.25">
      <c r="A5" s="15" t="s">
        <v>2</v>
      </c>
      <c r="B5" s="16"/>
      <c r="C5" s="17"/>
      <c r="D5" s="18" t="s">
        <v>3</v>
      </c>
      <c r="E5" s="19"/>
      <c r="F5" s="19"/>
      <c r="G5" s="19"/>
      <c r="H5" s="19"/>
      <c r="I5" s="20"/>
    </row>
    <row r="6" spans="1:9" ht="17" thickBot="1" x14ac:dyDescent="0.25">
      <c r="A6" s="1"/>
      <c r="B6" s="1"/>
      <c r="C6" s="1"/>
      <c r="D6" s="21">
        <v>2019</v>
      </c>
      <c r="E6" s="22"/>
      <c r="F6" s="22"/>
      <c r="G6" s="22"/>
      <c r="H6" s="22"/>
      <c r="I6" s="23"/>
    </row>
    <row r="7" spans="1:9" ht="17" thickBot="1" x14ac:dyDescent="0.25">
      <c r="A7" s="1"/>
      <c r="B7" s="1"/>
      <c r="C7" s="1"/>
      <c r="D7" s="21" t="s">
        <v>4</v>
      </c>
      <c r="E7" s="23"/>
      <c r="F7" s="24" t="s">
        <v>5</v>
      </c>
      <c r="G7" s="25"/>
      <c r="H7" s="21" t="s">
        <v>6</v>
      </c>
      <c r="I7" s="23"/>
    </row>
    <row r="8" spans="1:9" ht="17" thickBot="1" x14ac:dyDescent="0.25">
      <c r="A8" s="1"/>
      <c r="B8" s="1"/>
      <c r="C8" s="1"/>
      <c r="D8" s="26" t="s">
        <v>7</v>
      </c>
      <c r="E8" s="27" t="s">
        <v>8</v>
      </c>
      <c r="F8" s="28" t="s">
        <v>7</v>
      </c>
      <c r="G8" s="29" t="s">
        <v>8</v>
      </c>
      <c r="H8" s="30" t="s">
        <v>7</v>
      </c>
      <c r="I8" s="27" t="s">
        <v>8</v>
      </c>
    </row>
    <row r="9" spans="1:9" ht="17" thickBot="1" x14ac:dyDescent="0.25">
      <c r="A9" s="31" t="s">
        <v>9</v>
      </c>
      <c r="B9" s="32" t="s">
        <v>10</v>
      </c>
      <c r="C9" s="33" t="s">
        <v>11</v>
      </c>
      <c r="D9" s="26" t="s">
        <v>12</v>
      </c>
      <c r="E9" s="34"/>
      <c r="F9" s="26" t="s">
        <v>12</v>
      </c>
      <c r="G9" s="34"/>
      <c r="H9" s="35" t="s">
        <v>12</v>
      </c>
      <c r="I9" s="36"/>
    </row>
    <row r="10" spans="1:9" x14ac:dyDescent="0.2">
      <c r="A10" s="3">
        <v>1</v>
      </c>
      <c r="B10" s="37" t="s">
        <v>13</v>
      </c>
      <c r="C10" s="38"/>
      <c r="D10" s="39">
        <v>133</v>
      </c>
      <c r="E10" s="40" t="str">
        <f>IF(D10&gt;=196,("Muy rápida"),IF(D10&gt;=178,("Rápida"),IF(D10&gt;=161,("Media alta"),IF(D10&gt;=143,("Media baja"),IF(D10&gt;=125,("Lenta"),IF(D10&gt;=124,("Muy Lenta"),IF(D10&lt;=123,("Fuera de Tabla"))))))))</f>
        <v>Lenta</v>
      </c>
      <c r="F10" s="41"/>
      <c r="G10" s="42" t="str">
        <f>IF(F10&gt;=196,("Muy rápida"),IF(F10&gt;=178,("Rápida"),IF(F10&gt;=161,("Media alta"),IF(F10&gt;=143,("Media baja"),IF(F10&gt;=125,("Lenta"),IF(F10&gt;=124,("Muy Lenta"),IF(F10&lt;=123,("Fuera de Tabla"))))))))</f>
        <v>Fuera de Tabla</v>
      </c>
      <c r="H10" s="43"/>
      <c r="I10" s="44" t="str">
        <f>IF(H10&gt;=196,("Muy rápida"),IF(H10&gt;=178,("Rápida"),IF(H10&gt;=161,("Media alta"),IF(H10&gt;=143,("Media baja"),IF(H10&gt;=125,("Lenta"),IF(H10&gt;=124,("Muy Lenta"),IF(H10&lt;=123,("Fuera de Tabla"))))))))</f>
        <v>Fuera de Tabla</v>
      </c>
    </row>
    <row r="11" spans="1:9" x14ac:dyDescent="0.2">
      <c r="A11" s="45">
        <v>2</v>
      </c>
      <c r="B11" s="37" t="s">
        <v>14</v>
      </c>
      <c r="C11" s="46"/>
      <c r="D11" s="47">
        <v>93</v>
      </c>
      <c r="E11" s="48" t="str">
        <f t="shared" ref="E11:E48" si="0">IF(D11&gt;=196,("Muy rápida"),IF(D11&gt;=178,("Rápida"),IF(D11&gt;=161,("Media alta"),IF(D11&gt;=143,("Media baja"),IF(D11&gt;=125,("Lenta"),IF(D11&gt;=124,("Muy Lenta"),IF(D11&lt;=123,("Fuera de Tabla"))))))))</f>
        <v>Fuera de Tabla</v>
      </c>
      <c r="F11" s="49"/>
      <c r="G11" s="50" t="str">
        <f t="shared" ref="G11:G48" si="1">IF(F11&gt;=196,("Muy rápida"),IF(F11&gt;=178,("Rápida"),IF(F11&gt;=161,("Media alta"),IF(F11&gt;=143,("Media baja"),IF(F11&gt;=125,("Lenta"),IF(F11&gt;=124,("Muy Lenta"),IF(F11&lt;=123,("Fuera de Tabla"))))))))</f>
        <v>Fuera de Tabla</v>
      </c>
      <c r="H11" s="51"/>
      <c r="I11" s="50" t="str">
        <f t="shared" ref="I11:I48" si="2">IF(H11&gt;=196,("Muy rápida"),IF(H11&gt;=178,("Rápida"),IF(H11&gt;=161,("Media alta"),IF(H11&gt;=143,("Media baja"),IF(H11&gt;=125,("Lenta"),IF(H11&gt;=124,("Muy Lenta"),IF(H11&lt;=123,("Fuera de Tabla"))))))))</f>
        <v>Fuera de Tabla</v>
      </c>
    </row>
    <row r="12" spans="1:9" x14ac:dyDescent="0.2">
      <c r="A12" s="45">
        <v>3</v>
      </c>
      <c r="B12" s="37" t="s">
        <v>15</v>
      </c>
      <c r="C12" s="52"/>
      <c r="D12" s="39">
        <v>192</v>
      </c>
      <c r="E12" s="48" t="str">
        <f t="shared" si="0"/>
        <v>Rápida</v>
      </c>
      <c r="F12" s="49"/>
      <c r="G12" s="50" t="str">
        <f t="shared" si="1"/>
        <v>Fuera de Tabla</v>
      </c>
      <c r="H12" s="53"/>
      <c r="I12" s="50" t="str">
        <f t="shared" si="2"/>
        <v>Fuera de Tabla</v>
      </c>
    </row>
    <row r="13" spans="1:9" x14ac:dyDescent="0.2">
      <c r="A13" s="45">
        <v>4</v>
      </c>
      <c r="B13" s="37" t="s">
        <v>16</v>
      </c>
      <c r="C13" s="52"/>
      <c r="D13" s="39">
        <v>148</v>
      </c>
      <c r="E13" s="48" t="str">
        <f t="shared" si="0"/>
        <v>Media baja</v>
      </c>
      <c r="F13" s="49"/>
      <c r="G13" s="50" t="str">
        <f t="shared" si="1"/>
        <v>Fuera de Tabla</v>
      </c>
      <c r="H13" s="51"/>
      <c r="I13" s="50" t="str">
        <f t="shared" si="2"/>
        <v>Fuera de Tabla</v>
      </c>
    </row>
    <row r="14" spans="1:9" x14ac:dyDescent="0.2">
      <c r="A14" s="45">
        <v>5</v>
      </c>
      <c r="B14" s="37" t="s">
        <v>17</v>
      </c>
      <c r="C14" s="46"/>
      <c r="D14" s="39">
        <v>130</v>
      </c>
      <c r="E14" s="48" t="str">
        <f t="shared" si="0"/>
        <v>Lenta</v>
      </c>
      <c r="F14" s="49"/>
      <c r="G14" s="50" t="str">
        <f t="shared" si="1"/>
        <v>Fuera de Tabla</v>
      </c>
      <c r="H14" s="53"/>
      <c r="I14" s="50" t="str">
        <f t="shared" si="2"/>
        <v>Fuera de Tabla</v>
      </c>
    </row>
    <row r="15" spans="1:9" x14ac:dyDescent="0.2">
      <c r="A15" s="45">
        <v>6</v>
      </c>
      <c r="B15" s="37" t="s">
        <v>18</v>
      </c>
      <c r="C15" s="46"/>
      <c r="D15" s="39"/>
      <c r="E15" s="48"/>
      <c r="F15" s="49"/>
      <c r="G15" s="50" t="str">
        <f t="shared" si="1"/>
        <v>Fuera de Tabla</v>
      </c>
      <c r="H15" s="51"/>
      <c r="I15" s="50" t="str">
        <f t="shared" si="2"/>
        <v>Fuera de Tabla</v>
      </c>
    </row>
    <row r="16" spans="1:9" x14ac:dyDescent="0.2">
      <c r="A16" s="45">
        <v>7</v>
      </c>
      <c r="B16" s="37" t="s">
        <v>19</v>
      </c>
      <c r="C16" s="52"/>
      <c r="D16" s="39">
        <v>139</v>
      </c>
      <c r="E16" s="48" t="str">
        <f t="shared" si="0"/>
        <v>Lenta</v>
      </c>
      <c r="F16" s="49"/>
      <c r="G16" s="50" t="str">
        <f t="shared" si="1"/>
        <v>Fuera de Tabla</v>
      </c>
      <c r="H16" s="53"/>
      <c r="I16" s="50" t="str">
        <f t="shared" si="2"/>
        <v>Fuera de Tabla</v>
      </c>
    </row>
    <row r="17" spans="1:9" x14ac:dyDescent="0.2">
      <c r="A17" s="45">
        <v>8</v>
      </c>
      <c r="B17" s="37" t="s">
        <v>20</v>
      </c>
      <c r="C17" s="52"/>
      <c r="D17" s="39">
        <v>192</v>
      </c>
      <c r="E17" s="48" t="str">
        <f t="shared" si="0"/>
        <v>Rápida</v>
      </c>
      <c r="F17" s="49"/>
      <c r="G17" s="50" t="str">
        <f t="shared" si="1"/>
        <v>Fuera de Tabla</v>
      </c>
      <c r="H17" s="51"/>
      <c r="I17" s="50" t="str">
        <f t="shared" si="2"/>
        <v>Fuera de Tabla</v>
      </c>
    </row>
    <row r="18" spans="1:9" x14ac:dyDescent="0.2">
      <c r="A18" s="45">
        <v>9</v>
      </c>
      <c r="B18" s="37" t="s">
        <v>21</v>
      </c>
      <c r="C18" s="46"/>
      <c r="D18" s="47">
        <v>88</v>
      </c>
      <c r="E18" s="48" t="str">
        <f t="shared" si="0"/>
        <v>Fuera de Tabla</v>
      </c>
      <c r="F18" s="49"/>
      <c r="G18" s="50" t="str">
        <f t="shared" si="1"/>
        <v>Fuera de Tabla</v>
      </c>
      <c r="H18" s="53"/>
      <c r="I18" s="50" t="str">
        <f t="shared" si="2"/>
        <v>Fuera de Tabla</v>
      </c>
    </row>
    <row r="19" spans="1:9" x14ac:dyDescent="0.2">
      <c r="A19" s="45">
        <v>10</v>
      </c>
      <c r="B19" s="37" t="s">
        <v>22</v>
      </c>
      <c r="C19" s="52"/>
      <c r="D19" s="47">
        <v>89</v>
      </c>
      <c r="E19" s="48" t="str">
        <f t="shared" si="0"/>
        <v>Fuera de Tabla</v>
      </c>
      <c r="F19" s="49"/>
      <c r="G19" s="50" t="str">
        <f t="shared" si="1"/>
        <v>Fuera de Tabla</v>
      </c>
      <c r="H19" s="53"/>
      <c r="I19" s="50" t="str">
        <f t="shared" si="2"/>
        <v>Fuera de Tabla</v>
      </c>
    </row>
    <row r="20" spans="1:9" x14ac:dyDescent="0.2">
      <c r="A20" s="45">
        <v>11</v>
      </c>
      <c r="B20" s="37" t="s">
        <v>23</v>
      </c>
      <c r="C20" s="52"/>
      <c r="D20" s="39">
        <v>192</v>
      </c>
      <c r="E20" s="48" t="str">
        <f t="shared" si="0"/>
        <v>Rápida</v>
      </c>
      <c r="F20" s="49"/>
      <c r="G20" s="50" t="str">
        <f t="shared" si="1"/>
        <v>Fuera de Tabla</v>
      </c>
      <c r="H20" s="51"/>
      <c r="I20" s="50" t="str">
        <f t="shared" si="2"/>
        <v>Fuera de Tabla</v>
      </c>
    </row>
    <row r="21" spans="1:9" x14ac:dyDescent="0.2">
      <c r="A21" s="45">
        <v>12</v>
      </c>
      <c r="B21" s="37" t="s">
        <v>24</v>
      </c>
      <c r="C21" s="52"/>
      <c r="D21" s="39">
        <v>148</v>
      </c>
      <c r="E21" s="48" t="str">
        <f t="shared" si="0"/>
        <v>Media baja</v>
      </c>
      <c r="F21" s="49"/>
      <c r="G21" s="50" t="str">
        <f t="shared" si="1"/>
        <v>Fuera de Tabla</v>
      </c>
      <c r="H21" s="53"/>
      <c r="I21" s="50" t="str">
        <f t="shared" si="2"/>
        <v>Fuera de Tabla</v>
      </c>
    </row>
    <row r="22" spans="1:9" x14ac:dyDescent="0.2">
      <c r="A22" s="45">
        <v>13</v>
      </c>
      <c r="B22" s="37" t="s">
        <v>25</v>
      </c>
      <c r="C22" s="52"/>
      <c r="D22" s="39">
        <v>132</v>
      </c>
      <c r="E22" s="48" t="str">
        <f t="shared" si="0"/>
        <v>Lenta</v>
      </c>
      <c r="F22" s="49"/>
      <c r="G22" s="50" t="str">
        <f t="shared" si="1"/>
        <v>Fuera de Tabla</v>
      </c>
      <c r="H22" s="51"/>
      <c r="I22" s="50" t="str">
        <f t="shared" si="2"/>
        <v>Fuera de Tabla</v>
      </c>
    </row>
    <row r="23" spans="1:9" x14ac:dyDescent="0.2">
      <c r="A23" s="45">
        <v>14</v>
      </c>
      <c r="B23" s="37" t="s">
        <v>26</v>
      </c>
      <c r="C23" s="46"/>
      <c r="D23" s="47">
        <v>104</v>
      </c>
      <c r="E23" s="48" t="str">
        <f t="shared" si="0"/>
        <v>Fuera de Tabla</v>
      </c>
      <c r="F23" s="49"/>
      <c r="G23" s="50" t="str">
        <f t="shared" si="1"/>
        <v>Fuera de Tabla</v>
      </c>
      <c r="H23" s="53"/>
      <c r="I23" s="50" t="str">
        <f t="shared" si="2"/>
        <v>Fuera de Tabla</v>
      </c>
    </row>
    <row r="24" spans="1:9" x14ac:dyDescent="0.2">
      <c r="A24" s="45">
        <v>15</v>
      </c>
      <c r="B24" s="37" t="s">
        <v>27</v>
      </c>
      <c r="C24" s="46"/>
      <c r="D24" s="39">
        <v>144</v>
      </c>
      <c r="E24" s="48" t="str">
        <f>IF(D24&gt;=196,("Muy rápida"),IF(D24&gt;=178,("Rápida"),IF(D24&gt;=161,("Media alta"),IF(D24&gt;=143,("Media baja"),IF(D24&gt;=125,("Lenta"),IF(D24&gt;=124,("Muy Lenta"),IF(D24&lt;=123,("Fuera de Tabla"))))))))</f>
        <v>Media baja</v>
      </c>
      <c r="F24" s="49"/>
      <c r="G24" s="50" t="str">
        <f t="shared" si="1"/>
        <v>Fuera de Tabla</v>
      </c>
      <c r="H24" s="51"/>
      <c r="I24" s="50" t="str">
        <f t="shared" si="2"/>
        <v>Fuera de Tabla</v>
      </c>
    </row>
    <row r="25" spans="1:9" x14ac:dyDescent="0.2">
      <c r="A25" s="45">
        <v>16</v>
      </c>
      <c r="B25" s="37" t="s">
        <v>28</v>
      </c>
      <c r="C25" s="46"/>
      <c r="D25" s="39">
        <v>192</v>
      </c>
      <c r="E25" s="48" t="str">
        <f t="shared" si="0"/>
        <v>Rápida</v>
      </c>
      <c r="F25" s="49"/>
      <c r="G25" s="50" t="str">
        <f t="shared" si="1"/>
        <v>Fuera de Tabla</v>
      </c>
      <c r="H25" s="53"/>
      <c r="I25" s="50" t="str">
        <f t="shared" si="2"/>
        <v>Fuera de Tabla</v>
      </c>
    </row>
    <row r="26" spans="1:9" x14ac:dyDescent="0.2">
      <c r="A26" s="45">
        <v>17</v>
      </c>
      <c r="B26" s="37" t="s">
        <v>29</v>
      </c>
      <c r="C26" s="52"/>
      <c r="D26" s="47">
        <v>106</v>
      </c>
      <c r="E26" s="48" t="str">
        <f t="shared" si="0"/>
        <v>Fuera de Tabla</v>
      </c>
      <c r="F26" s="49"/>
      <c r="G26" s="50" t="str">
        <f t="shared" si="1"/>
        <v>Fuera de Tabla</v>
      </c>
      <c r="H26" s="51"/>
      <c r="I26" s="50" t="str">
        <f t="shared" si="2"/>
        <v>Fuera de Tabla</v>
      </c>
    </row>
    <row r="27" spans="1:9" x14ac:dyDescent="0.2">
      <c r="A27" s="45">
        <v>18</v>
      </c>
      <c r="B27" s="37" t="s">
        <v>30</v>
      </c>
      <c r="C27" s="52"/>
      <c r="D27" s="39">
        <v>192</v>
      </c>
      <c r="E27" s="48" t="str">
        <f t="shared" si="0"/>
        <v>Rápida</v>
      </c>
      <c r="F27" s="49"/>
      <c r="G27" s="50" t="str">
        <f t="shared" si="1"/>
        <v>Fuera de Tabla</v>
      </c>
      <c r="H27" s="53"/>
      <c r="I27" s="50" t="str">
        <f t="shared" si="2"/>
        <v>Fuera de Tabla</v>
      </c>
    </row>
    <row r="28" spans="1:9" x14ac:dyDescent="0.2">
      <c r="A28" s="45">
        <v>19</v>
      </c>
      <c r="B28" s="37" t="s">
        <v>31</v>
      </c>
      <c r="C28" s="46"/>
      <c r="D28" s="39">
        <v>192</v>
      </c>
      <c r="E28" s="48" t="str">
        <f t="shared" si="0"/>
        <v>Rápida</v>
      </c>
      <c r="F28" s="49"/>
      <c r="G28" s="50" t="str">
        <f t="shared" si="1"/>
        <v>Fuera de Tabla</v>
      </c>
      <c r="H28" s="51"/>
      <c r="I28" s="50" t="str">
        <f t="shared" si="2"/>
        <v>Fuera de Tabla</v>
      </c>
    </row>
    <row r="29" spans="1:9" x14ac:dyDescent="0.2">
      <c r="A29" s="45">
        <v>20</v>
      </c>
      <c r="B29" s="37" t="s">
        <v>32</v>
      </c>
      <c r="C29" s="46"/>
      <c r="D29" s="39">
        <v>192</v>
      </c>
      <c r="E29" s="48" t="str">
        <f t="shared" si="0"/>
        <v>Rápida</v>
      </c>
      <c r="F29" s="49"/>
      <c r="G29" s="50" t="str">
        <f t="shared" si="1"/>
        <v>Fuera de Tabla</v>
      </c>
      <c r="H29" s="53"/>
      <c r="I29" s="50" t="str">
        <f t="shared" si="2"/>
        <v>Fuera de Tabla</v>
      </c>
    </row>
    <row r="30" spans="1:9" x14ac:dyDescent="0.2">
      <c r="A30" s="45">
        <v>21</v>
      </c>
      <c r="B30" s="37" t="s">
        <v>33</v>
      </c>
      <c r="C30" s="46"/>
      <c r="D30" s="39"/>
      <c r="E30" s="48"/>
      <c r="F30" s="49"/>
      <c r="G30" s="50" t="str">
        <f t="shared" si="1"/>
        <v>Fuera de Tabla</v>
      </c>
      <c r="H30" s="51"/>
      <c r="I30" s="50" t="str">
        <f t="shared" si="2"/>
        <v>Fuera de Tabla</v>
      </c>
    </row>
    <row r="31" spans="1:9" x14ac:dyDescent="0.2">
      <c r="A31" s="45">
        <v>22</v>
      </c>
      <c r="B31" s="37" t="s">
        <v>34</v>
      </c>
      <c r="C31" s="46"/>
      <c r="D31" s="39">
        <v>192</v>
      </c>
      <c r="E31" s="48" t="str">
        <f t="shared" si="0"/>
        <v>Rápida</v>
      </c>
      <c r="F31" s="49"/>
      <c r="G31" s="50" t="str">
        <f t="shared" si="1"/>
        <v>Fuera de Tabla</v>
      </c>
      <c r="H31" s="53"/>
      <c r="I31" s="50" t="str">
        <f t="shared" si="2"/>
        <v>Fuera de Tabla</v>
      </c>
    </row>
    <row r="32" spans="1:9" x14ac:dyDescent="0.2">
      <c r="A32" s="45">
        <v>23</v>
      </c>
      <c r="B32" s="37" t="s">
        <v>35</v>
      </c>
      <c r="C32" s="52"/>
      <c r="D32" s="47">
        <v>98</v>
      </c>
      <c r="E32" s="48" t="str">
        <f t="shared" si="0"/>
        <v>Fuera de Tabla</v>
      </c>
      <c r="F32" s="49"/>
      <c r="G32" s="50" t="str">
        <f t="shared" si="1"/>
        <v>Fuera de Tabla</v>
      </c>
      <c r="H32" s="53"/>
      <c r="I32" s="50" t="str">
        <f t="shared" si="2"/>
        <v>Fuera de Tabla</v>
      </c>
    </row>
    <row r="33" spans="1:9" x14ac:dyDescent="0.2">
      <c r="A33" s="45">
        <v>24</v>
      </c>
      <c r="B33" s="37" t="s">
        <v>36</v>
      </c>
      <c r="C33" s="52"/>
      <c r="D33" s="39">
        <v>184</v>
      </c>
      <c r="E33" s="48" t="str">
        <f t="shared" si="0"/>
        <v>Rápida</v>
      </c>
      <c r="F33" s="49"/>
      <c r="G33" s="50" t="str">
        <f t="shared" si="1"/>
        <v>Fuera de Tabla</v>
      </c>
      <c r="H33" s="51"/>
      <c r="I33" s="50" t="str">
        <f t="shared" si="2"/>
        <v>Fuera de Tabla</v>
      </c>
    </row>
    <row r="34" spans="1:9" x14ac:dyDescent="0.2">
      <c r="A34" s="45">
        <v>25</v>
      </c>
      <c r="B34" s="37" t="s">
        <v>37</v>
      </c>
      <c r="C34" s="52"/>
      <c r="D34" s="39">
        <v>192</v>
      </c>
      <c r="E34" s="48" t="str">
        <f t="shared" si="0"/>
        <v>Rápida</v>
      </c>
      <c r="F34" s="49"/>
      <c r="G34" s="50" t="str">
        <f t="shared" si="1"/>
        <v>Fuera de Tabla</v>
      </c>
      <c r="H34" s="53"/>
      <c r="I34" s="50" t="str">
        <f t="shared" si="2"/>
        <v>Fuera de Tabla</v>
      </c>
    </row>
    <row r="35" spans="1:9" x14ac:dyDescent="0.2">
      <c r="A35" s="45">
        <v>26</v>
      </c>
      <c r="B35" s="37" t="s">
        <v>38</v>
      </c>
      <c r="C35" s="54"/>
      <c r="D35" s="39">
        <v>192</v>
      </c>
      <c r="E35" s="48" t="str">
        <f t="shared" si="0"/>
        <v>Rápida</v>
      </c>
      <c r="F35" s="55"/>
      <c r="G35" s="50" t="str">
        <f t="shared" si="1"/>
        <v>Fuera de Tabla</v>
      </c>
      <c r="H35" s="51"/>
      <c r="I35" s="50" t="str">
        <f t="shared" si="2"/>
        <v>Fuera de Tabla</v>
      </c>
    </row>
    <row r="36" spans="1:9" x14ac:dyDescent="0.2">
      <c r="A36" s="45">
        <v>27</v>
      </c>
      <c r="B36" s="37" t="s">
        <v>39</v>
      </c>
      <c r="C36" s="52"/>
      <c r="D36" s="47">
        <v>106</v>
      </c>
      <c r="E36" s="48" t="str">
        <f t="shared" si="0"/>
        <v>Fuera de Tabla</v>
      </c>
      <c r="F36" s="49"/>
      <c r="G36" s="50" t="str">
        <f t="shared" si="1"/>
        <v>Fuera de Tabla</v>
      </c>
      <c r="H36" s="53"/>
      <c r="I36" s="50" t="str">
        <f t="shared" si="2"/>
        <v>Fuera de Tabla</v>
      </c>
    </row>
    <row r="37" spans="1:9" x14ac:dyDescent="0.2">
      <c r="A37" s="45">
        <v>28</v>
      </c>
      <c r="B37" s="56"/>
      <c r="C37" s="52"/>
      <c r="D37" s="49"/>
      <c r="E37" s="48"/>
      <c r="F37" s="49"/>
      <c r="G37" s="50" t="str">
        <f t="shared" si="1"/>
        <v>Fuera de Tabla</v>
      </c>
      <c r="H37" s="51"/>
      <c r="I37" s="50" t="str">
        <f t="shared" si="2"/>
        <v>Fuera de Tabla</v>
      </c>
    </row>
    <row r="38" spans="1:9" x14ac:dyDescent="0.2">
      <c r="A38" s="45">
        <v>29</v>
      </c>
      <c r="B38" s="57"/>
      <c r="C38" s="46"/>
      <c r="D38" s="49"/>
      <c r="E38" s="48"/>
      <c r="F38" s="49"/>
      <c r="G38" s="50" t="str">
        <f t="shared" si="1"/>
        <v>Fuera de Tabla</v>
      </c>
      <c r="H38" s="53"/>
      <c r="I38" s="50" t="str">
        <f t="shared" si="2"/>
        <v>Fuera de Tabla</v>
      </c>
    </row>
    <row r="39" spans="1:9" x14ac:dyDescent="0.2">
      <c r="A39" s="45">
        <v>30</v>
      </c>
      <c r="B39" s="57"/>
      <c r="C39" s="46"/>
      <c r="D39" s="49"/>
      <c r="E39" s="48"/>
      <c r="F39" s="49"/>
      <c r="G39" s="50" t="str">
        <f t="shared" si="1"/>
        <v>Fuera de Tabla</v>
      </c>
      <c r="H39" s="51"/>
      <c r="I39" s="50" t="str">
        <f t="shared" si="2"/>
        <v>Fuera de Tabla</v>
      </c>
    </row>
    <row r="40" spans="1:9" x14ac:dyDescent="0.2">
      <c r="A40" s="45">
        <v>31</v>
      </c>
      <c r="B40" s="56"/>
      <c r="C40" s="52"/>
      <c r="D40" s="49"/>
      <c r="E40" s="48"/>
      <c r="F40" s="49"/>
      <c r="G40" s="50" t="str">
        <f t="shared" si="1"/>
        <v>Fuera de Tabla</v>
      </c>
      <c r="H40" s="53"/>
      <c r="I40" s="50" t="str">
        <f t="shared" si="2"/>
        <v>Fuera de Tabla</v>
      </c>
    </row>
    <row r="41" spans="1:9" x14ac:dyDescent="0.2">
      <c r="A41" s="45">
        <v>32</v>
      </c>
      <c r="B41" s="57"/>
      <c r="C41" s="46"/>
      <c r="D41" s="58"/>
      <c r="E41" s="48"/>
      <c r="F41" s="49"/>
      <c r="G41" s="50" t="str">
        <f t="shared" si="1"/>
        <v>Fuera de Tabla</v>
      </c>
      <c r="H41" s="51"/>
      <c r="I41" s="50" t="str">
        <f t="shared" si="2"/>
        <v>Fuera de Tabla</v>
      </c>
    </row>
    <row r="42" spans="1:9" x14ac:dyDescent="0.2">
      <c r="A42" s="45">
        <v>33</v>
      </c>
      <c r="B42" s="56"/>
      <c r="C42" s="52"/>
      <c r="D42" s="49"/>
      <c r="E42" s="48"/>
      <c r="F42" s="49"/>
      <c r="G42" s="50" t="str">
        <f t="shared" si="1"/>
        <v>Fuera de Tabla</v>
      </c>
      <c r="H42" s="53"/>
      <c r="I42" s="50" t="str">
        <f t="shared" si="2"/>
        <v>Fuera de Tabla</v>
      </c>
    </row>
    <row r="43" spans="1:9" x14ac:dyDescent="0.2">
      <c r="A43" s="45">
        <v>34</v>
      </c>
      <c r="B43" s="56"/>
      <c r="C43" s="52"/>
      <c r="D43" s="49"/>
      <c r="E43" s="48"/>
      <c r="F43" s="49"/>
      <c r="G43" s="50" t="str">
        <f t="shared" si="1"/>
        <v>Fuera de Tabla</v>
      </c>
      <c r="H43" s="51"/>
      <c r="I43" s="50" t="str">
        <f t="shared" si="2"/>
        <v>Fuera de Tabla</v>
      </c>
    </row>
    <row r="44" spans="1:9" x14ac:dyDescent="0.2">
      <c r="A44" s="45">
        <v>35</v>
      </c>
      <c r="B44" s="57"/>
      <c r="C44" s="46"/>
      <c r="D44" s="49"/>
      <c r="E44" s="48"/>
      <c r="F44" s="49"/>
      <c r="G44" s="50" t="str">
        <f t="shared" si="1"/>
        <v>Fuera de Tabla</v>
      </c>
      <c r="H44" s="53"/>
      <c r="I44" s="50" t="str">
        <f t="shared" si="2"/>
        <v>Fuera de Tabla</v>
      </c>
    </row>
    <row r="45" spans="1:9" x14ac:dyDescent="0.2">
      <c r="A45" s="45">
        <v>36</v>
      </c>
      <c r="B45" s="56"/>
      <c r="C45" s="52"/>
      <c r="D45" s="49"/>
      <c r="E45" s="48"/>
      <c r="F45" s="49"/>
      <c r="G45" s="50" t="str">
        <f t="shared" si="1"/>
        <v>Fuera de Tabla</v>
      </c>
      <c r="H45" s="51"/>
      <c r="I45" s="50" t="str">
        <f t="shared" si="2"/>
        <v>Fuera de Tabla</v>
      </c>
    </row>
    <row r="46" spans="1:9" x14ac:dyDescent="0.2">
      <c r="A46" s="45">
        <v>37</v>
      </c>
      <c r="B46" s="57"/>
      <c r="C46" s="46"/>
      <c r="D46" s="49"/>
      <c r="E46" s="48"/>
      <c r="F46" s="49"/>
      <c r="G46" s="50" t="str">
        <f t="shared" si="1"/>
        <v>Fuera de Tabla</v>
      </c>
      <c r="H46" s="59"/>
      <c r="I46" s="50" t="str">
        <f t="shared" si="2"/>
        <v>Fuera de Tabla</v>
      </c>
    </row>
    <row r="47" spans="1:9" x14ac:dyDescent="0.2">
      <c r="A47" s="45">
        <v>38</v>
      </c>
      <c r="B47" s="56"/>
      <c r="C47" s="52"/>
      <c r="D47" s="49"/>
      <c r="E47" s="48"/>
      <c r="F47" s="49"/>
      <c r="G47" s="50" t="str">
        <f t="shared" si="1"/>
        <v>Fuera de Tabla</v>
      </c>
      <c r="H47" s="60"/>
      <c r="I47" s="50" t="str">
        <f t="shared" si="2"/>
        <v>Fuera de Tabla</v>
      </c>
    </row>
    <row r="48" spans="1:9" x14ac:dyDescent="0.2">
      <c r="A48" s="45">
        <v>39</v>
      </c>
      <c r="B48" s="61"/>
      <c r="C48" s="62"/>
      <c r="D48" s="49"/>
      <c r="E48" s="48"/>
      <c r="F48" s="55"/>
      <c r="G48" s="50" t="str">
        <f t="shared" si="1"/>
        <v>Fuera de Tabla</v>
      </c>
      <c r="H48" s="59"/>
      <c r="I48" s="50" t="str">
        <f t="shared" si="2"/>
        <v>Fuera de Tabla</v>
      </c>
    </row>
    <row r="49" spans="1:9" x14ac:dyDescent="0.2">
      <c r="A49" s="45">
        <v>40</v>
      </c>
      <c r="B49" s="56"/>
      <c r="C49" s="52"/>
      <c r="D49" s="49"/>
      <c r="E49" s="40"/>
      <c r="F49" s="63"/>
      <c r="G49" s="42"/>
      <c r="H49" s="60"/>
      <c r="I49" s="64"/>
    </row>
    <row r="50" spans="1:9" x14ac:dyDescent="0.2">
      <c r="A50" s="45">
        <v>41</v>
      </c>
      <c r="B50" s="56"/>
      <c r="C50" s="52"/>
      <c r="D50" s="49"/>
      <c r="E50" s="40"/>
      <c r="F50" s="49"/>
      <c r="G50" s="42"/>
      <c r="H50" s="59"/>
      <c r="I50" s="64"/>
    </row>
    <row r="51" spans="1:9" x14ac:dyDescent="0.2">
      <c r="A51" s="45">
        <v>42</v>
      </c>
      <c r="B51" s="57"/>
      <c r="C51" s="46"/>
      <c r="D51" s="49"/>
      <c r="E51" s="40"/>
      <c r="F51" s="49"/>
      <c r="G51" s="42"/>
      <c r="H51" s="60"/>
      <c r="I51" s="64"/>
    </row>
    <row r="52" spans="1:9" x14ac:dyDescent="0.2">
      <c r="A52" s="45">
        <v>43</v>
      </c>
      <c r="B52" s="57"/>
      <c r="C52" s="46"/>
      <c r="D52" s="49"/>
      <c r="E52" s="40"/>
      <c r="F52" s="49"/>
      <c r="G52" s="42"/>
      <c r="H52" s="65"/>
      <c r="I52" s="66"/>
    </row>
    <row r="53" spans="1:9" x14ac:dyDescent="0.2">
      <c r="A53" s="45">
        <v>44</v>
      </c>
      <c r="B53" s="57"/>
      <c r="C53" s="46"/>
      <c r="D53" s="49"/>
      <c r="E53" s="40"/>
      <c r="F53" s="49"/>
      <c r="G53" s="42"/>
      <c r="H53" s="59"/>
      <c r="I53" s="67"/>
    </row>
    <row r="54" spans="1:9" x14ac:dyDescent="0.2">
      <c r="A54" s="45">
        <v>45</v>
      </c>
      <c r="B54" s="57"/>
      <c r="C54" s="46"/>
      <c r="D54" s="49"/>
      <c r="E54" s="40"/>
      <c r="F54" s="49"/>
      <c r="G54" s="42"/>
      <c r="H54" s="59"/>
      <c r="I54" s="67"/>
    </row>
    <row r="55" spans="1:9" x14ac:dyDescent="0.2">
      <c r="A55" s="45">
        <v>46</v>
      </c>
      <c r="B55" s="56"/>
      <c r="C55" s="52"/>
      <c r="D55" s="49"/>
      <c r="E55" s="40"/>
      <c r="F55" s="49"/>
      <c r="G55" s="42"/>
      <c r="H55" s="59"/>
      <c r="I55" s="67"/>
    </row>
    <row r="56" spans="1:9" x14ac:dyDescent="0.2">
      <c r="A56" s="45">
        <v>47</v>
      </c>
      <c r="B56" s="57"/>
      <c r="C56" s="46"/>
      <c r="D56" s="49"/>
      <c r="E56" s="48"/>
      <c r="F56" s="49"/>
      <c r="G56" s="50"/>
      <c r="H56" s="59"/>
      <c r="I56" s="67"/>
    </row>
    <row r="57" spans="1:9" x14ac:dyDescent="0.2">
      <c r="A57" s="45">
        <v>48</v>
      </c>
      <c r="B57" s="57"/>
      <c r="C57" s="46"/>
      <c r="D57" s="49"/>
      <c r="E57" s="48"/>
      <c r="F57" s="49"/>
      <c r="G57" s="50"/>
      <c r="H57" s="59"/>
      <c r="I57" s="67"/>
    </row>
    <row r="58" spans="1:9" x14ac:dyDescent="0.2">
      <c r="A58" s="45">
        <v>49</v>
      </c>
      <c r="B58" s="57"/>
      <c r="C58" s="46"/>
      <c r="D58" s="49"/>
      <c r="E58" s="48"/>
      <c r="F58" s="49"/>
      <c r="G58" s="50"/>
      <c r="H58" s="59"/>
      <c r="I58" s="67"/>
    </row>
    <row r="59" spans="1:9" ht="17" thickBot="1" x14ac:dyDescent="0.25">
      <c r="A59" s="45">
        <v>50</v>
      </c>
      <c r="B59" s="68"/>
      <c r="C59" s="69"/>
      <c r="D59" s="68"/>
      <c r="E59" s="69"/>
      <c r="F59" s="68"/>
      <c r="G59" s="70"/>
      <c r="H59" s="68"/>
      <c r="I59" s="70"/>
    </row>
    <row r="60" spans="1:9" x14ac:dyDescent="0.2">
      <c r="A60" s="2"/>
      <c r="B60" s="71"/>
      <c r="C60" s="71"/>
      <c r="D60" s="71"/>
      <c r="E60" s="71"/>
      <c r="F60" s="71"/>
      <c r="G60" s="71"/>
      <c r="H60" s="71"/>
      <c r="I60" s="71"/>
    </row>
    <row r="61" spans="1:9" ht="17" thickBot="1" x14ac:dyDescent="0.25">
      <c r="A61" s="2"/>
      <c r="B61" s="71"/>
      <c r="C61" s="71"/>
      <c r="D61" s="71"/>
      <c r="E61" s="71"/>
      <c r="F61" s="71"/>
      <c r="G61" s="71"/>
      <c r="H61" s="71"/>
      <c r="I61" s="71"/>
    </row>
    <row r="62" spans="1:9" ht="17" thickBot="1" x14ac:dyDescent="0.25">
      <c r="A62" s="71"/>
      <c r="B62" s="72" t="s">
        <v>40</v>
      </c>
      <c r="C62" s="73"/>
      <c r="D62" s="74" t="s">
        <v>4</v>
      </c>
      <c r="E62" s="75"/>
      <c r="F62" s="74"/>
      <c r="G62" s="75"/>
      <c r="H62" s="74"/>
      <c r="I62" s="76"/>
    </row>
    <row r="63" spans="1:9" ht="17" thickBot="1" x14ac:dyDescent="0.25">
      <c r="A63" s="71"/>
      <c r="B63" s="77"/>
      <c r="C63" s="78"/>
      <c r="D63" s="79" t="s">
        <v>42</v>
      </c>
      <c r="E63" s="80" t="s">
        <v>43</v>
      </c>
      <c r="F63" s="79" t="s">
        <v>42</v>
      </c>
      <c r="G63" s="80" t="s">
        <v>43</v>
      </c>
      <c r="H63" s="79" t="s">
        <v>42</v>
      </c>
      <c r="I63" s="80" t="s">
        <v>43</v>
      </c>
    </row>
    <row r="64" spans="1:9" x14ac:dyDescent="0.2">
      <c r="A64" s="71"/>
      <c r="B64" s="81" t="s">
        <v>44</v>
      </c>
      <c r="C64" s="82" t="s">
        <v>45</v>
      </c>
      <c r="D64" s="83">
        <f>COUNTIF($E$10:$E$59,"Fuera de Tabla")</f>
        <v>7</v>
      </c>
      <c r="E64" s="84">
        <f>(D64/$D$71)</f>
        <v>0.28000000000000003</v>
      </c>
      <c r="F64" s="83">
        <f>COUNTIF($G$10:$G$59,"Fuera de Tabla")</f>
        <v>39</v>
      </c>
      <c r="G64" s="84">
        <f>(F64/$F$71)</f>
        <v>1</v>
      </c>
      <c r="H64" s="85">
        <f>COUNTIF($I$10:$I$59,"Fuera de Tabla")</f>
        <v>39</v>
      </c>
      <c r="I64" s="86">
        <f>(H64/$H$71)</f>
        <v>1</v>
      </c>
    </row>
    <row r="65" spans="1:9" x14ac:dyDescent="0.2">
      <c r="A65" s="71"/>
      <c r="B65" s="87" t="s">
        <v>46</v>
      </c>
      <c r="C65" s="88">
        <v>124</v>
      </c>
      <c r="D65" s="89">
        <f>COUNTIF($E$10:$E$59,"muy lenta")</f>
        <v>0</v>
      </c>
      <c r="E65" s="90">
        <f t="shared" ref="E65:E70" si="3">(D65/$D$71)</f>
        <v>0</v>
      </c>
      <c r="F65" s="89">
        <f>COUNTIF($G$10:$G$59,"muy lenta")</f>
        <v>0</v>
      </c>
      <c r="G65" s="90">
        <f t="shared" ref="G65:G70" si="4">(F65/$F$71)</f>
        <v>0</v>
      </c>
      <c r="H65" s="91">
        <f>COUNTIF($I$10:$I$59,"muy lenta")</f>
        <v>0</v>
      </c>
      <c r="I65" s="92">
        <f t="shared" ref="I65:I70" si="5">(H65/$H$71)</f>
        <v>0</v>
      </c>
    </row>
    <row r="66" spans="1:9" x14ac:dyDescent="0.2">
      <c r="A66" s="71"/>
      <c r="B66" s="93" t="s">
        <v>47</v>
      </c>
      <c r="C66" s="88" t="s">
        <v>48</v>
      </c>
      <c r="D66" s="89">
        <f>COUNTIF($E$10:$E$59,"lenta")</f>
        <v>4</v>
      </c>
      <c r="E66" s="90">
        <f t="shared" si="3"/>
        <v>0.16</v>
      </c>
      <c r="F66" s="89">
        <f>COUNTIF($G$10:$G$59,"lenta")</f>
        <v>0</v>
      </c>
      <c r="G66" s="90">
        <f t="shared" si="4"/>
        <v>0</v>
      </c>
      <c r="H66" s="91">
        <f>COUNTIF($I$10:$I$59,"lenta")</f>
        <v>0</v>
      </c>
      <c r="I66" s="92">
        <f t="shared" si="5"/>
        <v>0</v>
      </c>
    </row>
    <row r="67" spans="1:9" x14ac:dyDescent="0.2">
      <c r="A67" s="71"/>
      <c r="B67" s="94" t="s">
        <v>49</v>
      </c>
      <c r="C67" s="88" t="s">
        <v>50</v>
      </c>
      <c r="D67" s="89">
        <f>COUNTIF($E$10:$E$59,"media baja")</f>
        <v>3</v>
      </c>
      <c r="E67" s="90">
        <f t="shared" si="3"/>
        <v>0.12</v>
      </c>
      <c r="F67" s="89">
        <f>COUNTIF($G$10:$G$59,"media baja")</f>
        <v>0</v>
      </c>
      <c r="G67" s="90">
        <f t="shared" si="4"/>
        <v>0</v>
      </c>
      <c r="H67" s="91">
        <f>COUNTIF($I$10:$I$59,"media baja")</f>
        <v>0</v>
      </c>
      <c r="I67" s="92">
        <f t="shared" si="5"/>
        <v>0</v>
      </c>
    </row>
    <row r="68" spans="1:9" x14ac:dyDescent="0.2">
      <c r="A68" s="71"/>
      <c r="B68" s="95" t="s">
        <v>51</v>
      </c>
      <c r="C68" s="88" t="s">
        <v>52</v>
      </c>
      <c r="D68" s="89">
        <f>COUNTIF($E$10:$E$59,"media alta")</f>
        <v>0</v>
      </c>
      <c r="E68" s="90">
        <f t="shared" si="3"/>
        <v>0</v>
      </c>
      <c r="F68" s="89">
        <f>COUNTIF($G$10:$G$59,"media alta")</f>
        <v>0</v>
      </c>
      <c r="G68" s="90">
        <f t="shared" si="4"/>
        <v>0</v>
      </c>
      <c r="H68" s="91">
        <f>COUNTIF($I$10:$I$59,"media alta")</f>
        <v>0</v>
      </c>
      <c r="I68" s="92">
        <f>(H68/$H$71)</f>
        <v>0</v>
      </c>
    </row>
    <row r="69" spans="1:9" x14ac:dyDescent="0.2">
      <c r="A69" s="71"/>
      <c r="B69" s="96" t="s">
        <v>53</v>
      </c>
      <c r="C69" s="88" t="s">
        <v>54</v>
      </c>
      <c r="D69" s="89">
        <f>COUNTIF($E$10:$E$59,"rápida")</f>
        <v>11</v>
      </c>
      <c r="E69" s="90">
        <f t="shared" si="3"/>
        <v>0.44</v>
      </c>
      <c r="F69" s="89">
        <f>COUNTIF($G$10:$G$59,"rápida")</f>
        <v>0</v>
      </c>
      <c r="G69" s="90">
        <f t="shared" si="4"/>
        <v>0</v>
      </c>
      <c r="H69" s="91">
        <f>COUNTIF($I$10:$I$59,"rápida")</f>
        <v>0</v>
      </c>
      <c r="I69" s="92">
        <f t="shared" si="5"/>
        <v>0</v>
      </c>
    </row>
    <row r="70" spans="1:9" ht="17" thickBot="1" x14ac:dyDescent="0.25">
      <c r="A70" s="71"/>
      <c r="B70" s="97" t="s">
        <v>55</v>
      </c>
      <c r="C70" s="98">
        <v>196</v>
      </c>
      <c r="D70" s="99">
        <f>COUNTIF($E$10:$E$59,"muy rápida")</f>
        <v>0</v>
      </c>
      <c r="E70" s="100">
        <f t="shared" si="3"/>
        <v>0</v>
      </c>
      <c r="F70" s="99">
        <f>COUNTIF($G$10:$G$59,"muy rápida")</f>
        <v>0</v>
      </c>
      <c r="G70" s="100">
        <f t="shared" si="4"/>
        <v>0</v>
      </c>
      <c r="H70" s="101">
        <f>COUNTIF($I$10:$I$59,"muy rápida")</f>
        <v>0</v>
      </c>
      <c r="I70" s="102">
        <f t="shared" si="5"/>
        <v>0</v>
      </c>
    </row>
    <row r="71" spans="1:9" ht="17" thickBot="1" x14ac:dyDescent="0.25">
      <c r="A71" s="71"/>
      <c r="B71" s="103" t="s">
        <v>56</v>
      </c>
      <c r="C71" s="104"/>
      <c r="D71" s="105">
        <f>SUM(D64:D70)</f>
        <v>25</v>
      </c>
      <c r="E71" s="106"/>
      <c r="F71" s="105">
        <f>SUM(F64:F70)</f>
        <v>39</v>
      </c>
      <c r="G71" s="106"/>
      <c r="H71" s="105">
        <f>SUM(H64:H70)</f>
        <v>39</v>
      </c>
      <c r="I71" s="106"/>
    </row>
    <row r="72" spans="1:9" x14ac:dyDescent="0.2">
      <c r="A72" s="71"/>
      <c r="B72" s="71"/>
      <c r="C72" s="71"/>
      <c r="D72" s="71"/>
      <c r="E72" s="71"/>
      <c r="F72" s="71"/>
      <c r="G72" s="71"/>
      <c r="H72" s="71"/>
      <c r="I72" s="71"/>
    </row>
    <row r="73" spans="1:9" ht="17" thickBot="1" x14ac:dyDescent="0.25">
      <c r="A73" s="71"/>
      <c r="B73" s="71"/>
      <c r="C73" s="71"/>
      <c r="D73" s="71"/>
      <c r="E73" s="71"/>
      <c r="F73" s="71"/>
      <c r="G73" s="71"/>
      <c r="H73" s="71"/>
      <c r="I73" s="71"/>
    </row>
    <row r="74" spans="1:9" ht="17" thickBot="1" x14ac:dyDescent="0.25">
      <c r="A74" s="71"/>
      <c r="B74" s="71"/>
      <c r="C74" s="107" t="s">
        <v>57</v>
      </c>
      <c r="D74" s="108" t="s">
        <v>58</v>
      </c>
      <c r="E74" s="109" t="s">
        <v>5</v>
      </c>
      <c r="F74" s="108" t="s">
        <v>41</v>
      </c>
      <c r="G74" s="71"/>
      <c r="H74" s="71"/>
      <c r="I74" s="71"/>
    </row>
    <row r="75" spans="1:9" x14ac:dyDescent="0.2">
      <c r="A75" s="71"/>
      <c r="B75" s="71"/>
      <c r="C75" s="110" t="s">
        <v>44</v>
      </c>
      <c r="D75" s="111">
        <f t="shared" ref="D75:D81" si="6">(E64)</f>
        <v>0.28000000000000003</v>
      </c>
      <c r="E75" s="112">
        <f t="shared" ref="E75:E81" si="7">(G64)</f>
        <v>1</v>
      </c>
      <c r="F75" s="111">
        <f t="shared" ref="F75:F81" si="8">(I64)</f>
        <v>1</v>
      </c>
      <c r="G75" s="71"/>
      <c r="H75" s="71"/>
      <c r="I75" s="71"/>
    </row>
    <row r="76" spans="1:9" x14ac:dyDescent="0.2">
      <c r="A76" s="71"/>
      <c r="B76" s="71"/>
      <c r="C76" s="113" t="s">
        <v>46</v>
      </c>
      <c r="D76" s="114">
        <f t="shared" si="6"/>
        <v>0</v>
      </c>
      <c r="E76" s="115">
        <f>(G65)</f>
        <v>0</v>
      </c>
      <c r="F76" s="114">
        <f t="shared" si="8"/>
        <v>0</v>
      </c>
      <c r="G76" s="71"/>
      <c r="H76" s="71"/>
      <c r="I76" s="71"/>
    </row>
    <row r="77" spans="1:9" x14ac:dyDescent="0.2">
      <c r="A77" s="71"/>
      <c r="B77" s="71"/>
      <c r="C77" s="116" t="s">
        <v>47</v>
      </c>
      <c r="D77" s="114">
        <f t="shared" si="6"/>
        <v>0.16</v>
      </c>
      <c r="E77" s="115">
        <f t="shared" si="7"/>
        <v>0</v>
      </c>
      <c r="F77" s="114">
        <f t="shared" si="8"/>
        <v>0</v>
      </c>
      <c r="G77" s="71"/>
      <c r="H77" s="71"/>
      <c r="I77" s="71"/>
    </row>
    <row r="78" spans="1:9" x14ac:dyDescent="0.2">
      <c r="A78" s="71"/>
      <c r="B78" s="71"/>
      <c r="C78" s="117" t="s">
        <v>49</v>
      </c>
      <c r="D78" s="114">
        <f>(E67)</f>
        <v>0.12</v>
      </c>
      <c r="E78" s="115">
        <f t="shared" si="7"/>
        <v>0</v>
      </c>
      <c r="F78" s="114">
        <f>(I67)</f>
        <v>0</v>
      </c>
      <c r="G78" s="71"/>
      <c r="H78" s="71"/>
      <c r="I78" s="71"/>
    </row>
    <row r="79" spans="1:9" x14ac:dyDescent="0.2">
      <c r="A79" s="71"/>
      <c r="B79" s="71"/>
      <c r="C79" s="118" t="s">
        <v>51</v>
      </c>
      <c r="D79" s="114">
        <f t="shared" si="6"/>
        <v>0</v>
      </c>
      <c r="E79" s="115">
        <f t="shared" si="7"/>
        <v>0</v>
      </c>
      <c r="F79" s="114">
        <f t="shared" si="8"/>
        <v>0</v>
      </c>
      <c r="G79" s="71"/>
      <c r="H79" s="71"/>
      <c r="I79" s="71"/>
    </row>
    <row r="80" spans="1:9" x14ac:dyDescent="0.2">
      <c r="A80" s="71"/>
      <c r="B80" s="71"/>
      <c r="C80" s="119" t="s">
        <v>53</v>
      </c>
      <c r="D80" s="114">
        <f t="shared" si="6"/>
        <v>0.44</v>
      </c>
      <c r="E80" s="115">
        <f t="shared" si="7"/>
        <v>0</v>
      </c>
      <c r="F80" s="114">
        <f t="shared" si="8"/>
        <v>0</v>
      </c>
      <c r="G80" s="71"/>
      <c r="H80" s="71"/>
      <c r="I80" s="71"/>
    </row>
    <row r="81" spans="1:9" ht="17" thickBot="1" x14ac:dyDescent="0.25">
      <c r="A81" s="71"/>
      <c r="B81" s="71"/>
      <c r="C81" s="120" t="s">
        <v>55</v>
      </c>
      <c r="D81" s="121">
        <f t="shared" si="6"/>
        <v>0</v>
      </c>
      <c r="E81" s="122">
        <f t="shared" si="7"/>
        <v>0</v>
      </c>
      <c r="F81" s="121">
        <f t="shared" si="8"/>
        <v>0</v>
      </c>
      <c r="G81" s="71"/>
      <c r="H81" s="71"/>
      <c r="I81" s="71"/>
    </row>
    <row r="82" spans="1:9" x14ac:dyDescent="0.2">
      <c r="A82" s="71"/>
      <c r="B82" s="71"/>
      <c r="C82" s="71"/>
      <c r="D82" s="71"/>
      <c r="E82" s="71"/>
      <c r="F82" s="71"/>
      <c r="G82" s="71"/>
      <c r="H82" s="71"/>
      <c r="I82" s="71"/>
    </row>
  </sheetData>
  <mergeCells count="9">
    <mergeCell ref="B62:C63"/>
    <mergeCell ref="B71:C71"/>
    <mergeCell ref="D3:I3"/>
    <mergeCell ref="D4:I4"/>
    <mergeCell ref="D5:I5"/>
    <mergeCell ref="D6:I6"/>
    <mergeCell ref="D7:E7"/>
    <mergeCell ref="F7:G7"/>
    <mergeCell ref="H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2019-03-11T15:13:29Z</dcterms:created>
  <dcterms:modified xsi:type="dcterms:W3CDTF">2019-03-11T15:17:00Z</dcterms:modified>
</cp:coreProperties>
</file>