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760" yWindow="0" windowWidth="25120" windowHeight="17460" tabRatio="500" activeTab="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3" l="1"/>
  <c r="I40" i="3"/>
  <c r="I41" i="3"/>
  <c r="I42" i="3"/>
  <c r="I38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24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D6" i="3"/>
  <c r="C6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D7" i="2"/>
  <c r="D8" i="2"/>
  <c r="D9" i="2"/>
  <c r="D10" i="2"/>
  <c r="D11" i="2"/>
  <c r="D12" i="2"/>
  <c r="D13" i="2"/>
  <c r="D14" i="2"/>
  <c r="D15" i="2"/>
  <c r="D16" i="2"/>
  <c r="D17" i="2"/>
  <c r="D6" i="2"/>
</calcChain>
</file>

<file path=xl/sharedStrings.xml><?xml version="1.0" encoding="utf-8"?>
<sst xmlns="http://schemas.openxmlformats.org/spreadsheetml/2006/main" count="371" uniqueCount="115">
  <si>
    <t>Experiment 1</t>
  </si>
  <si>
    <t>Soil collection date:</t>
  </si>
  <si>
    <t>no</t>
  </si>
  <si>
    <t>percent water holding capacity</t>
  </si>
  <si>
    <t>adjusted moisture content</t>
  </si>
  <si>
    <t>days</t>
  </si>
  <si>
    <t>∆14C measurement</t>
  </si>
  <si>
    <t>pre-incubation</t>
  </si>
  <si>
    <t>duration</t>
  </si>
  <si>
    <t>yes</t>
  </si>
  <si>
    <t>incubation date</t>
  </si>
  <si>
    <t>treatment</t>
  </si>
  <si>
    <t>control</t>
  </si>
  <si>
    <t>air-dry + storage</t>
  </si>
  <si>
    <t>temperature</t>
  </si>
  <si>
    <t>°C</t>
  </si>
  <si>
    <t>air-dry</t>
  </si>
  <si>
    <t>year</t>
  </si>
  <si>
    <t>5 to 45</t>
  </si>
  <si>
    <t>10 to 38</t>
  </si>
  <si>
    <t>Experiment 2</t>
  </si>
  <si>
    <t>equilibrium respiration</t>
  </si>
  <si>
    <t>air-dried?</t>
  </si>
  <si>
    <t>Site</t>
  </si>
  <si>
    <t>Schorfheide-Chorin</t>
  </si>
  <si>
    <t>Land cover</t>
  </si>
  <si>
    <t>forest</t>
  </si>
  <si>
    <t>grassland</t>
  </si>
  <si>
    <t>Hainich-Dunn</t>
  </si>
  <si>
    <t>ID</t>
  </si>
  <si>
    <t>SEW11</t>
  </si>
  <si>
    <t>HEG10</t>
  </si>
  <si>
    <t>HEG32</t>
  </si>
  <si>
    <t>HEG48</t>
  </si>
  <si>
    <t>HEW22</t>
  </si>
  <si>
    <t>HEW41</t>
  </si>
  <si>
    <t>HEW42</t>
  </si>
  <si>
    <t>SEG38</t>
  </si>
  <si>
    <t>SEG40</t>
  </si>
  <si>
    <t>SEG46</t>
  </si>
  <si>
    <t>SEW34</t>
  </si>
  <si>
    <t>SEW43</t>
  </si>
  <si>
    <t>Collection date</t>
  </si>
  <si>
    <t>Organic C</t>
  </si>
  <si>
    <r>
      <t>g kg</t>
    </r>
    <r>
      <rPr>
        <i/>
        <vertAlign val="superscript"/>
        <sz val="12"/>
        <color theme="1"/>
        <rFont val="Calibri"/>
        <scheme val="minor"/>
      </rPr>
      <t>-1</t>
    </r>
  </si>
  <si>
    <t>Total N</t>
  </si>
  <si>
    <t>WRB name</t>
  </si>
  <si>
    <t>Sand</t>
  </si>
  <si>
    <t>Silt</t>
  </si>
  <si>
    <t>Clay</t>
  </si>
  <si>
    <t>Table 2. Soil properties for soils used in experiments 1 (2011) and 2 (2019)</t>
  </si>
  <si>
    <t>Table 1. Experimental setup for experiments 1 and 2</t>
  </si>
  <si>
    <t>Soil order</t>
  </si>
  <si>
    <t>Initial moisture</t>
  </si>
  <si>
    <t>Particle size distribution</t>
  </si>
  <si>
    <t>-</t>
  </si>
  <si>
    <t xml:space="preserve"> evergreen forest</t>
  </si>
  <si>
    <t>deciduous forest</t>
  </si>
  <si>
    <t>Supplementary Table 1. Soil properties for soils used in experiment 3</t>
  </si>
  <si>
    <t>MPI-BGC</t>
  </si>
  <si>
    <t>MA</t>
  </si>
  <si>
    <t>MB</t>
  </si>
  <si>
    <t>SA</t>
  </si>
  <si>
    <t>SB</t>
  </si>
  <si>
    <t>TVA 6E C</t>
  </si>
  <si>
    <t>TVA 2B C</t>
  </si>
  <si>
    <t>TVA 3B C</t>
  </si>
  <si>
    <t>TVA 5B C</t>
  </si>
  <si>
    <t>WB 4B C</t>
  </si>
  <si>
    <t>WB 5B C</t>
  </si>
  <si>
    <t>WB 8B C</t>
  </si>
  <si>
    <t>WB 3E C</t>
  </si>
  <si>
    <t>WB 7E C</t>
  </si>
  <si>
    <t>HEW26</t>
  </si>
  <si>
    <t>HEW47</t>
  </si>
  <si>
    <t>HEG20</t>
  </si>
  <si>
    <t>HEG33</t>
  </si>
  <si>
    <t>HEG6</t>
  </si>
  <si>
    <t>Incubation replicates</t>
  </si>
  <si>
    <t>Musick, Sierra Nevada</t>
  </si>
  <si>
    <t>Latitude</t>
  </si>
  <si>
    <t>Longitude</t>
  </si>
  <si>
    <t>Shaver, Sierra Nevada</t>
  </si>
  <si>
    <t>Duke, NC</t>
  </si>
  <si>
    <t>Tennessee Valley Authority, TN</t>
  </si>
  <si>
    <t>Walker Branch, TN</t>
  </si>
  <si>
    <t>Initial laboratory</t>
  </si>
  <si>
    <t>UCI</t>
  </si>
  <si>
    <t>NWN1 OiOe</t>
  </si>
  <si>
    <t>NWN-2 OiOe</t>
  </si>
  <si>
    <t>How OiOe #6</t>
  </si>
  <si>
    <t>How OeOa #17</t>
  </si>
  <si>
    <t>NWN-1 Ap (bag)</t>
  </si>
  <si>
    <t>NWN-1 Ap #27</t>
  </si>
  <si>
    <t>NWN-2 Ap #34</t>
  </si>
  <si>
    <t>NWN-1 Ap #44</t>
  </si>
  <si>
    <t>TVA 4E</t>
  </si>
  <si>
    <t>TVA 6E</t>
  </si>
  <si>
    <t>TVA 8E</t>
  </si>
  <si>
    <t>TVA2B-C_iT2</t>
  </si>
  <si>
    <t>TVA3-C_iT1</t>
  </si>
  <si>
    <t>WB4B-C_iT2</t>
  </si>
  <si>
    <t>WB5-C_iT2</t>
  </si>
  <si>
    <t>WB8-C_iT2</t>
  </si>
  <si>
    <t>NWN-1 Bw1 (Bag)</t>
  </si>
  <si>
    <t>NWN Bw1 #37</t>
  </si>
  <si>
    <t>How tower Bh/s #5</t>
  </si>
  <si>
    <t>How NC Bh/s #15</t>
  </si>
  <si>
    <t>ORNL</t>
  </si>
  <si>
    <t>Harvard, MA</t>
  </si>
  <si>
    <t>Howland, ME</t>
  </si>
  <si>
    <t>USGS Menlo Park</t>
  </si>
  <si>
    <t>Incubation moisture</t>
  </si>
  <si>
    <t>gravimetric</t>
  </si>
  <si>
    <t>Field moisture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</si>
</sst>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charset val="204"/>
      <scheme val="minor"/>
    </font>
    <font>
      <i/>
      <vertAlign val="superscript"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1" xfId="0" applyBorder="1" applyAlignment="1">
      <alignment horizontal="center" wrapText="1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_inc_id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s"/>
      <sheetName val="Results_Rewet"/>
      <sheetName val="Results_all"/>
      <sheetName val="changeTime"/>
      <sheetName val="arc_inc_ids"/>
      <sheetName val="WtCalcs"/>
      <sheetName val="Round1-2_timeseries_t2"/>
      <sheetName val="Round1-2_summary_t2"/>
      <sheetName val="Round3_meta"/>
      <sheetName val="Round3_timeseries_t1"/>
      <sheetName val="R3_ts_t1"/>
      <sheetName val="Round3_timeseries_t2"/>
      <sheetName val="R3_ts_t2"/>
      <sheetName val="R3_ts"/>
      <sheetName val="Rewet_timeseries"/>
      <sheetName val="Rewet_ts"/>
      <sheetName val="Sheet1"/>
      <sheetName val="tools"/>
      <sheetName val="Sheet2"/>
    </sheetNames>
    <sheetDataSet>
      <sheetData sheetId="0">
        <row r="2">
          <cell r="D2" t="str">
            <v>MA</v>
          </cell>
          <cell r="E2" t="str">
            <v>MA-1</v>
          </cell>
          <cell r="F2">
            <v>2009</v>
          </cell>
          <cell r="G2">
            <v>5</v>
          </cell>
          <cell r="H2">
            <v>20</v>
          </cell>
          <cell r="I2" t="str">
            <v>soil</v>
          </cell>
          <cell r="J2" t="str">
            <v>Ultic Haploxeralf</v>
          </cell>
          <cell r="K2">
            <v>37.028700000000001</v>
          </cell>
          <cell r="L2">
            <v>-119.271017</v>
          </cell>
        </row>
        <row r="3">
          <cell r="D3" t="str">
            <v>MA</v>
          </cell>
          <cell r="E3" t="str">
            <v>MA-2</v>
          </cell>
          <cell r="F3">
            <v>2009</v>
          </cell>
          <cell r="G3">
            <v>5</v>
          </cell>
          <cell r="H3">
            <v>20</v>
          </cell>
          <cell r="I3" t="str">
            <v>soil</v>
          </cell>
          <cell r="J3" t="str">
            <v>Ultic Haploxeralf</v>
          </cell>
          <cell r="K3">
            <v>37.028700000000001</v>
          </cell>
          <cell r="L3">
            <v>-119.271017</v>
          </cell>
        </row>
        <row r="4">
          <cell r="D4" t="str">
            <v>MA</v>
          </cell>
          <cell r="E4" t="str">
            <v>MA-3</v>
          </cell>
          <cell r="F4">
            <v>2009</v>
          </cell>
          <cell r="G4">
            <v>5</v>
          </cell>
          <cell r="H4">
            <v>20</v>
          </cell>
          <cell r="I4" t="str">
            <v>soil</v>
          </cell>
          <cell r="J4" t="str">
            <v>Ultic Haploxeralf</v>
          </cell>
          <cell r="K4">
            <v>37.028700000000001</v>
          </cell>
          <cell r="L4">
            <v>-119.271017</v>
          </cell>
        </row>
        <row r="5">
          <cell r="D5" t="str">
            <v>MB</v>
          </cell>
          <cell r="E5" t="str">
            <v>MB-1</v>
          </cell>
          <cell r="F5">
            <v>2009</v>
          </cell>
          <cell r="G5">
            <v>55</v>
          </cell>
          <cell r="H5">
            <v>70</v>
          </cell>
          <cell r="I5" t="str">
            <v>soil</v>
          </cell>
          <cell r="J5" t="str">
            <v>Ultic Haploxeralf</v>
          </cell>
          <cell r="K5">
            <v>37.028700000000001</v>
          </cell>
          <cell r="L5">
            <v>-119.271017</v>
          </cell>
        </row>
        <row r="6">
          <cell r="D6" t="str">
            <v>MB</v>
          </cell>
          <cell r="E6" t="str">
            <v>MB-2</v>
          </cell>
          <cell r="F6">
            <v>2009</v>
          </cell>
          <cell r="G6">
            <v>55</v>
          </cell>
          <cell r="H6">
            <v>70</v>
          </cell>
          <cell r="I6" t="str">
            <v>soil</v>
          </cell>
          <cell r="J6" t="str">
            <v>Ultic Haploxeralf</v>
          </cell>
          <cell r="K6">
            <v>37.028700000000001</v>
          </cell>
          <cell r="L6">
            <v>-119.271017</v>
          </cell>
        </row>
        <row r="7">
          <cell r="D7" t="str">
            <v>MB</v>
          </cell>
          <cell r="E7" t="str">
            <v>MB-3</v>
          </cell>
          <cell r="F7">
            <v>2009</v>
          </cell>
          <cell r="G7">
            <v>55</v>
          </cell>
          <cell r="H7">
            <v>70</v>
          </cell>
          <cell r="I7" t="str">
            <v>soil</v>
          </cell>
          <cell r="J7" t="str">
            <v>Ultic Haploxeralf</v>
          </cell>
          <cell r="K7">
            <v>37.028700000000001</v>
          </cell>
          <cell r="L7">
            <v>-119.271017</v>
          </cell>
        </row>
        <row r="8">
          <cell r="D8" t="str">
            <v>SA</v>
          </cell>
          <cell r="E8" t="str">
            <v>SA-1</v>
          </cell>
          <cell r="F8">
            <v>2009</v>
          </cell>
          <cell r="G8">
            <v>5</v>
          </cell>
          <cell r="H8">
            <v>20</v>
          </cell>
          <cell r="I8" t="str">
            <v>soil</v>
          </cell>
          <cell r="J8" t="str">
            <v>Pachic Xerumbrept</v>
          </cell>
          <cell r="K8">
            <v>37.031820000000003</v>
          </cell>
          <cell r="L8">
            <v>-119.188</v>
          </cell>
        </row>
        <row r="9">
          <cell r="D9" t="str">
            <v>SA</v>
          </cell>
          <cell r="E9" t="str">
            <v>SA-2</v>
          </cell>
          <cell r="F9">
            <v>2009</v>
          </cell>
          <cell r="G9">
            <v>5</v>
          </cell>
          <cell r="H9">
            <v>20</v>
          </cell>
          <cell r="I9" t="str">
            <v>soil</v>
          </cell>
          <cell r="J9" t="str">
            <v>Pachic Xerumbrept</v>
          </cell>
          <cell r="K9">
            <v>37.031820000000003</v>
          </cell>
          <cell r="L9">
            <v>-119.188</v>
          </cell>
        </row>
        <row r="10">
          <cell r="D10" t="str">
            <v>SA</v>
          </cell>
          <cell r="E10" t="str">
            <v>SA-3</v>
          </cell>
          <cell r="F10">
            <v>2009</v>
          </cell>
          <cell r="G10">
            <v>5</v>
          </cell>
          <cell r="H10">
            <v>20</v>
          </cell>
          <cell r="I10" t="str">
            <v>soil</v>
          </cell>
          <cell r="J10" t="str">
            <v>Pachic Xerumbrept</v>
          </cell>
          <cell r="K10">
            <v>37.031820000000003</v>
          </cell>
          <cell r="L10">
            <v>-119.188</v>
          </cell>
        </row>
        <row r="11">
          <cell r="D11" t="str">
            <v>SB</v>
          </cell>
          <cell r="E11" t="str">
            <v>SB-1</v>
          </cell>
          <cell r="F11">
            <v>2009</v>
          </cell>
          <cell r="G11">
            <v>40</v>
          </cell>
          <cell r="H11">
            <v>60</v>
          </cell>
          <cell r="I11" t="str">
            <v>soil</v>
          </cell>
          <cell r="J11" t="str">
            <v>Pachic Xerumbrept</v>
          </cell>
          <cell r="K11">
            <v>37.031820000000003</v>
          </cell>
          <cell r="L11">
            <v>-119.188</v>
          </cell>
        </row>
        <row r="12">
          <cell r="D12" t="str">
            <v>SB</v>
          </cell>
          <cell r="E12" t="str">
            <v>SB-2</v>
          </cell>
          <cell r="F12">
            <v>2009</v>
          </cell>
          <cell r="G12">
            <v>40</v>
          </cell>
          <cell r="H12">
            <v>60</v>
          </cell>
          <cell r="I12" t="str">
            <v>soil</v>
          </cell>
          <cell r="J12" t="str">
            <v>Pachic Xerumbrept</v>
          </cell>
          <cell r="K12">
            <v>37.031820000000003</v>
          </cell>
          <cell r="L12">
            <v>-119.188</v>
          </cell>
        </row>
        <row r="13">
          <cell r="D13" t="str">
            <v>SB</v>
          </cell>
          <cell r="E13" t="str">
            <v>SB-3</v>
          </cell>
          <cell r="F13">
            <v>2009</v>
          </cell>
          <cell r="G13">
            <v>40</v>
          </cell>
          <cell r="H13">
            <v>60</v>
          </cell>
          <cell r="I13" t="str">
            <v>soil</v>
          </cell>
          <cell r="J13" t="str">
            <v>Pachic Xerumbrept</v>
          </cell>
          <cell r="K13">
            <v>37.031820000000003</v>
          </cell>
          <cell r="L13">
            <v>-119.188</v>
          </cell>
        </row>
        <row r="14">
          <cell r="D14">
            <v>123</v>
          </cell>
          <cell r="E14" t="str">
            <v>Du123-1</v>
          </cell>
          <cell r="F14">
            <v>2008</v>
          </cell>
          <cell r="G14">
            <v>0</v>
          </cell>
          <cell r="H14">
            <v>5</v>
          </cell>
          <cell r="I14" t="str">
            <v>soil</v>
          </cell>
          <cell r="J14" t="str">
            <v>Ultic Alfisol</v>
          </cell>
          <cell r="K14">
            <v>35.978175</v>
          </cell>
          <cell r="L14">
            <v>-79.094166670000007</v>
          </cell>
        </row>
        <row r="15">
          <cell r="D15">
            <v>120</v>
          </cell>
          <cell r="E15" t="str">
            <v>Du120-1</v>
          </cell>
          <cell r="F15">
            <v>2008</v>
          </cell>
          <cell r="G15">
            <v>5</v>
          </cell>
          <cell r="H15">
            <v>15</v>
          </cell>
          <cell r="I15" t="str">
            <v>soil</v>
          </cell>
          <cell r="J15" t="str">
            <v>Ultic Alfisol</v>
          </cell>
          <cell r="K15">
            <v>35.978175</v>
          </cell>
          <cell r="L15">
            <v>-79.094166670000007</v>
          </cell>
        </row>
        <row r="16">
          <cell r="D16" t="str">
            <v>TVA 6E C</v>
          </cell>
          <cell r="E16" t="str">
            <v>TVA 6E C-1</v>
          </cell>
          <cell r="F16">
            <v>2004</v>
          </cell>
          <cell r="G16">
            <v>0</v>
          </cell>
          <cell r="H16">
            <v>5</v>
          </cell>
          <cell r="I16" t="str">
            <v>soil</v>
          </cell>
          <cell r="J16" t="str">
            <v>Inceptisol</v>
          </cell>
          <cell r="K16">
            <v>35.936188000000001</v>
          </cell>
          <cell r="L16">
            <v>-84.325107000000003</v>
          </cell>
        </row>
        <row r="17">
          <cell r="D17" t="str">
            <v>TVA 2B C</v>
          </cell>
          <cell r="E17" t="str">
            <v>TVA 2B C-1</v>
          </cell>
          <cell r="F17">
            <v>2004</v>
          </cell>
          <cell r="G17">
            <v>0</v>
          </cell>
          <cell r="H17">
            <v>5</v>
          </cell>
          <cell r="I17" t="str">
            <v>soil</v>
          </cell>
          <cell r="J17" t="str">
            <v>Inceptisol</v>
          </cell>
          <cell r="K17">
            <v>35.936188000000001</v>
          </cell>
          <cell r="L17">
            <v>-84.325107000000003</v>
          </cell>
        </row>
        <row r="18">
          <cell r="D18" t="str">
            <v>TVA 3B C</v>
          </cell>
          <cell r="E18" t="str">
            <v>TVA 3B C-1</v>
          </cell>
          <cell r="F18">
            <v>2004</v>
          </cell>
          <cell r="G18">
            <v>0</v>
          </cell>
          <cell r="H18">
            <v>5</v>
          </cell>
          <cell r="I18" t="str">
            <v>soil</v>
          </cell>
          <cell r="J18" t="str">
            <v>Inceptisol</v>
          </cell>
          <cell r="K18">
            <v>35.936188000000001</v>
          </cell>
          <cell r="L18">
            <v>-84.325107000000003</v>
          </cell>
        </row>
        <row r="19">
          <cell r="D19" t="str">
            <v>TVA 5B C</v>
          </cell>
          <cell r="E19" t="str">
            <v>TVA 5B C-1</v>
          </cell>
          <cell r="F19">
            <v>2004</v>
          </cell>
          <cell r="G19">
            <v>0</v>
          </cell>
          <cell r="H19">
            <v>5</v>
          </cell>
          <cell r="I19" t="str">
            <v>soil</v>
          </cell>
          <cell r="J19" t="str">
            <v>Inceptisol</v>
          </cell>
          <cell r="K19">
            <v>35.936188000000001</v>
          </cell>
          <cell r="L19">
            <v>-84.325107000000003</v>
          </cell>
        </row>
        <row r="20">
          <cell r="D20" t="str">
            <v>WB 4B C</v>
          </cell>
          <cell r="E20" t="str">
            <v>WB 4B C-1</v>
          </cell>
          <cell r="F20">
            <v>2004</v>
          </cell>
          <cell r="G20">
            <v>0</v>
          </cell>
          <cell r="H20">
            <v>5</v>
          </cell>
          <cell r="I20" t="str">
            <v>soil</v>
          </cell>
          <cell r="J20" t="str">
            <v>Ultisol</v>
          </cell>
          <cell r="K20">
            <v>35.966667000000001</v>
          </cell>
          <cell r="L20">
            <v>-84.266666999999998</v>
          </cell>
        </row>
        <row r="21">
          <cell r="D21" t="str">
            <v>WB 5B C</v>
          </cell>
          <cell r="E21" t="str">
            <v>WB 5B C-1</v>
          </cell>
          <cell r="F21">
            <v>2004</v>
          </cell>
          <cell r="G21">
            <v>0</v>
          </cell>
          <cell r="H21">
            <v>5</v>
          </cell>
          <cell r="I21" t="str">
            <v>soil</v>
          </cell>
          <cell r="J21" t="str">
            <v>Ultisol</v>
          </cell>
          <cell r="K21">
            <v>35.966667000000001</v>
          </cell>
          <cell r="L21">
            <v>-84.266666999999998</v>
          </cell>
        </row>
        <row r="22">
          <cell r="D22" t="str">
            <v>WB 8B C</v>
          </cell>
          <cell r="E22" t="str">
            <v>WB 8B C-1</v>
          </cell>
          <cell r="F22">
            <v>2004</v>
          </cell>
          <cell r="G22">
            <v>0</v>
          </cell>
          <cell r="H22">
            <v>5</v>
          </cell>
          <cell r="I22" t="str">
            <v>soil</v>
          </cell>
          <cell r="J22" t="str">
            <v>Ultisol</v>
          </cell>
          <cell r="K22">
            <v>35.966667000000001</v>
          </cell>
          <cell r="L22">
            <v>-84.266666999999998</v>
          </cell>
        </row>
        <row r="23">
          <cell r="D23" t="str">
            <v>WB 3E C</v>
          </cell>
          <cell r="E23" t="str">
            <v>WB 3E C-1</v>
          </cell>
          <cell r="F23">
            <v>2004</v>
          </cell>
          <cell r="G23">
            <v>0</v>
          </cell>
          <cell r="H23">
            <v>5</v>
          </cell>
          <cell r="I23" t="str">
            <v>soil</v>
          </cell>
          <cell r="J23" t="str">
            <v>Ultisol</v>
          </cell>
          <cell r="K23">
            <v>35.966667000000001</v>
          </cell>
          <cell r="L23">
            <v>-84.266666999999998</v>
          </cell>
        </row>
        <row r="24">
          <cell r="D24" t="str">
            <v>WB 7E C</v>
          </cell>
          <cell r="E24" t="str">
            <v>WB 7E C-1</v>
          </cell>
          <cell r="F24">
            <v>2004</v>
          </cell>
          <cell r="G24">
            <v>0</v>
          </cell>
          <cell r="H24">
            <v>5</v>
          </cell>
          <cell r="I24" t="str">
            <v>soil</v>
          </cell>
          <cell r="J24" t="str">
            <v>Ultisol</v>
          </cell>
          <cell r="K24">
            <v>35.966667000000001</v>
          </cell>
          <cell r="L24">
            <v>-84.266666999999998</v>
          </cell>
        </row>
        <row r="25">
          <cell r="D25" t="str">
            <v>HEW26</v>
          </cell>
          <cell r="E25" t="str">
            <v>HEW26-1</v>
          </cell>
          <cell r="F25">
            <v>2011</v>
          </cell>
          <cell r="G25">
            <v>0</v>
          </cell>
          <cell r="H25">
            <v>10</v>
          </cell>
          <cell r="I25" t="str">
            <v>soil</v>
          </cell>
          <cell r="J25" t="str">
            <v>Luvisol</v>
          </cell>
          <cell r="K25">
            <v>10.513031524900001</v>
          </cell>
          <cell r="L25">
            <v>51.344326242299999</v>
          </cell>
        </row>
        <row r="26">
          <cell r="D26" t="str">
            <v>HEW26</v>
          </cell>
          <cell r="E26" t="str">
            <v>HEW26-2</v>
          </cell>
          <cell r="F26">
            <v>2011</v>
          </cell>
          <cell r="G26">
            <v>0</v>
          </cell>
          <cell r="H26">
            <v>10</v>
          </cell>
          <cell r="I26" t="str">
            <v>soil</v>
          </cell>
          <cell r="J26" t="str">
            <v>Luvisol</v>
          </cell>
          <cell r="K26">
            <v>10.513031524900001</v>
          </cell>
          <cell r="L26">
            <v>51.344326242299999</v>
          </cell>
        </row>
        <row r="27">
          <cell r="D27" t="str">
            <v>HEW47</v>
          </cell>
          <cell r="E27" t="str">
            <v>HEW47-1</v>
          </cell>
          <cell r="F27">
            <v>2011</v>
          </cell>
          <cell r="G27">
            <v>0</v>
          </cell>
          <cell r="H27">
            <v>10</v>
          </cell>
          <cell r="I27" t="str">
            <v>soil</v>
          </cell>
          <cell r="J27" t="str">
            <v>Stagnosol</v>
          </cell>
          <cell r="K27">
            <v>10.3783438672</v>
          </cell>
          <cell r="L27">
            <v>51.178934735200002</v>
          </cell>
        </row>
        <row r="28">
          <cell r="D28" t="str">
            <v>HEW47</v>
          </cell>
          <cell r="E28" t="str">
            <v>HEW47-2</v>
          </cell>
          <cell r="F28">
            <v>2011</v>
          </cell>
          <cell r="G28">
            <v>0</v>
          </cell>
          <cell r="H28">
            <v>10</v>
          </cell>
          <cell r="I28" t="str">
            <v>soil</v>
          </cell>
          <cell r="J28" t="str">
            <v>Stagnosol</v>
          </cell>
          <cell r="K28">
            <v>10.3783438672</v>
          </cell>
          <cell r="L28">
            <v>51.178934735200002</v>
          </cell>
        </row>
        <row r="29">
          <cell r="D29" t="str">
            <v>HEG20</v>
          </cell>
          <cell r="E29" t="str">
            <v>HEG20-1</v>
          </cell>
          <cell r="F29">
            <v>2011</v>
          </cell>
          <cell r="G29">
            <v>0</v>
          </cell>
          <cell r="H29">
            <v>10</v>
          </cell>
          <cell r="I29" t="str">
            <v>soil</v>
          </cell>
          <cell r="J29" t="str">
            <v>Stagnosol</v>
          </cell>
          <cell r="K29">
            <v>10.370980806</v>
          </cell>
          <cell r="L29">
            <v>51.221064507400001</v>
          </cell>
        </row>
        <row r="30">
          <cell r="D30" t="str">
            <v>HEG20</v>
          </cell>
          <cell r="E30" t="str">
            <v>HEG20-2</v>
          </cell>
          <cell r="F30">
            <v>2011</v>
          </cell>
          <cell r="G30">
            <v>0</v>
          </cell>
          <cell r="H30">
            <v>10</v>
          </cell>
          <cell r="I30" t="str">
            <v>soil</v>
          </cell>
          <cell r="J30" t="str">
            <v>Stagnosol</v>
          </cell>
          <cell r="K30">
            <v>10.370980806</v>
          </cell>
          <cell r="L30">
            <v>51.221064507400001</v>
          </cell>
        </row>
        <row r="31">
          <cell r="D31" t="str">
            <v>HEG20</v>
          </cell>
          <cell r="E31" t="str">
            <v>HEG20-3</v>
          </cell>
          <cell r="F31">
            <v>2011</v>
          </cell>
          <cell r="G31">
            <v>0</v>
          </cell>
          <cell r="H31">
            <v>10</v>
          </cell>
          <cell r="I31" t="str">
            <v>soil</v>
          </cell>
          <cell r="J31" t="str">
            <v>Stagnosol</v>
          </cell>
          <cell r="K31">
            <v>10.370980806</v>
          </cell>
          <cell r="L31">
            <v>51.221064507400001</v>
          </cell>
        </row>
        <row r="32">
          <cell r="D32" t="str">
            <v>HEG33</v>
          </cell>
          <cell r="E32" t="str">
            <v>HEG33-1</v>
          </cell>
          <cell r="F32">
            <v>2011</v>
          </cell>
          <cell r="G32">
            <v>0</v>
          </cell>
          <cell r="H32">
            <v>10</v>
          </cell>
          <cell r="I32" t="str">
            <v>soil</v>
          </cell>
          <cell r="J32" t="str">
            <v>Cambisol</v>
          </cell>
          <cell r="K32">
            <v>10.425963165700001</v>
          </cell>
          <cell r="L32">
            <v>51.111436393200002</v>
          </cell>
        </row>
        <row r="33">
          <cell r="D33" t="str">
            <v>HEG33</v>
          </cell>
          <cell r="E33" t="str">
            <v>HEG33-2</v>
          </cell>
          <cell r="F33">
            <v>2011</v>
          </cell>
          <cell r="G33">
            <v>0</v>
          </cell>
          <cell r="H33">
            <v>10</v>
          </cell>
          <cell r="I33" t="str">
            <v>soil</v>
          </cell>
          <cell r="J33" t="str">
            <v>Cambisol</v>
          </cell>
          <cell r="K33">
            <v>10.425963165700001</v>
          </cell>
          <cell r="L33">
            <v>51.111436393200002</v>
          </cell>
        </row>
        <row r="34">
          <cell r="D34" t="str">
            <v>HEG33</v>
          </cell>
          <cell r="E34" t="str">
            <v>HEG33-3</v>
          </cell>
          <cell r="F34">
            <v>2011</v>
          </cell>
          <cell r="G34">
            <v>0</v>
          </cell>
          <cell r="H34">
            <v>10</v>
          </cell>
          <cell r="I34" t="str">
            <v>soil</v>
          </cell>
          <cell r="J34" t="str">
            <v>Cambisol</v>
          </cell>
          <cell r="K34">
            <v>10.425963165700001</v>
          </cell>
          <cell r="L34">
            <v>51.111436393200002</v>
          </cell>
        </row>
        <row r="35">
          <cell r="D35" t="str">
            <v>HEG6</v>
          </cell>
          <cell r="E35" t="str">
            <v>HEG6-1</v>
          </cell>
          <cell r="F35">
            <v>2011</v>
          </cell>
          <cell r="G35">
            <v>0</v>
          </cell>
          <cell r="H35">
            <v>10</v>
          </cell>
          <cell r="I35" t="str">
            <v>soil</v>
          </cell>
          <cell r="J35" t="str">
            <v>Stagnosol</v>
          </cell>
          <cell r="K35">
            <v>10.3912208733</v>
          </cell>
          <cell r="L35">
            <v>51.214935055300003</v>
          </cell>
        </row>
        <row r="36">
          <cell r="D36" t="str">
            <v>HEG6</v>
          </cell>
          <cell r="E36" t="str">
            <v>HEG6-2</v>
          </cell>
          <cell r="F36">
            <v>2011</v>
          </cell>
          <cell r="G36">
            <v>0</v>
          </cell>
          <cell r="H36">
            <v>10</v>
          </cell>
          <cell r="I36" t="str">
            <v>soil</v>
          </cell>
          <cell r="J36" t="str">
            <v>Stagnosol</v>
          </cell>
          <cell r="K36">
            <v>10.3912208733</v>
          </cell>
          <cell r="L36">
            <v>51.214935055300003</v>
          </cell>
        </row>
        <row r="37">
          <cell r="D37" t="str">
            <v>HEG6</v>
          </cell>
          <cell r="E37" t="str">
            <v>HEG6-3</v>
          </cell>
          <cell r="F37">
            <v>2011</v>
          </cell>
          <cell r="G37">
            <v>0</v>
          </cell>
          <cell r="H37">
            <v>10</v>
          </cell>
          <cell r="I37" t="str">
            <v>soil</v>
          </cell>
          <cell r="J37" t="str">
            <v>Stagnosol</v>
          </cell>
          <cell r="K37">
            <v>10.3912208733</v>
          </cell>
          <cell r="L37">
            <v>51.214935055300003</v>
          </cell>
        </row>
        <row r="38">
          <cell r="D38" t="str">
            <v>HEW49</v>
          </cell>
          <cell r="E38" t="str">
            <v>HEW49-1</v>
          </cell>
          <cell r="F38">
            <v>2011</v>
          </cell>
          <cell r="G38">
            <v>0</v>
          </cell>
          <cell r="H38">
            <v>10</v>
          </cell>
          <cell r="I38" t="str">
            <v>soil</v>
          </cell>
          <cell r="J38" t="str">
            <v>Stagnosol</v>
          </cell>
          <cell r="K38">
            <v>10.384539393400001</v>
          </cell>
          <cell r="L38">
            <v>51.143647108499998</v>
          </cell>
        </row>
        <row r="39">
          <cell r="D39" t="str">
            <v>HEG10</v>
          </cell>
          <cell r="E39" t="str">
            <v>HEG10-2-1</v>
          </cell>
          <cell r="F39">
            <v>2011</v>
          </cell>
          <cell r="G39">
            <v>0</v>
          </cell>
          <cell r="H39">
            <v>10</v>
          </cell>
          <cell r="I39" t="str">
            <v>soil</v>
          </cell>
          <cell r="J39" t="str">
            <v>Vertisol</v>
          </cell>
          <cell r="K39">
            <v>10.4467607106</v>
          </cell>
          <cell r="L39">
            <v>51.275149018800001</v>
          </cell>
        </row>
        <row r="40">
          <cell r="D40" t="str">
            <v>HEG10</v>
          </cell>
          <cell r="E40" t="str">
            <v>HEG10-2-2</v>
          </cell>
          <cell r="F40">
            <v>2011</v>
          </cell>
          <cell r="G40">
            <v>0</v>
          </cell>
          <cell r="H40">
            <v>10</v>
          </cell>
          <cell r="I40" t="str">
            <v>soil</v>
          </cell>
          <cell r="J40" t="str">
            <v>Vertisol</v>
          </cell>
          <cell r="K40">
            <v>10.4467607106</v>
          </cell>
          <cell r="L40">
            <v>51.275149018800001</v>
          </cell>
        </row>
        <row r="41">
          <cell r="D41" t="str">
            <v>HEG32</v>
          </cell>
          <cell r="E41" t="str">
            <v>HEG32-2-1</v>
          </cell>
          <cell r="F41">
            <v>2011</v>
          </cell>
          <cell r="G41">
            <v>0</v>
          </cell>
          <cell r="H41">
            <v>10</v>
          </cell>
          <cell r="I41" t="str">
            <v>soil</v>
          </cell>
          <cell r="J41" t="str">
            <v>Cambisol</v>
          </cell>
          <cell r="K41">
            <v>10.5676100811</v>
          </cell>
          <cell r="L41">
            <v>51.075510637000001</v>
          </cell>
        </row>
        <row r="42">
          <cell r="D42" t="str">
            <v>HEG32</v>
          </cell>
          <cell r="E42" t="str">
            <v>HEG32-2-2</v>
          </cell>
          <cell r="F42">
            <v>2011</v>
          </cell>
          <cell r="G42">
            <v>0</v>
          </cell>
          <cell r="H42">
            <v>10</v>
          </cell>
          <cell r="I42" t="str">
            <v>soil</v>
          </cell>
          <cell r="J42" t="str">
            <v>Cambisol</v>
          </cell>
          <cell r="K42">
            <v>10.5676100811</v>
          </cell>
          <cell r="L42">
            <v>51.075510637000001</v>
          </cell>
        </row>
        <row r="43">
          <cell r="D43" t="str">
            <v>HEG48</v>
          </cell>
          <cell r="E43" t="str">
            <v>HEG48-2-1</v>
          </cell>
          <cell r="F43">
            <v>2011</v>
          </cell>
          <cell r="G43">
            <v>0</v>
          </cell>
          <cell r="H43">
            <v>10</v>
          </cell>
          <cell r="I43" t="str">
            <v>soil</v>
          </cell>
          <cell r="J43" t="str">
            <v>Cambisol</v>
          </cell>
          <cell r="K43">
            <v>10.3801379532</v>
          </cell>
          <cell r="L43">
            <v>51.286831327999998</v>
          </cell>
        </row>
        <row r="44">
          <cell r="D44" t="str">
            <v>HEG48</v>
          </cell>
          <cell r="E44" t="str">
            <v>HEG48-2-2</v>
          </cell>
          <cell r="F44">
            <v>2011</v>
          </cell>
          <cell r="G44">
            <v>0</v>
          </cell>
          <cell r="H44">
            <v>10</v>
          </cell>
          <cell r="I44" t="str">
            <v>soil</v>
          </cell>
          <cell r="J44" t="str">
            <v>Cambisol</v>
          </cell>
          <cell r="K44">
            <v>10.3801379532</v>
          </cell>
          <cell r="L44">
            <v>51.286831327999998</v>
          </cell>
        </row>
        <row r="45">
          <cell r="D45" t="str">
            <v>HEW22</v>
          </cell>
          <cell r="E45" t="str">
            <v>HEW22-2-1</v>
          </cell>
          <cell r="F45">
            <v>2011</v>
          </cell>
          <cell r="G45">
            <v>0</v>
          </cell>
          <cell r="H45">
            <v>10</v>
          </cell>
          <cell r="I45" t="str">
            <v>soil</v>
          </cell>
          <cell r="J45" t="str">
            <v>Luvisol</v>
          </cell>
          <cell r="K45">
            <v>10.3592785389</v>
          </cell>
          <cell r="L45">
            <v>51.337150254400001</v>
          </cell>
        </row>
        <row r="46">
          <cell r="D46" t="str">
            <v>HEW22</v>
          </cell>
          <cell r="E46" t="str">
            <v>HEW22-2-2</v>
          </cell>
          <cell r="F46">
            <v>2011</v>
          </cell>
          <cell r="G46">
            <v>0</v>
          </cell>
          <cell r="H46">
            <v>10</v>
          </cell>
          <cell r="I46" t="str">
            <v>soil</v>
          </cell>
          <cell r="J46" t="str">
            <v>Luvisol</v>
          </cell>
          <cell r="K46">
            <v>10.3592785389</v>
          </cell>
          <cell r="L46">
            <v>51.337150254400001</v>
          </cell>
        </row>
        <row r="47">
          <cell r="D47" t="str">
            <v>HEW41</v>
          </cell>
          <cell r="E47" t="str">
            <v>HEW41-2-1</v>
          </cell>
          <cell r="F47">
            <v>2011</v>
          </cell>
          <cell r="G47">
            <v>0</v>
          </cell>
          <cell r="H47">
            <v>10</v>
          </cell>
          <cell r="I47" t="str">
            <v>soil</v>
          </cell>
          <cell r="J47" t="str">
            <v>Luvisol</v>
          </cell>
          <cell r="K47">
            <v>10.4549374111</v>
          </cell>
          <cell r="L47">
            <v>51.108056185300001</v>
          </cell>
        </row>
        <row r="48">
          <cell r="D48" t="str">
            <v>HEW41</v>
          </cell>
          <cell r="E48" t="str">
            <v>HEW41-2-2</v>
          </cell>
          <cell r="F48">
            <v>2011</v>
          </cell>
          <cell r="G48">
            <v>0</v>
          </cell>
          <cell r="H48">
            <v>10</v>
          </cell>
          <cell r="I48" t="str">
            <v>soil</v>
          </cell>
          <cell r="J48" t="str">
            <v>Luvisol</v>
          </cell>
          <cell r="K48">
            <v>10.4549374111</v>
          </cell>
          <cell r="L48">
            <v>51.108056185300001</v>
          </cell>
        </row>
        <row r="49">
          <cell r="D49" t="str">
            <v>HEW42</v>
          </cell>
          <cell r="E49" t="str">
            <v>HEW42-2-1</v>
          </cell>
          <cell r="F49">
            <v>2011</v>
          </cell>
          <cell r="G49">
            <v>0</v>
          </cell>
          <cell r="H49">
            <v>10</v>
          </cell>
          <cell r="I49" t="str">
            <v>soil</v>
          </cell>
          <cell r="J49" t="str">
            <v>Stagnosol</v>
          </cell>
          <cell r="K49">
            <v>10.4598259195</v>
          </cell>
          <cell r="L49">
            <v>51.102753980899998</v>
          </cell>
        </row>
        <row r="50">
          <cell r="D50" t="str">
            <v>HEW42</v>
          </cell>
          <cell r="E50" t="str">
            <v>HEW42-2-2</v>
          </cell>
          <cell r="F50">
            <v>2011</v>
          </cell>
          <cell r="G50">
            <v>0</v>
          </cell>
          <cell r="H50">
            <v>10</v>
          </cell>
          <cell r="I50" t="str">
            <v>soil</v>
          </cell>
          <cell r="J50" t="str">
            <v>Stagnosol</v>
          </cell>
          <cell r="K50">
            <v>10.4598259195</v>
          </cell>
          <cell r="L50">
            <v>51.102753980899998</v>
          </cell>
        </row>
        <row r="51">
          <cell r="D51" t="str">
            <v>SEG38</v>
          </cell>
          <cell r="E51" t="str">
            <v>SEG38-2-1</v>
          </cell>
          <cell r="F51">
            <v>2011</v>
          </cell>
          <cell r="G51">
            <v>0</v>
          </cell>
          <cell r="H51">
            <v>10</v>
          </cell>
          <cell r="I51" t="str">
            <v>soil</v>
          </cell>
          <cell r="J51" t="str">
            <v>Cambisol</v>
          </cell>
          <cell r="K51">
            <v>13.6757639408</v>
          </cell>
          <cell r="L51">
            <v>53.115732974799997</v>
          </cell>
        </row>
        <row r="52">
          <cell r="D52" t="str">
            <v>SEG38</v>
          </cell>
          <cell r="E52" t="str">
            <v>SEG38-2-2</v>
          </cell>
          <cell r="F52">
            <v>2011</v>
          </cell>
          <cell r="G52">
            <v>0</v>
          </cell>
          <cell r="H52">
            <v>10</v>
          </cell>
          <cell r="I52" t="str">
            <v>soil</v>
          </cell>
          <cell r="J52" t="str">
            <v>Cambisol</v>
          </cell>
          <cell r="K52">
            <v>13.6757639408</v>
          </cell>
          <cell r="L52">
            <v>53.115732974799997</v>
          </cell>
        </row>
        <row r="53">
          <cell r="D53" t="str">
            <v>SEG40</v>
          </cell>
          <cell r="E53" t="str">
            <v>SEG40-2-1</v>
          </cell>
          <cell r="F53">
            <v>2011</v>
          </cell>
          <cell r="G53">
            <v>0</v>
          </cell>
          <cell r="H53">
            <v>10</v>
          </cell>
          <cell r="I53" t="str">
            <v>soil</v>
          </cell>
          <cell r="J53" t="str">
            <v>Luvisol</v>
          </cell>
          <cell r="K53">
            <v>13.840671242199999</v>
          </cell>
          <cell r="L53">
            <v>53.1157000428</v>
          </cell>
        </row>
        <row r="54">
          <cell r="D54" t="str">
            <v>SEG40</v>
          </cell>
          <cell r="E54" t="str">
            <v>SEG40-2-2</v>
          </cell>
          <cell r="F54">
            <v>2011</v>
          </cell>
          <cell r="G54">
            <v>0</v>
          </cell>
          <cell r="H54">
            <v>10</v>
          </cell>
          <cell r="I54" t="str">
            <v>soil</v>
          </cell>
          <cell r="J54" t="str">
            <v>Luvisol</v>
          </cell>
          <cell r="K54">
            <v>13.840671242199999</v>
          </cell>
          <cell r="L54">
            <v>53.1157000428</v>
          </cell>
        </row>
        <row r="55">
          <cell r="D55" t="str">
            <v>SEG46</v>
          </cell>
          <cell r="E55" t="str">
            <v>SEG46-2-1</v>
          </cell>
          <cell r="F55">
            <v>2011</v>
          </cell>
          <cell r="G55">
            <v>0</v>
          </cell>
          <cell r="H55">
            <v>10</v>
          </cell>
          <cell r="I55" t="str">
            <v>soil</v>
          </cell>
          <cell r="J55" t="str">
            <v>Cambisol</v>
          </cell>
          <cell r="K55">
            <v>13.8263321419</v>
          </cell>
          <cell r="L55">
            <v>52.978437806300001</v>
          </cell>
        </row>
        <row r="56">
          <cell r="D56" t="str">
            <v>SEG46</v>
          </cell>
          <cell r="E56" t="str">
            <v>SEG46-2-2</v>
          </cell>
          <cell r="F56">
            <v>2011</v>
          </cell>
          <cell r="G56">
            <v>0</v>
          </cell>
          <cell r="H56">
            <v>10</v>
          </cell>
          <cell r="I56" t="str">
            <v>soil</v>
          </cell>
          <cell r="J56" t="str">
            <v>Cambisol</v>
          </cell>
          <cell r="K56">
            <v>13.8263321419</v>
          </cell>
          <cell r="L56">
            <v>52.978437806300001</v>
          </cell>
        </row>
        <row r="57">
          <cell r="D57" t="str">
            <v>SEW11</v>
          </cell>
          <cell r="E57" t="str">
            <v>SEW11-2-1</v>
          </cell>
          <cell r="F57">
            <v>2011</v>
          </cell>
          <cell r="G57">
            <v>0</v>
          </cell>
          <cell r="H57">
            <v>10</v>
          </cell>
          <cell r="I57" t="str">
            <v>soil</v>
          </cell>
          <cell r="J57" t="str">
            <v>Cambisol</v>
          </cell>
          <cell r="K57">
            <v>13.6337037671</v>
          </cell>
          <cell r="L57">
            <v>53.090293654100002</v>
          </cell>
        </row>
        <row r="58">
          <cell r="D58" t="str">
            <v>SEW11</v>
          </cell>
          <cell r="E58" t="str">
            <v>SEW11-2-2</v>
          </cell>
          <cell r="F58">
            <v>2011</v>
          </cell>
          <cell r="G58">
            <v>0</v>
          </cell>
          <cell r="H58">
            <v>10</v>
          </cell>
          <cell r="I58" t="str">
            <v>soil</v>
          </cell>
          <cell r="J58" t="str">
            <v>Cambisol</v>
          </cell>
          <cell r="K58">
            <v>13.6337037671</v>
          </cell>
          <cell r="L58">
            <v>53.090293654100002</v>
          </cell>
        </row>
        <row r="59">
          <cell r="D59" t="str">
            <v>SEW34</v>
          </cell>
          <cell r="E59" t="str">
            <v>SEW34-2-1</v>
          </cell>
          <cell r="F59">
            <v>2011</v>
          </cell>
          <cell r="G59">
            <v>0</v>
          </cell>
          <cell r="H59">
            <v>10</v>
          </cell>
          <cell r="I59" t="str">
            <v>soil</v>
          </cell>
          <cell r="J59" t="str">
            <v>Albeluvisol</v>
          </cell>
          <cell r="K59">
            <v>13.8521470181</v>
          </cell>
          <cell r="L59">
            <v>52.895825891900003</v>
          </cell>
        </row>
        <row r="60">
          <cell r="D60" t="str">
            <v>SEW34</v>
          </cell>
          <cell r="E60" t="str">
            <v>SEW34-2-2</v>
          </cell>
          <cell r="F60">
            <v>2011</v>
          </cell>
          <cell r="G60">
            <v>0</v>
          </cell>
          <cell r="H60">
            <v>10</v>
          </cell>
          <cell r="I60" t="str">
            <v>soil</v>
          </cell>
          <cell r="J60" t="str">
            <v>Albeluvisol</v>
          </cell>
          <cell r="K60">
            <v>13.8521470181</v>
          </cell>
          <cell r="L60">
            <v>52.895825891900003</v>
          </cell>
        </row>
        <row r="61">
          <cell r="D61" t="str">
            <v>SEW43</v>
          </cell>
          <cell r="E61" t="str">
            <v>SEW43-2-1</v>
          </cell>
          <cell r="F61">
            <v>2011</v>
          </cell>
          <cell r="G61">
            <v>0</v>
          </cell>
          <cell r="H61">
            <v>10</v>
          </cell>
          <cell r="I61" t="str">
            <v>soil</v>
          </cell>
          <cell r="J61" t="str">
            <v>Cambisol</v>
          </cell>
          <cell r="K61">
            <v>13.9283255647</v>
          </cell>
          <cell r="L61">
            <v>52.900976523300002</v>
          </cell>
        </row>
        <row r="62">
          <cell r="D62" t="str">
            <v>SEW43</v>
          </cell>
          <cell r="E62" t="str">
            <v>SEW43-2-2</v>
          </cell>
          <cell r="F62">
            <v>2011</v>
          </cell>
          <cell r="G62">
            <v>0</v>
          </cell>
          <cell r="H62">
            <v>10</v>
          </cell>
          <cell r="I62" t="str">
            <v>soil</v>
          </cell>
          <cell r="J62" t="str">
            <v>Cambisol</v>
          </cell>
          <cell r="K62">
            <v>13.9283255647</v>
          </cell>
          <cell r="L62">
            <v>52.900976523300002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showGridLines="0" workbookViewId="0">
      <selection activeCell="D26" sqref="D26"/>
    </sheetView>
  </sheetViews>
  <sheetFormatPr baseColWidth="10" defaultRowHeight="15" x14ac:dyDescent="0"/>
  <cols>
    <col min="1" max="1" width="16.6640625" bestFit="1" customWidth="1"/>
    <col min="2" max="2" width="10" customWidth="1"/>
    <col min="3" max="3" width="6.33203125" bestFit="1" customWidth="1"/>
    <col min="4" max="4" width="14.5" customWidth="1"/>
    <col min="5" max="5" width="11.6640625" bestFit="1" customWidth="1"/>
    <col min="6" max="6" width="8.1640625" bestFit="1" customWidth="1"/>
    <col min="7" max="7" width="12.83203125" customWidth="1"/>
    <col min="8" max="8" width="8.1640625" bestFit="1" customWidth="1"/>
    <col min="9" max="9" width="12.5" customWidth="1"/>
  </cols>
  <sheetData>
    <row r="1" spans="1:9">
      <c r="A1" s="18" t="s">
        <v>51</v>
      </c>
    </row>
    <row r="2" spans="1:9">
      <c r="A2" s="1"/>
    </row>
    <row r="3" spans="1:9">
      <c r="A3" s="1" t="s">
        <v>0</v>
      </c>
    </row>
    <row r="4" spans="1:9">
      <c r="A4" t="s">
        <v>1</v>
      </c>
      <c r="B4" s="8">
        <v>2011</v>
      </c>
    </row>
    <row r="5" spans="1:9">
      <c r="A5" s="2"/>
      <c r="B5" s="2"/>
      <c r="C5" s="2"/>
      <c r="D5" s="2"/>
      <c r="E5" s="2"/>
      <c r="F5" s="11" t="s">
        <v>7</v>
      </c>
      <c r="G5" s="11"/>
      <c r="H5" s="11" t="s">
        <v>21</v>
      </c>
      <c r="I5" s="11"/>
    </row>
    <row r="6" spans="1:9" ht="30" customHeight="1">
      <c r="A6" s="3" t="s">
        <v>11</v>
      </c>
      <c r="B6" s="6" t="s">
        <v>10</v>
      </c>
      <c r="C6" s="6" t="s">
        <v>22</v>
      </c>
      <c r="D6" s="6" t="s">
        <v>4</v>
      </c>
      <c r="E6" s="6" t="s">
        <v>14</v>
      </c>
      <c r="F6" s="6" t="s">
        <v>8</v>
      </c>
      <c r="G6" s="6" t="s">
        <v>6</v>
      </c>
      <c r="H6" s="6" t="s">
        <v>8</v>
      </c>
      <c r="I6" s="6" t="s">
        <v>6</v>
      </c>
    </row>
    <row r="7" spans="1:9" ht="30" customHeight="1">
      <c r="A7" s="4"/>
      <c r="B7" s="4" t="s">
        <v>17</v>
      </c>
      <c r="C7" s="9"/>
      <c r="D7" s="10" t="s">
        <v>3</v>
      </c>
      <c r="E7" s="4" t="s">
        <v>15</v>
      </c>
      <c r="F7" s="4" t="s">
        <v>5</v>
      </c>
      <c r="G7" s="4"/>
      <c r="H7" s="4" t="s">
        <v>5</v>
      </c>
      <c r="I7" s="4"/>
    </row>
    <row r="8" spans="1:9">
      <c r="A8" s="2" t="s">
        <v>12</v>
      </c>
      <c r="B8" s="2">
        <v>2011</v>
      </c>
      <c r="C8" s="2" t="s">
        <v>2</v>
      </c>
      <c r="D8" s="2">
        <v>60</v>
      </c>
      <c r="E8" s="2">
        <v>20</v>
      </c>
      <c r="F8" s="2">
        <v>4</v>
      </c>
      <c r="G8" s="2" t="s">
        <v>2</v>
      </c>
      <c r="H8" s="2">
        <v>14</v>
      </c>
      <c r="I8" s="2" t="s">
        <v>9</v>
      </c>
    </row>
    <row r="9" spans="1:9">
      <c r="A9" s="2" t="s">
        <v>13</v>
      </c>
      <c r="B9" s="2">
        <v>2018</v>
      </c>
      <c r="C9" s="2" t="s">
        <v>9</v>
      </c>
      <c r="D9" s="2">
        <v>60</v>
      </c>
      <c r="E9" s="2">
        <v>20</v>
      </c>
      <c r="F9" s="2">
        <v>4</v>
      </c>
      <c r="G9" s="2" t="s">
        <v>9</v>
      </c>
      <c r="H9" s="2" t="s">
        <v>18</v>
      </c>
      <c r="I9" s="2" t="s">
        <v>9</v>
      </c>
    </row>
    <row r="11" spans="1:9">
      <c r="A11" s="1" t="s">
        <v>20</v>
      </c>
    </row>
    <row r="12" spans="1:9">
      <c r="A12" t="s">
        <v>1</v>
      </c>
      <c r="B12" s="8">
        <v>2019</v>
      </c>
    </row>
    <row r="13" spans="1:9">
      <c r="A13" s="2"/>
      <c r="B13" s="2"/>
      <c r="C13" s="2"/>
      <c r="D13" s="2"/>
      <c r="E13" s="2"/>
      <c r="F13" s="11" t="s">
        <v>7</v>
      </c>
      <c r="G13" s="11"/>
      <c r="H13" s="11" t="s">
        <v>21</v>
      </c>
      <c r="I13" s="11"/>
    </row>
    <row r="14" spans="1:9" s="7" customFormat="1" ht="30" customHeight="1">
      <c r="A14" s="6" t="s">
        <v>11</v>
      </c>
      <c r="B14" s="6" t="s">
        <v>10</v>
      </c>
      <c r="C14" s="6" t="s">
        <v>22</v>
      </c>
      <c r="D14" s="6" t="s">
        <v>4</v>
      </c>
      <c r="E14" s="6" t="s">
        <v>14</v>
      </c>
      <c r="F14" s="6" t="s">
        <v>8</v>
      </c>
      <c r="G14" s="6" t="s">
        <v>6</v>
      </c>
      <c r="H14" s="6" t="s">
        <v>8</v>
      </c>
      <c r="I14" s="6" t="s">
        <v>6</v>
      </c>
    </row>
    <row r="15" spans="1:9" ht="30" customHeight="1">
      <c r="A15" s="2"/>
      <c r="B15" s="4" t="s">
        <v>17</v>
      </c>
      <c r="C15" s="9"/>
      <c r="D15" s="10" t="s">
        <v>3</v>
      </c>
      <c r="E15" s="4" t="s">
        <v>15</v>
      </c>
      <c r="F15" s="4" t="s">
        <v>5</v>
      </c>
      <c r="G15" s="4"/>
      <c r="H15" s="4" t="s">
        <v>5</v>
      </c>
      <c r="I15" s="4"/>
    </row>
    <row r="16" spans="1:9">
      <c r="A16" s="2" t="s">
        <v>12</v>
      </c>
      <c r="B16" s="2">
        <v>2019</v>
      </c>
      <c r="C16" s="2" t="s">
        <v>2</v>
      </c>
      <c r="D16" s="2">
        <v>60</v>
      </c>
      <c r="E16" s="2">
        <v>20</v>
      </c>
      <c r="F16" s="2">
        <v>4</v>
      </c>
      <c r="G16" s="2" t="s">
        <v>9</v>
      </c>
      <c r="H16" s="2" t="s">
        <v>19</v>
      </c>
      <c r="I16" s="2" t="s">
        <v>9</v>
      </c>
    </row>
    <row r="17" spans="1:9">
      <c r="A17" s="2" t="s">
        <v>16</v>
      </c>
      <c r="B17" s="2">
        <v>2019</v>
      </c>
      <c r="C17" s="2" t="s">
        <v>9</v>
      </c>
      <c r="D17" s="2">
        <v>60</v>
      </c>
      <c r="E17" s="2">
        <v>20</v>
      </c>
      <c r="F17" s="2">
        <v>4</v>
      </c>
      <c r="G17" s="2" t="s">
        <v>9</v>
      </c>
      <c r="H17" s="2">
        <v>7</v>
      </c>
      <c r="I17" s="2" t="s">
        <v>9</v>
      </c>
    </row>
  </sheetData>
  <mergeCells count="4">
    <mergeCell ref="H5:I5"/>
    <mergeCell ref="F5:G5"/>
    <mergeCell ref="F13:G13"/>
    <mergeCell ref="H13:I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GridLines="0" workbookViewId="0">
      <selection activeCell="E3" sqref="E3"/>
    </sheetView>
  </sheetViews>
  <sheetFormatPr baseColWidth="10" defaultRowHeight="15" x14ac:dyDescent="0"/>
  <cols>
    <col min="1" max="1" width="17" bestFit="1" customWidth="1"/>
    <col min="2" max="2" width="18.1640625" bestFit="1" customWidth="1"/>
    <col min="5" max="6" width="14.5" customWidth="1"/>
  </cols>
  <sheetData>
    <row r="1" spans="1:13">
      <c r="A1" s="18" t="s">
        <v>50</v>
      </c>
    </row>
    <row r="2" spans="1:13">
      <c r="A2" s="2"/>
      <c r="B2" s="2"/>
      <c r="C2" s="2"/>
      <c r="D2" s="2"/>
      <c r="E2" s="11" t="s">
        <v>53</v>
      </c>
      <c r="F2" s="11"/>
      <c r="G2" s="13"/>
      <c r="H2" s="13"/>
      <c r="I2" s="11" t="s">
        <v>54</v>
      </c>
      <c r="J2" s="11"/>
      <c r="K2" s="11"/>
    </row>
    <row r="3" spans="1:13">
      <c r="A3" s="5" t="s">
        <v>23</v>
      </c>
      <c r="B3" s="6" t="s">
        <v>25</v>
      </c>
      <c r="C3" s="6" t="s">
        <v>29</v>
      </c>
      <c r="D3" s="6" t="s">
        <v>52</v>
      </c>
      <c r="E3" s="6">
        <v>2011</v>
      </c>
      <c r="F3" s="6">
        <v>2019</v>
      </c>
      <c r="G3" s="6" t="s">
        <v>43</v>
      </c>
      <c r="H3" s="6" t="s">
        <v>45</v>
      </c>
      <c r="I3" s="6" t="s">
        <v>47</v>
      </c>
      <c r="J3" s="6" t="s">
        <v>48</v>
      </c>
      <c r="K3" s="15" t="s">
        <v>49</v>
      </c>
    </row>
    <row r="4" spans="1:13" ht="30" customHeight="1">
      <c r="A4" s="4"/>
      <c r="B4" s="10"/>
      <c r="C4" s="10"/>
      <c r="D4" s="10" t="s">
        <v>46</v>
      </c>
      <c r="E4" s="22" t="s">
        <v>3</v>
      </c>
      <c r="F4" s="22"/>
      <c r="G4" s="4" t="s">
        <v>44</v>
      </c>
      <c r="H4" s="4" t="s">
        <v>44</v>
      </c>
      <c r="I4" s="4" t="s">
        <v>44</v>
      </c>
      <c r="J4" s="4" t="s">
        <v>44</v>
      </c>
      <c r="K4" s="4" t="s">
        <v>44</v>
      </c>
    </row>
    <row r="5" spans="1:13">
      <c r="A5" s="4"/>
      <c r="B5" s="19"/>
      <c r="C5" s="19"/>
      <c r="D5" s="19"/>
      <c r="E5" s="19"/>
      <c r="F5" s="19"/>
      <c r="G5" s="4"/>
      <c r="H5" s="4"/>
      <c r="I5" s="4"/>
      <c r="J5" s="4"/>
      <c r="K5" s="4"/>
    </row>
    <row r="6" spans="1:13">
      <c r="A6" s="2" t="s">
        <v>24</v>
      </c>
      <c r="B6" s="2" t="s">
        <v>56</v>
      </c>
      <c r="C6" s="2" t="s">
        <v>30</v>
      </c>
      <c r="D6" s="2" t="str">
        <f>VLOOKUP(C6,[1]Results!$D$39:$J$62,7,FALSE)</f>
        <v>Cambisol</v>
      </c>
      <c r="E6" s="14">
        <v>7.6357067324638885</v>
      </c>
      <c r="F6" s="14" t="s">
        <v>55</v>
      </c>
      <c r="G6" s="17">
        <v>31.32</v>
      </c>
      <c r="H6" s="17">
        <v>1.3143096936634495</v>
      </c>
      <c r="I6" s="2">
        <v>884</v>
      </c>
      <c r="J6" s="2">
        <v>85</v>
      </c>
      <c r="K6" s="2">
        <v>31</v>
      </c>
      <c r="M6" s="2"/>
    </row>
    <row r="7" spans="1:13">
      <c r="A7" s="2" t="s">
        <v>24</v>
      </c>
      <c r="B7" s="2" t="s">
        <v>56</v>
      </c>
      <c r="C7" s="2" t="s">
        <v>40</v>
      </c>
      <c r="D7" s="2" t="str">
        <f>VLOOKUP(C7,[1]Results!$D$39:$J$62,7,FALSE)</f>
        <v>Albeluvisol</v>
      </c>
      <c r="E7" s="14">
        <v>9.8931677018633515</v>
      </c>
      <c r="F7" s="14" t="s">
        <v>55</v>
      </c>
      <c r="G7" s="17">
        <v>16.440000000000001</v>
      </c>
      <c r="H7" s="17">
        <v>0.73987398739874</v>
      </c>
      <c r="I7" s="2">
        <v>889</v>
      </c>
      <c r="J7" s="2">
        <v>69</v>
      </c>
      <c r="K7" s="2">
        <v>42</v>
      </c>
      <c r="M7" s="2"/>
    </row>
    <row r="8" spans="1:13">
      <c r="A8" s="2" t="s">
        <v>24</v>
      </c>
      <c r="B8" s="2" t="s">
        <v>57</v>
      </c>
      <c r="C8" s="2" t="s">
        <v>41</v>
      </c>
      <c r="D8" s="2" t="str">
        <f>VLOOKUP(C8,[1]Results!$D$39:$J$62,7,FALSE)</f>
        <v>Cambisol</v>
      </c>
      <c r="E8" s="14">
        <v>14.725831494647409</v>
      </c>
      <c r="F8" s="14" t="s">
        <v>55</v>
      </c>
      <c r="G8" s="17">
        <v>18.41</v>
      </c>
      <c r="H8" s="17">
        <v>1.1164342025469982</v>
      </c>
      <c r="I8" s="2">
        <v>810</v>
      </c>
      <c r="J8" s="2">
        <v>121</v>
      </c>
      <c r="K8" s="2">
        <v>69</v>
      </c>
      <c r="M8" s="2"/>
    </row>
    <row r="9" spans="1:13">
      <c r="A9" s="2" t="s">
        <v>24</v>
      </c>
      <c r="B9" s="2" t="s">
        <v>27</v>
      </c>
      <c r="C9" s="2" t="s">
        <v>37</v>
      </c>
      <c r="D9" s="2" t="str">
        <f>VLOOKUP(C9,[1]Results!$D$39:$J$62,7,FALSE)</f>
        <v>Cambisol</v>
      </c>
      <c r="E9" s="14">
        <v>4.4032668156252441</v>
      </c>
      <c r="F9" s="14" t="s">
        <v>55</v>
      </c>
      <c r="G9" s="17">
        <v>22.82</v>
      </c>
      <c r="H9" s="17">
        <v>2.1816443594646269</v>
      </c>
      <c r="I9" s="2">
        <v>838</v>
      </c>
      <c r="J9" s="2">
        <v>72</v>
      </c>
      <c r="K9" s="2">
        <v>89</v>
      </c>
      <c r="M9" s="2"/>
    </row>
    <row r="10" spans="1:13">
      <c r="A10" s="2" t="s">
        <v>24</v>
      </c>
      <c r="B10" s="2" t="s">
        <v>27</v>
      </c>
      <c r="C10" s="2" t="s">
        <v>38</v>
      </c>
      <c r="D10" s="2" t="str">
        <f>VLOOKUP(C10,[1]Results!$D$39:$J$62,7,FALSE)</f>
        <v>Luvisol</v>
      </c>
      <c r="E10" s="14">
        <v>5.5979442577584519</v>
      </c>
      <c r="F10" s="14" t="s">
        <v>55</v>
      </c>
      <c r="G10" s="17">
        <v>21.3</v>
      </c>
      <c r="H10" s="17">
        <v>2.0305052430886561</v>
      </c>
      <c r="I10" s="2">
        <v>710</v>
      </c>
      <c r="J10" s="2">
        <v>192</v>
      </c>
      <c r="K10" s="2">
        <v>98</v>
      </c>
      <c r="M10" s="2"/>
    </row>
    <row r="11" spans="1:13">
      <c r="A11" s="2" t="s">
        <v>24</v>
      </c>
      <c r="B11" s="2" t="s">
        <v>27</v>
      </c>
      <c r="C11" s="2" t="s">
        <v>39</v>
      </c>
      <c r="D11" s="2" t="str">
        <f>VLOOKUP(C11,[1]Results!$D$39:$J$62,7,FALSE)</f>
        <v>Cambisol</v>
      </c>
      <c r="E11" s="14">
        <v>12.398491235855339</v>
      </c>
      <c r="F11" s="14" t="s">
        <v>55</v>
      </c>
      <c r="G11" s="17">
        <v>24.3</v>
      </c>
      <c r="H11" s="17">
        <v>2.2967863894139886</v>
      </c>
      <c r="I11" s="2">
        <v>644</v>
      </c>
      <c r="J11" s="2">
        <v>210</v>
      </c>
      <c r="K11" s="2">
        <v>146</v>
      </c>
      <c r="M11" s="2"/>
    </row>
    <row r="12" spans="1:13">
      <c r="A12" s="2" t="s">
        <v>28</v>
      </c>
      <c r="B12" s="2" t="s">
        <v>57</v>
      </c>
      <c r="C12" s="2" t="s">
        <v>34</v>
      </c>
      <c r="D12" s="2" t="str">
        <f>VLOOKUP(C12,[1]Results!$D$39:$J$62,7,FALSE)</f>
        <v>Luvisol</v>
      </c>
      <c r="E12" s="14">
        <v>29.601990049751237</v>
      </c>
      <c r="F12" s="14">
        <v>15.970515970515933</v>
      </c>
      <c r="G12" s="17">
        <v>23.33</v>
      </c>
      <c r="H12" s="17">
        <v>1.6736011477761836</v>
      </c>
      <c r="I12" s="2">
        <v>68</v>
      </c>
      <c r="J12" s="2">
        <v>747</v>
      </c>
      <c r="K12" s="2">
        <v>184</v>
      </c>
      <c r="M12" s="2"/>
    </row>
    <row r="13" spans="1:13">
      <c r="A13" s="2" t="s">
        <v>28</v>
      </c>
      <c r="B13" s="2" t="s">
        <v>57</v>
      </c>
      <c r="C13" s="2" t="s">
        <v>35</v>
      </c>
      <c r="D13" s="2" t="str">
        <f>VLOOKUP(C13,[1]Results!$D$39:$J$62,7,FALSE)</f>
        <v>Luvisol</v>
      </c>
      <c r="E13" s="14">
        <v>32.05537806176784</v>
      </c>
      <c r="F13" s="14">
        <v>18.340026773761693</v>
      </c>
      <c r="G13" s="17">
        <v>23.41</v>
      </c>
      <c r="H13" s="17">
        <v>1.8698083067092652</v>
      </c>
      <c r="I13" s="2">
        <v>34</v>
      </c>
      <c r="J13" s="2">
        <v>754</v>
      </c>
      <c r="K13" s="2">
        <v>210</v>
      </c>
      <c r="M13" s="2"/>
    </row>
    <row r="14" spans="1:13">
      <c r="A14" s="2" t="s">
        <v>28</v>
      </c>
      <c r="B14" s="2" t="s">
        <v>57</v>
      </c>
      <c r="C14" s="2" t="s">
        <v>36</v>
      </c>
      <c r="D14" s="2" t="str">
        <f>VLOOKUP(C14,[1]Results!$D$39:$J$62,7,FALSE)</f>
        <v>Stagnosol</v>
      </c>
      <c r="E14" s="14">
        <v>30.141670737664882</v>
      </c>
      <c r="F14" s="14">
        <v>17.911975435005083</v>
      </c>
      <c r="G14" s="17">
        <v>24.25</v>
      </c>
      <c r="H14" s="17">
        <v>1.6910739191073918</v>
      </c>
      <c r="I14" s="2">
        <v>60</v>
      </c>
      <c r="J14" s="2">
        <v>760</v>
      </c>
      <c r="K14" s="2">
        <v>184</v>
      </c>
      <c r="M14" s="2"/>
    </row>
    <row r="15" spans="1:13">
      <c r="A15" s="2" t="s">
        <v>28</v>
      </c>
      <c r="B15" s="12" t="s">
        <v>27</v>
      </c>
      <c r="C15" s="12" t="s">
        <v>31</v>
      </c>
      <c r="D15" s="2" t="str">
        <f>VLOOKUP(C15,[1]Results!$D$39:$J$62,7,FALSE)</f>
        <v>Vertisol</v>
      </c>
      <c r="E15" s="14">
        <v>28.839390386869866</v>
      </c>
      <c r="F15" s="14">
        <v>23.022598870056456</v>
      </c>
      <c r="G15" s="17">
        <v>43.74</v>
      </c>
      <c r="H15" s="17">
        <v>4.0128440366972482</v>
      </c>
      <c r="I15" s="2">
        <v>30</v>
      </c>
      <c r="J15" s="2">
        <v>532</v>
      </c>
      <c r="K15" s="2">
        <v>436</v>
      </c>
      <c r="M15" s="2"/>
    </row>
    <row r="16" spans="1:13">
      <c r="A16" s="2" t="s">
        <v>28</v>
      </c>
      <c r="B16" s="12" t="s">
        <v>27</v>
      </c>
      <c r="C16" s="12" t="s">
        <v>32</v>
      </c>
      <c r="D16" s="2" t="str">
        <f>VLOOKUP(C16,[1]Results!$D$39:$J$62,7,FALSE)</f>
        <v>Cambisol</v>
      </c>
      <c r="E16" s="14">
        <v>20.627980922098558</v>
      </c>
      <c r="F16" s="14">
        <v>16.919191919191938</v>
      </c>
      <c r="G16" s="17">
        <v>39.97</v>
      </c>
      <c r="H16" s="17">
        <v>3.7922201138519922</v>
      </c>
      <c r="I16" s="2">
        <v>17</v>
      </c>
      <c r="J16" s="2">
        <v>640</v>
      </c>
      <c r="K16" s="2">
        <v>340</v>
      </c>
      <c r="M16" s="2"/>
    </row>
    <row r="17" spans="1:13">
      <c r="A17" s="2" t="s">
        <v>28</v>
      </c>
      <c r="B17" s="12" t="s">
        <v>27</v>
      </c>
      <c r="C17" s="12" t="s">
        <v>33</v>
      </c>
      <c r="D17" s="2" t="str">
        <f>VLOOKUP(C17,[1]Results!$D$39:$J$62,7,FALSE)</f>
        <v>Cambisol</v>
      </c>
      <c r="E17" s="14">
        <v>18.934316353887382</v>
      </c>
      <c r="F17" s="14">
        <v>19.475138121546987</v>
      </c>
      <c r="G17" s="17">
        <v>41.64</v>
      </c>
      <c r="H17" s="17">
        <v>4.0309777347531464</v>
      </c>
      <c r="I17" s="2">
        <v>50</v>
      </c>
      <c r="J17" s="2">
        <v>488</v>
      </c>
      <c r="K17" s="2">
        <v>465</v>
      </c>
      <c r="M17" s="2"/>
    </row>
  </sheetData>
  <mergeCells count="4">
    <mergeCell ref="G2:H2"/>
    <mergeCell ref="I2:K2"/>
    <mergeCell ref="E2:F2"/>
    <mergeCell ref="E4:F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showGridLines="0" tabSelected="1" topLeftCell="D1" workbookViewId="0">
      <selection activeCell="L28" sqref="L28"/>
    </sheetView>
  </sheetViews>
  <sheetFormatPr baseColWidth="10" defaultRowHeight="15" x14ac:dyDescent="0"/>
  <cols>
    <col min="1" max="1" width="12.83203125" style="2" customWidth="1"/>
    <col min="2" max="2" width="15.33203125" customWidth="1"/>
    <col min="3" max="3" width="17" bestFit="1" customWidth="1"/>
    <col min="5" max="5" width="26.6640625" style="2" bestFit="1" customWidth="1"/>
    <col min="6" max="6" width="13.5" style="2" customWidth="1"/>
    <col min="7" max="7" width="16.83203125" bestFit="1" customWidth="1"/>
    <col min="9" max="9" width="16.6640625" bestFit="1" customWidth="1"/>
    <col min="10" max="10" width="10.6640625" customWidth="1"/>
    <col min="11" max="11" width="12.33203125" customWidth="1"/>
    <col min="12" max="12" width="14.5" customWidth="1"/>
  </cols>
  <sheetData>
    <row r="1" spans="1:17">
      <c r="A1" s="18" t="s">
        <v>58</v>
      </c>
    </row>
    <row r="2" spans="1:17">
      <c r="B2" s="2"/>
      <c r="C2" s="2"/>
      <c r="D2" s="2"/>
      <c r="G2" s="2"/>
      <c r="H2" s="20"/>
      <c r="I2" s="13"/>
      <c r="J2" s="13"/>
      <c r="K2" s="21"/>
      <c r="L2" s="21"/>
      <c r="M2" s="11" t="s">
        <v>54</v>
      </c>
      <c r="N2" s="11"/>
      <c r="O2" s="11"/>
    </row>
    <row r="3" spans="1:17" ht="30">
      <c r="A3" s="5" t="s">
        <v>42</v>
      </c>
      <c r="B3" s="5" t="s">
        <v>86</v>
      </c>
      <c r="C3" s="5" t="s">
        <v>80</v>
      </c>
      <c r="D3" s="5" t="s">
        <v>81</v>
      </c>
      <c r="E3" s="5" t="s">
        <v>23</v>
      </c>
      <c r="F3" s="6" t="s">
        <v>25</v>
      </c>
      <c r="G3" s="6" t="s">
        <v>29</v>
      </c>
      <c r="H3" s="6" t="s">
        <v>78</v>
      </c>
      <c r="I3" s="6" t="s">
        <v>52</v>
      </c>
      <c r="J3" s="6" t="s">
        <v>114</v>
      </c>
      <c r="K3" s="26" t="s">
        <v>112</v>
      </c>
      <c r="L3" s="26"/>
      <c r="M3" s="6" t="s">
        <v>43</v>
      </c>
      <c r="N3" s="6" t="s">
        <v>45</v>
      </c>
      <c r="O3" s="6" t="s">
        <v>47</v>
      </c>
      <c r="P3" s="6" t="s">
        <v>48</v>
      </c>
      <c r="Q3" s="15" t="s">
        <v>49</v>
      </c>
    </row>
    <row r="4" spans="1:17" ht="30" customHeight="1">
      <c r="A4" s="4" t="s">
        <v>17</v>
      </c>
      <c r="B4" s="4"/>
      <c r="C4" s="4"/>
      <c r="D4" s="4"/>
      <c r="E4" s="4"/>
      <c r="F4" s="10"/>
      <c r="G4" s="10"/>
      <c r="H4" s="10"/>
      <c r="I4" s="10" t="s">
        <v>46</v>
      </c>
      <c r="J4" s="10" t="s">
        <v>113</v>
      </c>
      <c r="K4" s="19" t="s">
        <v>113</v>
      </c>
      <c r="L4" s="10" t="s">
        <v>3</v>
      </c>
      <c r="M4" s="4" t="s">
        <v>44</v>
      </c>
      <c r="N4" s="4" t="s">
        <v>44</v>
      </c>
      <c r="O4" s="4" t="s">
        <v>44</v>
      </c>
      <c r="P4" s="4" t="s">
        <v>44</v>
      </c>
      <c r="Q4" s="4" t="s">
        <v>44</v>
      </c>
    </row>
    <row r="5" spans="1:17">
      <c r="B5" s="2"/>
      <c r="C5" s="2"/>
      <c r="D5" s="2"/>
      <c r="E5" s="4"/>
      <c r="F5" s="19"/>
      <c r="G5" s="19"/>
      <c r="H5" s="19"/>
      <c r="I5" s="19"/>
      <c r="J5" s="19"/>
      <c r="K5" s="19"/>
      <c r="L5" s="19"/>
      <c r="M5" s="4"/>
      <c r="N5" s="4"/>
      <c r="O5" s="4"/>
      <c r="P5" s="4"/>
      <c r="Q5" s="4"/>
    </row>
    <row r="6" spans="1:17">
      <c r="A6" s="2">
        <v>2011</v>
      </c>
      <c r="B6" s="2" t="s">
        <v>59</v>
      </c>
      <c r="C6" s="16">
        <f>VLOOKUP($G6,[1]Results!$D$2:$L$62,8,FALSE)</f>
        <v>13.6337037671</v>
      </c>
      <c r="D6" s="23">
        <f>VLOOKUP($G6,[1]Results!$D$2:$L$62,8,FALSE)</f>
        <v>13.6337037671</v>
      </c>
      <c r="E6" s="2" t="s">
        <v>24</v>
      </c>
      <c r="F6" s="2" t="s">
        <v>26</v>
      </c>
      <c r="G6" s="2" t="s">
        <v>30</v>
      </c>
      <c r="H6" s="2">
        <v>2</v>
      </c>
      <c r="I6" s="2" t="str">
        <f>VLOOKUP(G6,[1]Results!$D$39:$J$62,7,FALSE)</f>
        <v>Cambisol</v>
      </c>
      <c r="J6" s="16">
        <v>0.25732450328716561</v>
      </c>
      <c r="K6" s="16">
        <v>0.25732450328716561</v>
      </c>
      <c r="L6" s="14">
        <v>60</v>
      </c>
      <c r="M6" s="17">
        <v>31.32</v>
      </c>
      <c r="N6" s="17">
        <v>1.3143096936634495</v>
      </c>
      <c r="O6" s="2">
        <v>884</v>
      </c>
      <c r="P6" s="2">
        <v>85</v>
      </c>
      <c r="Q6" s="2">
        <v>31</v>
      </c>
    </row>
    <row r="7" spans="1:17">
      <c r="A7" s="2">
        <v>2011</v>
      </c>
      <c r="B7" s="2" t="s">
        <v>59</v>
      </c>
      <c r="C7" s="16">
        <f>VLOOKUP($G7,[1]Results!$D$2:$L$62,8,FALSE)</f>
        <v>13.8521470181</v>
      </c>
      <c r="D7" s="23">
        <f>VLOOKUP($G7,[1]Results!$D$2:$L$62,8,FALSE)</f>
        <v>13.8521470181</v>
      </c>
      <c r="E7" s="2" t="s">
        <v>24</v>
      </c>
      <c r="F7" s="2" t="s">
        <v>26</v>
      </c>
      <c r="G7" s="2" t="s">
        <v>40</v>
      </c>
      <c r="H7" s="2">
        <v>2</v>
      </c>
      <c r="I7" s="2" t="str">
        <f>VLOOKUP(G7,[1]Results!$D$39:$J$62,7,FALSE)</f>
        <v>Albeluvisol</v>
      </c>
      <c r="J7" s="16">
        <v>0.24401747429622045</v>
      </c>
      <c r="K7" s="16">
        <v>0.24401747429622045</v>
      </c>
      <c r="L7" s="14">
        <v>60</v>
      </c>
      <c r="M7" s="17">
        <v>16.440000000000001</v>
      </c>
      <c r="N7" s="17">
        <v>0.73987398739874</v>
      </c>
      <c r="O7" s="2">
        <v>889</v>
      </c>
      <c r="P7" s="2">
        <v>69</v>
      </c>
      <c r="Q7" s="2">
        <v>42</v>
      </c>
    </row>
    <row r="8" spans="1:17">
      <c r="A8" s="2">
        <v>2011</v>
      </c>
      <c r="B8" s="2" t="s">
        <v>59</v>
      </c>
      <c r="C8" s="16">
        <f>VLOOKUP($G8,[1]Results!$D$2:$L$62,8,FALSE)</f>
        <v>13.9283255647</v>
      </c>
      <c r="D8" s="23">
        <f>VLOOKUP($G8,[1]Results!$D$2:$L$62,8,FALSE)</f>
        <v>13.9283255647</v>
      </c>
      <c r="E8" s="2" t="s">
        <v>24</v>
      </c>
      <c r="F8" s="2" t="s">
        <v>26</v>
      </c>
      <c r="G8" s="2" t="s">
        <v>41</v>
      </c>
      <c r="H8" s="2">
        <v>2</v>
      </c>
      <c r="I8" s="2" t="str">
        <f>VLOOKUP(G8,[1]Results!$D$39:$J$62,7,FALSE)</f>
        <v>Cambisol</v>
      </c>
      <c r="J8" s="16">
        <v>0.30121690883337604</v>
      </c>
      <c r="K8" s="16">
        <v>0.30121690883337604</v>
      </c>
      <c r="L8" s="14">
        <v>60</v>
      </c>
      <c r="M8" s="17">
        <v>18.41</v>
      </c>
      <c r="N8" s="17">
        <v>1.1164342025469982</v>
      </c>
      <c r="O8" s="2">
        <v>810</v>
      </c>
      <c r="P8" s="2">
        <v>121</v>
      </c>
      <c r="Q8" s="2">
        <v>69</v>
      </c>
    </row>
    <row r="9" spans="1:17">
      <c r="A9" s="2">
        <v>2011</v>
      </c>
      <c r="B9" s="2" t="s">
        <v>59</v>
      </c>
      <c r="C9" s="16">
        <f>VLOOKUP($G9,[1]Results!$D$2:$L$62,8,FALSE)</f>
        <v>13.6757639408</v>
      </c>
      <c r="D9" s="23">
        <f>VLOOKUP($G9,[1]Results!$D$2:$L$62,8,FALSE)</f>
        <v>13.6757639408</v>
      </c>
      <c r="E9" s="2" t="s">
        <v>24</v>
      </c>
      <c r="F9" s="2" t="s">
        <v>27</v>
      </c>
      <c r="G9" s="2" t="s">
        <v>37</v>
      </c>
      <c r="H9" s="2">
        <v>2</v>
      </c>
      <c r="I9" s="2" t="str">
        <f>VLOOKUP(G9,[1]Results!$D$39:$J$62,7,FALSE)</f>
        <v>Cambisol</v>
      </c>
      <c r="J9" s="16">
        <v>0.25181459882652979</v>
      </c>
      <c r="K9" s="16">
        <v>0.27278597952037464</v>
      </c>
      <c r="L9" s="14">
        <v>60</v>
      </c>
      <c r="M9" s="17">
        <v>22.82</v>
      </c>
      <c r="N9" s="17">
        <v>2.1816443594646269</v>
      </c>
      <c r="O9" s="2">
        <v>838</v>
      </c>
      <c r="P9" s="2">
        <v>72</v>
      </c>
      <c r="Q9" s="2">
        <v>89</v>
      </c>
    </row>
    <row r="10" spans="1:17">
      <c r="A10" s="2">
        <v>2011</v>
      </c>
      <c r="B10" s="2" t="s">
        <v>59</v>
      </c>
      <c r="C10" s="16">
        <f>VLOOKUP($G10,[1]Results!$D$2:$L$62,8,FALSE)</f>
        <v>13.840671242199999</v>
      </c>
      <c r="D10" s="23">
        <f>VLOOKUP($G10,[1]Results!$D$2:$L$62,8,FALSE)</f>
        <v>13.840671242199999</v>
      </c>
      <c r="E10" s="2" t="s">
        <v>24</v>
      </c>
      <c r="F10" s="2" t="s">
        <v>27</v>
      </c>
      <c r="G10" s="2" t="s">
        <v>38</v>
      </c>
      <c r="H10" s="2">
        <v>2</v>
      </c>
      <c r="I10" s="2" t="str">
        <f>VLOOKUP(G10,[1]Results!$D$39:$J$62,7,FALSE)</f>
        <v>Luvisol</v>
      </c>
      <c r="J10" s="16">
        <v>0.26401952401311102</v>
      </c>
      <c r="K10" s="16">
        <v>0.27207034513542155</v>
      </c>
      <c r="L10" s="14">
        <v>60</v>
      </c>
      <c r="M10" s="17">
        <v>21.3</v>
      </c>
      <c r="N10" s="17">
        <v>2.0305052430886561</v>
      </c>
      <c r="O10" s="2">
        <v>710</v>
      </c>
      <c r="P10" s="2">
        <v>192</v>
      </c>
      <c r="Q10" s="2">
        <v>98</v>
      </c>
    </row>
    <row r="11" spans="1:17">
      <c r="A11" s="2">
        <v>2011</v>
      </c>
      <c r="B11" s="2" t="s">
        <v>59</v>
      </c>
      <c r="C11" s="16">
        <f>VLOOKUP($G11,[1]Results!$D$2:$L$62,8,FALSE)</f>
        <v>13.8263321419</v>
      </c>
      <c r="D11" s="23">
        <f>VLOOKUP($G11,[1]Results!$D$2:$L$62,8,FALSE)</f>
        <v>13.8263321419</v>
      </c>
      <c r="E11" s="2" t="s">
        <v>24</v>
      </c>
      <c r="F11" s="2" t="s">
        <v>27</v>
      </c>
      <c r="G11" s="2" t="s">
        <v>39</v>
      </c>
      <c r="H11" s="2">
        <v>2</v>
      </c>
      <c r="I11" s="2" t="str">
        <f>VLOOKUP(G11,[1]Results!$D$39:$J$62,7,FALSE)</f>
        <v>Cambisol</v>
      </c>
      <c r="J11" s="16">
        <v>0.31135945940928567</v>
      </c>
      <c r="K11" s="16">
        <v>0.34420537774163618</v>
      </c>
      <c r="L11" s="14">
        <v>60</v>
      </c>
      <c r="M11" s="17">
        <v>24.3</v>
      </c>
      <c r="N11" s="17">
        <v>2.2967863894139886</v>
      </c>
      <c r="O11" s="2">
        <v>644</v>
      </c>
      <c r="P11" s="2">
        <v>210</v>
      </c>
      <c r="Q11" s="2">
        <v>146</v>
      </c>
    </row>
    <row r="12" spans="1:17">
      <c r="A12" s="2">
        <v>2011</v>
      </c>
      <c r="B12" s="2" t="s">
        <v>59</v>
      </c>
      <c r="C12" s="16">
        <f>VLOOKUP($G12,[1]Results!$D$2:$L$62,8,FALSE)</f>
        <v>10.3592785389</v>
      </c>
      <c r="D12" s="23">
        <f>VLOOKUP($G12,[1]Results!$D$2:$L$62,8,FALSE)</f>
        <v>10.3592785389</v>
      </c>
      <c r="E12" s="2" t="s">
        <v>28</v>
      </c>
      <c r="F12" s="2" t="s">
        <v>26</v>
      </c>
      <c r="G12" s="2" t="s">
        <v>34</v>
      </c>
      <c r="H12" s="2">
        <v>2</v>
      </c>
      <c r="I12" s="2" t="str">
        <f>VLOOKUP(G12,[1]Results!$D$39:$J$62,7,FALSE)</f>
        <v>Luvisol</v>
      </c>
      <c r="J12" s="16">
        <v>0.38137289352665243</v>
      </c>
      <c r="K12" s="16">
        <v>0.37280690137126182</v>
      </c>
      <c r="L12" s="14">
        <v>60</v>
      </c>
      <c r="M12" s="17">
        <v>23.33</v>
      </c>
      <c r="N12" s="17">
        <v>1.6736011477761836</v>
      </c>
      <c r="O12" s="2">
        <v>68</v>
      </c>
      <c r="P12" s="2">
        <v>747</v>
      </c>
      <c r="Q12" s="2">
        <v>184</v>
      </c>
    </row>
    <row r="13" spans="1:17">
      <c r="A13" s="2">
        <v>2011</v>
      </c>
      <c r="B13" s="2" t="s">
        <v>59</v>
      </c>
      <c r="C13" s="16">
        <f>VLOOKUP($G13,[1]Results!$D$2:$L$62,8,FALSE)</f>
        <v>10.4549374111</v>
      </c>
      <c r="D13" s="23">
        <f>VLOOKUP($G13,[1]Results!$D$2:$L$62,8,FALSE)</f>
        <v>10.4549374111</v>
      </c>
      <c r="E13" s="2" t="s">
        <v>28</v>
      </c>
      <c r="F13" s="2" t="s">
        <v>26</v>
      </c>
      <c r="G13" s="2" t="s">
        <v>35</v>
      </c>
      <c r="H13" s="2">
        <v>2</v>
      </c>
      <c r="I13" s="2" t="str">
        <f>VLOOKUP(G13,[1]Results!$D$39:$J$62,7,FALSE)</f>
        <v>Luvisol</v>
      </c>
      <c r="J13" s="16">
        <v>0.39920253681203144</v>
      </c>
      <c r="K13" s="16">
        <v>0.42347150827654773</v>
      </c>
      <c r="L13" s="14">
        <v>60</v>
      </c>
      <c r="M13" s="17">
        <v>23.41</v>
      </c>
      <c r="N13" s="17">
        <v>1.8698083067092652</v>
      </c>
      <c r="O13" s="2">
        <v>34</v>
      </c>
      <c r="P13" s="2">
        <v>754</v>
      </c>
      <c r="Q13" s="2">
        <v>210</v>
      </c>
    </row>
    <row r="14" spans="1:17">
      <c r="A14" s="2">
        <v>2011</v>
      </c>
      <c r="B14" s="2" t="s">
        <v>59</v>
      </c>
      <c r="C14" s="16">
        <f>VLOOKUP($G14,[1]Results!$D$2:$L$62,8,FALSE)</f>
        <v>10.4598259195</v>
      </c>
      <c r="D14" s="23">
        <f>VLOOKUP($G14,[1]Results!$D$2:$L$62,8,FALSE)</f>
        <v>10.4598259195</v>
      </c>
      <c r="E14" s="2" t="s">
        <v>28</v>
      </c>
      <c r="F14" s="2" t="s">
        <v>26</v>
      </c>
      <c r="G14" s="2" t="s">
        <v>36</v>
      </c>
      <c r="H14" s="2">
        <v>2</v>
      </c>
      <c r="I14" s="2" t="str">
        <f>VLOOKUP(G14,[1]Results!$D$39:$J$62,7,FALSE)</f>
        <v>Stagnosol</v>
      </c>
      <c r="J14" s="16">
        <v>0.3391523030766514</v>
      </c>
      <c r="K14" s="16">
        <v>0.35799282350834244</v>
      </c>
      <c r="L14" s="14">
        <v>60</v>
      </c>
      <c r="M14" s="17">
        <v>24.25</v>
      </c>
      <c r="N14" s="17">
        <v>1.6910739191073918</v>
      </c>
      <c r="O14" s="2">
        <v>60</v>
      </c>
      <c r="P14" s="2">
        <v>760</v>
      </c>
      <c r="Q14" s="2">
        <v>184</v>
      </c>
    </row>
    <row r="15" spans="1:17">
      <c r="A15" s="2">
        <v>2011</v>
      </c>
      <c r="B15" s="2" t="s">
        <v>59</v>
      </c>
      <c r="C15" s="16">
        <f>VLOOKUP($G15,[1]Results!$D$2:$L$62,8,FALSE)</f>
        <v>10.4467607106</v>
      </c>
      <c r="D15" s="23">
        <f>VLOOKUP($G15,[1]Results!$D$2:$L$62,8,FALSE)</f>
        <v>10.4467607106</v>
      </c>
      <c r="E15" s="2" t="s">
        <v>28</v>
      </c>
      <c r="F15" s="12" t="s">
        <v>27</v>
      </c>
      <c r="G15" s="12" t="s">
        <v>31</v>
      </c>
      <c r="H15" s="2">
        <v>2</v>
      </c>
      <c r="I15" s="2" t="str">
        <f>VLOOKUP(G15,[1]Results!$D$39:$J$62,7,FALSE)</f>
        <v>Vertisol</v>
      </c>
      <c r="J15" s="16">
        <v>0.46943316119287182</v>
      </c>
      <c r="K15" s="16">
        <v>0.61311810741850048</v>
      </c>
      <c r="L15" s="14">
        <v>60</v>
      </c>
      <c r="M15" s="17">
        <v>43.74</v>
      </c>
      <c r="N15" s="17">
        <v>4.0128440366972482</v>
      </c>
      <c r="O15" s="2">
        <v>30</v>
      </c>
      <c r="P15" s="2">
        <v>532</v>
      </c>
      <c r="Q15" s="2">
        <v>436</v>
      </c>
    </row>
    <row r="16" spans="1:17">
      <c r="A16" s="2">
        <v>2011</v>
      </c>
      <c r="B16" s="2" t="s">
        <v>59</v>
      </c>
      <c r="C16" s="16">
        <f>VLOOKUP($G16,[1]Results!$D$2:$L$62,8,FALSE)</f>
        <v>10.5676100811</v>
      </c>
      <c r="D16" s="23">
        <f>VLOOKUP($G16,[1]Results!$D$2:$L$62,8,FALSE)</f>
        <v>10.5676100811</v>
      </c>
      <c r="E16" s="2" t="s">
        <v>28</v>
      </c>
      <c r="F16" s="12" t="s">
        <v>27</v>
      </c>
      <c r="G16" s="12" t="s">
        <v>32</v>
      </c>
      <c r="H16" s="2">
        <v>2</v>
      </c>
      <c r="I16" s="2" t="str">
        <f>VLOOKUP(G16,[1]Results!$D$39:$J$62,7,FALSE)</f>
        <v>Cambisol</v>
      </c>
      <c r="J16" s="16">
        <v>0.52331276636346336</v>
      </c>
      <c r="K16" s="16">
        <v>0.54138858204742946</v>
      </c>
      <c r="L16" s="14">
        <v>60</v>
      </c>
      <c r="M16" s="17">
        <v>39.97</v>
      </c>
      <c r="N16" s="17">
        <v>3.7922201138519922</v>
      </c>
      <c r="O16" s="2">
        <v>17</v>
      </c>
      <c r="P16" s="2">
        <v>640</v>
      </c>
      <c r="Q16" s="2">
        <v>340</v>
      </c>
    </row>
    <row r="17" spans="1:17">
      <c r="A17" s="2">
        <v>2011</v>
      </c>
      <c r="B17" s="2" t="s">
        <v>59</v>
      </c>
      <c r="C17" s="16">
        <f>VLOOKUP($G17,[1]Results!$D$2:$L$62,8,FALSE)</f>
        <v>10.3801379532</v>
      </c>
      <c r="D17" s="23">
        <f>VLOOKUP($G17,[1]Results!$D$2:$L$62,8,FALSE)</f>
        <v>10.3801379532</v>
      </c>
      <c r="E17" s="2" t="s">
        <v>28</v>
      </c>
      <c r="F17" s="12" t="s">
        <v>27</v>
      </c>
      <c r="G17" s="12" t="s">
        <v>33</v>
      </c>
      <c r="H17" s="2">
        <v>2</v>
      </c>
      <c r="I17" s="2" t="str">
        <f>VLOOKUP(G17,[1]Results!$D$39:$J$62,7,FALSE)</f>
        <v>Cambisol</v>
      </c>
      <c r="J17" s="16">
        <v>0.54690195037813416</v>
      </c>
      <c r="K17" s="16">
        <v>0.55917098608431404</v>
      </c>
      <c r="L17" s="14">
        <v>60</v>
      </c>
      <c r="M17" s="17">
        <v>41.64</v>
      </c>
      <c r="N17" s="17">
        <v>4.0309777347531464</v>
      </c>
      <c r="O17" s="2">
        <v>50</v>
      </c>
      <c r="P17" s="2">
        <v>488</v>
      </c>
      <c r="Q17" s="2">
        <v>465</v>
      </c>
    </row>
    <row r="18" spans="1:17">
      <c r="A18" s="2">
        <v>2019</v>
      </c>
      <c r="B18" s="2" t="s">
        <v>59</v>
      </c>
      <c r="C18" s="16">
        <f>VLOOKUP($G18,[1]Results!$D$2:$L$62,8,FALSE)</f>
        <v>10.3592785389</v>
      </c>
      <c r="D18" s="23">
        <f>VLOOKUP($G18,[1]Results!$D$2:$L$62,8,FALSE)</f>
        <v>10.3592785389</v>
      </c>
      <c r="E18" s="2" t="s">
        <v>28</v>
      </c>
      <c r="F18" s="2" t="s">
        <v>26</v>
      </c>
      <c r="G18" s="2" t="s">
        <v>34</v>
      </c>
      <c r="H18" s="2">
        <v>2</v>
      </c>
      <c r="I18" s="2" t="str">
        <f>VLOOKUP(G18,[1]Results!$D$39:$J$62,7,FALSE)</f>
        <v>Luvisol</v>
      </c>
      <c r="J18" s="16">
        <v>0.38137289352665243</v>
      </c>
      <c r="K18" s="16">
        <v>0.37280690137126182</v>
      </c>
      <c r="L18" s="14">
        <v>60</v>
      </c>
      <c r="M18" s="17">
        <v>23.33</v>
      </c>
      <c r="N18" s="17">
        <v>1.6736011477761836</v>
      </c>
      <c r="O18" s="2">
        <v>68</v>
      </c>
      <c r="P18" s="2">
        <v>747</v>
      </c>
      <c r="Q18" s="2">
        <v>184</v>
      </c>
    </row>
    <row r="19" spans="1:17">
      <c r="A19" s="2">
        <v>2019</v>
      </c>
      <c r="B19" s="2" t="s">
        <v>59</v>
      </c>
      <c r="C19" s="16">
        <f>VLOOKUP($G19,[1]Results!$D$2:$L$62,8,FALSE)</f>
        <v>10.4549374111</v>
      </c>
      <c r="D19" s="23">
        <f>VLOOKUP($G19,[1]Results!$D$2:$L$62,8,FALSE)</f>
        <v>10.4549374111</v>
      </c>
      <c r="E19" s="2" t="s">
        <v>28</v>
      </c>
      <c r="F19" s="2" t="s">
        <v>26</v>
      </c>
      <c r="G19" s="2" t="s">
        <v>35</v>
      </c>
      <c r="H19" s="2">
        <v>2</v>
      </c>
      <c r="I19" s="2" t="str">
        <f>VLOOKUP(G19,[1]Results!$D$39:$J$62,7,FALSE)</f>
        <v>Luvisol</v>
      </c>
      <c r="J19" s="16">
        <v>0.39920253681203144</v>
      </c>
      <c r="K19" s="16">
        <v>0.42347150827654773</v>
      </c>
      <c r="L19" s="14">
        <v>60</v>
      </c>
      <c r="M19" s="17">
        <v>23.41</v>
      </c>
      <c r="N19" s="17">
        <v>1.8698083067092652</v>
      </c>
      <c r="O19" s="2">
        <v>34</v>
      </c>
      <c r="P19" s="2">
        <v>754</v>
      </c>
      <c r="Q19" s="2">
        <v>210</v>
      </c>
    </row>
    <row r="20" spans="1:17">
      <c r="A20" s="2">
        <v>2019</v>
      </c>
      <c r="B20" s="2" t="s">
        <v>59</v>
      </c>
      <c r="C20" s="16">
        <f>VLOOKUP($G20,[1]Results!$D$2:$L$62,8,FALSE)</f>
        <v>10.4598259195</v>
      </c>
      <c r="D20" s="23">
        <f>VLOOKUP($G20,[1]Results!$D$2:$L$62,8,FALSE)</f>
        <v>10.4598259195</v>
      </c>
      <c r="E20" s="2" t="s">
        <v>28</v>
      </c>
      <c r="F20" s="2" t="s">
        <v>26</v>
      </c>
      <c r="G20" s="2" t="s">
        <v>36</v>
      </c>
      <c r="H20" s="2">
        <v>2</v>
      </c>
      <c r="I20" s="2" t="str">
        <f>VLOOKUP(G20,[1]Results!$D$39:$J$62,7,FALSE)</f>
        <v>Stagnosol</v>
      </c>
      <c r="J20" s="16">
        <v>0.3391523030766514</v>
      </c>
      <c r="K20" s="16">
        <v>0.35799282350834244</v>
      </c>
      <c r="L20" s="14">
        <v>60</v>
      </c>
      <c r="M20" s="17">
        <v>24.25</v>
      </c>
      <c r="N20" s="17">
        <v>1.6910739191073918</v>
      </c>
      <c r="O20" s="2">
        <v>60</v>
      </c>
      <c r="P20" s="2">
        <v>760</v>
      </c>
      <c r="Q20" s="2">
        <v>184</v>
      </c>
    </row>
    <row r="21" spans="1:17">
      <c r="A21" s="2">
        <v>2019</v>
      </c>
      <c r="B21" s="2" t="s">
        <v>59</v>
      </c>
      <c r="C21" s="16">
        <f>VLOOKUP($G21,[1]Results!$D$2:$L$62,8,FALSE)</f>
        <v>10.4467607106</v>
      </c>
      <c r="D21" s="23">
        <f>VLOOKUP($G21,[1]Results!$D$2:$L$62,8,FALSE)</f>
        <v>10.4467607106</v>
      </c>
      <c r="E21" s="2" t="s">
        <v>28</v>
      </c>
      <c r="F21" s="12" t="s">
        <v>27</v>
      </c>
      <c r="G21" s="12" t="s">
        <v>31</v>
      </c>
      <c r="H21" s="2">
        <v>2</v>
      </c>
      <c r="I21" s="2" t="str">
        <f>VLOOKUP(G21,[1]Results!$D$39:$J$62,7,FALSE)</f>
        <v>Vertisol</v>
      </c>
      <c r="J21" s="16">
        <v>0.46943316119287182</v>
      </c>
      <c r="K21" s="16">
        <v>0.61311810741850048</v>
      </c>
      <c r="L21" s="14">
        <v>60</v>
      </c>
      <c r="M21" s="17">
        <v>43.74</v>
      </c>
      <c r="N21" s="17">
        <v>4.0128440366972482</v>
      </c>
      <c r="O21" s="2">
        <v>30</v>
      </c>
      <c r="P21" s="2">
        <v>532</v>
      </c>
      <c r="Q21" s="2">
        <v>436</v>
      </c>
    </row>
    <row r="22" spans="1:17">
      <c r="A22" s="2">
        <v>2019</v>
      </c>
      <c r="B22" s="2" t="s">
        <v>59</v>
      </c>
      <c r="C22" s="16">
        <f>VLOOKUP($G22,[1]Results!$D$2:$L$62,8,FALSE)</f>
        <v>10.5676100811</v>
      </c>
      <c r="D22" s="23">
        <f>VLOOKUP($G22,[1]Results!$D$2:$L$62,8,FALSE)</f>
        <v>10.5676100811</v>
      </c>
      <c r="E22" s="2" t="s">
        <v>28</v>
      </c>
      <c r="F22" s="12" t="s">
        <v>27</v>
      </c>
      <c r="G22" s="12" t="s">
        <v>32</v>
      </c>
      <c r="H22" s="2">
        <v>2</v>
      </c>
      <c r="I22" s="2" t="str">
        <f>VLOOKUP(G22,[1]Results!$D$39:$J$62,7,FALSE)</f>
        <v>Cambisol</v>
      </c>
      <c r="J22" s="16">
        <v>0.52331276636346336</v>
      </c>
      <c r="K22" s="16">
        <v>0.54138858204742946</v>
      </c>
      <c r="L22" s="14">
        <v>60</v>
      </c>
      <c r="M22" s="17">
        <v>39.97</v>
      </c>
      <c r="N22" s="17">
        <v>3.7922201138519922</v>
      </c>
      <c r="O22" s="2">
        <v>17</v>
      </c>
      <c r="P22" s="2">
        <v>640</v>
      </c>
      <c r="Q22" s="2">
        <v>340</v>
      </c>
    </row>
    <row r="23" spans="1:17">
      <c r="A23" s="2">
        <v>2019</v>
      </c>
      <c r="B23" s="2" t="s">
        <v>59</v>
      </c>
      <c r="C23" s="16">
        <f>VLOOKUP($G23,[1]Results!$D$2:$L$62,8,FALSE)</f>
        <v>10.3801379532</v>
      </c>
      <c r="D23" s="23">
        <f>VLOOKUP($G23,[1]Results!$D$2:$L$62,8,FALSE)</f>
        <v>10.3801379532</v>
      </c>
      <c r="E23" s="2" t="s">
        <v>28</v>
      </c>
      <c r="F23" s="12" t="s">
        <v>27</v>
      </c>
      <c r="G23" s="12" t="s">
        <v>33</v>
      </c>
      <c r="H23" s="2">
        <v>2</v>
      </c>
      <c r="I23" s="2" t="str">
        <f>VLOOKUP(G23,[1]Results!$D$39:$J$62,7,FALSE)</f>
        <v>Cambisol</v>
      </c>
      <c r="J23" s="16">
        <v>0.54690195037813416</v>
      </c>
      <c r="K23" s="16">
        <v>0.55917098608431404</v>
      </c>
      <c r="L23" s="14">
        <v>60</v>
      </c>
      <c r="M23" s="17">
        <v>41.64</v>
      </c>
      <c r="N23" s="17">
        <v>4.0309777347531464</v>
      </c>
      <c r="O23" s="2">
        <v>50</v>
      </c>
      <c r="P23" s="2">
        <v>488</v>
      </c>
      <c r="Q23" s="2">
        <v>465</v>
      </c>
    </row>
    <row r="24" spans="1:17">
      <c r="A24" s="2">
        <v>2009</v>
      </c>
      <c r="B24" s="2" t="s">
        <v>87</v>
      </c>
      <c r="C24" s="16">
        <f>VLOOKUP($G24,[1]Results!$D$2:$L$62,8,FALSE)</f>
        <v>37.028700000000001</v>
      </c>
      <c r="D24" s="23">
        <f>VLOOKUP($G24,[1]Results!$D$2:$L$62,8,FALSE)</f>
        <v>37.028700000000001</v>
      </c>
      <c r="E24" s="2" t="s">
        <v>79</v>
      </c>
      <c r="F24" s="12" t="s">
        <v>26</v>
      </c>
      <c r="G24" s="2" t="s">
        <v>60</v>
      </c>
      <c r="H24" s="2">
        <v>3</v>
      </c>
      <c r="I24" s="2" t="str">
        <f>VLOOKUP(G24,[1]Results!$D$2:$J$24,7,FALSE)</f>
        <v>Ultic Haploxeralf</v>
      </c>
      <c r="J24" s="16">
        <v>6.9000000000000006E-2</v>
      </c>
      <c r="K24" s="16">
        <v>0.32624999999999998</v>
      </c>
      <c r="L24" s="14">
        <v>50</v>
      </c>
      <c r="M24" s="17">
        <v>27.4</v>
      </c>
      <c r="N24" s="17">
        <v>1.02</v>
      </c>
      <c r="O24" s="14">
        <v>600</v>
      </c>
      <c r="P24" s="14">
        <v>270</v>
      </c>
      <c r="Q24" s="14">
        <v>150</v>
      </c>
    </row>
    <row r="25" spans="1:17">
      <c r="A25" s="2">
        <v>2009</v>
      </c>
      <c r="B25" s="2" t="s">
        <v>87</v>
      </c>
      <c r="C25" s="16">
        <f>VLOOKUP($G25,[1]Results!$D$2:$L$62,8,FALSE)</f>
        <v>37.028700000000001</v>
      </c>
      <c r="D25" s="23">
        <f>VLOOKUP($G25,[1]Results!$D$2:$L$62,8,FALSE)</f>
        <v>37.028700000000001</v>
      </c>
      <c r="E25" s="2" t="s">
        <v>79</v>
      </c>
      <c r="F25" s="12" t="s">
        <v>26</v>
      </c>
      <c r="G25" s="2" t="s">
        <v>61</v>
      </c>
      <c r="H25" s="2">
        <v>3</v>
      </c>
      <c r="I25" s="2" t="str">
        <f>VLOOKUP(G25,[1]Results!$D$2:$J$24,7,FALSE)</f>
        <v>Ultic Haploxeralf</v>
      </c>
      <c r="J25" s="16">
        <v>8.1000000000000003E-2</v>
      </c>
      <c r="K25" s="16">
        <v>0.20733461538461537</v>
      </c>
      <c r="L25" s="14">
        <v>50</v>
      </c>
      <c r="M25" s="17">
        <v>1.0900000000000001</v>
      </c>
      <c r="N25" s="17">
        <v>0</v>
      </c>
      <c r="O25" s="14">
        <v>670</v>
      </c>
      <c r="P25" s="14">
        <v>180</v>
      </c>
      <c r="Q25" s="14">
        <v>170</v>
      </c>
    </row>
    <row r="26" spans="1:17">
      <c r="A26" s="2">
        <v>2009</v>
      </c>
      <c r="B26" s="2" t="s">
        <v>87</v>
      </c>
      <c r="C26" s="16">
        <f>VLOOKUP($G26,[1]Results!$D$2:$L$62,8,FALSE)</f>
        <v>37.031820000000003</v>
      </c>
      <c r="D26" s="23">
        <f>VLOOKUP($G26,[1]Results!$D$2:$L$62,8,FALSE)</f>
        <v>37.031820000000003</v>
      </c>
      <c r="E26" s="2" t="s">
        <v>82</v>
      </c>
      <c r="F26" s="12" t="s">
        <v>26</v>
      </c>
      <c r="G26" s="2" t="s">
        <v>62</v>
      </c>
      <c r="H26" s="2">
        <v>3</v>
      </c>
      <c r="I26" s="2" t="str">
        <f>VLOOKUP(G26,[1]Results!$D$2:$J$24,7,FALSE)</f>
        <v>Pachic Xerumbrept</v>
      </c>
      <c r="J26" s="16">
        <v>6.6000000000000003E-2</v>
      </c>
      <c r="K26" s="16">
        <v>0.31420000000000003</v>
      </c>
      <c r="L26" s="14">
        <v>50</v>
      </c>
      <c r="M26" s="17">
        <v>29.4</v>
      </c>
      <c r="N26" s="17">
        <v>1.1499999999999999</v>
      </c>
      <c r="O26" s="14">
        <v>800</v>
      </c>
      <c r="P26" s="14">
        <v>150</v>
      </c>
      <c r="Q26" s="14">
        <v>50</v>
      </c>
    </row>
    <row r="27" spans="1:17">
      <c r="A27" s="2">
        <v>2009</v>
      </c>
      <c r="B27" s="2" t="s">
        <v>87</v>
      </c>
      <c r="C27" s="16">
        <f>VLOOKUP($G27,[1]Results!$D$2:$L$62,8,FALSE)</f>
        <v>37.031820000000003</v>
      </c>
      <c r="D27" s="23">
        <f>VLOOKUP($G27,[1]Results!$D$2:$L$62,8,FALSE)</f>
        <v>37.031820000000003</v>
      </c>
      <c r="E27" s="2" t="s">
        <v>82</v>
      </c>
      <c r="F27" s="12" t="s">
        <v>26</v>
      </c>
      <c r="G27" s="2" t="s">
        <v>63</v>
      </c>
      <c r="H27" s="2">
        <v>3</v>
      </c>
      <c r="I27" s="2" t="str">
        <f>VLOOKUP(G27,[1]Results!$D$2:$J$24,7,FALSE)</f>
        <v>Pachic Xerumbrept</v>
      </c>
      <c r="J27" s="16">
        <v>0.06</v>
      </c>
      <c r="K27" s="16">
        <v>0.22463461538461538</v>
      </c>
      <c r="L27" s="14">
        <v>50</v>
      </c>
      <c r="M27" s="17">
        <v>0.44</v>
      </c>
      <c r="N27" s="17">
        <v>0</v>
      </c>
      <c r="O27" s="14">
        <v>790</v>
      </c>
      <c r="P27" s="14">
        <v>170</v>
      </c>
      <c r="Q27" s="14">
        <v>40</v>
      </c>
    </row>
    <row r="28" spans="1:17">
      <c r="A28" s="2">
        <v>2008</v>
      </c>
      <c r="B28" s="2" t="s">
        <v>87</v>
      </c>
      <c r="C28" s="16">
        <f>VLOOKUP($G28,[1]Results!$D$2:$L$62,8,FALSE)</f>
        <v>35.978175</v>
      </c>
      <c r="D28" s="23">
        <f>VLOOKUP($G28,[1]Results!$D$2:$L$62,8,FALSE)</f>
        <v>35.978175</v>
      </c>
      <c r="E28" s="2" t="s">
        <v>83</v>
      </c>
      <c r="F28" s="12" t="s">
        <v>26</v>
      </c>
      <c r="G28" s="2">
        <v>120</v>
      </c>
      <c r="H28" s="2">
        <v>1</v>
      </c>
      <c r="I28" s="2" t="str">
        <f>VLOOKUP(G28,[1]Results!$D$2:$J$24,7,FALSE)</f>
        <v>Ultic Alfisol</v>
      </c>
      <c r="J28" s="16"/>
      <c r="K28" s="16"/>
      <c r="L28" s="14"/>
      <c r="M28" s="17">
        <v>16.600000000000001</v>
      </c>
      <c r="N28" s="17">
        <v>0.8</v>
      </c>
      <c r="O28" s="25"/>
      <c r="P28" s="25"/>
      <c r="Q28" s="25"/>
    </row>
    <row r="29" spans="1:17">
      <c r="A29" s="2">
        <v>2004</v>
      </c>
      <c r="B29" s="2" t="s">
        <v>108</v>
      </c>
      <c r="C29" s="16">
        <f>VLOOKUP($G29,[1]Results!$D$2:$L$62,8,FALSE)</f>
        <v>35.936188000000001</v>
      </c>
      <c r="D29" s="23">
        <f>VLOOKUP($G29,[1]Results!$D$2:$L$62,8,FALSE)</f>
        <v>35.936188000000001</v>
      </c>
      <c r="E29" s="2" t="s">
        <v>84</v>
      </c>
      <c r="F29" s="12" t="s">
        <v>26</v>
      </c>
      <c r="G29" s="2" t="s">
        <v>64</v>
      </c>
      <c r="H29" s="2">
        <v>1</v>
      </c>
      <c r="I29" s="2" t="str">
        <f>VLOOKUP(G29,[1]Results!$D$2:$J$24,7,FALSE)</f>
        <v>Inceptisol</v>
      </c>
      <c r="J29" s="16"/>
      <c r="K29" s="16"/>
      <c r="L29" s="14"/>
      <c r="M29" s="17">
        <v>24.87</v>
      </c>
      <c r="N29" s="17">
        <v>1.18</v>
      </c>
      <c r="O29" s="25"/>
      <c r="P29" s="25"/>
      <c r="Q29" s="25"/>
    </row>
    <row r="30" spans="1:17">
      <c r="A30" s="2">
        <v>2004</v>
      </c>
      <c r="B30" s="2" t="s">
        <v>108</v>
      </c>
      <c r="C30" s="16">
        <f>VLOOKUP($G30,[1]Results!$D$2:$L$62,8,FALSE)</f>
        <v>35.936188000000001</v>
      </c>
      <c r="D30" s="23">
        <f>VLOOKUP($G30,[1]Results!$D$2:$L$62,8,FALSE)</f>
        <v>35.936188000000001</v>
      </c>
      <c r="E30" s="2" t="s">
        <v>84</v>
      </c>
      <c r="F30" s="12" t="s">
        <v>26</v>
      </c>
      <c r="G30" s="2" t="s">
        <v>65</v>
      </c>
      <c r="H30" s="2">
        <v>1</v>
      </c>
      <c r="I30" s="2" t="str">
        <f>VLOOKUP(G30,[1]Results!$D$2:$J$24,7,FALSE)</f>
        <v>Inceptisol</v>
      </c>
      <c r="J30" s="16"/>
      <c r="K30" s="16"/>
      <c r="L30" s="14"/>
      <c r="M30" s="17">
        <v>24.87</v>
      </c>
      <c r="N30" s="17">
        <v>1.18</v>
      </c>
      <c r="O30" s="25"/>
      <c r="P30" s="25"/>
      <c r="Q30" s="25"/>
    </row>
    <row r="31" spans="1:17">
      <c r="A31" s="2">
        <v>2004</v>
      </c>
      <c r="B31" s="2" t="s">
        <v>108</v>
      </c>
      <c r="C31" s="16">
        <f>VLOOKUP($G31,[1]Results!$D$2:$L$62,8,FALSE)</f>
        <v>35.936188000000001</v>
      </c>
      <c r="D31" s="23">
        <f>VLOOKUP($G31,[1]Results!$D$2:$L$62,8,FALSE)</f>
        <v>35.936188000000001</v>
      </c>
      <c r="E31" s="2" t="s">
        <v>84</v>
      </c>
      <c r="F31" s="12" t="s">
        <v>26</v>
      </c>
      <c r="G31" s="2" t="s">
        <v>66</v>
      </c>
      <c r="H31" s="2">
        <v>1</v>
      </c>
      <c r="I31" s="2" t="str">
        <f>VLOOKUP(G31,[1]Results!$D$2:$J$24,7,FALSE)</f>
        <v>Inceptisol</v>
      </c>
      <c r="J31" s="16"/>
      <c r="K31" s="16"/>
      <c r="L31" s="14"/>
      <c r="M31" s="17">
        <v>24.87</v>
      </c>
      <c r="N31" s="17">
        <v>1.18</v>
      </c>
      <c r="O31" s="25"/>
      <c r="P31" s="25"/>
      <c r="Q31" s="25"/>
    </row>
    <row r="32" spans="1:17">
      <c r="A32" s="2">
        <v>2004</v>
      </c>
      <c r="B32" s="2" t="s">
        <v>108</v>
      </c>
      <c r="C32" s="16">
        <f>VLOOKUP($G32,[1]Results!$D$2:$L$62,8,FALSE)</f>
        <v>35.936188000000001</v>
      </c>
      <c r="D32" s="23">
        <f>VLOOKUP($G32,[1]Results!$D$2:$L$62,8,FALSE)</f>
        <v>35.936188000000001</v>
      </c>
      <c r="E32" s="2" t="s">
        <v>84</v>
      </c>
      <c r="F32" s="12" t="s">
        <v>26</v>
      </c>
      <c r="G32" s="2" t="s">
        <v>67</v>
      </c>
      <c r="H32" s="2">
        <v>1</v>
      </c>
      <c r="I32" s="2" t="str">
        <f>VLOOKUP(G32,[1]Results!$D$2:$J$24,7,FALSE)</f>
        <v>Inceptisol</v>
      </c>
      <c r="J32" s="16"/>
      <c r="K32" s="16"/>
      <c r="L32" s="14"/>
      <c r="M32" s="17">
        <v>24.87</v>
      </c>
      <c r="N32" s="17">
        <v>1.18</v>
      </c>
      <c r="O32" s="25"/>
      <c r="P32" s="25"/>
      <c r="Q32" s="25"/>
    </row>
    <row r="33" spans="1:17">
      <c r="A33" s="2">
        <v>2004</v>
      </c>
      <c r="B33" s="2" t="s">
        <v>108</v>
      </c>
      <c r="C33" s="16">
        <f>VLOOKUP($G33,[1]Results!$D$2:$L$62,8,FALSE)</f>
        <v>35.966667000000001</v>
      </c>
      <c r="D33" s="23">
        <f>VLOOKUP($G33,[1]Results!$D$2:$L$62,8,FALSE)</f>
        <v>35.966667000000001</v>
      </c>
      <c r="E33" s="2" t="s">
        <v>85</v>
      </c>
      <c r="F33" s="12" t="s">
        <v>26</v>
      </c>
      <c r="G33" s="2" t="s">
        <v>68</v>
      </c>
      <c r="H33" s="2">
        <v>1</v>
      </c>
      <c r="I33" s="2" t="str">
        <f>VLOOKUP(G33,[1]Results!$D$2:$J$24,7,FALSE)</f>
        <v>Ultisol</v>
      </c>
      <c r="J33" s="16"/>
      <c r="K33" s="16"/>
      <c r="L33" s="14"/>
      <c r="M33" s="17">
        <v>24.89</v>
      </c>
      <c r="N33" s="17">
        <v>0.97</v>
      </c>
      <c r="O33" s="25"/>
      <c r="P33" s="25"/>
      <c r="Q33" s="25"/>
    </row>
    <row r="34" spans="1:17">
      <c r="A34" s="2">
        <v>2004</v>
      </c>
      <c r="B34" s="2" t="s">
        <v>108</v>
      </c>
      <c r="C34" s="16">
        <f>VLOOKUP($G34,[1]Results!$D$2:$L$62,8,FALSE)</f>
        <v>35.966667000000001</v>
      </c>
      <c r="D34" s="23">
        <f>VLOOKUP($G34,[1]Results!$D$2:$L$62,8,FALSE)</f>
        <v>35.966667000000001</v>
      </c>
      <c r="E34" s="2" t="s">
        <v>85</v>
      </c>
      <c r="F34" s="12" t="s">
        <v>26</v>
      </c>
      <c r="G34" s="2" t="s">
        <v>69</v>
      </c>
      <c r="H34" s="2">
        <v>1</v>
      </c>
      <c r="I34" s="2" t="str">
        <f>VLOOKUP(G34,[1]Results!$D$2:$J$24,7,FALSE)</f>
        <v>Ultisol</v>
      </c>
      <c r="J34" s="16"/>
      <c r="K34" s="16"/>
      <c r="L34" s="14"/>
      <c r="M34" s="17">
        <v>24.89</v>
      </c>
      <c r="N34" s="17">
        <v>0.97</v>
      </c>
      <c r="O34" s="25"/>
      <c r="P34" s="25"/>
      <c r="Q34" s="25"/>
    </row>
    <row r="35" spans="1:17">
      <c r="A35" s="2">
        <v>2004</v>
      </c>
      <c r="B35" s="2" t="s">
        <v>108</v>
      </c>
      <c r="C35" s="16">
        <f>VLOOKUP($G35,[1]Results!$D$2:$L$62,8,FALSE)</f>
        <v>35.966667000000001</v>
      </c>
      <c r="D35" s="23">
        <f>VLOOKUP($G35,[1]Results!$D$2:$L$62,8,FALSE)</f>
        <v>35.966667000000001</v>
      </c>
      <c r="E35" s="2" t="s">
        <v>85</v>
      </c>
      <c r="F35" s="12" t="s">
        <v>26</v>
      </c>
      <c r="G35" s="2" t="s">
        <v>70</v>
      </c>
      <c r="H35" s="2">
        <v>1</v>
      </c>
      <c r="I35" s="2" t="str">
        <f>VLOOKUP(G35,[1]Results!$D$2:$J$24,7,FALSE)</f>
        <v>Ultisol</v>
      </c>
      <c r="J35" s="16"/>
      <c r="K35" s="16"/>
      <c r="L35" s="14"/>
      <c r="M35" s="17">
        <v>24.89</v>
      </c>
      <c r="N35" s="17">
        <v>0.97</v>
      </c>
      <c r="O35" s="25"/>
      <c r="P35" s="25"/>
      <c r="Q35" s="25"/>
    </row>
    <row r="36" spans="1:17">
      <c r="A36" s="2">
        <v>2004</v>
      </c>
      <c r="B36" s="2" t="s">
        <v>108</v>
      </c>
      <c r="C36" s="16">
        <f>VLOOKUP($G36,[1]Results!$D$2:$L$62,8,FALSE)</f>
        <v>35.966667000000001</v>
      </c>
      <c r="D36" s="23">
        <f>VLOOKUP($G36,[1]Results!$D$2:$L$62,8,FALSE)</f>
        <v>35.966667000000001</v>
      </c>
      <c r="E36" s="2" t="s">
        <v>85</v>
      </c>
      <c r="F36" s="12" t="s">
        <v>26</v>
      </c>
      <c r="G36" s="2" t="s">
        <v>71</v>
      </c>
      <c r="H36" s="2">
        <v>1</v>
      </c>
      <c r="I36" s="2" t="str">
        <f>VLOOKUP(G36,[1]Results!$D$2:$J$24,7,FALSE)</f>
        <v>Ultisol</v>
      </c>
      <c r="J36" s="16"/>
      <c r="K36" s="16"/>
      <c r="L36" s="14"/>
      <c r="M36" s="17">
        <v>24.89</v>
      </c>
      <c r="N36" s="17">
        <v>0.97</v>
      </c>
      <c r="O36" s="25"/>
      <c r="P36" s="25"/>
      <c r="Q36" s="25"/>
    </row>
    <row r="37" spans="1:17">
      <c r="A37" s="2">
        <v>2004</v>
      </c>
      <c r="B37" s="2" t="s">
        <v>108</v>
      </c>
      <c r="C37" s="16">
        <f>VLOOKUP($G37,[1]Results!$D$2:$L$62,8,FALSE)</f>
        <v>35.966667000000001</v>
      </c>
      <c r="D37" s="23">
        <f>VLOOKUP($G37,[1]Results!$D$2:$L$62,8,FALSE)</f>
        <v>35.966667000000001</v>
      </c>
      <c r="E37" s="2" t="s">
        <v>85</v>
      </c>
      <c r="F37" s="12" t="s">
        <v>26</v>
      </c>
      <c r="G37" s="2" t="s">
        <v>72</v>
      </c>
      <c r="H37" s="2">
        <v>1</v>
      </c>
      <c r="I37" s="2" t="str">
        <f>VLOOKUP(G37,[1]Results!$D$2:$J$24,7,FALSE)</f>
        <v>Ultisol</v>
      </c>
      <c r="J37" s="16"/>
      <c r="K37" s="16"/>
      <c r="L37" s="14"/>
      <c r="M37" s="17">
        <v>24.89</v>
      </c>
      <c r="N37" s="17">
        <v>0.97</v>
      </c>
      <c r="O37" s="25"/>
      <c r="P37" s="25"/>
      <c r="Q37" s="25"/>
    </row>
    <row r="38" spans="1:17">
      <c r="A38" s="2">
        <v>2011</v>
      </c>
      <c r="B38" s="2" t="s">
        <v>59</v>
      </c>
      <c r="C38" s="16">
        <f>VLOOKUP($G38,[1]Results!$D$2:$L$62,8,FALSE)</f>
        <v>10.513031524900001</v>
      </c>
      <c r="D38" s="23">
        <f>VLOOKUP($G38,[1]Results!$D$2:$L$62,8,FALSE)</f>
        <v>10.513031524900001</v>
      </c>
      <c r="E38" s="2" t="s">
        <v>28</v>
      </c>
      <c r="F38" s="12" t="s">
        <v>26</v>
      </c>
      <c r="G38" s="2" t="s">
        <v>73</v>
      </c>
      <c r="H38" s="2">
        <v>2</v>
      </c>
      <c r="I38" s="2" t="str">
        <f>VLOOKUP(G38,[1]Results!$D$2:$J$40,7,FALSE)</f>
        <v>Luvisol</v>
      </c>
      <c r="J38" s="16">
        <v>0.34344099211632528</v>
      </c>
      <c r="K38" s="16">
        <v>0.36401614394117848</v>
      </c>
      <c r="L38" s="14"/>
      <c r="M38" s="17">
        <v>24.42</v>
      </c>
      <c r="N38" s="17">
        <v>1.633444816053512</v>
      </c>
      <c r="O38" s="14">
        <v>54</v>
      </c>
      <c r="P38" s="14">
        <v>796</v>
      </c>
      <c r="Q38" s="14">
        <v>150</v>
      </c>
    </row>
    <row r="39" spans="1:17">
      <c r="A39" s="2">
        <v>2011</v>
      </c>
      <c r="B39" s="2" t="s">
        <v>59</v>
      </c>
      <c r="C39" s="16">
        <f>VLOOKUP($G39,[1]Results!$D$2:$L$62,8,FALSE)</f>
        <v>10.3783438672</v>
      </c>
      <c r="D39" s="23">
        <f>VLOOKUP($G39,[1]Results!$D$2:$L$62,8,FALSE)</f>
        <v>10.3783438672</v>
      </c>
      <c r="E39" s="2" t="s">
        <v>28</v>
      </c>
      <c r="F39" s="12" t="s">
        <v>26</v>
      </c>
      <c r="G39" s="2" t="s">
        <v>74</v>
      </c>
      <c r="H39" s="2">
        <v>2</v>
      </c>
      <c r="I39" s="2" t="str">
        <f>VLOOKUP(G39,[1]Results!$D$2:$J$40,7,FALSE)</f>
        <v>Stagnosol</v>
      </c>
      <c r="J39" s="16">
        <v>0.42672026483802322</v>
      </c>
      <c r="K39" s="16">
        <v>0.44870124798409172</v>
      </c>
      <c r="L39" s="14"/>
      <c r="M39" s="17">
        <v>32.51</v>
      </c>
      <c r="N39" s="17">
        <v>2.433383233532934</v>
      </c>
      <c r="O39" s="14">
        <v>46</v>
      </c>
      <c r="P39" s="14">
        <v>632</v>
      </c>
      <c r="Q39" s="14">
        <v>323</v>
      </c>
    </row>
    <row r="40" spans="1:17">
      <c r="A40" s="2">
        <v>2011</v>
      </c>
      <c r="B40" s="2" t="s">
        <v>59</v>
      </c>
      <c r="C40" s="16">
        <f>VLOOKUP($G40,[1]Results!$D$2:$L$62,8,FALSE)</f>
        <v>10.370980806</v>
      </c>
      <c r="D40" s="23">
        <f>VLOOKUP($G40,[1]Results!$D$2:$L$62,8,FALSE)</f>
        <v>10.370980806</v>
      </c>
      <c r="E40" s="2" t="s">
        <v>28</v>
      </c>
      <c r="F40" s="12" t="s">
        <v>27</v>
      </c>
      <c r="G40" s="2" t="s">
        <v>75</v>
      </c>
      <c r="H40" s="2">
        <v>3</v>
      </c>
      <c r="I40" s="2" t="str">
        <f>VLOOKUP(G40,[1]Results!$D$2:$J$40,7,FALSE)</f>
        <v>Stagnosol</v>
      </c>
      <c r="J40" s="16">
        <v>0.47057023360195854</v>
      </c>
      <c r="K40" s="16">
        <v>0.44899008073278746</v>
      </c>
      <c r="L40" s="14"/>
      <c r="M40" s="17">
        <v>27.23</v>
      </c>
      <c r="N40" s="17">
        <v>2.3353344768439106</v>
      </c>
      <c r="O40" s="14">
        <v>102</v>
      </c>
      <c r="P40" s="14">
        <v>661</v>
      </c>
      <c r="Q40" s="14">
        <v>239</v>
      </c>
    </row>
    <row r="41" spans="1:17">
      <c r="A41" s="2">
        <v>2011</v>
      </c>
      <c r="B41" s="2" t="s">
        <v>59</v>
      </c>
      <c r="C41" s="16">
        <f>VLOOKUP($G41,[1]Results!$D$2:$L$62,8,FALSE)</f>
        <v>10.425963165700001</v>
      </c>
      <c r="D41" s="23">
        <f>VLOOKUP($G41,[1]Results!$D$2:$L$62,8,FALSE)</f>
        <v>10.425963165700001</v>
      </c>
      <c r="E41" s="2" t="s">
        <v>28</v>
      </c>
      <c r="F41" s="12" t="s">
        <v>27</v>
      </c>
      <c r="G41" s="2" t="s">
        <v>76</v>
      </c>
      <c r="H41" s="2">
        <v>3</v>
      </c>
      <c r="I41" s="2" t="str">
        <f>VLOOKUP(G41,[1]Results!$D$2:$J$40,7,FALSE)</f>
        <v>Cambisol</v>
      </c>
      <c r="J41" s="16">
        <v>0.46832947107370859</v>
      </c>
      <c r="K41" s="16">
        <v>0.47174864463406269</v>
      </c>
      <c r="L41" s="14"/>
      <c r="M41" s="17">
        <v>40.08</v>
      </c>
      <c r="N41" s="17">
        <v>3.8354066985645936</v>
      </c>
      <c r="O41" s="14">
        <v>29</v>
      </c>
      <c r="P41" s="14">
        <v>618</v>
      </c>
      <c r="Q41" s="14">
        <v>353</v>
      </c>
    </row>
    <row r="42" spans="1:17">
      <c r="A42" s="2">
        <v>2011</v>
      </c>
      <c r="B42" s="2" t="s">
        <v>59</v>
      </c>
      <c r="C42" s="16">
        <f>VLOOKUP($G42,[1]Results!$D$2:$L$62,8,FALSE)</f>
        <v>10.3912208733</v>
      </c>
      <c r="D42" s="23">
        <f>VLOOKUP($G42,[1]Results!$D$2:$L$62,8,FALSE)</f>
        <v>10.3912208733</v>
      </c>
      <c r="E42" s="2" t="s">
        <v>28</v>
      </c>
      <c r="F42" s="12" t="s">
        <v>27</v>
      </c>
      <c r="G42" s="2" t="s">
        <v>77</v>
      </c>
      <c r="H42" s="2">
        <v>3</v>
      </c>
      <c r="I42" s="2" t="str">
        <f>VLOOKUP(G42,[1]Results!$D$2:$J$40,7,FALSE)</f>
        <v>Stagnosol</v>
      </c>
      <c r="J42" s="16">
        <v>0.41092791489188241</v>
      </c>
      <c r="K42" s="16">
        <v>0.45239379497130788</v>
      </c>
      <c r="L42" s="14"/>
      <c r="M42" s="17">
        <v>20.77</v>
      </c>
      <c r="N42" s="17">
        <v>2.0106485963213938</v>
      </c>
      <c r="O42" s="14">
        <v>45</v>
      </c>
      <c r="P42" s="14">
        <v>698</v>
      </c>
      <c r="Q42" s="14">
        <v>257</v>
      </c>
    </row>
    <row r="43" spans="1:17">
      <c r="B43" s="2" t="s">
        <v>87</v>
      </c>
      <c r="E43" s="2" t="s">
        <v>109</v>
      </c>
      <c r="F43" s="2" t="s">
        <v>26</v>
      </c>
      <c r="G43" s="2" t="s">
        <v>88</v>
      </c>
      <c r="H43" s="2">
        <v>1</v>
      </c>
    </row>
    <row r="44" spans="1:17">
      <c r="B44" s="2" t="s">
        <v>87</v>
      </c>
      <c r="E44" s="2" t="s">
        <v>109</v>
      </c>
      <c r="F44" s="2" t="s">
        <v>26</v>
      </c>
      <c r="G44" s="2" t="s">
        <v>89</v>
      </c>
      <c r="H44" s="2">
        <v>1</v>
      </c>
    </row>
    <row r="45" spans="1:17">
      <c r="B45" s="2" t="s">
        <v>87</v>
      </c>
      <c r="E45" s="2" t="s">
        <v>110</v>
      </c>
      <c r="F45" s="2" t="s">
        <v>26</v>
      </c>
      <c r="G45" s="2" t="s">
        <v>90</v>
      </c>
      <c r="H45" s="2">
        <v>1</v>
      </c>
    </row>
    <row r="46" spans="1:17">
      <c r="B46" s="2" t="s">
        <v>87</v>
      </c>
      <c r="E46" s="2" t="s">
        <v>110</v>
      </c>
      <c r="F46" s="2" t="s">
        <v>26</v>
      </c>
      <c r="G46" s="2" t="s">
        <v>91</v>
      </c>
      <c r="H46" s="2">
        <v>1</v>
      </c>
    </row>
    <row r="47" spans="1:17">
      <c r="B47" s="2" t="s">
        <v>87</v>
      </c>
      <c r="E47" s="2" t="s">
        <v>109</v>
      </c>
      <c r="F47" s="2" t="s">
        <v>26</v>
      </c>
      <c r="G47" s="2" t="s">
        <v>92</v>
      </c>
      <c r="H47" s="2">
        <v>1</v>
      </c>
    </row>
    <row r="48" spans="1:17">
      <c r="B48" s="2" t="s">
        <v>87</v>
      </c>
      <c r="E48" s="2" t="s">
        <v>109</v>
      </c>
      <c r="F48" s="2" t="s">
        <v>26</v>
      </c>
      <c r="G48" s="2" t="s">
        <v>93</v>
      </c>
      <c r="H48" s="2">
        <v>1</v>
      </c>
    </row>
    <row r="49" spans="2:8">
      <c r="B49" s="2" t="s">
        <v>87</v>
      </c>
      <c r="E49" s="2" t="s">
        <v>109</v>
      </c>
      <c r="F49" s="2" t="s">
        <v>26</v>
      </c>
      <c r="G49" s="2" t="s">
        <v>94</v>
      </c>
      <c r="H49" s="2">
        <v>1</v>
      </c>
    </row>
    <row r="50" spans="2:8">
      <c r="B50" s="2" t="s">
        <v>87</v>
      </c>
      <c r="E50" s="2" t="s">
        <v>109</v>
      </c>
      <c r="F50" s="2" t="s">
        <v>26</v>
      </c>
      <c r="G50" s="2" t="s">
        <v>95</v>
      </c>
      <c r="H50" s="2">
        <v>1</v>
      </c>
    </row>
    <row r="51" spans="2:8">
      <c r="B51" s="2" t="s">
        <v>87</v>
      </c>
      <c r="E51" s="2" t="s">
        <v>84</v>
      </c>
      <c r="F51" s="2" t="s">
        <v>26</v>
      </c>
      <c r="G51" s="2" t="s">
        <v>96</v>
      </c>
      <c r="H51" s="2">
        <v>1</v>
      </c>
    </row>
    <row r="52" spans="2:8">
      <c r="B52" s="2" t="s">
        <v>87</v>
      </c>
      <c r="E52" s="2" t="s">
        <v>84</v>
      </c>
      <c r="F52" s="2" t="s">
        <v>26</v>
      </c>
      <c r="G52" s="2" t="s">
        <v>97</v>
      </c>
      <c r="H52" s="2">
        <v>1</v>
      </c>
    </row>
    <row r="53" spans="2:8">
      <c r="B53" s="2" t="s">
        <v>87</v>
      </c>
      <c r="E53" s="2" t="s">
        <v>84</v>
      </c>
      <c r="F53" s="2" t="s">
        <v>26</v>
      </c>
      <c r="G53" s="2" t="s">
        <v>98</v>
      </c>
      <c r="H53" s="2">
        <v>1</v>
      </c>
    </row>
    <row r="54" spans="2:8">
      <c r="B54" s="2"/>
      <c r="G54" s="2"/>
      <c r="H54" s="2"/>
    </row>
    <row r="55" spans="2:8">
      <c r="B55" s="2" t="s">
        <v>111</v>
      </c>
      <c r="E55" s="2" t="s">
        <v>84</v>
      </c>
      <c r="F55" s="2" t="s">
        <v>26</v>
      </c>
      <c r="G55" s="2" t="s">
        <v>99</v>
      </c>
      <c r="H55" s="2">
        <v>1</v>
      </c>
    </row>
    <row r="56" spans="2:8">
      <c r="B56" s="2" t="s">
        <v>111</v>
      </c>
      <c r="E56" s="2" t="s">
        <v>84</v>
      </c>
      <c r="F56" s="2" t="s">
        <v>26</v>
      </c>
      <c r="G56" s="2" t="s">
        <v>100</v>
      </c>
      <c r="H56" s="2">
        <v>1</v>
      </c>
    </row>
    <row r="57" spans="2:8">
      <c r="B57" s="2" t="s">
        <v>111</v>
      </c>
      <c r="E57" s="2" t="s">
        <v>85</v>
      </c>
      <c r="F57" s="2" t="s">
        <v>26</v>
      </c>
      <c r="G57" s="24" t="s">
        <v>101</v>
      </c>
      <c r="H57" s="2">
        <v>1</v>
      </c>
    </row>
    <row r="58" spans="2:8">
      <c r="B58" s="2" t="s">
        <v>111</v>
      </c>
      <c r="E58" s="2" t="s">
        <v>85</v>
      </c>
      <c r="F58" s="2" t="s">
        <v>26</v>
      </c>
      <c r="G58" s="24" t="s">
        <v>102</v>
      </c>
      <c r="H58" s="2">
        <v>1</v>
      </c>
    </row>
    <row r="59" spans="2:8">
      <c r="B59" s="2" t="s">
        <v>111</v>
      </c>
      <c r="E59" s="2" t="s">
        <v>85</v>
      </c>
      <c r="F59" s="2" t="s">
        <v>26</v>
      </c>
      <c r="G59" s="24" t="s">
        <v>103</v>
      </c>
      <c r="H59" s="2">
        <v>1</v>
      </c>
    </row>
    <row r="60" spans="2:8">
      <c r="B60" s="2"/>
      <c r="G60" s="2"/>
      <c r="H60" s="2"/>
    </row>
    <row r="61" spans="2:8">
      <c r="B61" s="2"/>
      <c r="G61" s="2"/>
      <c r="H61" s="2"/>
    </row>
    <row r="62" spans="2:8">
      <c r="B62" s="2"/>
      <c r="G62" s="2"/>
      <c r="H62" s="2"/>
    </row>
    <row r="63" spans="2:8">
      <c r="B63" s="2" t="s">
        <v>111</v>
      </c>
      <c r="E63" s="2" t="s">
        <v>109</v>
      </c>
      <c r="F63" s="2" t="s">
        <v>26</v>
      </c>
      <c r="G63" s="2" t="s">
        <v>104</v>
      </c>
      <c r="H63" s="2">
        <v>1</v>
      </c>
    </row>
    <row r="64" spans="2:8">
      <c r="B64" s="2" t="s">
        <v>111</v>
      </c>
      <c r="E64" s="2" t="s">
        <v>109</v>
      </c>
      <c r="F64" s="2" t="s">
        <v>26</v>
      </c>
      <c r="G64" s="2" t="s">
        <v>105</v>
      </c>
      <c r="H64" s="2">
        <v>1</v>
      </c>
    </row>
    <row r="65" spans="2:8">
      <c r="B65" s="2" t="s">
        <v>111</v>
      </c>
      <c r="E65" s="2" t="s">
        <v>110</v>
      </c>
      <c r="F65" s="2" t="s">
        <v>26</v>
      </c>
      <c r="G65" s="2" t="s">
        <v>106</v>
      </c>
      <c r="H65" s="2">
        <v>1</v>
      </c>
    </row>
    <row r="66" spans="2:8">
      <c r="B66" s="2" t="s">
        <v>111</v>
      </c>
      <c r="E66" s="2" t="s">
        <v>110</v>
      </c>
      <c r="F66" s="2" t="s">
        <v>26</v>
      </c>
      <c r="G66" s="2" t="s">
        <v>107</v>
      </c>
      <c r="H66" s="2">
        <v>1</v>
      </c>
    </row>
  </sheetData>
  <mergeCells count="3">
    <mergeCell ref="I2:J2"/>
    <mergeCell ref="M2:O2"/>
    <mergeCell ref="K3:L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Jeff Beem-Miller</cp:lastModifiedBy>
  <dcterms:created xsi:type="dcterms:W3CDTF">2020-02-28T11:16:24Z</dcterms:created>
  <dcterms:modified xsi:type="dcterms:W3CDTF">2020-04-02T15:58:08Z</dcterms:modified>
</cp:coreProperties>
</file>