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8195" windowHeight="11250" activeTab="1"/>
  </bookViews>
  <sheets>
    <sheet name="C. Meathop NH" sheetId="4" r:id="rId1"/>
    <sheet name="Meathop model 2016 - NH" sheetId="1" r:id="rId2"/>
    <sheet name="Final reference data 1959-2009" sheetId="3" r:id="rId3"/>
  </sheets>
  <calcPr calcId="145621"/>
</workbook>
</file>

<file path=xl/calcChain.xml><?xml version="1.0" encoding="utf-8"?>
<calcChain xmlns="http://schemas.openxmlformats.org/spreadsheetml/2006/main">
  <c r="M69" i="1" l="1"/>
  <c r="X76" i="1"/>
  <c r="C69" i="1" l="1"/>
  <c r="D69" i="1"/>
  <c r="E69" i="1"/>
  <c r="F69" i="1"/>
  <c r="F70" i="1" s="1"/>
  <c r="F71" i="1" s="1"/>
  <c r="G69" i="1"/>
  <c r="H69" i="1"/>
  <c r="I69" i="1"/>
  <c r="J69" i="1"/>
  <c r="J70" i="1" s="1"/>
  <c r="J71" i="1" s="1"/>
  <c r="K69" i="1"/>
  <c r="L69" i="1"/>
  <c r="N69" i="1"/>
  <c r="N70" i="1" s="1"/>
  <c r="N71" i="1" s="1"/>
  <c r="O69" i="1"/>
  <c r="P69" i="1"/>
  <c r="Q69" i="1"/>
  <c r="R69" i="1"/>
  <c r="R70" i="1" s="1"/>
  <c r="R71" i="1" s="1"/>
  <c r="S69" i="1"/>
  <c r="T69" i="1"/>
  <c r="U69" i="1"/>
  <c r="V69" i="1"/>
  <c r="V70" i="1" s="1"/>
  <c r="V71" i="1" s="1"/>
  <c r="W69" i="1"/>
  <c r="X69" i="1"/>
  <c r="Y69" i="1"/>
  <c r="Z69" i="1"/>
  <c r="Z70" i="1" s="1"/>
  <c r="Z71" i="1" s="1"/>
  <c r="AA69" i="1"/>
  <c r="AB69" i="1"/>
  <c r="AC69" i="1"/>
  <c r="C70" i="1"/>
  <c r="E71" i="1" s="1"/>
  <c r="D70" i="1"/>
  <c r="E70" i="1"/>
  <c r="G70" i="1"/>
  <c r="G71" i="1" s="1"/>
  <c r="H70" i="1"/>
  <c r="I70" i="1"/>
  <c r="K70" i="1"/>
  <c r="K71" i="1" s="1"/>
  <c r="L70" i="1"/>
  <c r="M70" i="1"/>
  <c r="O70" i="1"/>
  <c r="O71" i="1" s="1"/>
  <c r="P70" i="1"/>
  <c r="Q70" i="1"/>
  <c r="S70" i="1"/>
  <c r="S71" i="1" s="1"/>
  <c r="T70" i="1"/>
  <c r="U70" i="1"/>
  <c r="W70" i="1"/>
  <c r="W71" i="1" s="1"/>
  <c r="X70" i="1"/>
  <c r="Y70" i="1"/>
  <c r="AA70" i="1"/>
  <c r="AA71" i="1" s="1"/>
  <c r="AB70" i="1"/>
  <c r="AC70" i="1"/>
  <c r="C71" i="1"/>
  <c r="D71" i="1"/>
  <c r="H71" i="1"/>
  <c r="L71" i="1"/>
  <c r="P71" i="1"/>
  <c r="T71" i="1"/>
  <c r="X71" i="1"/>
  <c r="AB71" i="1"/>
  <c r="B69" i="1"/>
  <c r="B70" i="1" s="1"/>
  <c r="B71" i="1" s="1"/>
  <c r="B67" i="1"/>
  <c r="O61" i="3"/>
  <c r="O62" i="3" s="1"/>
  <c r="O63" i="3" s="1"/>
  <c r="O64" i="3" s="1"/>
  <c r="O60" i="3"/>
  <c r="O58" i="3"/>
  <c r="T51" i="3"/>
  <c r="N51" i="3"/>
  <c r="L51" i="3"/>
  <c r="K51" i="3"/>
  <c r="T50" i="3"/>
  <c r="N50" i="3"/>
  <c r="M50" i="3"/>
  <c r="L50" i="3"/>
  <c r="K50" i="3"/>
  <c r="T49" i="3"/>
  <c r="N49" i="3"/>
  <c r="M49" i="3"/>
  <c r="L49" i="3"/>
  <c r="K49" i="3"/>
  <c r="T48" i="3"/>
  <c r="N48" i="3"/>
  <c r="M48" i="3"/>
  <c r="L48" i="3"/>
  <c r="K48" i="3"/>
  <c r="T47" i="3"/>
  <c r="N47" i="3"/>
  <c r="M47" i="3"/>
  <c r="L47" i="3"/>
  <c r="K47" i="3"/>
  <c r="T46" i="3"/>
  <c r="N46" i="3"/>
  <c r="M46" i="3"/>
  <c r="L46" i="3"/>
  <c r="K46" i="3"/>
  <c r="T45" i="3"/>
  <c r="N45" i="3"/>
  <c r="M45" i="3"/>
  <c r="L45" i="3"/>
  <c r="K45" i="3"/>
  <c r="T44" i="3"/>
  <c r="N44" i="3"/>
  <c r="M44" i="3"/>
  <c r="L44" i="3"/>
  <c r="K44" i="3"/>
  <c r="T43" i="3"/>
  <c r="N43" i="3"/>
  <c r="M43" i="3"/>
  <c r="L43" i="3"/>
  <c r="K43" i="3"/>
  <c r="T42" i="3"/>
  <c r="N42" i="3"/>
  <c r="M42" i="3"/>
  <c r="L42" i="3"/>
  <c r="K42" i="3"/>
  <c r="T41" i="3"/>
  <c r="N41" i="3"/>
  <c r="M41" i="3"/>
  <c r="L41" i="3"/>
  <c r="K41" i="3"/>
  <c r="T40" i="3"/>
  <c r="N40" i="3"/>
  <c r="M40" i="3"/>
  <c r="L40" i="3"/>
  <c r="K40" i="3"/>
  <c r="T39" i="3"/>
  <c r="N39" i="3"/>
  <c r="M39" i="3"/>
  <c r="L39" i="3"/>
  <c r="K39" i="3"/>
  <c r="T38" i="3"/>
  <c r="N38" i="3"/>
  <c r="M38" i="3"/>
  <c r="L38" i="3"/>
  <c r="K38" i="3"/>
  <c r="T37" i="3"/>
  <c r="N37" i="3"/>
  <c r="M37" i="3"/>
  <c r="L37" i="3"/>
  <c r="K37" i="3"/>
  <c r="T36" i="3"/>
  <c r="N36" i="3"/>
  <c r="M36" i="3"/>
  <c r="L36" i="3"/>
  <c r="K36" i="3"/>
  <c r="T35" i="3"/>
  <c r="N35" i="3"/>
  <c r="M35" i="3"/>
  <c r="L35" i="3"/>
  <c r="K35" i="3"/>
  <c r="T34" i="3"/>
  <c r="N34" i="3"/>
  <c r="L34" i="3"/>
  <c r="K34" i="3"/>
  <c r="J34" i="3"/>
  <c r="T33" i="3"/>
  <c r="L33" i="3"/>
  <c r="K33" i="3"/>
  <c r="J33" i="3"/>
  <c r="T32" i="3"/>
  <c r="L32" i="3"/>
  <c r="K32" i="3"/>
  <c r="J32" i="3"/>
  <c r="T31" i="3"/>
  <c r="L31" i="3"/>
  <c r="K31" i="3"/>
  <c r="J31" i="3"/>
  <c r="I31" i="3"/>
  <c r="T30" i="3"/>
  <c r="L30" i="3"/>
  <c r="K30" i="3"/>
  <c r="J30" i="3"/>
  <c r="I30" i="3"/>
  <c r="T29" i="3"/>
  <c r="L29" i="3"/>
  <c r="K29" i="3"/>
  <c r="J29" i="3"/>
  <c r="I29" i="3"/>
  <c r="T28" i="3"/>
  <c r="L28" i="3"/>
  <c r="K28" i="3"/>
  <c r="J28" i="3"/>
  <c r="I28" i="3"/>
  <c r="T27" i="3"/>
  <c r="L27" i="3"/>
  <c r="K27" i="3"/>
  <c r="J27" i="3"/>
  <c r="I27" i="3"/>
  <c r="T26" i="3"/>
  <c r="L26" i="3"/>
  <c r="K26" i="3"/>
  <c r="J26" i="3"/>
  <c r="I26" i="3"/>
  <c r="T25" i="3"/>
  <c r="L25" i="3"/>
  <c r="K25" i="3"/>
  <c r="J25" i="3"/>
  <c r="I25" i="3"/>
  <c r="T24" i="3"/>
  <c r="J24" i="3"/>
  <c r="I24" i="3"/>
  <c r="T23" i="3"/>
  <c r="T22" i="3"/>
  <c r="J22" i="3"/>
  <c r="T21" i="3"/>
  <c r="J21" i="3"/>
  <c r="I21" i="3"/>
  <c r="T20" i="3"/>
  <c r="J20" i="3"/>
  <c r="I20" i="3"/>
  <c r="T19" i="3"/>
  <c r="J19" i="3"/>
  <c r="I19" i="3"/>
  <c r="T18" i="3"/>
  <c r="J18" i="3"/>
  <c r="I18" i="3"/>
  <c r="T17" i="3"/>
  <c r="J17" i="3"/>
  <c r="I17" i="3"/>
  <c r="T16" i="3"/>
  <c r="J16" i="3"/>
  <c r="I16" i="3"/>
  <c r="T15" i="3"/>
  <c r="J15" i="3"/>
  <c r="I15" i="3"/>
  <c r="T14" i="3"/>
  <c r="J14" i="3"/>
  <c r="I14" i="3"/>
  <c r="T13" i="3"/>
  <c r="J13" i="3"/>
  <c r="I13" i="3"/>
  <c r="T12" i="3"/>
  <c r="J12" i="3"/>
  <c r="I12" i="3"/>
  <c r="T11" i="3"/>
  <c r="J11" i="3"/>
  <c r="I11" i="3"/>
  <c r="T10" i="3"/>
  <c r="J10" i="3"/>
  <c r="I10" i="3"/>
  <c r="T9" i="3"/>
  <c r="J9" i="3"/>
  <c r="I9" i="3"/>
  <c r="T8" i="3"/>
  <c r="J8" i="3"/>
  <c r="I8" i="3"/>
  <c r="T7" i="3"/>
  <c r="J7" i="3"/>
  <c r="I7" i="3"/>
  <c r="X77" i="1"/>
  <c r="X78" i="1" s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AB8" i="1"/>
  <c r="X8" i="1"/>
  <c r="W8" i="1"/>
  <c r="T8" i="1"/>
  <c r="S8" i="1"/>
  <c r="P8" i="1"/>
  <c r="O8" i="1"/>
  <c r="L8" i="1"/>
  <c r="K8" i="1"/>
  <c r="H8" i="1"/>
  <c r="G8" i="1"/>
  <c r="D8" i="1"/>
  <c r="C8" i="1"/>
  <c r="P9" i="1" s="1"/>
  <c r="AC5" i="1"/>
  <c r="AC8" i="1" s="1"/>
  <c r="AB5" i="1"/>
  <c r="AA5" i="1"/>
  <c r="AA8" i="1" s="1"/>
  <c r="Z5" i="1"/>
  <c r="Z8" i="1" s="1"/>
  <c r="Z9" i="1" s="1"/>
  <c r="Y5" i="1"/>
  <c r="Y8" i="1" s="1"/>
  <c r="X5" i="1"/>
  <c r="W5" i="1"/>
  <c r="V5" i="1"/>
  <c r="V8" i="1" s="1"/>
  <c r="V9" i="1" s="1"/>
  <c r="U5" i="1"/>
  <c r="U8" i="1" s="1"/>
  <c r="T5" i="1"/>
  <c r="S5" i="1"/>
  <c r="R5" i="1"/>
  <c r="R8" i="1" s="1"/>
  <c r="R9" i="1" s="1"/>
  <c r="Q5" i="1"/>
  <c r="Q8" i="1" s="1"/>
  <c r="P5" i="1"/>
  <c r="O5" i="1"/>
  <c r="N5" i="1"/>
  <c r="N8" i="1" s="1"/>
  <c r="N9" i="1" s="1"/>
  <c r="M5" i="1"/>
  <c r="M8" i="1" s="1"/>
  <c r="L5" i="1"/>
  <c r="K5" i="1"/>
  <c r="J5" i="1"/>
  <c r="J8" i="1" s="1"/>
  <c r="J9" i="1" s="1"/>
  <c r="I5" i="1"/>
  <c r="I8" i="1" s="1"/>
  <c r="H5" i="1"/>
  <c r="G5" i="1"/>
  <c r="F5" i="1"/>
  <c r="F8" i="1" s="1"/>
  <c r="F9" i="1" s="1"/>
  <c r="E5" i="1"/>
  <c r="E8" i="1" s="1"/>
  <c r="D5" i="1"/>
  <c r="AC71" i="1" l="1"/>
  <c r="Y71" i="1"/>
  <c r="U71" i="1"/>
  <c r="Q71" i="1"/>
  <c r="M71" i="1"/>
  <c r="I71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U9" i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Y9" i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AC9" i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X9" i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J10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N10" i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R10" i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V10" i="1"/>
  <c r="Z10" i="1"/>
  <c r="P10" i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V11" i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AA9" i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T9" i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Z11" i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AB9" i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K9" i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L9" i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W9" i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S9" i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</calcChain>
</file>

<file path=xl/sharedStrings.xml><?xml version="1.0" encoding="utf-8"?>
<sst xmlns="http://schemas.openxmlformats.org/spreadsheetml/2006/main" count="71" uniqueCount="42">
  <si>
    <t>Meathop model</t>
  </si>
  <si>
    <t>Exp(-1/t)</t>
  </si>
  <si>
    <t>Year</t>
  </si>
  <si>
    <t>%mod</t>
  </si>
  <si>
    <t>% abs mod</t>
  </si>
  <si>
    <t>Interpolator</t>
  </si>
  <si>
    <t>Enter</t>
  </si>
  <si>
    <t>Sample</t>
  </si>
  <si>
    <t>High</t>
  </si>
  <si>
    <t>14C</t>
  </si>
  <si>
    <t>MRT</t>
  </si>
  <si>
    <t>Low</t>
  </si>
  <si>
    <t xml:space="preserve">Data from Ingeborg Levin </t>
  </si>
  <si>
    <t>Compiled by MHG  FEB 2016</t>
  </si>
  <si>
    <t>Levin, I., Hammer, S., Kromer, B. &amp; Meinhardt, F. 2008 Radiocarbon observations in atmospheric CO2: Determining</t>
  </si>
  <si>
    <t xml:space="preserve"> fossil fuel CO2 over Europe using Jungfraujoch observations as background. Science of the Total Environment 391, 211-216.</t>
  </si>
  <si>
    <r>
      <t>D</t>
    </r>
    <r>
      <rPr>
        <vertAlign val="superscript"/>
        <sz val="10"/>
        <rFont val="Arial"/>
        <family val="2"/>
      </rPr>
      <t>14</t>
    </r>
    <r>
      <rPr>
        <sz val="10"/>
        <rFont val="Arial"/>
        <family val="2"/>
      </rP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(‰)</t>
    </r>
  </si>
  <si>
    <t>Annual mean % mod</t>
  </si>
  <si>
    <t>Summer mean % mod</t>
  </si>
  <si>
    <t>Diff (Summer-Annual)</t>
  </si>
  <si>
    <t>not enough data</t>
  </si>
  <si>
    <t>**</t>
  </si>
  <si>
    <t>calibomb</t>
  </si>
  <si>
    <t>#</t>
  </si>
  <si>
    <t>*  Combined  record is 1959-1976 (Vermunt) and 1977-2010 (Schauinsland)</t>
  </si>
  <si>
    <t xml:space="preserve">**  Filled two year gap by linear interpolation </t>
  </si>
  <si>
    <t>NB calculated % mod values by first correcting Levins data to %, and then converting % abs mod to % mod</t>
  </si>
  <si>
    <t>NB calculated values close to results in Goodsite et al. 2001</t>
  </si>
  <si>
    <t># extrapolated assuming 0.4 %modern annual decrease</t>
  </si>
  <si>
    <t>Updated for northern hemisphere, using Levin Schauimsland data from 1977</t>
  </si>
  <si>
    <t>Mean residence times in red</t>
  </si>
  <si>
    <t>Closest match gives the best estimate of the MRT (in years; the number in red in the column header)</t>
  </si>
  <si>
    <t>Often, two solutions are possible, but sometimes one can be dismissed as being unfeasible</t>
  </si>
  <si>
    <t>As an example, a soil sampled in 2014 with a 14C content of 105.2 %modern could have a MRT of either 6 or 150 years</t>
  </si>
  <si>
    <t># Ingeborg Levin, Bernd Kromer and Samuel Hammer,</t>
  </si>
  <si>
    <t>#"Atmospheric D14CO2 trend in Western European background air from 2000 to 2012"</t>
  </si>
  <si>
    <t># Tellus B 2013, 65, 20092, http://dx.doi.org/10.3402/tellusb.v65i0.20092</t>
  </si>
  <si>
    <t>For soils collected in 2014, match soil 14C content with values in 2014 row</t>
  </si>
  <si>
    <t>Interpolate to estimate best fit for longer MRT values (can use calculator to right)</t>
  </si>
  <si>
    <t>NB extrapolated atmospheric %modern record from 2012 assuming 0.4 %modern annual decrease</t>
  </si>
  <si>
    <t>Instructions</t>
  </si>
  <si>
    <t>Interpolcated MRT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</si>
</sst>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 Unicode MS"/>
      <family val="2"/>
    </font>
    <font>
      <sz val="10"/>
      <name val="Arial"/>
    </font>
    <font>
      <i/>
      <sz val="10"/>
      <name val="Arial"/>
      <family val="2"/>
    </font>
    <font>
      <sz val="12"/>
      <name val="Symbol"/>
      <family val="1"/>
      <charset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Arial Unicode MS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u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71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0" applyFont="1" applyAlignment="1">
      <alignment vertical="center"/>
    </xf>
    <xf numFmtId="0" fontId="1" fillId="0" borderId="1" xfId="1" applyBorder="1" applyAlignment="1">
      <alignment horizontal="right"/>
    </xf>
    <xf numFmtId="0" fontId="2" fillId="2" borderId="1" xfId="1" applyFont="1" applyFill="1" applyBorder="1"/>
    <xf numFmtId="0" fontId="2" fillId="4" borderId="1" xfId="1" applyFont="1" applyFill="1" applyBorder="1"/>
    <xf numFmtId="0" fontId="1" fillId="2" borderId="1" xfId="1" applyFill="1" applyBorder="1"/>
    <xf numFmtId="2" fontId="1" fillId="4" borderId="1" xfId="1" applyNumberFormat="1" applyFill="1" applyBorder="1"/>
    <xf numFmtId="2" fontId="1" fillId="5" borderId="1" xfId="1" applyNumberFormat="1" applyFill="1" applyBorder="1"/>
    <xf numFmtId="0" fontId="1" fillId="5" borderId="1" xfId="1" applyFill="1" applyBorder="1"/>
    <xf numFmtId="2" fontId="1" fillId="5" borderId="3" xfId="1" applyNumberFormat="1" applyFill="1" applyBorder="1"/>
    <xf numFmtId="0" fontId="1" fillId="6" borderId="0" xfId="1" applyFill="1"/>
    <xf numFmtId="0" fontId="1" fillId="3" borderId="4" xfId="1" applyFill="1" applyBorder="1"/>
    <xf numFmtId="0" fontId="1" fillId="0" borderId="4" xfId="1" applyBorder="1"/>
    <xf numFmtId="0" fontId="1" fillId="6" borderId="5" xfId="1" applyFill="1" applyBorder="1"/>
    <xf numFmtId="0" fontId="1" fillId="3" borderId="6" xfId="1" applyFill="1" applyBorder="1"/>
    <xf numFmtId="0" fontId="1" fillId="0" borderId="7" xfId="1" applyBorder="1"/>
    <xf numFmtId="0" fontId="1" fillId="6" borderId="8" xfId="1" applyFill="1" applyBorder="1"/>
    <xf numFmtId="0" fontId="1" fillId="3" borderId="9" xfId="1" applyFill="1" applyBorder="1"/>
    <xf numFmtId="0" fontId="1" fillId="0" borderId="10" xfId="1" applyBorder="1"/>
    <xf numFmtId="0" fontId="2" fillId="0" borderId="0" xfId="2" applyFont="1" applyFill="1"/>
    <xf numFmtId="0" fontId="4" fillId="0" borderId="0" xfId="2" applyFill="1" applyAlignment="1">
      <alignment horizontal="center"/>
    </xf>
    <xf numFmtId="165" fontId="4" fillId="0" borderId="0" xfId="2" applyNumberFormat="1" applyFill="1" applyAlignment="1">
      <alignment horizontal="center"/>
    </xf>
    <xf numFmtId="0" fontId="4" fillId="0" borderId="0" xfId="2" applyFill="1"/>
    <xf numFmtId="0" fontId="5" fillId="0" borderId="0" xfId="2" applyFont="1" applyFill="1"/>
    <xf numFmtId="0" fontId="4" fillId="0" borderId="1" xfId="2" applyFill="1" applyBorder="1" applyAlignment="1">
      <alignment horizontal="center"/>
    </xf>
    <xf numFmtId="0" fontId="6" fillId="0" borderId="1" xfId="2" applyFont="1" applyFill="1" applyBorder="1" applyAlignment="1">
      <alignment horizontal="center"/>
    </xf>
    <xf numFmtId="165" fontId="6" fillId="0" borderId="1" xfId="2" applyNumberFormat="1" applyFont="1" applyFill="1" applyBorder="1" applyAlignment="1">
      <alignment horizontal="center"/>
    </xf>
    <xf numFmtId="0" fontId="1" fillId="0" borderId="1" xfId="2" applyFont="1" applyFill="1" applyBorder="1" applyAlignment="1">
      <alignment horizontal="center"/>
    </xf>
    <xf numFmtId="0" fontId="4" fillId="0" borderId="1" xfId="2" applyFill="1" applyBorder="1"/>
    <xf numFmtId="0" fontId="4" fillId="0" borderId="1" xfId="2" applyBorder="1" applyAlignment="1">
      <alignment horizontal="center"/>
    </xf>
    <xf numFmtId="165" fontId="4" fillId="0" borderId="1" xfId="2" applyNumberFormat="1" applyFill="1" applyBorder="1" applyAlignment="1">
      <alignment horizontal="center"/>
    </xf>
    <xf numFmtId="2" fontId="4" fillId="0" borderId="1" xfId="2" applyNumberFormat="1" applyFill="1" applyBorder="1"/>
    <xf numFmtId="2" fontId="4" fillId="0" borderId="11" xfId="2" applyNumberFormat="1" applyFill="1" applyBorder="1"/>
    <xf numFmtId="2" fontId="4" fillId="0" borderId="1" xfId="2" applyNumberFormat="1" applyBorder="1"/>
    <xf numFmtId="0" fontId="4" fillId="0" borderId="11" xfId="2" applyFill="1" applyBorder="1"/>
    <xf numFmtId="165" fontId="4" fillId="0" borderId="1" xfId="2" applyNumberFormat="1" applyFill="1" applyBorder="1"/>
    <xf numFmtId="0" fontId="4" fillId="0" borderId="0" xfId="2" applyFill="1" applyBorder="1" applyAlignment="1">
      <alignment horizontal="center"/>
    </xf>
    <xf numFmtId="165" fontId="4" fillId="0" borderId="0" xfId="2" applyNumberFormat="1" applyFill="1" applyBorder="1" applyAlignment="1">
      <alignment horizontal="center"/>
    </xf>
    <xf numFmtId="165" fontId="4" fillId="0" borderId="0" xfId="2" applyNumberFormat="1" applyFill="1" applyBorder="1"/>
    <xf numFmtId="0" fontId="4" fillId="0" borderId="0" xfId="2" applyFill="1" applyBorder="1"/>
    <xf numFmtId="2" fontId="4" fillId="0" borderId="0" xfId="2" applyNumberFormat="1" applyFill="1" applyBorder="1"/>
    <xf numFmtId="0" fontId="4" fillId="0" borderId="0" xfId="2" applyBorder="1" applyAlignment="1">
      <alignment horizontal="center"/>
    </xf>
    <xf numFmtId="2" fontId="4" fillId="0" borderId="0" xfId="2" applyNumberFormat="1" applyBorder="1"/>
    <xf numFmtId="0" fontId="1" fillId="0" borderId="0" xfId="2" applyFont="1" applyFill="1"/>
    <xf numFmtId="0" fontId="4" fillId="0" borderId="4" xfId="2" applyFill="1" applyBorder="1" applyAlignment="1">
      <alignment horizontal="center"/>
    </xf>
    <xf numFmtId="2" fontId="4" fillId="0" borderId="4" xfId="2" applyNumberFormat="1" applyFill="1" applyBorder="1"/>
    <xf numFmtId="0" fontId="1" fillId="0" borderId="0" xfId="2" applyFont="1" applyFill="1" applyBorder="1"/>
    <xf numFmtId="0" fontId="4" fillId="0" borderId="0" xfId="2" applyFill="1" applyAlignment="1">
      <alignment horizontal="left"/>
    </xf>
    <xf numFmtId="0" fontId="1" fillId="2" borderId="4" xfId="1" applyFill="1" applyBorder="1"/>
    <xf numFmtId="2" fontId="1" fillId="4" borderId="4" xfId="1" applyNumberFormat="1" applyFill="1" applyBorder="1"/>
    <xf numFmtId="2" fontId="1" fillId="5" borderId="4" xfId="1" applyNumberFormat="1" applyFill="1" applyBorder="1"/>
    <xf numFmtId="0" fontId="1" fillId="2" borderId="12" xfId="1" applyFill="1" applyBorder="1"/>
    <xf numFmtId="2" fontId="1" fillId="4" borderId="13" xfId="1" applyNumberFormat="1" applyFill="1" applyBorder="1"/>
    <xf numFmtId="2" fontId="1" fillId="5" borderId="13" xfId="1" applyNumberFormat="1" applyFill="1" applyBorder="1"/>
    <xf numFmtId="2" fontId="1" fillId="5" borderId="14" xfId="1" applyNumberFormat="1" applyFill="1" applyBorder="1"/>
    <xf numFmtId="0" fontId="9" fillId="0" borderId="0" xfId="1" applyFont="1"/>
    <xf numFmtId="0" fontId="10" fillId="0" borderId="0" xfId="0" applyFont="1" applyAlignment="1">
      <alignment vertical="center"/>
    </xf>
    <xf numFmtId="0" fontId="9" fillId="5" borderId="1" xfId="1" applyFont="1" applyFill="1" applyBorder="1"/>
    <xf numFmtId="0" fontId="9" fillId="5" borderId="2" xfId="1" applyFont="1" applyFill="1" applyBorder="1"/>
    <xf numFmtId="164" fontId="1" fillId="0" borderId="1" xfId="1" applyNumberFormat="1" applyFont="1" applyBorder="1"/>
    <xf numFmtId="2" fontId="0" fillId="7" borderId="1" xfId="0" applyNumberFormat="1" applyFill="1" applyBorder="1" applyAlignment="1">
      <alignment horizontal="center" vertical="top"/>
    </xf>
    <xf numFmtId="2" fontId="4" fillId="7" borderId="1" xfId="2" applyNumberFormat="1" applyFill="1" applyBorder="1"/>
    <xf numFmtId="2" fontId="4" fillId="7" borderId="4" xfId="2" applyNumberFormat="1" applyFill="1" applyBorder="1"/>
    <xf numFmtId="2" fontId="4" fillId="7" borderId="13" xfId="2" applyNumberFormat="1" applyFill="1" applyBorder="1"/>
    <xf numFmtId="0" fontId="2" fillId="7" borderId="1" xfId="1" applyFont="1" applyFill="1" applyBorder="1"/>
    <xf numFmtId="0" fontId="11" fillId="0" borderId="0" xfId="0" applyFont="1" applyFill="1" applyAlignment="1">
      <alignment horizontal="left"/>
    </xf>
    <xf numFmtId="0" fontId="12" fillId="0" borderId="0" xfId="1" applyFont="1"/>
    <xf numFmtId="0" fontId="13" fillId="0" borderId="0" xfId="1" applyFont="1"/>
    <xf numFmtId="1" fontId="2" fillId="0" borderId="1" xfId="1" applyNumberFormat="1" applyFont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27008346542607"/>
          <c:y val="3.0837592669337385E-2"/>
          <c:w val="0.81048322314866117"/>
          <c:h val="0.82889128990455141"/>
        </c:manualLayout>
      </c:layout>
      <c:scatterChart>
        <c:scatterStyle val="lineMarker"/>
        <c:varyColors val="0"/>
        <c:ser>
          <c:idx val="0"/>
          <c:order val="0"/>
          <c:tx>
            <c:v>Atmospheric CO2</c:v>
          </c:tx>
          <c:xVal>
            <c:numRef>
              <c:f>'Meathop model 2016 - NH'!$A$7:$A$71</c:f>
              <c:numCache>
                <c:formatCode>General</c:formatCode>
                <c:ptCount val="65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</c:numCache>
            </c:numRef>
          </c:xVal>
          <c:yVal>
            <c:numRef>
              <c:f>'Meathop model 2016 - NH'!$B$7:$B$71</c:f>
              <c:numCache>
                <c:formatCode>0.00</c:formatCode>
                <c:ptCount val="65"/>
                <c:pt idx="0">
                  <c:v>96.8</c:v>
                </c:pt>
                <c:pt idx="1">
                  <c:v>96.7</c:v>
                </c:pt>
                <c:pt idx="2">
                  <c:v>96.6</c:v>
                </c:pt>
                <c:pt idx="3">
                  <c:v>96.5</c:v>
                </c:pt>
                <c:pt idx="4">
                  <c:v>97</c:v>
                </c:pt>
                <c:pt idx="5">
                  <c:v>99</c:v>
                </c:pt>
                <c:pt idx="6">
                  <c:v>101.5</c:v>
                </c:pt>
                <c:pt idx="7">
                  <c:v>107.5</c:v>
                </c:pt>
                <c:pt idx="8">
                  <c:v>115</c:v>
                </c:pt>
                <c:pt idx="9">
                  <c:v>122.96713059696475</c:v>
                </c:pt>
                <c:pt idx="10">
                  <c:v>121.40509963512338</c:v>
                </c:pt>
                <c:pt idx="11">
                  <c:v>122.2917788599722</c:v>
                </c:pt>
                <c:pt idx="12">
                  <c:v>136.31439087838348</c:v>
                </c:pt>
                <c:pt idx="13">
                  <c:v>171.57793055796358</c:v>
                </c:pt>
                <c:pt idx="14">
                  <c:v>183.84440670525473</c:v>
                </c:pt>
                <c:pt idx="15">
                  <c:v>175.76863300167361</c:v>
                </c:pt>
                <c:pt idx="16">
                  <c:v>169.48649709510872</c:v>
                </c:pt>
                <c:pt idx="17">
                  <c:v>162.66766098886313</c:v>
                </c:pt>
                <c:pt idx="18">
                  <c:v>156.87381222035106</c:v>
                </c:pt>
                <c:pt idx="19">
                  <c:v>154.88055237131786</c:v>
                </c:pt>
                <c:pt idx="20">
                  <c:v>153.32749783016203</c:v>
                </c:pt>
                <c:pt idx="21">
                  <c:v>150.25365215981756</c:v>
                </c:pt>
                <c:pt idx="22">
                  <c:v>146.94373598248094</c:v>
                </c:pt>
                <c:pt idx="23">
                  <c:v>142.42310867467123</c:v>
                </c:pt>
                <c:pt idx="24">
                  <c:v>140.09</c:v>
                </c:pt>
                <c:pt idx="25">
                  <c:v>137.78</c:v>
                </c:pt>
                <c:pt idx="26">
                  <c:v>135.4711713837261</c:v>
                </c:pt>
                <c:pt idx="27">
                  <c:v>133.63871923203871</c:v>
                </c:pt>
                <c:pt idx="28">
                  <c:v>132.77027613005441</c:v>
                </c:pt>
                <c:pt idx="29">
                  <c:v>130.17516027983498</c:v>
                </c:pt>
                <c:pt idx="30">
                  <c:v>127.17335792706207</c:v>
                </c:pt>
                <c:pt idx="31">
                  <c:v>126.11341496684406</c:v>
                </c:pt>
                <c:pt idx="32">
                  <c:v>124.47347875727272</c:v>
                </c:pt>
                <c:pt idx="33">
                  <c:v>123.05154663105978</c:v>
                </c:pt>
                <c:pt idx="34">
                  <c:v>120.98244055602321</c:v>
                </c:pt>
                <c:pt idx="35">
                  <c:v>119.95020137340261</c:v>
                </c:pt>
                <c:pt idx="36">
                  <c:v>118.83270883039083</c:v>
                </c:pt>
                <c:pt idx="37">
                  <c:v>118.05941410584927</c:v>
                </c:pt>
                <c:pt idx="38">
                  <c:v>117.2411267457218</c:v>
                </c:pt>
                <c:pt idx="39">
                  <c:v>116.5786924678499</c:v>
                </c:pt>
                <c:pt idx="40">
                  <c:v>115.38476489328529</c:v>
                </c:pt>
                <c:pt idx="41">
                  <c:v>114.18608802859607</c:v>
                </c:pt>
                <c:pt idx="42">
                  <c:v>113.67914300224281</c:v>
                </c:pt>
                <c:pt idx="43">
                  <c:v>112.91895466529333</c:v>
                </c:pt>
                <c:pt idx="44">
                  <c:v>112.33501814772718</c:v>
                </c:pt>
                <c:pt idx="45">
                  <c:v>111.71318458348817</c:v>
                </c:pt>
                <c:pt idx="46">
                  <c:v>110.86004738920474</c:v>
                </c:pt>
                <c:pt idx="47">
                  <c:v>110.6009106267622</c:v>
                </c:pt>
                <c:pt idx="48">
                  <c:v>110.30518534337445</c:v>
                </c:pt>
                <c:pt idx="49">
                  <c:v>109.57092297561948</c:v>
                </c:pt>
                <c:pt idx="50">
                  <c:v>109.28174691505733</c:v>
                </c:pt>
                <c:pt idx="51">
                  <c:v>108.57490293828215</c:v>
                </c:pt>
                <c:pt idx="52">
                  <c:v>107.85965163050082</c:v>
                </c:pt>
                <c:pt idx="53">
                  <c:v>107.32695257310583</c:v>
                </c:pt>
                <c:pt idx="54">
                  <c:v>106.74220872354314</c:v>
                </c:pt>
                <c:pt idx="55">
                  <c:v>106.1758434783206</c:v>
                </c:pt>
                <c:pt idx="56">
                  <c:v>106.11575287155549</c:v>
                </c:pt>
                <c:pt idx="57">
                  <c:v>105.63515801118483</c:v>
                </c:pt>
                <c:pt idx="58">
                  <c:v>105.24964371579424</c:v>
                </c:pt>
                <c:pt idx="59">
                  <c:v>104.93693624052236</c:v>
                </c:pt>
                <c:pt idx="60">
                  <c:v>104.53693624052235</c:v>
                </c:pt>
                <c:pt idx="61">
                  <c:v>104.36</c:v>
                </c:pt>
                <c:pt idx="62">
                  <c:v>103.96</c:v>
                </c:pt>
                <c:pt idx="63">
                  <c:v>103.55999999999999</c:v>
                </c:pt>
                <c:pt idx="64">
                  <c:v>103.15999999999998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'Meathop model 2016 - NH'!$E$6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'Meathop model 2016 - NH'!$A$7:$A$71</c:f>
              <c:numCache>
                <c:formatCode>General</c:formatCode>
                <c:ptCount val="65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</c:numCache>
            </c:numRef>
          </c:xVal>
          <c:yVal>
            <c:numRef>
              <c:f>'Meathop model 2016 - NH'!$E$7:$E$71</c:f>
              <c:numCache>
                <c:formatCode>0.00</c:formatCode>
                <c:ptCount val="65"/>
                <c:pt idx="0">
                  <c:v>96.6</c:v>
                </c:pt>
                <c:pt idx="1">
                  <c:v>96.599879037135594</c:v>
                </c:pt>
                <c:pt idx="2">
                  <c:v>96.634550428073567</c:v>
                </c:pt>
                <c:pt idx="3">
                  <c:v>96.611640654801747</c:v>
                </c:pt>
                <c:pt idx="4">
                  <c:v>96.553816212763564</c:v>
                </c:pt>
                <c:pt idx="5">
                  <c:v>96.710792427974312</c:v>
                </c:pt>
                <c:pt idx="6">
                  <c:v>97.587851968080145</c:v>
                </c:pt>
                <c:pt idx="7">
                  <c:v>99.098066362712586</c:v>
                </c:pt>
                <c:pt idx="8">
                  <c:v>102.36804847233854</c:v>
                </c:pt>
                <c:pt idx="9">
                  <c:v>107.29444675927077</c:v>
                </c:pt>
                <c:pt idx="10">
                  <c:v>113.408401245503</c:v>
                </c:pt>
                <c:pt idx="11">
                  <c:v>116.49698788253784</c:v>
                </c:pt>
                <c:pt idx="12">
                  <c:v>118.71295659024511</c:v>
                </c:pt>
                <c:pt idx="13">
                  <c:v>125.56066194970289</c:v>
                </c:pt>
                <c:pt idx="14">
                  <c:v>143.5608470658388</c:v>
                </c:pt>
                <c:pt idx="15">
                  <c:v>159.28867390429127</c:v>
                </c:pt>
                <c:pt idx="16">
                  <c:v>165.64753925847438</c:v>
                </c:pt>
                <c:pt idx="17">
                  <c:v>167.02898748057049</c:v>
                </c:pt>
                <c:pt idx="18">
                  <c:v>165.18133615639843</c:v>
                </c:pt>
                <c:pt idx="19">
                  <c:v>161.77820956946991</c:v>
                </c:pt>
                <c:pt idx="20">
                  <c:v>158.92417302234017</c:v>
                </c:pt>
                <c:pt idx="21">
                  <c:v>156.57615537801507</c:v>
                </c:pt>
                <c:pt idx="22">
                  <c:v>153.93833548938449</c:v>
                </c:pt>
                <c:pt idx="23">
                  <c:v>151.03239472805478</c:v>
                </c:pt>
                <c:pt idx="24">
                  <c:v>147.48909131596491</c:v>
                </c:pt>
                <c:pt idx="25">
                  <c:v>144.41786422598346</c:v>
                </c:pt>
                <c:pt idx="26">
                  <c:v>141.64225324888758</c:v>
                </c:pt>
                <c:pt idx="27">
                  <c:v>139.04662198066902</c:v>
                </c:pt>
                <c:pt idx="28">
                  <c:v>136.74720214442846</c:v>
                </c:pt>
                <c:pt idx="29">
                  <c:v>135.00564373019526</c:v>
                </c:pt>
                <c:pt idx="30">
                  <c:v>132.92551481720989</c:v>
                </c:pt>
                <c:pt idx="31">
                  <c:v>130.48084039532586</c:v>
                </c:pt>
                <c:pt idx="32">
                  <c:v>128.57654576435633</c:v>
                </c:pt>
                <c:pt idx="33">
                  <c:v>126.77278137411309</c:v>
                </c:pt>
                <c:pt idx="34">
                  <c:v>125.11558407320632</c:v>
                </c:pt>
                <c:pt idx="35">
                  <c:v>123.29382174918956</c:v>
                </c:pt>
                <c:pt idx="36">
                  <c:v>121.77869427539926</c:v>
                </c:pt>
                <c:pt idx="37">
                  <c:v>120.41624994566583</c:v>
                </c:pt>
                <c:pt idx="38">
                  <c:v>119.28134572067117</c:v>
                </c:pt>
                <c:pt idx="39">
                  <c:v>118.26690346872024</c:v>
                </c:pt>
                <c:pt idx="40">
                  <c:v>117.38663809890102</c:v>
                </c:pt>
                <c:pt idx="41">
                  <c:v>116.37970165042</c:v>
                </c:pt>
                <c:pt idx="42">
                  <c:v>115.29418961672536</c:v>
                </c:pt>
                <c:pt idx="43">
                  <c:v>114.43192928010397</c:v>
                </c:pt>
                <c:pt idx="44">
                  <c:v>113.60600006746822</c:v>
                </c:pt>
                <c:pt idx="45">
                  <c:v>112.87116099254312</c:v>
                </c:pt>
                <c:pt idx="46">
                  <c:v>112.17679643310031</c:v>
                </c:pt>
                <c:pt idx="47">
                  <c:v>111.41653453724109</c:v>
                </c:pt>
                <c:pt idx="48">
                  <c:v>110.84878124588911</c:v>
                </c:pt>
                <c:pt idx="49">
                  <c:v>110.38350237164275</c:v>
                </c:pt>
                <c:pt idx="50">
                  <c:v>109.80887480981536</c:v>
                </c:pt>
                <c:pt idx="51">
                  <c:v>109.34206583930805</c:v>
                </c:pt>
                <c:pt idx="52">
                  <c:v>108.77735132397348</c:v>
                </c:pt>
                <c:pt idx="53">
                  <c:v>108.15003430154461</c:v>
                </c:pt>
                <c:pt idx="54">
                  <c:v>107.55618490471964</c:v>
                </c:pt>
                <c:pt idx="55">
                  <c:v>106.96234094308012</c:v>
                </c:pt>
                <c:pt idx="56">
                  <c:v>106.37573965486092</c:v>
                </c:pt>
                <c:pt idx="57">
                  <c:v>105.99144415142351</c:v>
                </c:pt>
                <c:pt idx="58">
                  <c:v>105.56554093884793</c:v>
                </c:pt>
                <c:pt idx="59">
                  <c:v>105.15159714656679</c:v>
                </c:pt>
                <c:pt idx="60">
                  <c:v>104.77338768110701</c:v>
                </c:pt>
                <c:pt idx="61">
                  <c:v>104.38278378302195</c:v>
                </c:pt>
                <c:pt idx="62">
                  <c:v>104.07182419123686</c:v>
                </c:pt>
                <c:pt idx="63">
                  <c:v>103.72207565497123</c:v>
                </c:pt>
                <c:pt idx="64">
                  <c:v>103.34883882032335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'Meathop model 2016 - NH'!$H$6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'Meathop model 2016 - NH'!$A$7:$A$71</c:f>
              <c:numCache>
                <c:formatCode>General</c:formatCode>
                <c:ptCount val="65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</c:numCache>
            </c:numRef>
          </c:xVal>
          <c:yVal>
            <c:numRef>
              <c:f>'Meathop model 2016 - NH'!$H$7:$H$71</c:f>
              <c:numCache>
                <c:formatCode>0.00</c:formatCode>
                <c:ptCount val="65"/>
                <c:pt idx="0">
                  <c:v>96.55</c:v>
                </c:pt>
                <c:pt idx="1">
                  <c:v>96.558942499481688</c:v>
                </c:pt>
                <c:pt idx="2">
                  <c:v>96.582270725606804</c:v>
                </c:pt>
                <c:pt idx="3">
                  <c:v>96.581127780444575</c:v>
                </c:pt>
                <c:pt idx="4">
                  <c:v>96.559954175247753</c:v>
                </c:pt>
                <c:pt idx="5">
                  <c:v>96.63109442876069</c:v>
                </c:pt>
                <c:pt idx="6">
                  <c:v>97.049532686995207</c:v>
                </c:pt>
                <c:pt idx="7">
                  <c:v>97.842795977025546</c:v>
                </c:pt>
                <c:pt idx="8">
                  <c:v>99.57673614577223</c:v>
                </c:pt>
                <c:pt idx="9">
                  <c:v>102.35221566473709</c:v>
                </c:pt>
                <c:pt idx="10">
                  <c:v>106.06469147778037</c:v>
                </c:pt>
                <c:pt idx="11">
                  <c:v>108.81871053207492</c:v>
                </c:pt>
                <c:pt idx="12">
                  <c:v>111.23136592891652</c:v>
                </c:pt>
                <c:pt idx="13">
                  <c:v>115.74218469021204</c:v>
                </c:pt>
                <c:pt idx="14">
                  <c:v>125.81449764624317</c:v>
                </c:pt>
                <c:pt idx="15">
                  <c:v>136.27702656159332</c:v>
                </c:pt>
                <c:pt idx="16">
                  <c:v>143.37776099360511</c:v>
                </c:pt>
                <c:pt idx="17">
                  <c:v>148.05094759254692</c:v>
                </c:pt>
                <c:pt idx="18">
                  <c:v>150.6398141487058</c:v>
                </c:pt>
                <c:pt idx="19">
                  <c:v>151.70787721159004</c:v>
                </c:pt>
                <c:pt idx="20">
                  <c:v>152.21841397506756</c:v>
                </c:pt>
                <c:pt idx="21">
                  <c:v>152.35217730424915</c:v>
                </c:pt>
                <c:pt idx="22">
                  <c:v>151.9025597020063</c:v>
                </c:pt>
                <c:pt idx="23">
                  <c:v>150.93276644925209</c:v>
                </c:pt>
                <c:pt idx="24">
                  <c:v>149.31837958877898</c:v>
                </c:pt>
                <c:pt idx="25">
                  <c:v>147.57182254589509</c:v>
                </c:pt>
                <c:pt idx="26">
                  <c:v>145.72133234303345</c:v>
                </c:pt>
                <c:pt idx="27">
                  <c:v>143.78606189541307</c:v>
                </c:pt>
                <c:pt idx="28">
                  <c:v>141.8675513813875</c:v>
                </c:pt>
                <c:pt idx="29">
                  <c:v>140.13699753209534</c:v>
                </c:pt>
                <c:pt idx="30">
                  <c:v>138.24847125302307</c:v>
                </c:pt>
                <c:pt idx="31">
                  <c:v>136.1572691182277</c:v>
                </c:pt>
                <c:pt idx="32">
                  <c:v>134.25094344374739</c:v>
                </c:pt>
                <c:pt idx="33">
                  <c:v>132.39129968593664</c:v>
                </c:pt>
                <c:pt idx="34">
                  <c:v>130.60930782295165</c:v>
                </c:pt>
                <c:pt idx="35">
                  <c:v>128.77412313927468</c:v>
                </c:pt>
                <c:pt idx="36">
                  <c:v>127.0826365726014</c:v>
                </c:pt>
                <c:pt idx="37">
                  <c:v>125.4934588039383</c:v>
                </c:pt>
                <c:pt idx="38">
                  <c:v>124.05020735947895</c:v>
                </c:pt>
                <c:pt idx="39">
                  <c:v>122.71834597803152</c:v>
                </c:pt>
                <c:pt idx="40">
                  <c:v>121.50583750407579</c:v>
                </c:pt>
                <c:pt idx="41">
                  <c:v>120.29519779048863</c:v>
                </c:pt>
                <c:pt idx="42">
                  <c:v>119.08528385725985</c:v>
                </c:pt>
                <c:pt idx="43">
                  <c:v>118.00077104039038</c:v>
                </c:pt>
                <c:pt idx="44">
                  <c:v>116.97328332017567</c:v>
                </c:pt>
                <c:pt idx="45">
                  <c:v>116.02429670418201</c:v>
                </c:pt>
                <c:pt idx="46">
                  <c:v>115.13277484720044</c:v>
                </c:pt>
                <c:pt idx="47">
                  <c:v>114.24663299022536</c:v>
                </c:pt>
                <c:pt idx="48">
                  <c:v>113.47199699634703</c:v>
                </c:pt>
                <c:pt idx="49">
                  <c:v>112.78207189688833</c:v>
                </c:pt>
                <c:pt idx="50">
                  <c:v>112.08249188666539</c:v>
                </c:pt>
                <c:pt idx="51">
                  <c:v>111.45523336823047</c:v>
                </c:pt>
                <c:pt idx="52">
                  <c:v>110.81195485111355</c:v>
                </c:pt>
                <c:pt idx="53">
                  <c:v>110.15407692705807</c:v>
                </c:pt>
                <c:pt idx="54">
                  <c:v>109.51715711297875</c:v>
                </c:pt>
                <c:pt idx="55">
                  <c:v>108.88804714496096</c:v>
                </c:pt>
                <c:pt idx="56">
                  <c:v>108.26866648075315</c:v>
                </c:pt>
                <c:pt idx="57">
                  <c:v>107.74842891589573</c:v>
                </c:pt>
                <c:pt idx="58">
                  <c:v>107.23366501429234</c:v>
                </c:pt>
                <c:pt idx="59">
                  <c:v>106.74051846463476</c:v>
                </c:pt>
                <c:pt idx="60">
                  <c:v>106.27819155479307</c:v>
                </c:pt>
                <c:pt idx="61">
                  <c:v>105.82540250109948</c:v>
                </c:pt>
                <c:pt idx="62">
                  <c:v>105.42057741499565</c:v>
                </c:pt>
                <c:pt idx="63">
                  <c:v>105.01489739450452</c:v>
                </c:pt>
                <c:pt idx="64">
                  <c:v>104.6085350970293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'Meathop model 2016 - NH'!$M$6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'Meathop model 2016 - NH'!$A$7:$A$71</c:f>
              <c:numCache>
                <c:formatCode>General</c:formatCode>
                <c:ptCount val="65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</c:numCache>
            </c:numRef>
          </c:xVal>
          <c:yVal>
            <c:numRef>
              <c:f>'Meathop model 2016 - NH'!$M$7:$M$71</c:f>
              <c:numCache>
                <c:formatCode>0.00</c:formatCode>
                <c:ptCount val="65"/>
                <c:pt idx="0">
                  <c:v>96.4</c:v>
                </c:pt>
                <c:pt idx="1">
                  <c:v>96.418911553528417</c:v>
                </c:pt>
                <c:pt idx="2">
                  <c:v>96.444426633218541</c:v>
                </c:pt>
                <c:pt idx="3">
                  <c:v>96.456886750657958</c:v>
                </c:pt>
                <c:pt idx="4">
                  <c:v>96.457536685907968</c:v>
                </c:pt>
                <c:pt idx="5">
                  <c:v>96.504572691239957</c:v>
                </c:pt>
                <c:pt idx="6">
                  <c:v>96.736226743396941</c:v>
                </c:pt>
                <c:pt idx="7">
                  <c:v>97.182431003513301</c:v>
                </c:pt>
                <c:pt idx="8">
                  <c:v>98.155498080478935</c:v>
                </c:pt>
                <c:pt idx="9">
                  <c:v>99.747758287210303</c:v>
                </c:pt>
                <c:pt idx="10">
                  <c:v>101.94452025185959</c:v>
                </c:pt>
                <c:pt idx="11">
                  <c:v>103.78235160939909</c:v>
                </c:pt>
                <c:pt idx="12">
                  <c:v>105.528160938201</c:v>
                </c:pt>
                <c:pt idx="13">
                  <c:v>108.43892115887924</c:v>
                </c:pt>
                <c:pt idx="14">
                  <c:v>114.42161578509737</c:v>
                </c:pt>
                <c:pt idx="15">
                  <c:v>120.99834430809258</c:v>
                </c:pt>
                <c:pt idx="16">
                  <c:v>126.17998349308704</c:v>
                </c:pt>
                <c:pt idx="17">
                  <c:v>130.26983664785124</c:v>
                </c:pt>
                <c:pt idx="18">
                  <c:v>133.3209766768031</c:v>
                </c:pt>
                <c:pt idx="19">
                  <c:v>135.52973538629604</c:v>
                </c:pt>
                <c:pt idx="20">
                  <c:v>137.33725284916187</c:v>
                </c:pt>
                <c:pt idx="21">
                  <c:v>138.82354806851606</c:v>
                </c:pt>
                <c:pt idx="22">
                  <c:v>139.87487001364281</c:v>
                </c:pt>
                <c:pt idx="23">
                  <c:v>140.51027728571816</c:v>
                </c:pt>
                <c:pt idx="24">
                  <c:v>140.65453130284629</c:v>
                </c:pt>
                <c:pt idx="25">
                  <c:v>140.56204191834343</c:v>
                </c:pt>
                <c:pt idx="26">
                  <c:v>140.2575844388486</c:v>
                </c:pt>
                <c:pt idx="27">
                  <c:v>139.76149462958955</c:v>
                </c:pt>
                <c:pt idx="28">
                  <c:v>139.13724729119218</c:v>
                </c:pt>
                <c:pt idx="29">
                  <c:v>138.48850786439408</c:v>
                </c:pt>
                <c:pt idx="30">
                  <c:v>137.65388794611545</c:v>
                </c:pt>
                <c:pt idx="31">
                  <c:v>136.61257497133627</c:v>
                </c:pt>
                <c:pt idx="32">
                  <c:v>135.56840812723408</c:v>
                </c:pt>
                <c:pt idx="33">
                  <c:v>134.46670305745315</c:v>
                </c:pt>
                <c:pt idx="34">
                  <c:v>133.33363621380067</c:v>
                </c:pt>
                <c:pt idx="35">
                  <c:v>132.1108908660209</c:v>
                </c:pt>
                <c:pt idx="36">
                  <c:v>130.90530273044763</c:v>
                </c:pt>
                <c:pt idx="37">
                  <c:v>129.70718523524994</c:v>
                </c:pt>
                <c:pt idx="38">
                  <c:v>128.54846171783799</c:v>
                </c:pt>
                <c:pt idx="39">
                  <c:v>127.42113925302057</c:v>
                </c:pt>
                <c:pt idx="40">
                  <c:v>126.33701012918274</c:v>
                </c:pt>
                <c:pt idx="41">
                  <c:v>125.24164515521673</c:v>
                </c:pt>
                <c:pt idx="42">
                  <c:v>124.13569135897596</c:v>
                </c:pt>
                <c:pt idx="43">
                  <c:v>123.08567742385333</c:v>
                </c:pt>
                <c:pt idx="44">
                  <c:v>122.06231747497652</c:v>
                </c:pt>
                <c:pt idx="45">
                  <c:v>121.07977616263162</c:v>
                </c:pt>
                <c:pt idx="46">
                  <c:v>120.13059580432335</c:v>
                </c:pt>
                <c:pt idx="47">
                  <c:v>119.18972676590556</c:v>
                </c:pt>
                <c:pt idx="48">
                  <c:v>118.31260396478513</c:v>
                </c:pt>
                <c:pt idx="49">
                  <c:v>117.48970552938215</c:v>
                </c:pt>
                <c:pt idx="50">
                  <c:v>116.67439255275181</c:v>
                </c:pt>
                <c:pt idx="51">
                  <c:v>115.90806030201929</c:v>
                </c:pt>
                <c:pt idx="52">
                  <c:v>115.14655250084409</c:v>
                </c:pt>
                <c:pt idx="53">
                  <c:v>114.38863131881136</c:v>
                </c:pt>
                <c:pt idx="54">
                  <c:v>113.65123308306222</c:v>
                </c:pt>
                <c:pt idx="55">
                  <c:v>112.92749663999057</c:v>
                </c:pt>
                <c:pt idx="56">
                  <c:v>112.21787277861608</c:v>
                </c:pt>
                <c:pt idx="57">
                  <c:v>111.5688847566298</c:v>
                </c:pt>
                <c:pt idx="58">
                  <c:v>110.93502251986058</c:v>
                </c:pt>
                <c:pt idx="59">
                  <c:v>110.32384264803332</c:v>
                </c:pt>
                <c:pt idx="60">
                  <c:v>109.74007480137045</c:v>
                </c:pt>
                <c:pt idx="61">
                  <c:v>109.17287076378256</c:v>
                </c:pt>
                <c:pt idx="62">
                  <c:v>108.64173483621094</c:v>
                </c:pt>
                <c:pt idx="63">
                  <c:v>108.12217015168346</c:v>
                </c:pt>
                <c:pt idx="64">
                  <c:v>107.61308484461506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'Meathop model 2016 - NH'!$O$6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'Meathop model 2016 - NH'!$A$7:$A$71</c:f>
              <c:numCache>
                <c:formatCode>General</c:formatCode>
                <c:ptCount val="65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</c:numCache>
            </c:numRef>
          </c:xVal>
          <c:yVal>
            <c:numRef>
              <c:f>'Meathop model 2016 - NH'!$O$7:$O$71</c:f>
              <c:numCache>
                <c:formatCode>0.00</c:formatCode>
                <c:ptCount val="65"/>
                <c:pt idx="0" formatCode="General">
                  <c:v>96.52</c:v>
                </c:pt>
                <c:pt idx="1">
                  <c:v>96.523780683175545</c:v>
                </c:pt>
                <c:pt idx="2">
                  <c:v>96.531683597571501</c:v>
                </c:pt>
                <c:pt idx="3">
                  <c:v>96.533754833239954</c:v>
                </c:pt>
                <c:pt idx="4">
                  <c:v>96.530280053027099</c:v>
                </c:pt>
                <c:pt idx="5">
                  <c:v>96.550779177711277</c:v>
                </c:pt>
                <c:pt idx="6">
                  <c:v>96.66718878967842</c:v>
                </c:pt>
                <c:pt idx="7">
                  <c:v>96.899175362311027</c:v>
                </c:pt>
                <c:pt idx="8">
                  <c:v>97.411625276783951</c:v>
                </c:pt>
                <c:pt idx="9">
                  <c:v>98.26387462228233</c:v>
                </c:pt>
                <c:pt idx="10">
                  <c:v>99.46202030046183</c:v>
                </c:pt>
                <c:pt idx="11">
                  <c:v>100.52491806797316</c:v>
                </c:pt>
                <c:pt idx="12">
                  <c:v>101.57844874249668</c:v>
                </c:pt>
                <c:pt idx="13">
                  <c:v>103.2627765445138</c:v>
                </c:pt>
                <c:pt idx="14">
                  <c:v>106.58127654640947</c:v>
                </c:pt>
                <c:pt idx="15">
                  <c:v>110.33415167889707</c:v>
                </c:pt>
                <c:pt idx="16">
                  <c:v>113.50976811277708</c:v>
                </c:pt>
                <c:pt idx="17">
                  <c:v>116.22368193268277</c:v>
                </c:pt>
                <c:pt idx="18">
                  <c:v>118.47236333312881</c:v>
                </c:pt>
                <c:pt idx="19">
                  <c:v>120.32846286963182</c:v>
                </c:pt>
                <c:pt idx="20">
                  <c:v>121.99612670269818</c:v>
                </c:pt>
                <c:pt idx="21">
                  <c:v>123.50598571428297</c:v>
                </c:pt>
                <c:pt idx="22">
                  <c:v>124.79177283557797</c:v>
                </c:pt>
                <c:pt idx="23">
                  <c:v>125.85296976819828</c:v>
                </c:pt>
                <c:pt idx="24">
                  <c:v>126.64168592959697</c:v>
                </c:pt>
                <c:pt idx="25">
                  <c:v>127.27764092436139</c:v>
                </c:pt>
                <c:pt idx="26">
                  <c:v>127.7694361707086</c:v>
                </c:pt>
                <c:pt idx="27">
                  <c:v>128.12418664328729</c:v>
                </c:pt>
                <c:pt idx="28">
                  <c:v>128.37176074563953</c:v>
                </c:pt>
                <c:pt idx="29">
                  <c:v>128.56426348305394</c:v>
                </c:pt>
                <c:pt idx="30">
                  <c:v>128.62047508804446</c:v>
                </c:pt>
                <c:pt idx="31">
                  <c:v>128.52731067364434</c:v>
                </c:pt>
                <c:pt idx="32">
                  <c:v>128.38644190769776</c:v>
                </c:pt>
                <c:pt idx="33">
                  <c:v>128.17203058377348</c:v>
                </c:pt>
                <c:pt idx="34">
                  <c:v>127.89827260576857</c:v>
                </c:pt>
                <c:pt idx="35">
                  <c:v>127.53664563996851</c:v>
                </c:pt>
                <c:pt idx="36">
                  <c:v>127.14181446169307</c:v>
                </c:pt>
                <c:pt idx="37">
                  <c:v>126.71127088376272</c:v>
                </c:pt>
                <c:pt idx="38">
                  <c:v>126.26348159520136</c:v>
                </c:pt>
                <c:pt idx="39">
                  <c:v>125.79711259285835</c:v>
                </c:pt>
                <c:pt idx="40">
                  <c:v>125.32064498456973</c:v>
                </c:pt>
                <c:pt idx="41">
                  <c:v>124.80878303052101</c:v>
                </c:pt>
                <c:pt idx="42">
                  <c:v>124.26303655453772</c:v>
                </c:pt>
                <c:pt idx="43">
                  <c:v>123.71863747832928</c:v>
                </c:pt>
                <c:pt idx="44">
                  <c:v>123.16323937302754</c:v>
                </c:pt>
                <c:pt idx="45">
                  <c:v>122.60593794425355</c:v>
                </c:pt>
                <c:pt idx="46">
                  <c:v>122.04499472372058</c:v>
                </c:pt>
                <c:pt idx="47">
                  <c:v>121.46937648435332</c:v>
                </c:pt>
                <c:pt idx="48">
                  <c:v>120.90861453396536</c:v>
                </c:pt>
                <c:pt idx="49">
                  <c:v>120.36021332907794</c:v>
                </c:pt>
                <c:pt idx="50">
                  <c:v>119.80231226415742</c:v>
                </c:pt>
                <c:pt idx="51">
                  <c:v>119.25695956666299</c:v>
                </c:pt>
                <c:pt idx="52">
                  <c:v>118.70330208702116</c:v>
                </c:pt>
                <c:pt idx="53">
                  <c:v>118.14134576055312</c:v>
                </c:pt>
                <c:pt idx="54">
                  <c:v>117.58035007184009</c:v>
                </c:pt>
                <c:pt idx="55">
                  <c:v>117.01775276256707</c:v>
                </c:pt>
                <c:pt idx="56">
                  <c:v>116.45452926638072</c:v>
                </c:pt>
                <c:pt idx="57">
                  <c:v>115.91524144995091</c:v>
                </c:pt>
                <c:pt idx="58">
                  <c:v>115.37835541690727</c:v>
                </c:pt>
                <c:pt idx="59">
                  <c:v>114.84836445157703</c:v>
                </c:pt>
                <c:pt idx="60">
                  <c:v>114.32846244808189</c:v>
                </c:pt>
                <c:pt idx="61">
                  <c:v>113.8139345796875</c:v>
                </c:pt>
                <c:pt idx="62">
                  <c:v>113.31532247668591</c:v>
                </c:pt>
                <c:pt idx="63">
                  <c:v>112.8210543999768</c:v>
                </c:pt>
                <c:pt idx="64">
                  <c:v>112.33092324681076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'Meathop model 2016 - NH'!$R$6</c:f>
              <c:strCache>
                <c:ptCount val="1"/>
                <c:pt idx="0">
                  <c:v>50</c:v>
                </c:pt>
              </c:strCache>
            </c:strRef>
          </c:tx>
          <c:xVal>
            <c:numRef>
              <c:f>'Meathop model 2016 - NH'!$A$7:$A$71</c:f>
              <c:numCache>
                <c:formatCode>General</c:formatCode>
                <c:ptCount val="65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</c:numCache>
            </c:numRef>
          </c:xVal>
          <c:yVal>
            <c:numRef>
              <c:f>'Meathop model 2016 - NH'!$R$7:$R$71</c:f>
              <c:numCache>
                <c:formatCode>0.00</c:formatCode>
                <c:ptCount val="65"/>
                <c:pt idx="0">
                  <c:v>96.94</c:v>
                </c:pt>
                <c:pt idx="1">
                  <c:v>96.933146586059891</c:v>
                </c:pt>
                <c:pt idx="2">
                  <c:v>96.92817740720912</c:v>
                </c:pt>
                <c:pt idx="3">
                  <c:v>96.921095394755369</c:v>
                </c:pt>
                <c:pt idx="4">
                  <c:v>96.911942892517686</c:v>
                </c:pt>
                <c:pt idx="5">
                  <c:v>96.912636454627034</c:v>
                </c:pt>
                <c:pt idx="6">
                  <c:v>96.952662781252926</c:v>
                </c:pt>
                <c:pt idx="7">
                  <c:v>97.041126965311776</c:v>
                </c:pt>
                <c:pt idx="8">
                  <c:v>97.246303920160358</c:v>
                </c:pt>
                <c:pt idx="9">
                  <c:v>97.595527152080052</c:v>
                </c:pt>
                <c:pt idx="10">
                  <c:v>98.095148234431434</c:v>
                </c:pt>
                <c:pt idx="11">
                  <c:v>98.553689066966484</c:v>
                </c:pt>
                <c:pt idx="12">
                  <c:v>99.020393838003017</c:v>
                </c:pt>
                <c:pt idx="13">
                  <c:v>99.754828292520727</c:v>
                </c:pt>
                <c:pt idx="14">
                  <c:v>101.17156165901619</c:v>
                </c:pt>
                <c:pt idx="15">
                  <c:v>102.80231304410937</c:v>
                </c:pt>
                <c:pt idx="16">
                  <c:v>104.24071266416712</c:v>
                </c:pt>
                <c:pt idx="17">
                  <c:v>105.52605574242577</c:v>
                </c:pt>
                <c:pt idx="18">
                  <c:v>106.65079754191389</c:v>
                </c:pt>
                <c:pt idx="19">
                  <c:v>107.63840279209316</c:v>
                </c:pt>
                <c:pt idx="20">
                  <c:v>108.5666986580771</c:v>
                </c:pt>
                <c:pt idx="21">
                  <c:v>109.44556470260564</c:v>
                </c:pt>
                <c:pt idx="22">
                  <c:v>110.24594988421744</c:v>
                </c:pt>
                <c:pt idx="23">
                  <c:v>110.96476087324447</c:v>
                </c:pt>
                <c:pt idx="24">
                  <c:v>111.57972172220654</c:v>
                </c:pt>
                <c:pt idx="25">
                  <c:v>112.13610064154467</c:v>
                </c:pt>
                <c:pt idx="26">
                  <c:v>112.63552501664299</c:v>
                </c:pt>
                <c:pt idx="27">
                  <c:v>113.07915681748186</c:v>
                </c:pt>
                <c:pt idx="28">
                  <c:v>113.47751400425501</c:v>
                </c:pt>
                <c:pt idx="29">
                  <c:v>113.85052597759518</c:v>
                </c:pt>
                <c:pt idx="30">
                  <c:v>114.1646281068907</c:v>
                </c:pt>
                <c:pt idx="31">
                  <c:v>114.41297554894766</c:v>
                </c:pt>
                <c:pt idx="32">
                  <c:v>114.63519217373853</c:v>
                </c:pt>
                <c:pt idx="33">
                  <c:v>114.82036023423943</c:v>
                </c:pt>
                <c:pt idx="34">
                  <c:v>114.97352077563158</c:v>
                </c:pt>
                <c:pt idx="35">
                  <c:v>115.08255210263711</c:v>
                </c:pt>
                <c:pt idx="36">
                  <c:v>115.16878253870323</c:v>
                </c:pt>
                <c:pt idx="37">
                  <c:v>115.23098773593894</c:v>
                </c:pt>
                <c:pt idx="38">
                  <c:v>115.27643392791235</c:v>
                </c:pt>
                <c:pt idx="39">
                  <c:v>115.3045698589934</c:v>
                </c:pt>
                <c:pt idx="40">
                  <c:v>115.31881380437294</c:v>
                </c:pt>
                <c:pt idx="41">
                  <c:v>115.30897056228712</c:v>
                </c:pt>
                <c:pt idx="42">
                  <c:v>115.27542923911794</c:v>
                </c:pt>
                <c:pt idx="43">
                  <c:v>115.23229263176137</c:v>
                </c:pt>
                <c:pt idx="44">
                  <c:v>115.1747646500052</c:v>
                </c:pt>
                <c:pt idx="45">
                  <c:v>115.10660541149127</c:v>
                </c:pt>
                <c:pt idx="46">
                  <c:v>115.02728190589156</c:v>
                </c:pt>
                <c:pt idx="47">
                  <c:v>114.93246349099039</c:v>
                </c:pt>
                <c:pt idx="48">
                  <c:v>114.83415639911213</c:v>
                </c:pt>
                <c:pt idx="49">
                  <c:v>114.73171067006346</c:v>
                </c:pt>
                <c:pt idx="50">
                  <c:v>114.61657739563164</c:v>
                </c:pt>
                <c:pt idx="51">
                  <c:v>114.49777149041647</c:v>
                </c:pt>
                <c:pt idx="52">
                  <c:v>114.36714757071499</c:v>
                </c:pt>
                <c:pt idx="53">
                  <c:v>114.22477761298647</c:v>
                </c:pt>
                <c:pt idx="54">
                  <c:v>114.07448931674055</c:v>
                </c:pt>
                <c:pt idx="55">
                  <c:v>113.91541819575913</c:v>
                </c:pt>
                <c:pt idx="56">
                  <c:v>113.74810248293366</c:v>
                </c:pt>
                <c:pt idx="57">
                  <c:v>113.58266538889001</c:v>
                </c:pt>
                <c:pt idx="58">
                  <c:v>113.41080070190829</c:v>
                </c:pt>
                <c:pt idx="59">
                  <c:v>113.23450757237218</c:v>
                </c:pt>
                <c:pt idx="60">
                  <c:v>113.05530697279976</c:v>
                </c:pt>
                <c:pt idx="61">
                  <c:v>112.87154198439967</c:v>
                </c:pt>
                <c:pt idx="62">
                  <c:v>112.68768940727611</c:v>
                </c:pt>
                <c:pt idx="63">
                  <c:v>112.49936789075959</c:v>
                </c:pt>
                <c:pt idx="64">
                  <c:v>112.30666785753778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'Meathop model 2016 - NH'!$W$6</c:f>
              <c:strCache>
                <c:ptCount val="1"/>
                <c:pt idx="0">
                  <c:v>100</c:v>
                </c:pt>
              </c:strCache>
            </c:strRef>
          </c:tx>
          <c:xVal>
            <c:numRef>
              <c:f>'Meathop model 2016 - NH'!$A$7:$A$71</c:f>
              <c:numCache>
                <c:formatCode>General</c:formatCode>
                <c:ptCount val="65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</c:numCache>
            </c:numRef>
          </c:xVal>
          <c:yVal>
            <c:numRef>
              <c:f>'Meathop model 2016 - NH'!$W$7:$W$71</c:f>
              <c:numCache>
                <c:formatCode>0.00</c:formatCode>
                <c:ptCount val="65"/>
                <c:pt idx="0">
                  <c:v>97.25</c:v>
                </c:pt>
                <c:pt idx="1">
                  <c:v>97.243411429072566</c:v>
                </c:pt>
                <c:pt idx="2">
                  <c:v>97.237767051006259</c:v>
                </c:pt>
                <c:pt idx="3">
                  <c:v>97.231067692442906</c:v>
                </c:pt>
                <c:pt idx="4">
                  <c:v>97.223324105336445</c:v>
                </c:pt>
                <c:pt idx="5">
                  <c:v>97.220514146419447</c:v>
                </c:pt>
                <c:pt idx="6">
                  <c:v>97.23750376146927</c:v>
                </c:pt>
                <c:pt idx="7">
                  <c:v>97.279062617980102</c:v>
                </c:pt>
                <c:pt idx="8">
                  <c:v>97.379736355188427</c:v>
                </c:pt>
                <c:pt idx="9">
                  <c:v>97.553833168013327</c:v>
                </c:pt>
                <c:pt idx="10">
                  <c:v>97.805247434531793</c:v>
                </c:pt>
                <c:pt idx="11">
                  <c:v>98.038488575455517</c:v>
                </c:pt>
                <c:pt idx="12">
                  <c:v>98.278073864693937</c:v>
                </c:pt>
                <c:pt idx="13">
                  <c:v>98.654453190906708</c:v>
                </c:pt>
                <c:pt idx="14">
                  <c:v>99.377250414227461</c:v>
                </c:pt>
                <c:pt idx="15">
                  <c:v>100.21449646742695</c:v>
                </c:pt>
                <c:pt idx="16">
                  <c:v>100.9629812726767</c:v>
                </c:pt>
                <c:pt idx="17">
                  <c:v>101.64141993596729</c:v>
                </c:pt>
                <c:pt idx="18">
                  <c:v>102.24519525984881</c:v>
                </c:pt>
                <c:pt idx="19">
                  <c:v>102.78524317360304</c:v>
                </c:pt>
                <c:pt idx="20">
                  <c:v>103.29994139293889</c:v>
                </c:pt>
                <c:pt idx="21">
                  <c:v>103.7939164933683</c:v>
                </c:pt>
                <c:pt idx="22">
                  <c:v>104.25228469069927</c:v>
                </c:pt>
                <c:pt idx="23">
                  <c:v>104.67306498381005</c:v>
                </c:pt>
                <c:pt idx="24">
                  <c:v>105.04462603867393</c:v>
                </c:pt>
                <c:pt idx="25">
                  <c:v>105.38917154353889</c:v>
                </c:pt>
                <c:pt idx="26">
                  <c:v>105.70720516880139</c:v>
                </c:pt>
                <c:pt idx="27">
                  <c:v>105.99900789477809</c:v>
                </c:pt>
                <c:pt idx="28">
                  <c:v>106.26957085266656</c:v>
                </c:pt>
                <c:pt idx="29">
                  <c:v>106.52866941515627</c:v>
                </c:pt>
                <c:pt idx="30">
                  <c:v>106.75929923961699</c:v>
                </c:pt>
                <c:pt idx="31">
                  <c:v>106.95771789842065</c:v>
                </c:pt>
                <c:pt idx="32">
                  <c:v>107.14350262178657</c:v>
                </c:pt>
                <c:pt idx="33">
                  <c:v>107.31103294584463</c:v>
                </c:pt>
                <c:pt idx="34">
                  <c:v>107.46265499062726</c:v>
                </c:pt>
                <c:pt idx="35">
                  <c:v>107.59211741439699</c:v>
                </c:pt>
                <c:pt idx="36">
                  <c:v>107.7099190981352</c:v>
                </c:pt>
                <c:pt idx="37">
                  <c:v>107.81533396069857</c:v>
                </c:pt>
                <c:pt idx="38">
                  <c:v>107.91189748011311</c:v>
                </c:pt>
                <c:pt idx="39">
                  <c:v>107.99925396788353</c:v>
                </c:pt>
                <c:pt idx="40">
                  <c:v>108.07904047874383</c:v>
                </c:pt>
                <c:pt idx="41">
                  <c:v>108.14607101898156</c:v>
                </c:pt>
                <c:pt idx="42">
                  <c:v>108.20042836705416</c:v>
                </c:pt>
                <c:pt idx="43">
                  <c:v>108.24908947863041</c:v>
                </c:pt>
                <c:pt idx="44">
                  <c:v>108.28960552230585</c:v>
                </c:pt>
                <c:pt idx="45">
                  <c:v>108.32380380532905</c:v>
                </c:pt>
                <c:pt idx="46">
                  <c:v>108.35137357001791</c:v>
                </c:pt>
                <c:pt idx="47">
                  <c:v>108.37009353729513</c:v>
                </c:pt>
                <c:pt idx="48">
                  <c:v>108.38593071868553</c:v>
                </c:pt>
                <c:pt idx="49">
                  <c:v>108.39855248048841</c:v>
                </c:pt>
                <c:pt idx="50">
                  <c:v>108.40365381033652</c:v>
                </c:pt>
                <c:pt idx="51">
                  <c:v>108.40571328899085</c:v>
                </c:pt>
                <c:pt idx="52">
                  <c:v>108.40063158494854</c:v>
                </c:pt>
                <c:pt idx="53">
                  <c:v>108.38839833112505</c:v>
                </c:pt>
                <c:pt idx="54">
                  <c:v>108.37089123052232</c:v>
                </c:pt>
                <c:pt idx="55">
                  <c:v>108.34764956570133</c:v>
                </c:pt>
                <c:pt idx="56">
                  <c:v>108.31891346797993</c:v>
                </c:pt>
                <c:pt idx="57">
                  <c:v>108.28974248594798</c:v>
                </c:pt>
                <c:pt idx="58">
                  <c:v>108.2559857681297</c:v>
                </c:pt>
                <c:pt idx="59">
                  <c:v>108.21862956076636</c:v>
                </c:pt>
                <c:pt idx="60">
                  <c:v>108.17842990429634</c:v>
                </c:pt>
                <c:pt idx="61">
                  <c:v>108.1345535600426</c:v>
                </c:pt>
                <c:pt idx="62">
                  <c:v>108.0892412871913</c:v>
                </c:pt>
                <c:pt idx="63">
                  <c:v>108.0403048733282</c:v>
                </c:pt>
                <c:pt idx="64">
                  <c:v>107.98778134996761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'Meathop model 2016 - NH'!$Z$6</c:f>
              <c:strCache>
                <c:ptCount val="1"/>
                <c:pt idx="0">
                  <c:v>250</c:v>
                </c:pt>
              </c:strCache>
            </c:strRef>
          </c:tx>
          <c:xVal>
            <c:numRef>
              <c:f>'Meathop model 2016 - NH'!$A$7:$A$71</c:f>
              <c:numCache>
                <c:formatCode>General</c:formatCode>
                <c:ptCount val="65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</c:numCache>
            </c:numRef>
          </c:xVal>
          <c:yVal>
            <c:numRef>
              <c:f>'Meathop model 2016 - NH'!$Z$7:$Z$71</c:f>
              <c:numCache>
                <c:formatCode>0.00</c:formatCode>
                <c:ptCount val="65"/>
                <c:pt idx="0">
                  <c:v>96.24</c:v>
                </c:pt>
                <c:pt idx="1">
                  <c:v>96.241316160971763</c:v>
                </c:pt>
                <c:pt idx="2">
                  <c:v>96.242979576720856</c:v>
                </c:pt>
                <c:pt idx="3">
                  <c:v>96.244190561084281</c:v>
                </c:pt>
                <c:pt idx="4">
                  <c:v>96.244951022367772</c:v>
                </c:pt>
                <c:pt idx="5">
                  <c:v>96.247656908990692</c:v>
                </c:pt>
                <c:pt idx="6">
                  <c:v>96.258284373247207</c:v>
                </c:pt>
                <c:pt idx="7">
                  <c:v>96.278794424720346</c:v>
                </c:pt>
                <c:pt idx="8">
                  <c:v>96.323105416887344</c:v>
                </c:pt>
                <c:pt idx="9">
                  <c:v>96.397098776863444</c:v>
                </c:pt>
                <c:pt idx="10">
                  <c:v>96.502511544053206</c:v>
                </c:pt>
                <c:pt idx="11">
                  <c:v>96.60121608556986</c:v>
                </c:pt>
                <c:pt idx="12">
                  <c:v>96.703002973451248</c:v>
                </c:pt>
                <c:pt idx="13">
                  <c:v>96.860221776042494</c:v>
                </c:pt>
                <c:pt idx="14">
                  <c:v>97.157298467834508</c:v>
                </c:pt>
                <c:pt idx="15">
                  <c:v>97.50199155657694</c:v>
                </c:pt>
                <c:pt idx="16">
                  <c:v>97.813039874033322</c:v>
                </c:pt>
                <c:pt idx="17">
                  <c:v>98.097731902606029</c:v>
                </c:pt>
                <c:pt idx="18">
                  <c:v>98.354040810483312</c:v>
                </c:pt>
                <c:pt idx="19">
                  <c:v>98.586169345714865</c:v>
                </c:pt>
                <c:pt idx="20">
                  <c:v>98.809356790907017</c:v>
                </c:pt>
                <c:pt idx="21">
                  <c:v>99.025393826671149</c:v>
                </c:pt>
                <c:pt idx="22">
                  <c:v>99.228254890470765</c:v>
                </c:pt>
                <c:pt idx="23">
                  <c:v>99.417055659352087</c:v>
                </c:pt>
                <c:pt idx="24">
                  <c:v>99.587035715011936</c:v>
                </c:pt>
                <c:pt idx="25">
                  <c:v>99.746981834767737</c:v>
                </c:pt>
                <c:pt idx="26">
                  <c:v>99.897028300598379</c:v>
                </c:pt>
                <c:pt idx="27">
                  <c:v>100.03722152573671</c:v>
                </c:pt>
                <c:pt idx="28">
                  <c:v>100.16949857421605</c:v>
                </c:pt>
                <c:pt idx="29">
                  <c:v>100.2977281415271</c:v>
                </c:pt>
                <c:pt idx="30">
                  <c:v>100.41505847024507</c:v>
                </c:pt>
                <c:pt idx="31">
                  <c:v>100.51991795928865</c:v>
                </c:pt>
                <c:pt idx="32">
                  <c:v>100.620082197614</c:v>
                </c:pt>
                <c:pt idx="33">
                  <c:v>100.71326456156777</c:v>
                </c:pt>
                <c:pt idx="34">
                  <c:v>100.80036131540011</c:v>
                </c:pt>
                <c:pt idx="35">
                  <c:v>100.8788252061205</c:v>
                </c:pt>
                <c:pt idx="36">
                  <c:v>100.9528143899913</c:v>
                </c:pt>
                <c:pt idx="37">
                  <c:v>101.02200887624812</c:v>
                </c:pt>
                <c:pt idx="38">
                  <c:v>101.08779679224253</c:v>
                </c:pt>
                <c:pt idx="39">
                  <c:v>101.15001370001741</c:v>
                </c:pt>
                <c:pt idx="40">
                  <c:v>101.20929388751738</c:v>
                </c:pt>
                <c:pt idx="41">
                  <c:v>101.26353823599315</c:v>
                </c:pt>
                <c:pt idx="42">
                  <c:v>101.31274913734721</c:v>
                </c:pt>
                <c:pt idx="43">
                  <c:v>101.35969525102425</c:v>
                </c:pt>
                <c:pt idx="44">
                  <c:v>101.40338040651091</c:v>
                </c:pt>
                <c:pt idx="45">
                  <c:v>101.44451822278383</c:v>
                </c:pt>
                <c:pt idx="46">
                  <c:v>101.48296897217485</c:v>
                </c:pt>
                <c:pt idx="47">
                  <c:v>101.51782574231876</c:v>
                </c:pt>
                <c:pt idx="48">
                  <c:v>101.55146151932969</c:v>
                </c:pt>
                <c:pt idx="49">
                  <c:v>101.58373621654029</c:v>
                </c:pt>
                <c:pt idx="50">
                  <c:v>101.61291525873294</c:v>
                </c:pt>
                <c:pt idx="51">
                  <c:v>101.64077779053297</c:v>
                </c:pt>
                <c:pt idx="52">
                  <c:v>101.66567227093266</c:v>
                </c:pt>
                <c:pt idx="53">
                  <c:v>101.68757788146898</c:v>
                </c:pt>
                <c:pt idx="54">
                  <c:v>101.70723133987029</c:v>
                </c:pt>
                <c:pt idx="55">
                  <c:v>101.72443574347965</c:v>
                </c:pt>
                <c:pt idx="56">
                  <c:v>101.7392743172886</c:v>
                </c:pt>
                <c:pt idx="57">
                  <c:v>101.75376446478619</c:v>
                </c:pt>
                <c:pt idx="58">
                  <c:v>101.76624051756866</c:v>
                </c:pt>
                <c:pt idx="59">
                  <c:v>101.77708789200162</c:v>
                </c:pt>
                <c:pt idx="60">
                  <c:v>101.78660204431023</c:v>
                </c:pt>
                <c:pt idx="61">
                  <c:v>101.79444264996378</c:v>
                </c:pt>
                <c:pt idx="62">
                  <c:v>101.80150070587793</c:v>
                </c:pt>
                <c:pt idx="63">
                  <c:v>101.8068956920667</c:v>
                </c:pt>
                <c:pt idx="64">
                  <c:v>101.81063463697089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59104"/>
        <c:axId val="146161024"/>
      </c:scatterChart>
      <c:valAx>
        <c:axId val="14615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Year AD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6161024"/>
        <c:crosses val="autoZero"/>
        <c:crossBetween val="midCat"/>
      </c:valAx>
      <c:valAx>
        <c:axId val="146161024"/>
        <c:scaling>
          <c:orientation val="minMax"/>
          <c:max val="20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Radiocarbon concentration (%modern)</a:t>
                </a:r>
              </a:p>
            </c:rich>
          </c:tx>
          <c:layout>
            <c:manualLayout>
              <c:xMode val="edge"/>
              <c:yMode val="edge"/>
              <c:x val="2.8641571194762683E-2"/>
              <c:y val="0.13631289509863898"/>
            </c:manualLayout>
          </c:layout>
          <c:overlay val="0"/>
        </c:title>
        <c:numFmt formatCode="0" sourceLinked="0"/>
        <c:majorTickMark val="cross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6159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438996782521664"/>
          <c:y val="4.6090949157671084E-2"/>
          <c:w val="0.13786862464614183"/>
          <c:h val="0.3021372328458942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64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9"/>
  <sheetViews>
    <sheetView tabSelected="1" topLeftCell="K6" zoomScaleNormal="100" workbookViewId="0">
      <pane ySplit="555" topLeftCell="A43" activePane="bottomLeft"/>
      <selection activeCell="C6" sqref="C6"/>
      <selection pane="bottomLeft" activeCell="V76" sqref="V76"/>
    </sheetView>
  </sheetViews>
  <sheetFormatPr defaultRowHeight="12.75" x14ac:dyDescent="0.2"/>
  <cols>
    <col min="1" max="16384" width="9.140625" style="2"/>
  </cols>
  <sheetData>
    <row r="1" spans="1:33" ht="15" x14ac:dyDescent="0.2">
      <c r="A1" s="1" t="s">
        <v>29</v>
      </c>
      <c r="J1" s="3" t="s">
        <v>34</v>
      </c>
      <c r="L1" s="3"/>
    </row>
    <row r="2" spans="1:33" ht="15" x14ac:dyDescent="0.2">
      <c r="J2" s="3" t="s">
        <v>35</v>
      </c>
      <c r="L2" s="3"/>
    </row>
    <row r="3" spans="1:33" ht="15" x14ac:dyDescent="0.2">
      <c r="A3" s="1" t="s">
        <v>0</v>
      </c>
      <c r="J3" s="3" t="s">
        <v>36</v>
      </c>
      <c r="L3" s="3"/>
    </row>
    <row r="4" spans="1:33" ht="15" x14ac:dyDescent="0.2">
      <c r="D4" s="57" t="s">
        <v>30</v>
      </c>
      <c r="E4" s="57"/>
      <c r="F4" s="57"/>
      <c r="G4" s="57"/>
      <c r="H4" s="57"/>
      <c r="I4" s="57"/>
      <c r="J4" s="57"/>
      <c r="K4" s="57"/>
      <c r="L4" s="5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</row>
    <row r="5" spans="1:33" x14ac:dyDescent="0.2">
      <c r="C5" s="4" t="s">
        <v>1</v>
      </c>
      <c r="D5" s="61">
        <f t="shared" ref="D5:AC5" si="0">EXP(-1/D6)</f>
        <v>0.36787944117144233</v>
      </c>
      <c r="E5" s="61">
        <f t="shared" si="0"/>
        <v>0.60653065971263342</v>
      </c>
      <c r="F5" s="61">
        <f t="shared" si="0"/>
        <v>0.71653131057378927</v>
      </c>
      <c r="G5" s="61">
        <f t="shared" si="0"/>
        <v>0.77880078307140488</v>
      </c>
      <c r="H5" s="61">
        <f t="shared" si="0"/>
        <v>0.81873075307798182</v>
      </c>
      <c r="I5" s="61">
        <f t="shared" si="0"/>
        <v>0.84648172489061413</v>
      </c>
      <c r="J5" s="61">
        <f t="shared" si="0"/>
        <v>0.86687789975018159</v>
      </c>
      <c r="K5" s="61">
        <f t="shared" si="0"/>
        <v>0.88249690258459546</v>
      </c>
      <c r="L5" s="61">
        <f t="shared" si="0"/>
        <v>0.89483931681436979</v>
      </c>
      <c r="M5" s="61">
        <f t="shared" si="0"/>
        <v>0.90483741803595952</v>
      </c>
      <c r="N5" s="61">
        <f t="shared" si="0"/>
        <v>0.93550698503161778</v>
      </c>
      <c r="O5" s="61">
        <f t="shared" si="0"/>
        <v>0.95122942450071402</v>
      </c>
      <c r="P5" s="61">
        <f t="shared" si="0"/>
        <v>0.9672161004820059</v>
      </c>
      <c r="Q5" s="61">
        <f t="shared" si="0"/>
        <v>0.97530991202833262</v>
      </c>
      <c r="R5" s="61">
        <f t="shared" si="0"/>
        <v>0.98019867330675525</v>
      </c>
      <c r="S5" s="61">
        <f t="shared" si="0"/>
        <v>0.98347145382161749</v>
      </c>
      <c r="T5" s="61">
        <f t="shared" si="0"/>
        <v>0.9858158423524046</v>
      </c>
      <c r="U5" s="61">
        <f t="shared" si="0"/>
        <v>0.98757780049388144</v>
      </c>
      <c r="V5" s="61">
        <f t="shared" si="0"/>
        <v>0.98895038929392232</v>
      </c>
      <c r="W5" s="61">
        <f t="shared" si="0"/>
        <v>0.99004983374916811</v>
      </c>
      <c r="X5" s="61">
        <f t="shared" si="0"/>
        <v>0.99335550625503444</v>
      </c>
      <c r="Y5" s="61">
        <f t="shared" si="0"/>
        <v>0.99501247919268232</v>
      </c>
      <c r="Z5" s="61">
        <f t="shared" si="0"/>
        <v>0.99600798934399148</v>
      </c>
      <c r="AA5" s="61">
        <f t="shared" si="0"/>
        <v>0.99667221605452327</v>
      </c>
      <c r="AB5" s="61">
        <f t="shared" si="0"/>
        <v>0.99750312239746008</v>
      </c>
      <c r="AC5" s="61">
        <f t="shared" si="0"/>
        <v>0.99800199866733308</v>
      </c>
    </row>
    <row r="6" spans="1:33" x14ac:dyDescent="0.2">
      <c r="A6" s="5" t="s">
        <v>2</v>
      </c>
      <c r="B6" s="66" t="s">
        <v>3</v>
      </c>
      <c r="C6" s="6" t="s">
        <v>4</v>
      </c>
      <c r="D6" s="59">
        <v>1</v>
      </c>
      <c r="E6" s="59">
        <v>2</v>
      </c>
      <c r="F6" s="59">
        <v>3</v>
      </c>
      <c r="G6" s="59">
        <v>4</v>
      </c>
      <c r="H6" s="59">
        <v>5</v>
      </c>
      <c r="I6" s="59">
        <v>6</v>
      </c>
      <c r="J6" s="59">
        <v>7</v>
      </c>
      <c r="K6" s="59">
        <v>8</v>
      </c>
      <c r="L6" s="59">
        <v>9</v>
      </c>
      <c r="M6" s="59">
        <v>10</v>
      </c>
      <c r="N6" s="60">
        <v>15</v>
      </c>
      <c r="O6" s="59">
        <v>20</v>
      </c>
      <c r="P6" s="59">
        <v>30</v>
      </c>
      <c r="Q6" s="59">
        <v>40</v>
      </c>
      <c r="R6" s="59">
        <v>50</v>
      </c>
      <c r="S6" s="59">
        <v>60</v>
      </c>
      <c r="T6" s="59">
        <v>70</v>
      </c>
      <c r="U6" s="59">
        <v>80</v>
      </c>
      <c r="V6" s="59">
        <v>90</v>
      </c>
      <c r="W6" s="59">
        <v>100</v>
      </c>
      <c r="X6" s="59">
        <v>150</v>
      </c>
      <c r="Y6" s="59">
        <v>200</v>
      </c>
      <c r="Z6" s="59">
        <v>250</v>
      </c>
      <c r="AA6" s="59">
        <v>300</v>
      </c>
      <c r="AB6" s="59">
        <v>400</v>
      </c>
      <c r="AC6" s="59">
        <v>500</v>
      </c>
    </row>
    <row r="7" spans="1:33" ht="15" x14ac:dyDescent="0.2">
      <c r="A7" s="7">
        <v>1950</v>
      </c>
      <c r="B7" s="62">
        <v>96.8</v>
      </c>
      <c r="C7" s="8">
        <v>96.6</v>
      </c>
      <c r="D7" s="9">
        <v>96.6</v>
      </c>
      <c r="E7" s="9">
        <v>96.6</v>
      </c>
      <c r="F7" s="9">
        <v>96.6</v>
      </c>
      <c r="G7" s="9">
        <v>96.6</v>
      </c>
      <c r="H7" s="9">
        <v>96.55</v>
      </c>
      <c r="I7" s="9">
        <v>96.5</v>
      </c>
      <c r="J7" s="9">
        <v>96.474999999999994</v>
      </c>
      <c r="K7" s="9">
        <v>96.45</v>
      </c>
      <c r="L7" s="9">
        <v>96.424999999999997</v>
      </c>
      <c r="M7" s="9">
        <v>96.4</v>
      </c>
      <c r="N7" s="10">
        <v>96.43</v>
      </c>
      <c r="O7" s="10">
        <v>96.52</v>
      </c>
      <c r="P7" s="9">
        <v>96.72</v>
      </c>
      <c r="Q7" s="9">
        <v>96.86</v>
      </c>
      <c r="R7" s="9">
        <v>96.94</v>
      </c>
      <c r="S7" s="9">
        <v>97.12</v>
      </c>
      <c r="T7" s="9">
        <v>97.18</v>
      </c>
      <c r="U7" s="9">
        <v>97.2</v>
      </c>
      <c r="V7" s="9">
        <v>97.22</v>
      </c>
      <c r="W7" s="9">
        <v>97.25</v>
      </c>
      <c r="X7" s="11">
        <v>97.06</v>
      </c>
      <c r="Y7" s="11">
        <v>96.69</v>
      </c>
      <c r="Z7" s="11">
        <v>96.24</v>
      </c>
      <c r="AA7" s="10">
        <v>95.73</v>
      </c>
      <c r="AB7" s="10">
        <v>94.68</v>
      </c>
      <c r="AC7" s="10">
        <v>93.59</v>
      </c>
    </row>
    <row r="8" spans="1:33" ht="15" x14ac:dyDescent="0.25">
      <c r="A8" s="7">
        <v>1951</v>
      </c>
      <c r="B8" s="62">
        <v>96.7</v>
      </c>
      <c r="C8" s="8">
        <f t="shared" ref="C8:C68" si="1">B8/((EXP((A8-1950)/8267)))</f>
        <v>96.688303598441834</v>
      </c>
      <c r="D8" s="9">
        <f t="shared" ref="D8:AC17" si="2">(D7*D$5)+($C7*(1-D$5))-(1/8267)</f>
        <v>96.599879037135594</v>
      </c>
      <c r="E8" s="9">
        <f t="shared" si="2"/>
        <v>96.599879037135594</v>
      </c>
      <c r="F8" s="9">
        <f t="shared" si="2"/>
        <v>96.599879037135594</v>
      </c>
      <c r="G8" s="9">
        <f t="shared" si="2"/>
        <v>96.599879037135594</v>
      </c>
      <c r="H8" s="9">
        <f t="shared" si="2"/>
        <v>96.558942499481688</v>
      </c>
      <c r="I8" s="9">
        <f t="shared" si="2"/>
        <v>96.515230864646526</v>
      </c>
      <c r="J8" s="9">
        <f t="shared" si="2"/>
        <v>96.49151929966682</v>
      </c>
      <c r="K8" s="9">
        <f t="shared" si="2"/>
        <v>96.467504501747911</v>
      </c>
      <c r="L8" s="9">
        <f t="shared" si="2"/>
        <v>96.443282156693073</v>
      </c>
      <c r="M8" s="9">
        <f t="shared" si="2"/>
        <v>96.418911553528417</v>
      </c>
      <c r="N8" s="9">
        <f t="shared" si="2"/>
        <v>96.440842849680237</v>
      </c>
      <c r="O8" s="9">
        <f t="shared" si="2"/>
        <v>96.523780683175545</v>
      </c>
      <c r="P8" s="9">
        <f t="shared" si="2"/>
        <v>96.715944969193444</v>
      </c>
      <c r="Q8" s="9">
        <f t="shared" si="2"/>
        <v>96.85345961426296</v>
      </c>
      <c r="R8" s="9">
        <f t="shared" si="2"/>
        <v>96.933146586059891</v>
      </c>
      <c r="S8" s="9">
        <f t="shared" si="2"/>
        <v>97.111284193122842</v>
      </c>
      <c r="T8" s="9">
        <f t="shared" si="2"/>
        <v>97.171652225700001</v>
      </c>
      <c r="U8" s="9">
        <f t="shared" si="2"/>
        <v>97.192425717431931</v>
      </c>
      <c r="V8" s="9">
        <f t="shared" si="2"/>
        <v>97.213028278497831</v>
      </c>
      <c r="W8" s="9">
        <f t="shared" si="2"/>
        <v>97.243411429072566</v>
      </c>
      <c r="X8" s="9">
        <f t="shared" si="2"/>
        <v>97.056822570012912</v>
      </c>
      <c r="Y8" s="9">
        <f t="shared" si="2"/>
        <v>96.68943016026293</v>
      </c>
      <c r="Z8" s="9">
        <f t="shared" si="2"/>
        <v>96.241316160971763</v>
      </c>
      <c r="AA8" s="9">
        <f t="shared" si="2"/>
        <v>95.732774209168156</v>
      </c>
      <c r="AB8" s="9">
        <f t="shared" si="2"/>
        <v>94.684673042132474</v>
      </c>
      <c r="AC8" s="9">
        <f t="shared" si="2"/>
        <v>93.595893021146935</v>
      </c>
      <c r="AF8"/>
      <c r="AG8"/>
    </row>
    <row r="9" spans="1:33" ht="15" x14ac:dyDescent="0.25">
      <c r="A9" s="7">
        <v>1952</v>
      </c>
      <c r="B9" s="62">
        <v>96.6</v>
      </c>
      <c r="C9" s="8">
        <f t="shared" si="1"/>
        <v>96.576632801275053</v>
      </c>
      <c r="D9" s="9">
        <f t="shared" si="2"/>
        <v>96.65565305737826</v>
      </c>
      <c r="E9" s="9">
        <f t="shared" si="2"/>
        <v>96.634550428073567</v>
      </c>
      <c r="F9" s="9">
        <f t="shared" si="2"/>
        <v>96.624823668777751</v>
      </c>
      <c r="G9" s="9">
        <f t="shared" si="2"/>
        <v>96.619317517989387</v>
      </c>
      <c r="H9" s="9">
        <f t="shared" si="2"/>
        <v>96.582270725606804</v>
      </c>
      <c r="I9" s="9">
        <f t="shared" si="2"/>
        <v>96.541679729342846</v>
      </c>
      <c r="J9" s="9">
        <f t="shared" si="2"/>
        <v>96.517594675951528</v>
      </c>
      <c r="K9" s="9">
        <f t="shared" si="2"/>
        <v>96.493328116651568</v>
      </c>
      <c r="L9" s="9">
        <f t="shared" si="2"/>
        <v>96.468927816038104</v>
      </c>
      <c r="M9" s="9">
        <f t="shared" si="2"/>
        <v>96.444426633218541</v>
      </c>
      <c r="N9" s="9">
        <f t="shared" si="2"/>
        <v>96.456681376589813</v>
      </c>
      <c r="O9" s="9">
        <f t="shared" si="2"/>
        <v>96.531683597571501</v>
      </c>
      <c r="P9" s="9">
        <f t="shared" si="2"/>
        <v>96.714917814407784</v>
      </c>
      <c r="Q9" s="9">
        <f t="shared" si="2"/>
        <v>96.849260934838881</v>
      </c>
      <c r="R9" s="9">
        <f t="shared" si="2"/>
        <v>96.92817740720912</v>
      </c>
      <c r="S9" s="9">
        <f t="shared" si="2"/>
        <v>97.104171975966693</v>
      </c>
      <c r="T9" s="9">
        <f t="shared" si="2"/>
        <v>97.164675369707822</v>
      </c>
      <c r="U9" s="9">
        <f t="shared" si="2"/>
        <v>97.186042449029983</v>
      </c>
      <c r="V9" s="9">
        <f t="shared" si="2"/>
        <v>97.207109312190951</v>
      </c>
      <c r="W9" s="9">
        <f t="shared" si="2"/>
        <v>97.237767051006259</v>
      </c>
      <c r="X9" s="9">
        <f t="shared" si="2"/>
        <v>97.054252985147016</v>
      </c>
      <c r="Y9" s="9">
        <f t="shared" si="2"/>
        <v>96.689303578648008</v>
      </c>
      <c r="Z9" s="9">
        <f t="shared" si="2"/>
        <v>96.242979576720856</v>
      </c>
      <c r="AA9" s="9">
        <f t="shared" si="2"/>
        <v>95.735833041664819</v>
      </c>
      <c r="AB9" s="9">
        <f t="shared" si="2"/>
        <v>94.689554899527877</v>
      </c>
      <c r="AC9" s="9">
        <f t="shared" si="2"/>
        <v>93.601950698737127</v>
      </c>
      <c r="AE9" s="3"/>
      <c r="AF9"/>
      <c r="AG9"/>
    </row>
    <row r="10" spans="1:33" ht="15" x14ac:dyDescent="0.25">
      <c r="A10" s="7">
        <v>1953</v>
      </c>
      <c r="B10" s="62">
        <v>96.5</v>
      </c>
      <c r="C10" s="8">
        <f t="shared" si="1"/>
        <v>96.464987603939818</v>
      </c>
      <c r="D10" s="9">
        <f t="shared" si="2"/>
        <v>96.605581766067118</v>
      </c>
      <c r="E10" s="9">
        <f t="shared" si="2"/>
        <v>96.611640654801747</v>
      </c>
      <c r="F10" s="9">
        <f t="shared" si="2"/>
        <v>96.611042103860058</v>
      </c>
      <c r="G10" s="9">
        <f t="shared" si="2"/>
        <v>96.609754729212952</v>
      </c>
      <c r="H10" s="9">
        <f t="shared" si="2"/>
        <v>96.581127780444575</v>
      </c>
      <c r="I10" s="9">
        <f t="shared" si="2"/>
        <v>96.546924701791255</v>
      </c>
      <c r="J10" s="9">
        <f t="shared" si="2"/>
        <v>96.525332992325019</v>
      </c>
      <c r="K10" s="9">
        <f t="shared" si="2"/>
        <v>96.502995712259647</v>
      </c>
      <c r="L10" s="9">
        <f t="shared" si="2"/>
        <v>96.480133183003716</v>
      </c>
      <c r="M10" s="9">
        <f t="shared" si="2"/>
        <v>96.456886750657958</v>
      </c>
      <c r="N10" s="9">
        <f t="shared" si="2"/>
        <v>96.46429644275311</v>
      </c>
      <c r="O10" s="9">
        <f t="shared" si="2"/>
        <v>96.533754833239954</v>
      </c>
      <c r="P10" s="9">
        <f t="shared" si="2"/>
        <v>96.710263329567994</v>
      </c>
      <c r="Q10" s="9">
        <f t="shared" si="2"/>
        <v>96.842408759373228</v>
      </c>
      <c r="R10" s="9">
        <f t="shared" si="2"/>
        <v>96.921095394755369</v>
      </c>
      <c r="S10" s="9">
        <f t="shared" si="2"/>
        <v>97.0953315574925</v>
      </c>
      <c r="T10" s="9">
        <f t="shared" si="2"/>
        <v>97.156213518349276</v>
      </c>
      <c r="U10" s="9">
        <f t="shared" si="2"/>
        <v>97.178351277940209</v>
      </c>
      <c r="V10" s="9">
        <f t="shared" si="2"/>
        <v>97.200021829321599</v>
      </c>
      <c r="W10" s="9">
        <f t="shared" si="2"/>
        <v>97.231067692442906</v>
      </c>
      <c r="X10" s="9">
        <f t="shared" si="2"/>
        <v>97.050958477958417</v>
      </c>
      <c r="Y10" s="9">
        <f t="shared" si="2"/>
        <v>96.688620667937087</v>
      </c>
      <c r="Z10" s="9">
        <f t="shared" si="2"/>
        <v>96.244190561084281</v>
      </c>
      <c r="AA10" s="9">
        <f t="shared" si="2"/>
        <v>95.738510078741811</v>
      </c>
      <c r="AB10" s="9">
        <f t="shared" si="2"/>
        <v>94.694145739210597</v>
      </c>
      <c r="AC10" s="9">
        <f t="shared" si="2"/>
        <v>93.607773154677858</v>
      </c>
      <c r="AF10"/>
      <c r="AG10"/>
    </row>
    <row r="11" spans="1:33" ht="15" x14ac:dyDescent="0.25">
      <c r="A11" s="7">
        <v>1954</v>
      </c>
      <c r="B11" s="62">
        <v>97</v>
      </c>
      <c r="C11" s="8">
        <f t="shared" si="1"/>
        <v>96.95307776122479</v>
      </c>
      <c r="D11" s="9">
        <f t="shared" si="2"/>
        <v>96.516588342870776</v>
      </c>
      <c r="E11" s="9">
        <f t="shared" si="2"/>
        <v>96.553816212763564</v>
      </c>
      <c r="F11" s="9">
        <f t="shared" si="2"/>
        <v>96.569519263318455</v>
      </c>
      <c r="G11" s="9">
        <f t="shared" si="2"/>
        <v>96.577611391601124</v>
      </c>
      <c r="H11" s="9">
        <f t="shared" si="2"/>
        <v>96.559954175247753</v>
      </c>
      <c r="I11" s="9">
        <f t="shared" si="2"/>
        <v>96.53422489699723</v>
      </c>
      <c r="J11" s="9">
        <f t="shared" si="2"/>
        <v>96.51717872461839</v>
      </c>
      <c r="K11" s="9">
        <f t="shared" si="2"/>
        <v>96.498408678940763</v>
      </c>
      <c r="L11" s="9">
        <f t="shared" si="2"/>
        <v>96.478419500697711</v>
      </c>
      <c r="M11" s="9">
        <f t="shared" si="2"/>
        <v>96.457536685907968</v>
      </c>
      <c r="N11" s="9">
        <f t="shared" si="2"/>
        <v>96.464220054957465</v>
      </c>
      <c r="O11" s="9">
        <f t="shared" si="2"/>
        <v>96.530280053027099</v>
      </c>
      <c r="P11" s="9">
        <f t="shared" si="2"/>
        <v>96.702101271960402</v>
      </c>
      <c r="Q11" s="9">
        <f t="shared" si="2"/>
        <v>96.832969234978805</v>
      </c>
      <c r="R11" s="9">
        <f t="shared" si="2"/>
        <v>96.911942892517686</v>
      </c>
      <c r="S11" s="9">
        <f t="shared" si="2"/>
        <v>97.084791925483543</v>
      </c>
      <c r="T11" s="9">
        <f t="shared" si="2"/>
        <v>97.146288098144794</v>
      </c>
      <c r="U11" s="9">
        <f t="shared" si="2"/>
        <v>97.16936876919695</v>
      </c>
      <c r="V11" s="9">
        <f t="shared" si="2"/>
        <v>97.19177902441109</v>
      </c>
      <c r="W11" s="9">
        <f t="shared" si="2"/>
        <v>97.223324105336445</v>
      </c>
      <c r="X11" s="9">
        <f t="shared" si="2"/>
        <v>97.04694403528687</v>
      </c>
      <c r="Y11" s="9">
        <f t="shared" si="2"/>
        <v>96.687384330512799</v>
      </c>
      <c r="Z11" s="9">
        <f t="shared" si="2"/>
        <v>96.244951022367772</v>
      </c>
      <c r="AA11" s="9">
        <f t="shared" si="2"/>
        <v>95.740806676122517</v>
      </c>
      <c r="AB11" s="9">
        <f t="shared" si="2"/>
        <v>94.698446351735882</v>
      </c>
      <c r="AC11" s="9">
        <f t="shared" si="2"/>
        <v>93.613360910090805</v>
      </c>
      <c r="AF11"/>
      <c r="AG11"/>
    </row>
    <row r="12" spans="1:33" ht="15" x14ac:dyDescent="0.25">
      <c r="A12" s="7">
        <v>1955</v>
      </c>
      <c r="B12" s="62">
        <v>99</v>
      </c>
      <c r="C12" s="8">
        <f t="shared" si="1"/>
        <v>98.940141485589791</v>
      </c>
      <c r="D12" s="9">
        <f t="shared" si="2"/>
        <v>96.79238131505906</v>
      </c>
      <c r="E12" s="9">
        <f t="shared" si="2"/>
        <v>96.710792427974312</v>
      </c>
      <c r="F12" s="9">
        <f t="shared" si="2"/>
        <v>96.67812512517385</v>
      </c>
      <c r="G12" s="9">
        <f t="shared" si="2"/>
        <v>96.660543295680498</v>
      </c>
      <c r="H12" s="9">
        <f t="shared" si="2"/>
        <v>96.63109442876069</v>
      </c>
      <c r="I12" s="9">
        <f t="shared" si="2"/>
        <v>96.598405503373669</v>
      </c>
      <c r="J12" s="9">
        <f t="shared" si="2"/>
        <v>96.575085557003902</v>
      </c>
      <c r="K12" s="9">
        <f t="shared" si="2"/>
        <v>96.551712741543753</v>
      </c>
      <c r="L12" s="9">
        <f t="shared" si="2"/>
        <v>96.528213924790037</v>
      </c>
      <c r="M12" s="9">
        <f t="shared" si="2"/>
        <v>96.504572691239957</v>
      </c>
      <c r="N12" s="9">
        <f t="shared" si="2"/>
        <v>96.495626999460768</v>
      </c>
      <c r="O12" s="9">
        <f t="shared" si="2"/>
        <v>96.550779177711277</v>
      </c>
      <c r="P12" s="9">
        <f t="shared" si="2"/>
        <v>96.710208297101431</v>
      </c>
      <c r="Q12" s="9">
        <f t="shared" si="2"/>
        <v>96.835813762193567</v>
      </c>
      <c r="R12" s="9">
        <f t="shared" si="2"/>
        <v>96.912636454627034</v>
      </c>
      <c r="S12" s="9">
        <f t="shared" si="2"/>
        <v>97.082493918972844</v>
      </c>
      <c r="T12" s="9">
        <f t="shared" si="2"/>
        <v>97.143426609402368</v>
      </c>
      <c r="U12" s="9">
        <f t="shared" si="2"/>
        <v>97.16656099628014</v>
      </c>
      <c r="V12" s="9">
        <f t="shared" si="2"/>
        <v>97.18902050551344</v>
      </c>
      <c r="W12" s="9">
        <f t="shared" si="2"/>
        <v>97.220514146419447</v>
      </c>
      <c r="X12" s="9">
        <f t="shared" si="2"/>
        <v>97.046199378551606</v>
      </c>
      <c r="Y12" s="9">
        <f t="shared" si="2"/>
        <v>96.688588519162437</v>
      </c>
      <c r="Z12" s="9">
        <f t="shared" si="2"/>
        <v>96.247656908990692</v>
      </c>
      <c r="AA12" s="9">
        <f t="shared" si="2"/>
        <v>95.744719889512695</v>
      </c>
      <c r="AB12" s="9">
        <f t="shared" si="2"/>
        <v>94.703954927539812</v>
      </c>
      <c r="AC12" s="9">
        <f t="shared" si="2"/>
        <v>93.619912705945694</v>
      </c>
      <c r="AF12"/>
      <c r="AG12"/>
    </row>
    <row r="13" spans="1:33" ht="15" x14ac:dyDescent="0.25">
      <c r="A13" s="7">
        <v>1956</v>
      </c>
      <c r="B13" s="62">
        <v>101.5</v>
      </c>
      <c r="C13" s="8">
        <f t="shared" si="1"/>
        <v>101.42636034180448</v>
      </c>
      <c r="D13" s="9">
        <f t="shared" si="2"/>
        <v>98.149903711420251</v>
      </c>
      <c r="E13" s="9">
        <f t="shared" si="2"/>
        <v>97.587851968080145</v>
      </c>
      <c r="F13" s="9">
        <f t="shared" si="2"/>
        <v>97.319214975457214</v>
      </c>
      <c r="G13" s="9">
        <f t="shared" si="2"/>
        <v>97.164667667335877</v>
      </c>
      <c r="H13" s="9">
        <f t="shared" si="2"/>
        <v>97.049532686995207</v>
      </c>
      <c r="I13" s="9">
        <f t="shared" si="2"/>
        <v>96.957783809260661</v>
      </c>
      <c r="J13" s="9">
        <f t="shared" si="2"/>
        <v>96.889805806561128</v>
      </c>
      <c r="K13" s="9">
        <f t="shared" si="2"/>
        <v>96.832239554060749</v>
      </c>
      <c r="L13" s="9">
        <f t="shared" si="2"/>
        <v>96.781732912013595</v>
      </c>
      <c r="M13" s="9">
        <f t="shared" si="2"/>
        <v>96.736226743396941</v>
      </c>
      <c r="N13" s="9">
        <f t="shared" si="2"/>
        <v>96.653160145940717</v>
      </c>
      <c r="O13" s="9">
        <f t="shared" si="2"/>
        <v>96.66718878967842</v>
      </c>
      <c r="P13" s="9">
        <f t="shared" si="2"/>
        <v>96.783193239820278</v>
      </c>
      <c r="Q13" s="9">
        <f t="shared" si="2"/>
        <v>96.887648835941036</v>
      </c>
      <c r="R13" s="9">
        <f t="shared" si="2"/>
        <v>96.952662781252926</v>
      </c>
      <c r="S13" s="9">
        <f t="shared" si="2"/>
        <v>97.113077169696425</v>
      </c>
      <c r="T13" s="9">
        <f t="shared" si="2"/>
        <v>97.168790533589586</v>
      </c>
      <c r="U13" s="9">
        <f t="shared" si="2"/>
        <v>97.188471804094092</v>
      </c>
      <c r="V13" s="9">
        <f t="shared" si="2"/>
        <v>97.208248747778129</v>
      </c>
      <c r="W13" s="9">
        <f t="shared" si="2"/>
        <v>97.23750376146927</v>
      </c>
      <c r="X13" s="9">
        <f t="shared" si="2"/>
        <v>97.05866270217075</v>
      </c>
      <c r="Y13" s="9">
        <f t="shared" si="2"/>
        <v>96.699697223566872</v>
      </c>
      <c r="Z13" s="9">
        <f t="shared" si="2"/>
        <v>96.258284373247207</v>
      </c>
      <c r="AA13" s="9">
        <f t="shared" si="2"/>
        <v>95.755232599334747</v>
      </c>
      <c r="AB13" s="9">
        <f t="shared" si="2"/>
        <v>94.714411204012393</v>
      </c>
      <c r="AC13" s="9">
        <f t="shared" si="2"/>
        <v>93.630421567273117</v>
      </c>
      <c r="AF13"/>
      <c r="AG13"/>
    </row>
    <row r="14" spans="1:33" ht="15" x14ac:dyDescent="0.2">
      <c r="A14" s="7">
        <v>1957</v>
      </c>
      <c r="B14" s="62">
        <v>107.5</v>
      </c>
      <c r="C14" s="8">
        <f t="shared" si="1"/>
        <v>107.40901397073223</v>
      </c>
      <c r="D14" s="9">
        <f t="shared" si="2"/>
        <v>100.22089834473186</v>
      </c>
      <c r="E14" s="9">
        <f t="shared" si="2"/>
        <v>99.098066362712586</v>
      </c>
      <c r="F14" s="9">
        <f t="shared" si="2"/>
        <v>98.483341126874194</v>
      </c>
      <c r="G14" s="9">
        <f t="shared" si="2"/>
        <v>98.107229786854262</v>
      </c>
      <c r="H14" s="9">
        <f t="shared" si="2"/>
        <v>97.842795977025546</v>
      </c>
      <c r="I14" s="9">
        <f t="shared" si="2"/>
        <v>97.643671007866658</v>
      </c>
      <c r="J14" s="9">
        <f t="shared" si="2"/>
        <v>97.493600511326164</v>
      </c>
      <c r="K14" s="9">
        <f t="shared" si="2"/>
        <v>97.371942013656735</v>
      </c>
      <c r="L14" s="9">
        <f t="shared" si="2"/>
        <v>97.270044142808729</v>
      </c>
      <c r="M14" s="9">
        <f t="shared" si="2"/>
        <v>97.182431003513301</v>
      </c>
      <c r="N14" s="9">
        <f t="shared" si="2"/>
        <v>96.960877254755246</v>
      </c>
      <c r="O14" s="9">
        <f t="shared" si="2"/>
        <v>96.899175362311027</v>
      </c>
      <c r="P14" s="9">
        <f t="shared" si="2"/>
        <v>96.935293400672577</v>
      </c>
      <c r="Q14" s="9">
        <f t="shared" si="2"/>
        <v>96.999589059434427</v>
      </c>
      <c r="R14" s="9">
        <f t="shared" si="2"/>
        <v>97.041126965311776</v>
      </c>
      <c r="S14" s="9">
        <f t="shared" si="2"/>
        <v>97.184248506922657</v>
      </c>
      <c r="T14" s="9">
        <f t="shared" si="2"/>
        <v>97.229059612080547</v>
      </c>
      <c r="U14" s="9">
        <f t="shared" si="2"/>
        <v>97.240994738129828</v>
      </c>
      <c r="V14" s="9">
        <f t="shared" si="2"/>
        <v>97.25473627594252</v>
      </c>
      <c r="W14" s="9">
        <f t="shared" si="2"/>
        <v>97.279062617980102</v>
      </c>
      <c r="X14" s="9">
        <f t="shared" si="2"/>
        <v>97.087562878952795</v>
      </c>
      <c r="Y14" s="9">
        <f t="shared" si="2"/>
        <v>96.723150591353871</v>
      </c>
      <c r="Z14" s="9">
        <f t="shared" si="2"/>
        <v>96.278794424720346</v>
      </c>
      <c r="AA14" s="9">
        <f t="shared" si="2"/>
        <v>95.773983924324483</v>
      </c>
      <c r="AB14" s="9">
        <f t="shared" si="2"/>
        <v>94.731049156619534</v>
      </c>
      <c r="AC14" s="9">
        <f t="shared" si="2"/>
        <v>93.645876900469631</v>
      </c>
    </row>
    <row r="15" spans="1:33" ht="15" x14ac:dyDescent="0.2">
      <c r="A15" s="7">
        <v>1958</v>
      </c>
      <c r="B15" s="62">
        <v>115</v>
      </c>
      <c r="C15" s="8">
        <f t="shared" si="1"/>
        <v>114.8887679932003</v>
      </c>
      <c r="D15" s="9">
        <f t="shared" si="2"/>
        <v>104.7645330482991</v>
      </c>
      <c r="E15" s="9">
        <f t="shared" si="2"/>
        <v>102.36804847233854</v>
      </c>
      <c r="F15" s="9">
        <f t="shared" si="2"/>
        <v>101.01336894730534</v>
      </c>
      <c r="G15" s="9">
        <f t="shared" si="2"/>
        <v>100.16465620150247</v>
      </c>
      <c r="H15" s="9">
        <f t="shared" si="2"/>
        <v>99.57673614577223</v>
      </c>
      <c r="I15" s="9">
        <f t="shared" si="2"/>
        <v>99.142708652512951</v>
      </c>
      <c r="J15" s="9">
        <f t="shared" si="2"/>
        <v>98.813440213023213</v>
      </c>
      <c r="K15" s="9">
        <f t="shared" si="2"/>
        <v>98.551208094730001</v>
      </c>
      <c r="L15" s="9">
        <f t="shared" si="2"/>
        <v>98.336144173847259</v>
      </c>
      <c r="M15" s="9">
        <f t="shared" si="2"/>
        <v>98.155498080478935</v>
      </c>
      <c r="N15" s="9">
        <f t="shared" si="2"/>
        <v>97.634588129506056</v>
      </c>
      <c r="O15" s="9">
        <f t="shared" si="2"/>
        <v>97.411625276783951</v>
      </c>
      <c r="P15" s="9">
        <f t="shared" si="2"/>
        <v>97.278541840556557</v>
      </c>
      <c r="Q15" s="9">
        <f t="shared" si="2"/>
        <v>97.256477713364433</v>
      </c>
      <c r="R15" s="9">
        <f t="shared" si="2"/>
        <v>97.246303920160358</v>
      </c>
      <c r="S15" s="9">
        <f t="shared" si="2"/>
        <v>97.353128052189959</v>
      </c>
      <c r="T15" s="9">
        <f t="shared" si="2"/>
        <v>97.373332726684595</v>
      </c>
      <c r="U15" s="9">
        <f t="shared" si="2"/>
        <v>97.367182938754851</v>
      </c>
      <c r="V15" s="9">
        <f t="shared" si="2"/>
        <v>97.366816128606956</v>
      </c>
      <c r="W15" s="9">
        <f t="shared" si="2"/>
        <v>97.379736355188427</v>
      </c>
      <c r="X15" s="9">
        <f t="shared" si="2"/>
        <v>97.156022733306699</v>
      </c>
      <c r="Y15" s="9">
        <f t="shared" si="2"/>
        <v>96.776325594438276</v>
      </c>
      <c r="Z15" s="9">
        <f t="shared" si="2"/>
        <v>96.323105416887344</v>
      </c>
      <c r="AA15" s="9">
        <f t="shared" si="2"/>
        <v>95.812581827653659</v>
      </c>
      <c r="AB15" s="9">
        <f t="shared" si="2"/>
        <v>94.762583520145284</v>
      </c>
      <c r="AC15" s="9">
        <f t="shared" si="2"/>
        <v>93.673254703813285</v>
      </c>
    </row>
    <row r="16" spans="1:33" x14ac:dyDescent="0.2">
      <c r="A16" s="7">
        <v>1959</v>
      </c>
      <c r="B16" s="63">
        <v>122.96713059696475</v>
      </c>
      <c r="C16" s="8">
        <f t="shared" si="1"/>
        <v>122.83333333333334</v>
      </c>
      <c r="D16" s="9">
        <f t="shared" si="2"/>
        <v>111.16414913651727</v>
      </c>
      <c r="E16" s="9">
        <f t="shared" si="2"/>
        <v>107.29444675927077</v>
      </c>
      <c r="F16" s="9">
        <f t="shared" si="2"/>
        <v>104.94648916724648</v>
      </c>
      <c r="G16" s="9">
        <f t="shared" si="2"/>
        <v>103.42149723693072</v>
      </c>
      <c r="H16" s="9">
        <f t="shared" si="2"/>
        <v>102.35221566473709</v>
      </c>
      <c r="I16" s="9">
        <f t="shared" si="2"/>
        <v>101.5598955594009</v>
      </c>
      <c r="J16" s="9">
        <f t="shared" si="2"/>
        <v>100.95330064646025</v>
      </c>
      <c r="K16" s="9">
        <f t="shared" si="2"/>
        <v>100.47080102414557</v>
      </c>
      <c r="L16" s="9">
        <f t="shared" si="2"/>
        <v>100.07670844034075</v>
      </c>
      <c r="M16" s="9">
        <f t="shared" si="2"/>
        <v>99.747758287210303</v>
      </c>
      <c r="N16" s="9">
        <f t="shared" si="2"/>
        <v>98.747241246858039</v>
      </c>
      <c r="O16" s="9">
        <f t="shared" si="2"/>
        <v>98.26387462228233</v>
      </c>
      <c r="P16" s="9">
        <f t="shared" si="2"/>
        <v>97.855752762369576</v>
      </c>
      <c r="Q16" s="9">
        <f t="shared" si="2"/>
        <v>97.691699548651158</v>
      </c>
      <c r="R16" s="9">
        <f t="shared" si="2"/>
        <v>97.595527152080052</v>
      </c>
      <c r="S16" s="9">
        <f t="shared" si="2"/>
        <v>97.642845723858045</v>
      </c>
      <c r="T16" s="9">
        <f t="shared" si="2"/>
        <v>97.621653458906707</v>
      </c>
      <c r="U16" s="9">
        <f t="shared" si="2"/>
        <v>97.584718601100192</v>
      </c>
      <c r="V16" s="9">
        <f t="shared" si="2"/>
        <v>97.560305912656943</v>
      </c>
      <c r="W16" s="9">
        <f t="shared" si="2"/>
        <v>97.553833168013327</v>
      </c>
      <c r="X16" s="9">
        <f t="shared" si="2"/>
        <v>97.273726885402738</v>
      </c>
      <c r="Y16" s="9">
        <f t="shared" si="2"/>
        <v>96.866540814909058</v>
      </c>
      <c r="Z16" s="9">
        <f t="shared" si="2"/>
        <v>96.397098776863444</v>
      </c>
      <c r="AA16" s="9">
        <f t="shared" si="2"/>
        <v>95.875942290851881</v>
      </c>
      <c r="AB16" s="9">
        <f t="shared" si="2"/>
        <v>94.812715176516235</v>
      </c>
      <c r="AC16" s="9">
        <f t="shared" si="2"/>
        <v>93.715522364774301</v>
      </c>
    </row>
    <row r="17" spans="1:29" x14ac:dyDescent="0.2">
      <c r="A17" s="7">
        <v>1960</v>
      </c>
      <c r="B17" s="63">
        <v>121.40509963512338</v>
      </c>
      <c r="C17" s="8">
        <f t="shared" si="1"/>
        <v>121.25833333333333</v>
      </c>
      <c r="D17" s="9">
        <f t="shared" si="2"/>
        <v>118.54035940921761</v>
      </c>
      <c r="E17" s="9">
        <f t="shared" si="2"/>
        <v>113.408401245503</v>
      </c>
      <c r="F17" s="9">
        <f t="shared" si="2"/>
        <v>110.01672847811359</v>
      </c>
      <c r="G17" s="9">
        <f t="shared" si="2"/>
        <v>107.71525921773681</v>
      </c>
      <c r="H17" s="9">
        <f t="shared" si="2"/>
        <v>106.06469147778037</v>
      </c>
      <c r="I17" s="9">
        <f t="shared" si="2"/>
        <v>104.82563606923746</v>
      </c>
      <c r="J17" s="9">
        <f t="shared" si="2"/>
        <v>103.86589558840707</v>
      </c>
      <c r="K17" s="9">
        <f t="shared" si="2"/>
        <v>103.09834687366279</v>
      </c>
      <c r="L17" s="9">
        <f t="shared" si="2"/>
        <v>102.46968969822257</v>
      </c>
      <c r="M17" s="9">
        <f t="shared" si="2"/>
        <v>101.94452025185959</v>
      </c>
      <c r="N17" s="9">
        <f t="shared" si="2"/>
        <v>100.30050498145653</v>
      </c>
      <c r="O17" s="9">
        <f t="shared" si="2"/>
        <v>99.46202030046183</v>
      </c>
      <c r="P17" s="9">
        <f t="shared" si="2"/>
        <v>98.67449429114626</v>
      </c>
      <c r="Q17" s="9">
        <f t="shared" si="2"/>
        <v>98.312327735682004</v>
      </c>
      <c r="R17" s="9">
        <f t="shared" si="2"/>
        <v>98.095148234431434</v>
      </c>
      <c r="S17" s="9">
        <f t="shared" si="2"/>
        <v>98.05908689870283</v>
      </c>
      <c r="T17" s="9">
        <f t="shared" si="2"/>
        <v>97.979138937941883</v>
      </c>
      <c r="U17" s="9">
        <f t="shared" si="2"/>
        <v>97.898240967692715</v>
      </c>
      <c r="V17" s="9">
        <f t="shared" si="2"/>
        <v>97.839442064155037</v>
      </c>
      <c r="W17" s="9">
        <f t="shared" si="2"/>
        <v>97.805247434531793</v>
      </c>
      <c r="X17" s="9">
        <f t="shared" si="2"/>
        <v>97.44343656770539</v>
      </c>
      <c r="Y17" s="9">
        <f t="shared" ref="Y17:AC29" si="3">(Y16*Y$5)+($C16*(1-Y$5))-(1/8267)</f>
        <v>96.995929770029605</v>
      </c>
      <c r="Z17" s="9">
        <f t="shared" si="3"/>
        <v>96.502511544053206</v>
      </c>
      <c r="AA17" s="9">
        <f t="shared" si="3"/>
        <v>95.965529701110597</v>
      </c>
      <c r="AB17" s="9">
        <f t="shared" si="3"/>
        <v>94.882558267536908</v>
      </c>
      <c r="AC17" s="9">
        <f t="shared" si="3"/>
        <v>93.773578827029425</v>
      </c>
    </row>
    <row r="18" spans="1:29" x14ac:dyDescent="0.2">
      <c r="A18" s="7">
        <v>1961</v>
      </c>
      <c r="B18" s="63">
        <v>122.2917788599722</v>
      </c>
      <c r="C18" s="8">
        <f t="shared" si="1"/>
        <v>122.12916666666666</v>
      </c>
      <c r="D18" s="9">
        <f t="shared" ref="D18:X30" si="4">(D17*D$5)+($C17*(1-D$5))-(1/8267)</f>
        <v>120.25832564214669</v>
      </c>
      <c r="E18" s="9">
        <f t="shared" si="4"/>
        <v>116.49698788253784</v>
      </c>
      <c r="F18" s="9">
        <f t="shared" si="4"/>
        <v>113.20325051060564</v>
      </c>
      <c r="G18" s="9">
        <f t="shared" si="4"/>
        <v>110.71085564404829</v>
      </c>
      <c r="H18" s="9">
        <f t="shared" si="4"/>
        <v>108.81871053207492</v>
      </c>
      <c r="I18" s="9">
        <f t="shared" si="4"/>
        <v>107.34823444575179</v>
      </c>
      <c r="J18" s="9">
        <f t="shared" si="4"/>
        <v>106.18109246661147</v>
      </c>
      <c r="K18" s="9">
        <f t="shared" si="4"/>
        <v>105.23208056883148</v>
      </c>
      <c r="L18" s="9">
        <f t="shared" si="4"/>
        <v>104.44539533615776</v>
      </c>
      <c r="M18" s="9">
        <f t="shared" si="4"/>
        <v>103.78235160939909</v>
      </c>
      <c r="N18" s="9">
        <f t="shared" si="4"/>
        <v>101.65201755619449</v>
      </c>
      <c r="O18" s="9">
        <f t="shared" si="4"/>
        <v>100.52491806797316</v>
      </c>
      <c r="P18" s="9">
        <f t="shared" si="4"/>
        <v>99.414759638171475</v>
      </c>
      <c r="Q18" s="9">
        <f t="shared" si="4"/>
        <v>98.878745669621978</v>
      </c>
      <c r="R18" s="9">
        <f t="shared" si="4"/>
        <v>98.553689066966484</v>
      </c>
      <c r="S18" s="9">
        <f t="shared" si="4"/>
        <v>98.44241575183689</v>
      </c>
      <c r="T18" s="9">
        <f t="shared" si="4"/>
        <v>98.309213738290737</v>
      </c>
      <c r="U18" s="9">
        <f t="shared" si="4"/>
        <v>98.188303732675649</v>
      </c>
      <c r="V18" s="9">
        <f t="shared" si="4"/>
        <v>98.09809073298301</v>
      </c>
      <c r="W18" s="9">
        <f t="shared" si="4"/>
        <v>98.038488575455517</v>
      </c>
      <c r="X18" s="9">
        <f t="shared" si="4"/>
        <v>97.601553537437198</v>
      </c>
      <c r="Y18" s="9">
        <f t="shared" si="3"/>
        <v>97.116818049772718</v>
      </c>
      <c r="Z18" s="9">
        <f t="shared" si="3"/>
        <v>96.60121608556986</v>
      </c>
      <c r="AA18" s="9">
        <f t="shared" si="3"/>
        <v>96.049577724109611</v>
      </c>
      <c r="AB18" s="9">
        <f t="shared" si="3"/>
        <v>94.948294386683926</v>
      </c>
      <c r="AC18" s="9">
        <f t="shared" si="3"/>
        <v>93.828372440296647</v>
      </c>
    </row>
    <row r="19" spans="1:29" x14ac:dyDescent="0.2">
      <c r="A19" s="7">
        <v>1962</v>
      </c>
      <c r="B19" s="63">
        <v>136.31439087838348</v>
      </c>
      <c r="C19" s="8">
        <f t="shared" si="1"/>
        <v>136.11666666666667</v>
      </c>
      <c r="D19" s="9">
        <f t="shared" si="4"/>
        <v>121.44080175318123</v>
      </c>
      <c r="E19" s="9">
        <f t="shared" si="4"/>
        <v>118.71295659024511</v>
      </c>
      <c r="F19" s="9">
        <f t="shared" si="4"/>
        <v>115.73334730242809</v>
      </c>
      <c r="G19" s="9">
        <f t="shared" si="4"/>
        <v>113.23645613803423</v>
      </c>
      <c r="H19" s="9">
        <f t="shared" si="4"/>
        <v>111.23136592891652</v>
      </c>
      <c r="I19" s="9">
        <f t="shared" si="4"/>
        <v>109.61725670195098</v>
      </c>
      <c r="J19" s="9">
        <f t="shared" si="4"/>
        <v>108.30401263619837</v>
      </c>
      <c r="K19" s="9">
        <f t="shared" si="4"/>
        <v>107.21741955975749</v>
      </c>
      <c r="L19" s="9">
        <f t="shared" si="4"/>
        <v>106.30491184770814</v>
      </c>
      <c r="M19" s="9">
        <f t="shared" si="4"/>
        <v>105.528160938201</v>
      </c>
      <c r="N19" s="9">
        <f t="shared" si="4"/>
        <v>102.97252967742156</v>
      </c>
      <c r="O19" s="9">
        <f t="shared" si="4"/>
        <v>101.57844874249668</v>
      </c>
      <c r="P19" s="9">
        <f t="shared" si="4"/>
        <v>100.15930551294008</v>
      </c>
      <c r="Q19" s="9">
        <f t="shared" si="4"/>
        <v>99.452679646552909</v>
      </c>
      <c r="R19" s="9">
        <f t="shared" si="4"/>
        <v>99.020393838003017</v>
      </c>
      <c r="S19" s="9">
        <f t="shared" si="4"/>
        <v>98.833802345284099</v>
      </c>
      <c r="T19" s="9">
        <f t="shared" si="4"/>
        <v>98.646958742920731</v>
      </c>
      <c r="U19" s="9">
        <f t="shared" si="4"/>
        <v>98.485580945525925</v>
      </c>
      <c r="V19" s="9">
        <f t="shared" si="4"/>
        <v>98.363503804033996</v>
      </c>
      <c r="W19" s="9">
        <f t="shared" si="4"/>
        <v>98.278073864693937</v>
      </c>
      <c r="X19" s="9">
        <f t="shared" si="4"/>
        <v>97.764406146588897</v>
      </c>
      <c r="Y19" s="9">
        <f t="shared" si="3"/>
        <v>97.241446696074959</v>
      </c>
      <c r="Z19" s="9">
        <f t="shared" si="3"/>
        <v>96.703002973451248</v>
      </c>
      <c r="AA19" s="9">
        <f t="shared" si="3"/>
        <v>96.136243998632892</v>
      </c>
      <c r="AB19" s="9">
        <f t="shared" si="3"/>
        <v>95.016040735032917</v>
      </c>
      <c r="AC19" s="9">
        <f t="shared" si="3"/>
        <v>93.884796502012065</v>
      </c>
    </row>
    <row r="20" spans="1:29" x14ac:dyDescent="0.2">
      <c r="A20" s="7">
        <v>1963</v>
      </c>
      <c r="B20" s="63">
        <v>171.57793055796358</v>
      </c>
      <c r="C20" s="8">
        <f t="shared" si="1"/>
        <v>171.30833333333334</v>
      </c>
      <c r="D20" s="9">
        <f t="shared" si="4"/>
        <v>130.71759672072167</v>
      </c>
      <c r="E20" s="9">
        <f t="shared" si="4"/>
        <v>125.56066194970289</v>
      </c>
      <c r="F20" s="9">
        <f t="shared" si="4"/>
        <v>121.5112591659003</v>
      </c>
      <c r="G20" s="9">
        <f t="shared" si="4"/>
        <v>118.29741982726472</v>
      </c>
      <c r="H20" s="9">
        <f t="shared" si="4"/>
        <v>115.74218469021204</v>
      </c>
      <c r="I20" s="9">
        <f t="shared" si="4"/>
        <v>113.6852794482862</v>
      </c>
      <c r="J20" s="9">
        <f t="shared" si="4"/>
        <v>112.00637059139149</v>
      </c>
      <c r="K20" s="9">
        <f t="shared" si="4"/>
        <v>110.61304964492808</v>
      </c>
      <c r="L20" s="9">
        <f t="shared" si="4"/>
        <v>109.43981538856792</v>
      </c>
      <c r="M20" s="9">
        <f t="shared" si="4"/>
        <v>108.43892115887924</v>
      </c>
      <c r="N20" s="9">
        <f t="shared" si="4"/>
        <v>105.10997403751867</v>
      </c>
      <c r="O20" s="9">
        <f t="shared" si="4"/>
        <v>103.2627765445138</v>
      </c>
      <c r="P20" s="9">
        <f t="shared" si="4"/>
        <v>101.33800706507168</v>
      </c>
      <c r="Q20" s="9">
        <f t="shared" si="4"/>
        <v>100.35779574860719</v>
      </c>
      <c r="R20" s="9">
        <f t="shared" si="4"/>
        <v>99.754828292520727</v>
      </c>
      <c r="S20" s="9">
        <f t="shared" si="4"/>
        <v>99.449912927018048</v>
      </c>
      <c r="T20" s="9">
        <f t="shared" si="4"/>
        <v>99.178314024256096</v>
      </c>
      <c r="U20" s="9">
        <f t="shared" si="4"/>
        <v>98.952920837121397</v>
      </c>
      <c r="V20" s="9">
        <f t="shared" si="4"/>
        <v>98.780540593724837</v>
      </c>
      <c r="W20" s="9">
        <f t="shared" si="4"/>
        <v>98.654453190906708</v>
      </c>
      <c r="X20" s="9">
        <f t="shared" si="4"/>
        <v>98.019116538855442</v>
      </c>
      <c r="Y20" s="9">
        <f t="shared" si="3"/>
        <v>97.435216701702927</v>
      </c>
      <c r="Z20" s="9">
        <f t="shared" si="3"/>
        <v>96.860221776042494</v>
      </c>
      <c r="AA20" s="9">
        <f t="shared" si="3"/>
        <v>96.269169244456549</v>
      </c>
      <c r="AB20" s="9">
        <f t="shared" si="3"/>
        <v>95.118543004507586</v>
      </c>
      <c r="AC20" s="9">
        <f t="shared" si="3"/>
        <v>93.969054872017665</v>
      </c>
    </row>
    <row r="21" spans="1:29" x14ac:dyDescent="0.2">
      <c r="A21" s="7">
        <v>1964</v>
      </c>
      <c r="B21" s="63">
        <v>183.84440670525473</v>
      </c>
      <c r="C21" s="8">
        <f t="shared" si="1"/>
        <v>183.53333333333333</v>
      </c>
      <c r="D21" s="9">
        <f t="shared" si="4"/>
        <v>156.37571486868416</v>
      </c>
      <c r="E21" s="9">
        <f t="shared" si="4"/>
        <v>143.5608470658388</v>
      </c>
      <c r="F21" s="9">
        <f t="shared" si="4"/>
        <v>135.62704955453796</v>
      </c>
      <c r="G21" s="9">
        <f t="shared" si="4"/>
        <v>130.02327142061219</v>
      </c>
      <c r="H21" s="9">
        <f t="shared" si="4"/>
        <v>125.81449764624317</v>
      </c>
      <c r="I21" s="9">
        <f t="shared" si="4"/>
        <v>122.53135032438944</v>
      </c>
      <c r="J21" s="9">
        <f t="shared" si="4"/>
        <v>119.90065145767088</v>
      </c>
      <c r="K21" s="9">
        <f t="shared" si="4"/>
        <v>117.74481251395798</v>
      </c>
      <c r="L21" s="9">
        <f t="shared" si="4"/>
        <v>115.94583004045748</v>
      </c>
      <c r="M21" s="9">
        <f t="shared" si="4"/>
        <v>114.42161578509737</v>
      </c>
      <c r="N21" s="9">
        <f t="shared" si="4"/>
        <v>109.37918485160158</v>
      </c>
      <c r="O21" s="9">
        <f t="shared" si="4"/>
        <v>106.58127654640947</v>
      </c>
      <c r="P21" s="9">
        <f t="shared" si="4"/>
        <v>103.63178624782724</v>
      </c>
      <c r="Q21" s="9">
        <f t="shared" si="4"/>
        <v>102.10944980034677</v>
      </c>
      <c r="R21" s="9">
        <f t="shared" si="4"/>
        <v>101.17156165901619</v>
      </c>
      <c r="S21" s="9">
        <f t="shared" si="4"/>
        <v>100.63750718414505</v>
      </c>
      <c r="T21" s="9">
        <f t="shared" si="4"/>
        <v>100.20129662639575</v>
      </c>
      <c r="U21" s="9">
        <f t="shared" si="4"/>
        <v>99.851613243632443</v>
      </c>
      <c r="V21" s="9">
        <f t="shared" si="4"/>
        <v>99.581823506004199</v>
      </c>
      <c r="W21" s="9">
        <f t="shared" si="4"/>
        <v>99.377250414227461</v>
      </c>
      <c r="X21" s="9">
        <f t="shared" si="4"/>
        <v>98.505965318555369</v>
      </c>
      <c r="Y21" s="9">
        <f t="shared" si="3"/>
        <v>97.803539445140188</v>
      </c>
      <c r="Z21" s="9">
        <f t="shared" si="3"/>
        <v>97.157298467834508</v>
      </c>
      <c r="AA21" s="9">
        <f t="shared" si="3"/>
        <v>96.518762407129103</v>
      </c>
      <c r="AB21" s="9">
        <f t="shared" si="3"/>
        <v>95.308658622657433</v>
      </c>
      <c r="AC21" s="9">
        <f t="shared" si="3"/>
        <v>94.123457890586479</v>
      </c>
    </row>
    <row r="22" spans="1:29" x14ac:dyDescent="0.2">
      <c r="A22" s="7">
        <v>1965</v>
      </c>
      <c r="B22" s="63">
        <v>175.76863300167361</v>
      </c>
      <c r="C22" s="8">
        <f t="shared" si="1"/>
        <v>175.45</v>
      </c>
      <c r="D22" s="9">
        <f t="shared" si="4"/>
        <v>173.54248286614654</v>
      </c>
      <c r="E22" s="9">
        <f t="shared" si="4"/>
        <v>159.28867390429127</v>
      </c>
      <c r="F22" s="9">
        <f t="shared" si="4"/>
        <v>149.2068600697288</v>
      </c>
      <c r="G22" s="9">
        <f t="shared" si="4"/>
        <v>141.85953425064235</v>
      </c>
      <c r="H22" s="9">
        <f t="shared" si="4"/>
        <v>136.27702656159332</v>
      </c>
      <c r="I22" s="9">
        <f t="shared" si="4"/>
        <v>131.89614857131016</v>
      </c>
      <c r="J22" s="9">
        <f t="shared" si="4"/>
        <v>128.37144675062322</v>
      </c>
      <c r="K22" s="9">
        <f t="shared" si="4"/>
        <v>125.47504652174803</v>
      </c>
      <c r="L22" s="9">
        <f t="shared" si="4"/>
        <v>123.05325709868293</v>
      </c>
      <c r="M22" s="9">
        <f t="shared" si="4"/>
        <v>120.99834430809258</v>
      </c>
      <c r="N22" s="9">
        <f t="shared" si="4"/>
        <v>114.16148849673715</v>
      </c>
      <c r="O22" s="9">
        <f t="shared" si="4"/>
        <v>110.33415167889707</v>
      </c>
      <c r="P22" s="9">
        <f t="shared" si="4"/>
        <v>106.25114957594633</v>
      </c>
      <c r="Q22" s="9">
        <f t="shared" si="4"/>
        <v>104.1196916849066</v>
      </c>
      <c r="R22" s="9">
        <f t="shared" si="4"/>
        <v>102.80231304410937</v>
      </c>
      <c r="S22" s="9">
        <f t="shared" si="4"/>
        <v>102.00753371178267</v>
      </c>
      <c r="T22" s="9">
        <f t="shared" si="4"/>
        <v>101.38317040927775</v>
      </c>
      <c r="U22" s="9">
        <f t="shared" si="4"/>
        <v>100.89100330273749</v>
      </c>
      <c r="V22" s="9">
        <f t="shared" si="4"/>
        <v>100.50933404491924</v>
      </c>
      <c r="W22" s="9">
        <f t="shared" si="4"/>
        <v>100.21449646742695</v>
      </c>
      <c r="X22" s="9">
        <f t="shared" si="4"/>
        <v>99.070808170616047</v>
      </c>
      <c r="Y22" s="9">
        <f t="shared" si="3"/>
        <v>98.2309976131002</v>
      </c>
      <c r="Z22" s="9">
        <f t="shared" si="3"/>
        <v>97.50199155657694</v>
      </c>
      <c r="AA22" s="9">
        <f t="shared" si="3"/>
        <v>96.808207136415476</v>
      </c>
      <c r="AB22" s="9">
        <f t="shared" si="3"/>
        <v>95.528823874069488</v>
      </c>
      <c r="AC22" s="9">
        <f t="shared" si="3"/>
        <v>94.301977978010271</v>
      </c>
    </row>
    <row r="23" spans="1:29" x14ac:dyDescent="0.2">
      <c r="A23" s="7">
        <v>1966</v>
      </c>
      <c r="B23" s="63">
        <v>169.48649709510872</v>
      </c>
      <c r="C23" s="8">
        <f t="shared" si="1"/>
        <v>169.15878916666668</v>
      </c>
      <c r="D23" s="9">
        <f t="shared" si="4"/>
        <v>174.74814269990861</v>
      </c>
      <c r="E23" s="9">
        <f t="shared" si="4"/>
        <v>165.64753925847438</v>
      </c>
      <c r="F23" s="9">
        <f t="shared" si="4"/>
        <v>156.64584758932705</v>
      </c>
      <c r="G23" s="9">
        <f t="shared" si="4"/>
        <v>149.28959800780265</v>
      </c>
      <c r="H23" s="9">
        <f t="shared" si="4"/>
        <v>143.37776099360511</v>
      </c>
      <c r="I23" s="9">
        <f t="shared" si="4"/>
        <v>138.58233975414868</v>
      </c>
      <c r="J23" s="9">
        <f t="shared" si="4"/>
        <v>134.63852167303875</v>
      </c>
      <c r="K23" s="9">
        <f t="shared" si="4"/>
        <v>131.34713738576897</v>
      </c>
      <c r="L23" s="9">
        <f t="shared" si="4"/>
        <v>128.56321341602285</v>
      </c>
      <c r="M23" s="9">
        <f t="shared" si="4"/>
        <v>126.17998349308704</v>
      </c>
      <c r="N23" s="9">
        <f t="shared" si="4"/>
        <v>118.11404842364254</v>
      </c>
      <c r="O23" s="9">
        <f t="shared" si="4"/>
        <v>113.50976811277708</v>
      </c>
      <c r="P23" s="9">
        <f t="shared" si="4"/>
        <v>108.51963677214481</v>
      </c>
      <c r="Q23" s="9">
        <f t="shared" si="4"/>
        <v>105.88072230938801</v>
      </c>
      <c r="R23" s="9">
        <f t="shared" si="4"/>
        <v>104.24071266416712</v>
      </c>
      <c r="S23" s="9">
        <f t="shared" si="4"/>
        <v>103.22130994441737</v>
      </c>
      <c r="T23" s="9">
        <f t="shared" si="4"/>
        <v>102.43362503378575</v>
      </c>
      <c r="U23" s="9">
        <f t="shared" si="4"/>
        <v>101.81706907182252</v>
      </c>
      <c r="V23" s="9">
        <f t="shared" si="4"/>
        <v>101.33727826691269</v>
      </c>
      <c r="W23" s="9">
        <f t="shared" si="4"/>
        <v>100.9629812726767</v>
      </c>
      <c r="X23" s="9">
        <f t="shared" si="4"/>
        <v>99.578188270107518</v>
      </c>
      <c r="Y23" s="9">
        <f t="shared" si="3"/>
        <v>98.616008031360778</v>
      </c>
      <c r="Z23" s="9">
        <f t="shared" si="3"/>
        <v>97.813039874033322</v>
      </c>
      <c r="AA23" s="9">
        <f t="shared" si="3"/>
        <v>97.069789069286017</v>
      </c>
      <c r="AB23" s="9">
        <f t="shared" si="3"/>
        <v>95.728256305842578</v>
      </c>
      <c r="AC23" s="9">
        <f t="shared" si="3"/>
        <v>94.463990871289099</v>
      </c>
    </row>
    <row r="24" spans="1:29" x14ac:dyDescent="0.2">
      <c r="A24" s="7">
        <v>1967</v>
      </c>
      <c r="B24" s="63">
        <v>162.66766098886313</v>
      </c>
      <c r="C24" s="8">
        <f t="shared" si="1"/>
        <v>162.33350000000002</v>
      </c>
      <c r="D24" s="9">
        <f t="shared" si="4"/>
        <v>171.21487645812095</v>
      </c>
      <c r="E24" s="9">
        <f t="shared" si="4"/>
        <v>167.02898748057049</v>
      </c>
      <c r="F24" s="9">
        <f t="shared" si="4"/>
        <v>160.19275377625786</v>
      </c>
      <c r="G24" s="9">
        <f t="shared" si="4"/>
        <v>153.68452657028354</v>
      </c>
      <c r="H24" s="9">
        <f t="shared" si="4"/>
        <v>148.05094759254692</v>
      </c>
      <c r="I24" s="9">
        <f t="shared" si="4"/>
        <v>143.27626256406342</v>
      </c>
      <c r="J24" s="9">
        <f t="shared" si="4"/>
        <v>139.23381122011165</v>
      </c>
      <c r="K24" s="9">
        <f t="shared" si="4"/>
        <v>135.79000262555275</v>
      </c>
      <c r="L24" s="9">
        <f t="shared" si="4"/>
        <v>132.83215093341016</v>
      </c>
      <c r="M24" s="9">
        <f t="shared" si="4"/>
        <v>130.26983664785124</v>
      </c>
      <c r="N24" s="9">
        <f t="shared" si="4"/>
        <v>121.40595668957519</v>
      </c>
      <c r="O24" s="9">
        <f t="shared" si="4"/>
        <v>116.22368193268277</v>
      </c>
      <c r="P24" s="9">
        <f t="shared" si="4"/>
        <v>110.50750368823874</v>
      </c>
      <c r="Q24" s="9">
        <f t="shared" si="4"/>
        <v>107.44294238390687</v>
      </c>
      <c r="R24" s="9">
        <f t="shared" si="4"/>
        <v>105.52605574242577</v>
      </c>
      <c r="S24" s="9">
        <f t="shared" si="4"/>
        <v>104.31103965176406</v>
      </c>
      <c r="T24" s="9">
        <f t="shared" si="4"/>
        <v>103.3799443180438</v>
      </c>
      <c r="U24" s="9">
        <f t="shared" si="4"/>
        <v>102.65348039106146</v>
      </c>
      <c r="V24" s="9">
        <f t="shared" si="4"/>
        <v>102.08655859698858</v>
      </c>
      <c r="W24" s="9">
        <f t="shared" si="4"/>
        <v>101.64141993596729</v>
      </c>
      <c r="X24" s="9">
        <f t="shared" si="4"/>
        <v>100.04039517467125</v>
      </c>
      <c r="Y24" s="9">
        <f t="shared" si="3"/>
        <v>98.96772065721477</v>
      </c>
      <c r="Z24" s="9">
        <f t="shared" si="3"/>
        <v>98.097731902606029</v>
      </c>
      <c r="AA24" s="9">
        <f t="shared" si="3"/>
        <v>97.309564723591151</v>
      </c>
      <c r="AB24" s="9">
        <f t="shared" si="3"/>
        <v>95.91148239582094</v>
      </c>
      <c r="AC24" s="9">
        <f t="shared" si="3"/>
        <v>94.613110214962148</v>
      </c>
    </row>
    <row r="25" spans="1:29" x14ac:dyDescent="0.2">
      <c r="A25" s="7">
        <v>1968</v>
      </c>
      <c r="B25" s="63">
        <v>156.87381222035106</v>
      </c>
      <c r="C25" s="8">
        <f t="shared" si="1"/>
        <v>156.53261750000001</v>
      </c>
      <c r="D25" s="9">
        <f t="shared" si="4"/>
        <v>165.60065484538234</v>
      </c>
      <c r="E25" s="9">
        <f t="shared" si="4"/>
        <v>165.18133615639843</v>
      </c>
      <c r="F25" s="9">
        <f t="shared" si="4"/>
        <v>160.79946733983175</v>
      </c>
      <c r="G25" s="9">
        <f t="shared" si="4"/>
        <v>155.59755175730865</v>
      </c>
      <c r="H25" s="9">
        <f t="shared" si="4"/>
        <v>150.6398141487058</v>
      </c>
      <c r="I25" s="9">
        <f t="shared" si="4"/>
        <v>146.20177582071403</v>
      </c>
      <c r="J25" s="9">
        <f t="shared" si="4"/>
        <v>142.30876934274315</v>
      </c>
      <c r="K25" s="9">
        <f t="shared" si="4"/>
        <v>138.90882482042355</v>
      </c>
      <c r="L25" s="9">
        <f t="shared" si="4"/>
        <v>135.93441199328612</v>
      </c>
      <c r="M25" s="9">
        <f t="shared" si="4"/>
        <v>133.3209766768031</v>
      </c>
      <c r="N25" s="9">
        <f t="shared" si="4"/>
        <v>124.04537639004913</v>
      </c>
      <c r="O25" s="9">
        <f t="shared" si="4"/>
        <v>118.47236333312881</v>
      </c>
      <c r="P25" s="9">
        <f t="shared" si="4"/>
        <v>112.20644098087905</v>
      </c>
      <c r="Q25" s="9">
        <f t="shared" si="4"/>
        <v>108.79807411739769</v>
      </c>
      <c r="R25" s="9">
        <f t="shared" si="4"/>
        <v>106.65079754191389</v>
      </c>
      <c r="S25" s="9">
        <f t="shared" si="4"/>
        <v>105.26994560414884</v>
      </c>
      <c r="T25" s="9">
        <f t="shared" si="4"/>
        <v>104.21602988285855</v>
      </c>
      <c r="U25" s="9">
        <f t="shared" si="4"/>
        <v>103.39471653830837</v>
      </c>
      <c r="V25" s="9">
        <f t="shared" si="4"/>
        <v>102.75214288285933</v>
      </c>
      <c r="W25" s="9">
        <f t="shared" si="4"/>
        <v>102.24519525984881</v>
      </c>
      <c r="X25" s="9">
        <f t="shared" si="4"/>
        <v>100.45418035717323</v>
      </c>
      <c r="Y25" s="9">
        <f t="shared" si="3"/>
        <v>99.283637837294421</v>
      </c>
      <c r="Z25" s="9">
        <f t="shared" si="3"/>
        <v>98.354040810483312</v>
      </c>
      <c r="AA25" s="9">
        <f t="shared" si="3"/>
        <v>97.525829368611298</v>
      </c>
      <c r="AB25" s="9">
        <f t="shared" si="3"/>
        <v>96.077209081027917</v>
      </c>
      <c r="AC25" s="9">
        <f t="shared" si="3"/>
        <v>94.748294681136983</v>
      </c>
    </row>
    <row r="26" spans="1:29" x14ac:dyDescent="0.2">
      <c r="A26" s="7">
        <v>1969</v>
      </c>
      <c r="B26" s="63">
        <v>154.88055237131786</v>
      </c>
      <c r="C26" s="8">
        <f t="shared" si="1"/>
        <v>154.52500000000001</v>
      </c>
      <c r="D26" s="9">
        <f t="shared" si="4"/>
        <v>159.86844104827662</v>
      </c>
      <c r="E26" s="9">
        <f t="shared" si="4"/>
        <v>161.77820956946991</v>
      </c>
      <c r="F26" s="9">
        <f t="shared" si="4"/>
        <v>159.58982804489182</v>
      </c>
      <c r="G26" s="9">
        <f t="shared" si="4"/>
        <v>155.80426660450433</v>
      </c>
      <c r="H26" s="9">
        <f t="shared" si="4"/>
        <v>151.70787721159004</v>
      </c>
      <c r="I26" s="9">
        <f t="shared" si="4"/>
        <v>147.78762785288177</v>
      </c>
      <c r="J26" s="9">
        <f t="shared" si="4"/>
        <v>144.2021569202073</v>
      </c>
      <c r="K26" s="9">
        <f t="shared" si="4"/>
        <v>140.97955408561631</v>
      </c>
      <c r="L26" s="9">
        <f t="shared" si="4"/>
        <v>138.10041239390577</v>
      </c>
      <c r="M26" s="9">
        <f t="shared" si="4"/>
        <v>135.52973538629604</v>
      </c>
      <c r="N26" s="9">
        <f t="shared" si="4"/>
        <v>126.14045555437023</v>
      </c>
      <c r="O26" s="9">
        <f t="shared" si="4"/>
        <v>120.32846286963182</v>
      </c>
      <c r="P26" s="9">
        <f t="shared" si="4"/>
        <v>113.65950493503439</v>
      </c>
      <c r="Q26" s="9">
        <f t="shared" si="4"/>
        <v>109.9765232299371</v>
      </c>
      <c r="R26" s="9">
        <f t="shared" si="4"/>
        <v>107.63840279209316</v>
      </c>
      <c r="S26" s="9">
        <f t="shared" si="4"/>
        <v>106.11712208094229</v>
      </c>
      <c r="T26" s="9">
        <f t="shared" si="4"/>
        <v>104.95797564633992</v>
      </c>
      <c r="U26" s="9">
        <f t="shared" si="4"/>
        <v>104.05468518252647</v>
      </c>
      <c r="V26" s="9">
        <f t="shared" si="4"/>
        <v>103.34627522810243</v>
      </c>
      <c r="W26" s="9">
        <f t="shared" si="4"/>
        <v>102.78524317360304</v>
      </c>
      <c r="X26" s="9">
        <f t="shared" si="4"/>
        <v>100.82667221913178</v>
      </c>
      <c r="Y26" s="9">
        <f t="shared" si="3"/>
        <v>99.569047351695474</v>
      </c>
      <c r="Z26" s="9">
        <f t="shared" si="3"/>
        <v>98.586169345714865</v>
      </c>
      <c r="AA26" s="9">
        <f t="shared" si="3"/>
        <v>97.72207024796468</v>
      </c>
      <c r="AB26" s="9">
        <f t="shared" si="3"/>
        <v>96.228037873397241</v>
      </c>
      <c r="AC26" s="9">
        <f t="shared" si="3"/>
        <v>94.8716188776026</v>
      </c>
    </row>
    <row r="27" spans="1:29" x14ac:dyDescent="0.2">
      <c r="A27" s="7">
        <v>1970</v>
      </c>
      <c r="B27" s="63">
        <v>153.32749783016203</v>
      </c>
      <c r="C27" s="8">
        <f t="shared" si="1"/>
        <v>152.9570075</v>
      </c>
      <c r="D27" s="9">
        <f t="shared" si="4"/>
        <v>156.49062114390816</v>
      </c>
      <c r="E27" s="9">
        <f t="shared" si="4"/>
        <v>158.92417302234017</v>
      </c>
      <c r="F27" s="9">
        <f t="shared" si="4"/>
        <v>158.1539869139728</v>
      </c>
      <c r="G27" s="9">
        <f t="shared" si="4"/>
        <v>155.52117287048068</v>
      </c>
      <c r="H27" s="9">
        <f t="shared" si="4"/>
        <v>152.21841397506756</v>
      </c>
      <c r="I27" s="9">
        <f t="shared" si="4"/>
        <v>148.82181664081298</v>
      </c>
      <c r="J27" s="9">
        <f t="shared" si="4"/>
        <v>145.57623450867422</v>
      </c>
      <c r="K27" s="9">
        <f t="shared" si="4"/>
        <v>142.57106497356483</v>
      </c>
      <c r="L27" s="9">
        <f t="shared" si="4"/>
        <v>139.82751228474046</v>
      </c>
      <c r="M27" s="9">
        <f t="shared" si="4"/>
        <v>137.33725284916187</v>
      </c>
      <c r="N27" s="9">
        <f t="shared" si="4"/>
        <v>127.97093944130854</v>
      </c>
      <c r="O27" s="9">
        <f t="shared" si="4"/>
        <v>121.99612670269818</v>
      </c>
      <c r="P27" s="9">
        <f t="shared" si="4"/>
        <v>114.9991142561329</v>
      </c>
      <c r="Q27" s="9">
        <f t="shared" si="4"/>
        <v>111.07630807752935</v>
      </c>
      <c r="R27" s="9">
        <f t="shared" si="4"/>
        <v>108.5666986580771</v>
      </c>
      <c r="S27" s="9">
        <f t="shared" si="4"/>
        <v>106.91711296366054</v>
      </c>
      <c r="T27" s="9">
        <f t="shared" si="4"/>
        <v>105.66092117103003</v>
      </c>
      <c r="U27" s="9">
        <f t="shared" si="4"/>
        <v>104.68151653946133</v>
      </c>
      <c r="V27" s="9">
        <f t="shared" si="4"/>
        <v>103.91165925040099</v>
      </c>
      <c r="W27" s="9">
        <f t="shared" si="4"/>
        <v>103.29994139293889</v>
      </c>
      <c r="X27" s="9">
        <f t="shared" si="4"/>
        <v>101.18334945932247</v>
      </c>
      <c r="Y27" s="9">
        <f t="shared" si="3"/>
        <v>99.843020346150468</v>
      </c>
      <c r="Z27" s="9">
        <f t="shared" si="3"/>
        <v>98.809356790907017</v>
      </c>
      <c r="AA27" s="9">
        <f t="shared" si="3"/>
        <v>97.910977162785144</v>
      </c>
      <c r="AB27" s="9">
        <f t="shared" si="3"/>
        <v>96.373477289562871</v>
      </c>
      <c r="AC27" s="9">
        <f t="shared" si="3"/>
        <v>94.990685449718825</v>
      </c>
    </row>
    <row r="28" spans="1:29" x14ac:dyDescent="0.2">
      <c r="A28" s="7">
        <v>1971</v>
      </c>
      <c r="B28" s="63">
        <v>150.25365215981756</v>
      </c>
      <c r="C28" s="8">
        <f t="shared" si="1"/>
        <v>149.87245916666666</v>
      </c>
      <c r="D28" s="9">
        <f t="shared" si="4"/>
        <v>154.25683034977232</v>
      </c>
      <c r="E28" s="9">
        <f t="shared" si="4"/>
        <v>156.57615537801507</v>
      </c>
      <c r="F28" s="9">
        <f t="shared" si="4"/>
        <v>156.68068500765452</v>
      </c>
      <c r="G28" s="9">
        <f t="shared" si="4"/>
        <v>154.95386053559054</v>
      </c>
      <c r="H28" s="9">
        <f t="shared" si="4"/>
        <v>152.35217730424915</v>
      </c>
      <c r="I28" s="9">
        <f t="shared" si="4"/>
        <v>149.45652304589908</v>
      </c>
      <c r="J28" s="9">
        <f t="shared" si="4"/>
        <v>146.55865754788223</v>
      </c>
      <c r="K28" s="9">
        <f t="shared" si="4"/>
        <v>143.79132442713492</v>
      </c>
      <c r="L28" s="9">
        <f t="shared" si="4"/>
        <v>141.20809800859521</v>
      </c>
      <c r="M28" s="9">
        <f t="shared" si="4"/>
        <v>138.82354806851606</v>
      </c>
      <c r="N28" s="9">
        <f t="shared" si="4"/>
        <v>129.58224533975437</v>
      </c>
      <c r="O28" s="9">
        <f t="shared" si="4"/>
        <v>123.50598571428297</v>
      </c>
      <c r="P28" s="9">
        <f t="shared" si="4"/>
        <v>116.24340105129019</v>
      </c>
      <c r="Q28" s="9">
        <f t="shared" si="4"/>
        <v>112.11022526772071</v>
      </c>
      <c r="R28" s="9">
        <f t="shared" si="4"/>
        <v>109.44556470260564</v>
      </c>
      <c r="S28" s="9">
        <f t="shared" si="4"/>
        <v>107.67796452368789</v>
      </c>
      <c r="T28" s="9">
        <f t="shared" si="4"/>
        <v>106.33165535277001</v>
      </c>
      <c r="U28" s="9">
        <f t="shared" si="4"/>
        <v>105.28108335656457</v>
      </c>
      <c r="V28" s="9">
        <f t="shared" si="4"/>
        <v>104.45347029263866</v>
      </c>
      <c r="W28" s="9">
        <f t="shared" si="4"/>
        <v>103.7939164933683</v>
      </c>
      <c r="X28" s="9">
        <f t="shared" si="4"/>
        <v>101.52723824346334</v>
      </c>
      <c r="Y28" s="9">
        <f t="shared" si="3"/>
        <v>100.1078064993755</v>
      </c>
      <c r="Z28" s="9">
        <f t="shared" si="3"/>
        <v>99.025393826671149</v>
      </c>
      <c r="AA28" s="9">
        <f t="shared" si="3"/>
        <v>98.094037495939162</v>
      </c>
      <c r="AB28" s="9">
        <f t="shared" si="3"/>
        <v>96.514638475953561</v>
      </c>
      <c r="AC28" s="9">
        <f t="shared" si="3"/>
        <v>95.106381275560679</v>
      </c>
    </row>
    <row r="29" spans="1:29" x14ac:dyDescent="0.2">
      <c r="A29" s="7">
        <v>1972</v>
      </c>
      <c r="B29" s="63">
        <v>146.94373598248094</v>
      </c>
      <c r="C29" s="8">
        <f t="shared" si="1"/>
        <v>146.55321166666664</v>
      </c>
      <c r="D29" s="9">
        <f t="shared" si="4"/>
        <v>151.48525822453132</v>
      </c>
      <c r="E29" s="9">
        <f t="shared" si="4"/>
        <v>153.93833548938449</v>
      </c>
      <c r="F29" s="9">
        <f t="shared" si="4"/>
        <v>154.75064518832764</v>
      </c>
      <c r="G29" s="9">
        <f t="shared" si="4"/>
        <v>153.82973756902027</v>
      </c>
      <c r="H29" s="9">
        <f t="shared" si="4"/>
        <v>151.9025597020063</v>
      </c>
      <c r="I29" s="9">
        <f t="shared" si="4"/>
        <v>149.52025587885061</v>
      </c>
      <c r="J29" s="9">
        <f t="shared" si="4"/>
        <v>146.99967681632165</v>
      </c>
      <c r="K29" s="9">
        <f t="shared" si="4"/>
        <v>144.50575563196591</v>
      </c>
      <c r="L29" s="9">
        <f t="shared" si="4"/>
        <v>142.11912718448065</v>
      </c>
      <c r="M29" s="9">
        <f t="shared" si="4"/>
        <v>139.87487001364281</v>
      </c>
      <c r="N29" s="9">
        <f t="shared" si="4"/>
        <v>130.89070144094069</v>
      </c>
      <c r="O29" s="9">
        <f t="shared" si="4"/>
        <v>124.79177283557797</v>
      </c>
      <c r="P29" s="9">
        <f t="shared" si="4"/>
        <v>117.34577175056508</v>
      </c>
      <c r="Q29" s="9">
        <f t="shared" si="4"/>
        <v>113.04245718182797</v>
      </c>
      <c r="R29" s="9">
        <f t="shared" si="4"/>
        <v>110.24594988421744</v>
      </c>
      <c r="S29" s="9">
        <f t="shared" si="4"/>
        <v>108.37525721400348</v>
      </c>
      <c r="T29" s="9">
        <f t="shared" si="4"/>
        <v>106.94912401530495</v>
      </c>
      <c r="U29" s="9">
        <f t="shared" si="4"/>
        <v>105.83488536026556</v>
      </c>
      <c r="V29" s="9">
        <f t="shared" si="4"/>
        <v>104.95521147549594</v>
      </c>
      <c r="W29" s="9">
        <f t="shared" si="4"/>
        <v>104.25228469069927</v>
      </c>
      <c r="X29" s="9">
        <f t="shared" si="4"/>
        <v>101.84834679862215</v>
      </c>
      <c r="Y29" s="9">
        <f t="shared" si="3"/>
        <v>100.35588777715815</v>
      </c>
      <c r="Z29" s="9">
        <f t="shared" si="3"/>
        <v>99.228254890470765</v>
      </c>
      <c r="AA29" s="9">
        <f t="shared" si="3"/>
        <v>98.266223933432741</v>
      </c>
      <c r="AB29" s="9">
        <f t="shared" si="3"/>
        <v>96.647745460492132</v>
      </c>
      <c r="AC29" s="9">
        <f t="shared" si="3"/>
        <v>95.215683009307639</v>
      </c>
    </row>
    <row r="30" spans="1:29" x14ac:dyDescent="0.2">
      <c r="A30" s="7">
        <v>1973</v>
      </c>
      <c r="B30" s="63">
        <v>142.42310867467123</v>
      </c>
      <c r="C30" s="8">
        <f t="shared" si="1"/>
        <v>142.02741750000001</v>
      </c>
      <c r="D30" s="9">
        <f t="shared" si="4"/>
        <v>148.36748923534105</v>
      </c>
      <c r="E30" s="9">
        <f t="shared" si="4"/>
        <v>151.03239472805478</v>
      </c>
      <c r="F30" s="9">
        <f t="shared" si="4"/>
        <v>152.42680848841951</v>
      </c>
      <c r="G30" s="9">
        <f t="shared" ref="D30:AC39" si="5">(G29*G$5)+($C29*(1-G$5))-(1/8267)</f>
        <v>152.22005477459462</v>
      </c>
      <c r="H30" s="9">
        <f t="shared" si="5"/>
        <v>150.93276644925209</v>
      </c>
      <c r="I30" s="9">
        <f t="shared" si="5"/>
        <v>149.06463940635842</v>
      </c>
      <c r="J30" s="9">
        <f t="shared" si="5"/>
        <v>146.94012147504682</v>
      </c>
      <c r="K30" s="9">
        <f t="shared" si="5"/>
        <v>144.7462170950007</v>
      </c>
      <c r="L30" s="9">
        <f t="shared" si="5"/>
        <v>142.58529757506574</v>
      </c>
      <c r="M30" s="9">
        <f t="shared" si="5"/>
        <v>140.51027728571816</v>
      </c>
      <c r="N30" s="9">
        <f t="shared" si="5"/>
        <v>131.90070298450647</v>
      </c>
      <c r="O30" s="9">
        <f t="shared" si="5"/>
        <v>125.85296976819828</v>
      </c>
      <c r="P30" s="9">
        <f t="shared" si="5"/>
        <v>118.303184563088</v>
      </c>
      <c r="Q30" s="9">
        <f t="shared" si="5"/>
        <v>113.86971969519119</v>
      </c>
      <c r="R30" s="9">
        <f t="shared" si="5"/>
        <v>110.96476087324447</v>
      </c>
      <c r="S30" s="9">
        <f t="shared" si="5"/>
        <v>109.00616233430611</v>
      </c>
      <c r="T30" s="9">
        <f t="shared" si="5"/>
        <v>107.51075367517664</v>
      </c>
      <c r="U30" s="9">
        <f t="shared" si="5"/>
        <v>106.34057557033451</v>
      </c>
      <c r="V30" s="9">
        <f t="shared" si="5"/>
        <v>105.41473222089532</v>
      </c>
      <c r="W30" s="9">
        <f t="shared" si="5"/>
        <v>104.67306498381005</v>
      </c>
      <c r="X30" s="9">
        <f t="shared" si="5"/>
        <v>102.14526703074299</v>
      </c>
      <c r="Y30" s="9">
        <f t="shared" si="5"/>
        <v>100.58617692843505</v>
      </c>
      <c r="Z30" s="9">
        <f t="shared" si="5"/>
        <v>99.417055659352087</v>
      </c>
      <c r="AA30" s="9">
        <f t="shared" si="5"/>
        <v>98.42679163312242</v>
      </c>
      <c r="AB30" s="9">
        <f t="shared" si="5"/>
        <v>96.772232338442237</v>
      </c>
      <c r="AC30" s="9">
        <f t="shared" si="5"/>
        <v>95.318134497116461</v>
      </c>
    </row>
    <row r="31" spans="1:29" x14ac:dyDescent="0.2">
      <c r="A31" s="7">
        <v>1974</v>
      </c>
      <c r="B31" s="63">
        <v>140.09</v>
      </c>
      <c r="C31" s="8">
        <f t="shared" si="1"/>
        <v>139.68389326705443</v>
      </c>
      <c r="D31" s="9">
        <f t="shared" si="5"/>
        <v>144.35967858411973</v>
      </c>
      <c r="E31" s="9">
        <f t="shared" si="5"/>
        <v>147.48909131596491</v>
      </c>
      <c r="F31" s="9">
        <f t="shared" si="5"/>
        <v>149.47878579123707</v>
      </c>
      <c r="G31" s="9">
        <f t="shared" si="5"/>
        <v>149.9653304281527</v>
      </c>
      <c r="H31" s="9">
        <f t="shared" si="5"/>
        <v>149.31837958877898</v>
      </c>
      <c r="I31" s="9">
        <f t="shared" si="5"/>
        <v>147.98417627486791</v>
      </c>
      <c r="J31" s="9">
        <f t="shared" si="5"/>
        <v>146.28601104111857</v>
      </c>
      <c r="K31" s="9">
        <f t="shared" si="5"/>
        <v>144.42662875847196</v>
      </c>
      <c r="L31" s="9">
        <f t="shared" si="5"/>
        <v>142.52650956237179</v>
      </c>
      <c r="M31" s="9">
        <f t="shared" si="5"/>
        <v>140.65453130284629</v>
      </c>
      <c r="N31" s="9">
        <f t="shared" si="5"/>
        <v>132.55368437247031</v>
      </c>
      <c r="O31" s="9">
        <f t="shared" si="5"/>
        <v>126.64168592959697</v>
      </c>
      <c r="P31" s="9">
        <f t="shared" si="5"/>
        <v>119.08083646896881</v>
      </c>
      <c r="Q31" s="9">
        <f t="shared" si="5"/>
        <v>114.56481476820716</v>
      </c>
      <c r="R31" s="9">
        <f t="shared" si="5"/>
        <v>111.57972172220654</v>
      </c>
      <c r="S31" s="9">
        <f t="shared" si="5"/>
        <v>109.55183471231604</v>
      </c>
      <c r="T31" s="9">
        <f t="shared" si="5"/>
        <v>108.00022251347259</v>
      </c>
      <c r="U31" s="9">
        <f t="shared" si="5"/>
        <v>106.78376367766373</v>
      </c>
      <c r="V31" s="9">
        <f t="shared" si="5"/>
        <v>105.81916717726916</v>
      </c>
      <c r="W31" s="9">
        <f t="shared" si="5"/>
        <v>105.04462603867393</v>
      </c>
      <c r="X31" s="9">
        <f t="shared" si="5"/>
        <v>102.41014276720733</v>
      </c>
      <c r="Y31" s="9">
        <f t="shared" si="5"/>
        <v>100.7927450152024</v>
      </c>
      <c r="Z31" s="9">
        <f t="shared" si="5"/>
        <v>99.587035715011936</v>
      </c>
      <c r="AA31" s="9">
        <f t="shared" si="5"/>
        <v>98.571764133030555</v>
      </c>
      <c r="AB31" s="9">
        <f t="shared" si="5"/>
        <v>96.885108033806532</v>
      </c>
      <c r="AC31" s="9">
        <f t="shared" si="5"/>
        <v>95.411338743939737</v>
      </c>
    </row>
    <row r="32" spans="1:29" x14ac:dyDescent="0.2">
      <c r="A32" s="7">
        <v>1975</v>
      </c>
      <c r="B32" s="63">
        <v>137.78</v>
      </c>
      <c r="C32" s="8">
        <f t="shared" si="1"/>
        <v>137.3639727786742</v>
      </c>
      <c r="D32" s="9">
        <f t="shared" si="5"/>
        <v>141.40389759366965</v>
      </c>
      <c r="E32" s="9">
        <f t="shared" si="5"/>
        <v>144.41786422598346</v>
      </c>
      <c r="F32" s="9">
        <f t="shared" si="5"/>
        <v>146.70211948147204</v>
      </c>
      <c r="G32" s="9">
        <f t="shared" si="5"/>
        <v>147.6909636163528</v>
      </c>
      <c r="H32" s="9">
        <f t="shared" si="5"/>
        <v>147.57182254589509</v>
      </c>
      <c r="I32" s="9">
        <f t="shared" si="5"/>
        <v>146.70981018172424</v>
      </c>
      <c r="J32" s="9">
        <f t="shared" si="5"/>
        <v>145.40700229407409</v>
      </c>
      <c r="K32" s="9">
        <f t="shared" si="5"/>
        <v>143.86922168514403</v>
      </c>
      <c r="L32" s="9">
        <f t="shared" si="5"/>
        <v>142.22745712785721</v>
      </c>
      <c r="M32" s="9">
        <f t="shared" si="5"/>
        <v>140.56204191834343</v>
      </c>
      <c r="N32" s="9">
        <f t="shared" si="5"/>
        <v>133.013412078572</v>
      </c>
      <c r="O32" s="9">
        <f t="shared" si="5"/>
        <v>127.27764092436139</v>
      </c>
      <c r="P32" s="9">
        <f t="shared" si="5"/>
        <v>119.75616404993637</v>
      </c>
      <c r="Q32" s="9">
        <f t="shared" si="5"/>
        <v>115.18488606324652</v>
      </c>
      <c r="R32" s="9">
        <f t="shared" si="5"/>
        <v>112.13610064154467</v>
      </c>
      <c r="S32" s="9">
        <f t="shared" si="5"/>
        <v>110.04975287072335</v>
      </c>
      <c r="T32" s="9">
        <f t="shared" si="5"/>
        <v>108.44950773143151</v>
      </c>
      <c r="U32" s="9">
        <f t="shared" si="5"/>
        <v>107.19233468833589</v>
      </c>
      <c r="V32" s="9">
        <f t="shared" si="5"/>
        <v>106.19323825436484</v>
      </c>
      <c r="W32" s="9">
        <f t="shared" si="5"/>
        <v>105.38917154353889</v>
      </c>
      <c r="X32" s="9">
        <f t="shared" si="5"/>
        <v>102.65768700639057</v>
      </c>
      <c r="Y32" s="9">
        <f t="shared" si="5"/>
        <v>100.9865944634646</v>
      </c>
      <c r="Z32" s="9">
        <f t="shared" si="5"/>
        <v>99.746981834767737</v>
      </c>
      <c r="AA32" s="9">
        <f t="shared" si="5"/>
        <v>98.708455453462719</v>
      </c>
      <c r="AB32" s="9">
        <f t="shared" si="5"/>
        <v>96.991850399206939</v>
      </c>
      <c r="AC32" s="9">
        <f t="shared" si="5"/>
        <v>95.499674404013092</v>
      </c>
    </row>
    <row r="33" spans="1:29" x14ac:dyDescent="0.2">
      <c r="A33" s="7">
        <v>1976</v>
      </c>
      <c r="B33" s="63">
        <v>135.4711713837261</v>
      </c>
      <c r="C33" s="8">
        <f t="shared" si="1"/>
        <v>135.04577916666668</v>
      </c>
      <c r="D33" s="9">
        <f t="shared" si="5"/>
        <v>138.85005709912497</v>
      </c>
      <c r="E33" s="9">
        <f t="shared" si="5"/>
        <v>141.64225324888758</v>
      </c>
      <c r="F33" s="9">
        <f t="shared" si="5"/>
        <v>144.05492631109584</v>
      </c>
      <c r="G33" s="9">
        <f t="shared" si="5"/>
        <v>145.40652036696511</v>
      </c>
      <c r="H33" s="9">
        <f t="shared" si="5"/>
        <v>145.72133234303345</v>
      </c>
      <c r="I33" s="9">
        <f t="shared" si="5"/>
        <v>145.27493238129082</v>
      </c>
      <c r="J33" s="9">
        <f t="shared" si="5"/>
        <v>144.33617634974837</v>
      </c>
      <c r="K33" s="9">
        <f t="shared" si="5"/>
        <v>143.10471382631124</v>
      </c>
      <c r="L33" s="9">
        <f t="shared" si="5"/>
        <v>141.71588882817011</v>
      </c>
      <c r="M33" s="9">
        <f t="shared" si="5"/>
        <v>140.2575844388486</v>
      </c>
      <c r="N33" s="9">
        <f t="shared" si="5"/>
        <v>133.29387189206014</v>
      </c>
      <c r="O33" s="9">
        <f t="shared" si="5"/>
        <v>127.7694361707086</v>
      </c>
      <c r="P33" s="9">
        <f t="shared" si="5"/>
        <v>120.33329571916697</v>
      </c>
      <c r="Q33" s="9">
        <f t="shared" si="5"/>
        <v>115.73236870251726</v>
      </c>
      <c r="R33" s="9">
        <f t="shared" si="5"/>
        <v>112.63552501664299</v>
      </c>
      <c r="S33" s="9">
        <f t="shared" si="5"/>
        <v>110.50109625293402</v>
      </c>
      <c r="T33" s="9">
        <f t="shared" si="5"/>
        <v>108.85951409909309</v>
      </c>
      <c r="U33" s="9">
        <f t="shared" si="5"/>
        <v>107.56701183325607</v>
      </c>
      <c r="V33" s="9">
        <f t="shared" si="5"/>
        <v>106.53754177341655</v>
      </c>
      <c r="W33" s="9">
        <f t="shared" si="5"/>
        <v>105.70720516880139</v>
      </c>
      <c r="X33" s="9">
        <f t="shared" si="5"/>
        <v>102.88817174225109</v>
      </c>
      <c r="Y33" s="9">
        <f t="shared" si="5"/>
        <v>101.16790643186297</v>
      </c>
      <c r="Z33" s="9">
        <f t="shared" si="5"/>
        <v>99.897028300598379</v>
      </c>
      <c r="AA33" s="9">
        <f t="shared" si="5"/>
        <v>98.836971700557257</v>
      </c>
      <c r="AB33" s="9">
        <f t="shared" si="5"/>
        <v>97.092533684478838</v>
      </c>
      <c r="AC33" s="9">
        <f t="shared" si="5"/>
        <v>95.583198365092429</v>
      </c>
    </row>
    <row r="34" spans="1:29" x14ac:dyDescent="0.2">
      <c r="A34" s="7">
        <v>1977</v>
      </c>
      <c r="B34" s="63">
        <v>133.63871923203871</v>
      </c>
      <c r="C34" s="8">
        <f t="shared" si="1"/>
        <v>133.2029675</v>
      </c>
      <c r="D34" s="9">
        <f t="shared" si="5"/>
        <v>136.44517384365588</v>
      </c>
      <c r="E34" s="9">
        <f t="shared" si="5"/>
        <v>139.04662198066902</v>
      </c>
      <c r="F34" s="9">
        <f t="shared" si="5"/>
        <v>141.5009942143522</v>
      </c>
      <c r="G34" s="9">
        <f t="shared" si="5"/>
        <v>143.11461156379485</v>
      </c>
      <c r="H34" s="9">
        <f t="shared" si="5"/>
        <v>143.78606189541307</v>
      </c>
      <c r="I34" s="9">
        <f t="shared" si="5"/>
        <v>143.70444946108768</v>
      </c>
      <c r="J34" s="9">
        <f t="shared" si="5"/>
        <v>143.09929820171715</v>
      </c>
      <c r="K34" s="9">
        <f t="shared" si="5"/>
        <v>142.15764307907025</v>
      </c>
      <c r="L34" s="9">
        <f t="shared" si="5"/>
        <v>141.01433457637893</v>
      </c>
      <c r="M34" s="9">
        <f t="shared" si="5"/>
        <v>139.76149462958955</v>
      </c>
      <c r="N34" s="9">
        <f t="shared" si="5"/>
        <v>133.40673671128016</v>
      </c>
      <c r="O34" s="9">
        <f t="shared" si="5"/>
        <v>128.12418664328729</v>
      </c>
      <c r="P34" s="9">
        <f t="shared" si="5"/>
        <v>120.81550733530554</v>
      </c>
      <c r="Q34" s="9">
        <f t="shared" si="5"/>
        <v>116.20909754304564</v>
      </c>
      <c r="R34" s="9">
        <f t="shared" si="5"/>
        <v>113.07915681748186</v>
      </c>
      <c r="S34" s="9">
        <f t="shared" si="5"/>
        <v>110.90666321504301</v>
      </c>
      <c r="T34" s="9">
        <f t="shared" si="5"/>
        <v>109.23082324814887</v>
      </c>
      <c r="U34" s="9">
        <f t="shared" si="5"/>
        <v>107.90823760038951</v>
      </c>
      <c r="V34" s="9">
        <f t="shared" si="5"/>
        <v>106.85242573566401</v>
      </c>
      <c r="W34" s="9">
        <f t="shared" si="5"/>
        <v>105.99900789477809</v>
      </c>
      <c r="X34" s="9">
        <f t="shared" si="5"/>
        <v>103.10172180077127</v>
      </c>
      <c r="Y34" s="9">
        <f t="shared" si="5"/>
        <v>101.33675206417107</v>
      </c>
      <c r="Z34" s="9">
        <f t="shared" si="5"/>
        <v>100.03722152573671</v>
      </c>
      <c r="AA34" s="9">
        <f t="shared" si="5"/>
        <v>98.957345825863442</v>
      </c>
      <c r="AB34" s="9">
        <f t="shared" si="5"/>
        <v>97.187177330202616</v>
      </c>
      <c r="AC34" s="9">
        <f t="shared" si="5"/>
        <v>95.661923691260043</v>
      </c>
    </row>
    <row r="35" spans="1:29" x14ac:dyDescent="0.2">
      <c r="A35" s="7">
        <v>1978</v>
      </c>
      <c r="B35" s="63">
        <v>132.77027613005441</v>
      </c>
      <c r="C35" s="8">
        <f t="shared" si="1"/>
        <v>132.32134916666666</v>
      </c>
      <c r="D35" s="9">
        <f t="shared" si="5"/>
        <v>134.39558759500221</v>
      </c>
      <c r="E35" s="9">
        <f t="shared" si="5"/>
        <v>136.74720214442846</v>
      </c>
      <c r="F35" s="9">
        <f t="shared" si="5"/>
        <v>139.14864249394671</v>
      </c>
      <c r="G35" s="9">
        <f t="shared" si="5"/>
        <v>140.92204269554406</v>
      </c>
      <c r="H35" s="9">
        <f t="shared" si="5"/>
        <v>141.8675513813875</v>
      </c>
      <c r="I35" s="9">
        <f t="shared" si="5"/>
        <v>142.09215910146477</v>
      </c>
      <c r="J35" s="9">
        <f t="shared" si="5"/>
        <v>141.78175691107342</v>
      </c>
      <c r="K35" s="9">
        <f t="shared" si="5"/>
        <v>141.10531999931501</v>
      </c>
      <c r="L35" s="9">
        <f t="shared" si="5"/>
        <v>140.19276491514879</v>
      </c>
      <c r="M35" s="9">
        <f t="shared" si="5"/>
        <v>139.13724729119218</v>
      </c>
      <c r="N35" s="9">
        <f t="shared" si="5"/>
        <v>133.39347405762257</v>
      </c>
      <c r="O35" s="9">
        <f t="shared" si="5"/>
        <v>128.37176074563953</v>
      </c>
      <c r="P35" s="9">
        <f t="shared" si="5"/>
        <v>121.22149562176364</v>
      </c>
      <c r="Q35" s="9">
        <f t="shared" si="5"/>
        <v>116.62855672439753</v>
      </c>
      <c r="R35" s="9">
        <f t="shared" si="5"/>
        <v>113.47751400425501</v>
      </c>
      <c r="S35" s="9">
        <f t="shared" si="5"/>
        <v>111.2750677471598</v>
      </c>
      <c r="T35" s="9">
        <f t="shared" si="5"/>
        <v>109.57072695850363</v>
      </c>
      <c r="U35" s="9">
        <f t="shared" si="5"/>
        <v>108.22233281879144</v>
      </c>
      <c r="V35" s="9">
        <f t="shared" si="5"/>
        <v>107.14346800118977</v>
      </c>
      <c r="W35" s="9">
        <f t="shared" si="5"/>
        <v>106.26957085266656</v>
      </c>
      <c r="X35" s="9">
        <f t="shared" si="5"/>
        <v>103.30160837667107</v>
      </c>
      <c r="Y35" s="9">
        <f t="shared" si="5"/>
        <v>101.49556451384333</v>
      </c>
      <c r="Z35" s="9">
        <f t="shared" si="5"/>
        <v>100.16949857421605</v>
      </c>
      <c r="AA35" s="9">
        <f t="shared" si="5"/>
        <v>99.071186893009113</v>
      </c>
      <c r="AB35" s="9">
        <f t="shared" si="5"/>
        <v>97.276983387150963</v>
      </c>
      <c r="AC35" s="9">
        <f t="shared" si="5"/>
        <v>95.736809783955209</v>
      </c>
    </row>
    <row r="36" spans="1:29" x14ac:dyDescent="0.2">
      <c r="A36" s="7">
        <v>1979</v>
      </c>
      <c r="B36" s="63">
        <v>130.17516027983498</v>
      </c>
      <c r="C36" s="8">
        <f t="shared" si="1"/>
        <v>129.71931583333333</v>
      </c>
      <c r="D36" s="9">
        <f t="shared" si="5"/>
        <v>133.08429787767466</v>
      </c>
      <c r="E36" s="9">
        <f t="shared" si="5"/>
        <v>135.00564373019526</v>
      </c>
      <c r="F36" s="9">
        <f t="shared" si="5"/>
        <v>137.21319763926994</v>
      </c>
      <c r="G36" s="9">
        <f t="shared" si="5"/>
        <v>139.01945505904916</v>
      </c>
      <c r="H36" s="9">
        <f t="shared" si="5"/>
        <v>140.13699753209534</v>
      </c>
      <c r="I36" s="9">
        <f t="shared" si="5"/>
        <v>140.59204025098853</v>
      </c>
      <c r="J36" s="9">
        <f t="shared" si="5"/>
        <v>140.52224660005393</v>
      </c>
      <c r="K36" s="9">
        <f t="shared" si="5"/>
        <v>140.07305525600785</v>
      </c>
      <c r="L36" s="9">
        <f t="shared" si="5"/>
        <v>139.36488049453587</v>
      </c>
      <c r="M36" s="9">
        <f t="shared" si="5"/>
        <v>138.48850786439408</v>
      </c>
      <c r="N36" s="9">
        <f t="shared" si="5"/>
        <v>133.32420852811777</v>
      </c>
      <c r="O36" s="9">
        <f t="shared" si="5"/>
        <v>128.56426348305394</v>
      </c>
      <c r="P36" s="9">
        <f t="shared" si="5"/>
        <v>121.58527114217978</v>
      </c>
      <c r="Q36" s="9">
        <f t="shared" si="5"/>
        <v>117.01589218745386</v>
      </c>
      <c r="R36" s="9">
        <f t="shared" si="5"/>
        <v>113.85052597759518</v>
      </c>
      <c r="S36" s="9">
        <f t="shared" si="5"/>
        <v>111.62281121862095</v>
      </c>
      <c r="T36" s="9">
        <f t="shared" si="5"/>
        <v>109.89330440762069</v>
      </c>
      <c r="U36" s="9">
        <f t="shared" si="5"/>
        <v>108.52157464490156</v>
      </c>
      <c r="V36" s="9">
        <f t="shared" si="5"/>
        <v>107.42155282360778</v>
      </c>
      <c r="W36" s="9">
        <f t="shared" si="5"/>
        <v>106.52866941515627</v>
      </c>
      <c r="X36" s="9">
        <f t="shared" si="5"/>
        <v>103.49430889996631</v>
      </c>
      <c r="Y36" s="9">
        <f t="shared" si="5"/>
        <v>101.64918779333678</v>
      </c>
      <c r="Z36" s="9">
        <f t="shared" si="5"/>
        <v>100.2977281415271</v>
      </c>
      <c r="AA36" s="9">
        <f t="shared" si="5"/>
        <v>99.18171528634349</v>
      </c>
      <c r="AB36" s="9">
        <f t="shared" si="5"/>
        <v>97.364363916296639</v>
      </c>
      <c r="AC36" s="9">
        <f t="shared" si="5"/>
        <v>95.809784779532478</v>
      </c>
    </row>
    <row r="37" spans="1:29" x14ac:dyDescent="0.2">
      <c r="A37" s="7">
        <v>1980</v>
      </c>
      <c r="B37" s="63">
        <v>127.17335792706207</v>
      </c>
      <c r="C37" s="8">
        <f t="shared" si="1"/>
        <v>126.71269666666666</v>
      </c>
      <c r="D37" s="9">
        <f t="shared" si="5"/>
        <v>130.95710258449316</v>
      </c>
      <c r="E37" s="9">
        <f t="shared" si="5"/>
        <v>132.92551481720989</v>
      </c>
      <c r="F37" s="9">
        <f t="shared" si="5"/>
        <v>135.08879582216176</v>
      </c>
      <c r="G37" s="9">
        <f t="shared" si="5"/>
        <v>136.96215058212951</v>
      </c>
      <c r="H37" s="9">
        <f t="shared" si="5"/>
        <v>138.24847125302307</v>
      </c>
      <c r="I37" s="9">
        <f t="shared" si="5"/>
        <v>138.922757389786</v>
      </c>
      <c r="J37" s="9">
        <f t="shared" si="5"/>
        <v>139.08401680467028</v>
      </c>
      <c r="K37" s="9">
        <f t="shared" si="5"/>
        <v>138.85633784114722</v>
      </c>
      <c r="L37" s="9">
        <f t="shared" si="5"/>
        <v>138.35042536218825</v>
      </c>
      <c r="M37" s="9">
        <f t="shared" si="5"/>
        <v>137.65388794611545</v>
      </c>
      <c r="N37" s="9">
        <f t="shared" si="5"/>
        <v>133.09159716672923</v>
      </c>
      <c r="O37" s="9">
        <f t="shared" si="5"/>
        <v>128.62047508804446</v>
      </c>
      <c r="P37" s="9">
        <f t="shared" si="5"/>
        <v>121.85181588314502</v>
      </c>
      <c r="Q37" s="9">
        <f t="shared" si="5"/>
        <v>117.32941987194758</v>
      </c>
      <c r="R37" s="9">
        <f t="shared" si="5"/>
        <v>114.1646281068907</v>
      </c>
      <c r="S37" s="9">
        <f t="shared" si="5"/>
        <v>111.92179916794815</v>
      </c>
      <c r="T37" s="9">
        <f t="shared" si="5"/>
        <v>110.17439871634163</v>
      </c>
      <c r="U37" s="9">
        <f t="shared" si="5"/>
        <v>108.78477625215892</v>
      </c>
      <c r="V37" s="9">
        <f t="shared" si="5"/>
        <v>107.66781346161723</v>
      </c>
      <c r="W37" s="9">
        <f t="shared" si="5"/>
        <v>106.75929923961699</v>
      </c>
      <c r="X37" s="9">
        <f t="shared" si="5"/>
        <v>103.66843983163236</v>
      </c>
      <c r="Y37" s="9">
        <f t="shared" si="5"/>
        <v>101.78906717813594</v>
      </c>
      <c r="Z37" s="9">
        <f t="shared" si="5"/>
        <v>100.41505847024507</v>
      </c>
      <c r="AA37" s="9">
        <f t="shared" si="5"/>
        <v>99.283216860312749</v>
      </c>
      <c r="AB37" s="9">
        <f t="shared" si="5"/>
        <v>97.445029308205136</v>
      </c>
      <c r="AC37" s="9">
        <f t="shared" si="5"/>
        <v>95.877415104903676</v>
      </c>
    </row>
    <row r="38" spans="1:29" x14ac:dyDescent="0.2">
      <c r="A38" s="7">
        <v>1981</v>
      </c>
      <c r="B38" s="63">
        <v>126.11341496684406</v>
      </c>
      <c r="C38" s="8">
        <f t="shared" si="1"/>
        <v>125.64139428571428</v>
      </c>
      <c r="D38" s="9">
        <f t="shared" si="5"/>
        <v>128.27400538095702</v>
      </c>
      <c r="E38" s="9">
        <f t="shared" si="5"/>
        <v>130.48084039532586</v>
      </c>
      <c r="F38" s="9">
        <f t="shared" si="5"/>
        <v>132.71431300918516</v>
      </c>
      <c r="G38" s="9">
        <f t="shared" si="5"/>
        <v>134.69485843921899</v>
      </c>
      <c r="H38" s="9">
        <f t="shared" si="5"/>
        <v>136.1572691182277</v>
      </c>
      <c r="I38" s="9">
        <f t="shared" si="5"/>
        <v>137.04816896572746</v>
      </c>
      <c r="J38" s="9">
        <f t="shared" si="5"/>
        <v>137.43699972217198</v>
      </c>
      <c r="K38" s="9">
        <f t="shared" si="5"/>
        <v>137.42930142638011</v>
      </c>
      <c r="L38" s="9">
        <f t="shared" si="5"/>
        <v>137.12647289897379</v>
      </c>
      <c r="M38" s="9">
        <f t="shared" si="5"/>
        <v>136.61257497133627</v>
      </c>
      <c r="N38" s="9">
        <f t="shared" si="5"/>
        <v>132.68008167843246</v>
      </c>
      <c r="O38" s="9">
        <f t="shared" si="5"/>
        <v>128.52731067364434</v>
      </c>
      <c r="P38" s="9">
        <f t="shared" si="5"/>
        <v>122.01105354745656</v>
      </c>
      <c r="Q38" s="9">
        <f t="shared" si="5"/>
        <v>117.5609728386073</v>
      </c>
      <c r="R38" s="9">
        <f t="shared" si="5"/>
        <v>114.41297554894766</v>
      </c>
      <c r="S38" s="9">
        <f t="shared" si="5"/>
        <v>112.16615023741105</v>
      </c>
      <c r="T38" s="9">
        <f t="shared" si="5"/>
        <v>110.40885957882755</v>
      </c>
      <c r="U38" s="9">
        <f t="shared" si="5"/>
        <v>109.00735949341336</v>
      </c>
      <c r="V38" s="9">
        <f t="shared" si="5"/>
        <v>107.87813104411134</v>
      </c>
      <c r="W38" s="9">
        <f t="shared" si="5"/>
        <v>106.95771789842065</v>
      </c>
      <c r="X38" s="9">
        <f t="shared" si="5"/>
        <v>103.82143628916572</v>
      </c>
      <c r="Y38" s="9">
        <f t="shared" si="5"/>
        <v>101.91325333593946</v>
      </c>
      <c r="Z38" s="9">
        <f t="shared" si="5"/>
        <v>100.51991795928865</v>
      </c>
      <c r="AA38" s="9">
        <f t="shared" si="5"/>
        <v>99.374375279980711</v>
      </c>
      <c r="AB38" s="9">
        <f t="shared" si="5"/>
        <v>97.517986128446665</v>
      </c>
      <c r="AC38" s="9">
        <f t="shared" si="5"/>
        <v>95.938903075692835</v>
      </c>
    </row>
    <row r="39" spans="1:29" x14ac:dyDescent="0.2">
      <c r="A39" s="7">
        <v>1982</v>
      </c>
      <c r="B39" s="63">
        <v>124.47347875727272</v>
      </c>
      <c r="C39" s="8">
        <f t="shared" si="1"/>
        <v>123.99259666666667</v>
      </c>
      <c r="D39" s="9">
        <f t="shared" si="5"/>
        <v>126.60975682138951</v>
      </c>
      <c r="E39" s="9">
        <f t="shared" si="5"/>
        <v>128.57654576435633</v>
      </c>
      <c r="F39" s="9">
        <f t="shared" si="5"/>
        <v>130.70924104536036</v>
      </c>
      <c r="G39" s="9">
        <f t="shared" si="5"/>
        <v>132.69211829510823</v>
      </c>
      <c r="H39" s="9">
        <f t="shared" si="5"/>
        <v>134.25094344374739</v>
      </c>
      <c r="I39" s="9">
        <f t="shared" si="5"/>
        <v>135.29689962942604</v>
      </c>
      <c r="J39" s="9">
        <f t="shared" si="5"/>
        <v>135.86662298988816</v>
      </c>
      <c r="K39" s="9">
        <f t="shared" si="5"/>
        <v>136.0440648624423</v>
      </c>
      <c r="L39" s="9">
        <f t="shared" si="5"/>
        <v>135.91857322269834</v>
      </c>
      <c r="M39" s="9">
        <f t="shared" si="5"/>
        <v>135.56840812723408</v>
      </c>
      <c r="N39" s="9">
        <f t="shared" si="5"/>
        <v>132.22601454419171</v>
      </c>
      <c r="O39" s="9">
        <f t="shared" si="5"/>
        <v>128.38644190769776</v>
      </c>
      <c r="P39" s="9">
        <f t="shared" si="5"/>
        <v>122.12994931057128</v>
      </c>
      <c r="Q39" s="9">
        <f t="shared" si="5"/>
        <v>117.76035819212012</v>
      </c>
      <c r="R39" s="9">
        <f t="shared" si="5"/>
        <v>114.63519217373853</v>
      </c>
      <c r="S39" s="9">
        <f t="shared" si="5"/>
        <v>112.38875546806399</v>
      </c>
      <c r="T39" s="9">
        <f t="shared" si="5"/>
        <v>110.62479928961808</v>
      </c>
      <c r="U39" s="9">
        <f t="shared" si="5"/>
        <v>109.21386982933063</v>
      </c>
      <c r="V39" s="9">
        <f t="shared" si="5"/>
        <v>108.07428722493623</v>
      </c>
      <c r="W39" s="9">
        <f t="shared" si="5"/>
        <v>107.14350262178657</v>
      </c>
      <c r="X39" s="9">
        <f t="shared" si="5"/>
        <v>103.9662979007248</v>
      </c>
      <c r="Y39" s="9">
        <f t="shared" si="5"/>
        <v>102.03147696978102</v>
      </c>
      <c r="Z39" s="9">
        <f t="shared" si="5"/>
        <v>100.620082197614</v>
      </c>
      <c r="AA39" s="9">
        <f t="shared" si="5"/>
        <v>99.461665281259116</v>
      </c>
      <c r="AB39" s="9">
        <f t="shared" ref="S39:AC54" si="6">(AB38*AB$5)+($C38*(1-AB$5))-(1/8267)</f>
        <v>97.58808587351723</v>
      </c>
      <c r="AC39" s="9">
        <f t="shared" si="6"/>
        <v>95.998127729849585</v>
      </c>
    </row>
    <row r="40" spans="1:29" x14ac:dyDescent="0.2">
      <c r="A40" s="7">
        <v>1983</v>
      </c>
      <c r="B40" s="63">
        <v>123.05154663105978</v>
      </c>
      <c r="C40" s="8">
        <f t="shared" si="1"/>
        <v>122.56133166666666</v>
      </c>
      <c r="D40" s="9">
        <f t="shared" ref="D40:S55" si="7">(D39*D$5)+($C39*(1-D$5))-(1/8267)</f>
        <v>124.95527511897788</v>
      </c>
      <c r="E40" s="9">
        <f t="shared" si="7"/>
        <v>126.77278137411309</v>
      </c>
      <c r="F40" s="9">
        <f t="shared" si="7"/>
        <v>128.80516170312572</v>
      </c>
      <c r="G40" s="9">
        <f t="shared" si="7"/>
        <v>130.76766996037918</v>
      </c>
      <c r="H40" s="9">
        <f t="shared" si="7"/>
        <v>132.39129968593664</v>
      </c>
      <c r="I40" s="9">
        <f t="shared" si="7"/>
        <v>133.56136157440488</v>
      </c>
      <c r="J40" s="9">
        <f t="shared" si="7"/>
        <v>134.2858067044549</v>
      </c>
      <c r="K40" s="9">
        <f t="shared" si="7"/>
        <v>134.62785905817103</v>
      </c>
      <c r="L40" s="9">
        <f t="shared" si="7"/>
        <v>134.66430841754584</v>
      </c>
      <c r="M40" s="9">
        <f t="shared" si="7"/>
        <v>134.46670305745315</v>
      </c>
      <c r="N40" s="9">
        <f t="shared" si="7"/>
        <v>131.69489563891113</v>
      </c>
      <c r="O40" s="9">
        <f t="shared" si="7"/>
        <v>128.17203058377348</v>
      </c>
      <c r="P40" s="9">
        <f t="shared" si="7"/>
        <v>122.19089319146657</v>
      </c>
      <c r="Q40" s="9">
        <f t="shared" si="7"/>
        <v>117.91411174545269</v>
      </c>
      <c r="R40" s="9">
        <f t="shared" si="7"/>
        <v>114.82036023423943</v>
      </c>
      <c r="S40" s="9">
        <f t="shared" si="6"/>
        <v>112.5804291302973</v>
      </c>
      <c r="T40" s="9">
        <f t="shared" si="6"/>
        <v>110.81428927215084</v>
      </c>
      <c r="U40" s="9">
        <f t="shared" si="6"/>
        <v>109.39733315968604</v>
      </c>
      <c r="V40" s="9">
        <f t="shared" si="6"/>
        <v>108.25005738450183</v>
      </c>
      <c r="W40" s="9">
        <f t="shared" si="6"/>
        <v>107.31103294584463</v>
      </c>
      <c r="X40" s="9">
        <f t="shared" si="6"/>
        <v>104.0992415547455</v>
      </c>
      <c r="Y40" s="9">
        <f t="shared" si="6"/>
        <v>102.14088754835683</v>
      </c>
      <c r="Z40" s="9">
        <f t="shared" si="6"/>
        <v>100.71326456156777</v>
      </c>
      <c r="AA40" s="9">
        <f t="shared" si="6"/>
        <v>99.543177958026675</v>
      </c>
      <c r="AB40" s="9">
        <f t="shared" si="6"/>
        <v>97.653893742258276</v>
      </c>
      <c r="AC40" s="9">
        <f t="shared" si="6"/>
        <v>96.053939753228249</v>
      </c>
    </row>
    <row r="41" spans="1:29" x14ac:dyDescent="0.2">
      <c r="A41" s="7">
        <v>1984</v>
      </c>
      <c r="B41" s="63">
        <v>120.98244055602321</v>
      </c>
      <c r="C41" s="8">
        <f t="shared" si="1"/>
        <v>120.48589333333334</v>
      </c>
      <c r="D41" s="9">
        <f t="shared" si="7"/>
        <v>123.44189328323455</v>
      </c>
      <c r="E41" s="9">
        <f t="shared" si="7"/>
        <v>125.11558407320632</v>
      </c>
      <c r="F41" s="9">
        <f t="shared" si="7"/>
        <v>127.03511042282626</v>
      </c>
      <c r="G41" s="9">
        <f t="shared" si="7"/>
        <v>128.95231339309441</v>
      </c>
      <c r="H41" s="9">
        <f t="shared" si="7"/>
        <v>130.60930782295165</v>
      </c>
      <c r="I41" s="9">
        <f t="shared" si="7"/>
        <v>131.87253499395285</v>
      </c>
      <c r="J41" s="9">
        <f t="shared" si="7"/>
        <v>132.72489900023356</v>
      </c>
      <c r="K41" s="9">
        <f t="shared" si="7"/>
        <v>133.20988375175705</v>
      </c>
      <c r="L41" s="9">
        <f t="shared" si="7"/>
        <v>133.39143015097918</v>
      </c>
      <c r="M41" s="9">
        <f t="shared" si="7"/>
        <v>133.33363621380067</v>
      </c>
      <c r="N41" s="9">
        <f t="shared" si="7"/>
        <v>131.10572359807009</v>
      </c>
      <c r="O41" s="9">
        <f t="shared" si="7"/>
        <v>127.89827260576857</v>
      </c>
      <c r="P41" s="9">
        <f t="shared" si="7"/>
        <v>122.20291664635073</v>
      </c>
      <c r="Q41" s="9">
        <f t="shared" si="7"/>
        <v>118.02873105126675</v>
      </c>
      <c r="R41" s="9">
        <f t="shared" si="7"/>
        <v>114.97352077563158</v>
      </c>
      <c r="S41" s="9">
        <f t="shared" si="6"/>
        <v>112.74527797590723</v>
      </c>
      <c r="T41" s="9">
        <f t="shared" si="6"/>
        <v>110.98079021050324</v>
      </c>
      <c r="U41" s="9">
        <f t="shared" si="6"/>
        <v>109.56073801257361</v>
      </c>
      <c r="V41" s="9">
        <f t="shared" si="6"/>
        <v>108.40807043116325</v>
      </c>
      <c r="W41" s="9">
        <f t="shared" si="6"/>
        <v>107.46265499062726</v>
      </c>
      <c r="X41" s="9">
        <f t="shared" si="6"/>
        <v>104.22179183414876</v>
      </c>
      <c r="Y41" s="9">
        <f t="shared" si="6"/>
        <v>102.24261397542718</v>
      </c>
      <c r="Z41" s="9">
        <f t="shared" si="6"/>
        <v>100.80036131540011</v>
      </c>
      <c r="AA41" s="9">
        <f t="shared" si="6"/>
        <v>99.619656437528405</v>
      </c>
      <c r="AB41" s="9">
        <f t="shared" si="6"/>
        <v>97.715963603283981</v>
      </c>
      <c r="AC41" s="9">
        <f t="shared" si="6"/>
        <v>96.106780594732413</v>
      </c>
    </row>
    <row r="42" spans="1:29" x14ac:dyDescent="0.2">
      <c r="A42" s="7">
        <v>1985</v>
      </c>
      <c r="B42" s="63">
        <v>119.95020137340261</v>
      </c>
      <c r="C42" s="8">
        <f t="shared" si="1"/>
        <v>119.44344166666667</v>
      </c>
      <c r="D42" s="9">
        <f t="shared" si="7"/>
        <v>121.57322398014139</v>
      </c>
      <c r="E42" s="9">
        <f t="shared" si="7"/>
        <v>123.29382174918956</v>
      </c>
      <c r="F42" s="9">
        <f t="shared" si="7"/>
        <v>125.17849147483557</v>
      </c>
      <c r="G42" s="9">
        <f t="shared" si="7"/>
        <v>127.07942694282231</v>
      </c>
      <c r="H42" s="9">
        <f t="shared" si="7"/>
        <v>128.77412313927468</v>
      </c>
      <c r="I42" s="9">
        <f t="shared" si="7"/>
        <v>130.12435644406148</v>
      </c>
      <c r="J42" s="9">
        <f t="shared" si="7"/>
        <v>131.09549589802197</v>
      </c>
      <c r="K42" s="9">
        <f t="shared" si="7"/>
        <v>131.71465450324393</v>
      </c>
      <c r="L42" s="9">
        <f t="shared" si="7"/>
        <v>132.03415411949382</v>
      </c>
      <c r="M42" s="9">
        <f t="shared" si="7"/>
        <v>132.1108908660209</v>
      </c>
      <c r="N42" s="9">
        <f t="shared" si="7"/>
        <v>130.42069776298035</v>
      </c>
      <c r="O42" s="9">
        <f t="shared" si="7"/>
        <v>127.53664563996851</v>
      </c>
      <c r="P42" s="9">
        <f t="shared" si="7"/>
        <v>122.14650496372231</v>
      </c>
      <c r="Q42" s="9">
        <f t="shared" si="7"/>
        <v>118.08927764130723</v>
      </c>
      <c r="R42" s="9">
        <f t="shared" si="7"/>
        <v>115.08255210263711</v>
      </c>
      <c r="S42" s="9">
        <f t="shared" si="6"/>
        <v>112.87309813142714</v>
      </c>
      <c r="T42" s="9">
        <f t="shared" si="6"/>
        <v>111.11549112878971</v>
      </c>
      <c r="U42" s="9">
        <f t="shared" si="6"/>
        <v>109.69633150873902</v>
      </c>
      <c r="V42" s="9">
        <f t="shared" si="6"/>
        <v>108.54140470954479</v>
      </c>
      <c r="W42" s="9">
        <f t="shared" si="6"/>
        <v>107.59211741439699</v>
      </c>
      <c r="X42" s="9">
        <f t="shared" si="6"/>
        <v>104.32973759196318</v>
      </c>
      <c r="Y42" s="9">
        <f t="shared" si="6"/>
        <v>102.33348174795404</v>
      </c>
      <c r="Z42" s="9">
        <f t="shared" si="6"/>
        <v>100.8788252061205</v>
      </c>
      <c r="AA42" s="9">
        <f t="shared" si="6"/>
        <v>99.688973802808377</v>
      </c>
      <c r="AB42" s="9">
        <f t="shared" si="6"/>
        <v>97.77269636797395</v>
      </c>
      <c r="AC42" s="9">
        <f t="shared" si="6"/>
        <v>96.155369131608978</v>
      </c>
    </row>
    <row r="43" spans="1:29" x14ac:dyDescent="0.2">
      <c r="A43" s="7">
        <v>1986</v>
      </c>
      <c r="B43" s="63">
        <v>118.83270883039083</v>
      </c>
      <c r="C43" s="8">
        <f t="shared" si="1"/>
        <v>118.31635750000001</v>
      </c>
      <c r="D43" s="9">
        <f t="shared" si="7"/>
        <v>120.22682383110018</v>
      </c>
      <c r="E43" s="9">
        <f t="shared" si="7"/>
        <v>121.77869427539926</v>
      </c>
      <c r="F43" s="9">
        <f t="shared" si="7"/>
        <v>123.55266345905548</v>
      </c>
      <c r="G43" s="9">
        <f t="shared" si="7"/>
        <v>125.39023201639399</v>
      </c>
      <c r="H43" s="9">
        <f t="shared" si="7"/>
        <v>127.0826365726014</v>
      </c>
      <c r="I43" s="9">
        <f t="shared" si="7"/>
        <v>128.48451986798108</v>
      </c>
      <c r="J43" s="9">
        <f t="shared" si="7"/>
        <v>129.54422900365475</v>
      </c>
      <c r="K43" s="9">
        <f t="shared" si="7"/>
        <v>130.27262802303804</v>
      </c>
      <c r="L43" s="9">
        <f t="shared" si="7"/>
        <v>130.70998523329629</v>
      </c>
      <c r="M43" s="9">
        <f t="shared" si="7"/>
        <v>130.90530273044763</v>
      </c>
      <c r="N43" s="9">
        <f t="shared" si="7"/>
        <v>129.71262045838463</v>
      </c>
      <c r="O43" s="9">
        <f t="shared" si="7"/>
        <v>127.14181446169307</v>
      </c>
      <c r="P43" s="9">
        <f t="shared" si="7"/>
        <v>122.05776704533646</v>
      </c>
      <c r="Q43" s="9">
        <f t="shared" si="7"/>
        <v>118.12259110735702</v>
      </c>
      <c r="R43" s="9">
        <f t="shared" si="7"/>
        <v>115.16878253870323</v>
      </c>
      <c r="S43" s="9">
        <f t="shared" si="6"/>
        <v>112.98157539509279</v>
      </c>
      <c r="T43" s="9">
        <f t="shared" si="6"/>
        <v>111.23349512923593</v>
      </c>
      <c r="U43" s="9">
        <f t="shared" si="6"/>
        <v>109.81729109286451</v>
      </c>
      <c r="V43" s="9">
        <f t="shared" si="6"/>
        <v>108.66174701095986</v>
      </c>
      <c r="W43" s="9">
        <f t="shared" si="6"/>
        <v>107.7099190981352</v>
      </c>
      <c r="X43" s="9">
        <f t="shared" si="6"/>
        <v>104.4300395412864</v>
      </c>
      <c r="Y43" s="9">
        <f t="shared" si="6"/>
        <v>102.41869706619659</v>
      </c>
      <c r="Z43" s="9">
        <f t="shared" si="6"/>
        <v>100.9528143899913</v>
      </c>
      <c r="AA43" s="9">
        <f t="shared" si="6"/>
        <v>99.754591440952765</v>
      </c>
      <c r="AB43" s="9">
        <f t="shared" si="6"/>
        <v>97.826684603676199</v>
      </c>
      <c r="AC43" s="9">
        <f t="shared" si="6"/>
        <v>96.201777768704872</v>
      </c>
    </row>
    <row r="44" spans="1:29" x14ac:dyDescent="0.2">
      <c r="A44" s="7">
        <v>1987</v>
      </c>
      <c r="B44" s="63">
        <v>118.05941410584927</v>
      </c>
      <c r="C44" s="8">
        <f t="shared" si="1"/>
        <v>117.532205</v>
      </c>
      <c r="D44" s="9">
        <f t="shared" si="7"/>
        <v>119.0190578233976</v>
      </c>
      <c r="E44" s="9">
        <f t="shared" si="7"/>
        <v>120.41624994566583</v>
      </c>
      <c r="F44" s="9">
        <f t="shared" si="7"/>
        <v>122.06821370854297</v>
      </c>
      <c r="G44" s="9">
        <f t="shared" si="7"/>
        <v>123.8253755498521</v>
      </c>
      <c r="H44" s="9">
        <f t="shared" si="7"/>
        <v>125.4934588039383</v>
      </c>
      <c r="I44" s="9">
        <f t="shared" si="7"/>
        <v>126.92340015735205</v>
      </c>
      <c r="J44" s="9">
        <f t="shared" si="7"/>
        <v>128.04943020488875</v>
      </c>
      <c r="K44" s="9">
        <f t="shared" si="7"/>
        <v>128.86760824018018</v>
      </c>
      <c r="L44" s="9">
        <f t="shared" si="7"/>
        <v>129.40654191085008</v>
      </c>
      <c r="M44" s="9">
        <f t="shared" si="7"/>
        <v>129.70718523524994</v>
      </c>
      <c r="N44" s="9">
        <f t="shared" si="7"/>
        <v>128.97752013796151</v>
      </c>
      <c r="O44" s="9">
        <f t="shared" si="7"/>
        <v>126.71127088376272</v>
      </c>
      <c r="P44" s="9">
        <f t="shared" si="7"/>
        <v>121.93498808788209</v>
      </c>
      <c r="Q44" s="9">
        <f t="shared" si="7"/>
        <v>118.12725425377293</v>
      </c>
      <c r="R44" s="9">
        <f t="shared" si="7"/>
        <v>115.23098773593894</v>
      </c>
      <c r="S44" s="9">
        <f t="shared" si="6"/>
        <v>113.06963062460096</v>
      </c>
      <c r="T44" s="9">
        <f t="shared" si="6"/>
        <v>111.33383860283466</v>
      </c>
      <c r="U44" s="9">
        <f t="shared" si="6"/>
        <v>109.9227472285253</v>
      </c>
      <c r="V44" s="9">
        <f t="shared" si="6"/>
        <v>108.76830573551817</v>
      </c>
      <c r="W44" s="9">
        <f t="shared" si="6"/>
        <v>107.81533396069857</v>
      </c>
      <c r="X44" s="9">
        <f t="shared" si="6"/>
        <v>104.52218613123928</v>
      </c>
      <c r="Y44" s="9">
        <f t="shared" si="6"/>
        <v>102.49786601553345</v>
      </c>
      <c r="Z44" s="9">
        <f t="shared" si="6"/>
        <v>101.02200887624812</v>
      </c>
      <c r="AA44" s="9">
        <f t="shared" si="6"/>
        <v>99.816240025179354</v>
      </c>
      <c r="AB44" s="9">
        <f t="shared" si="6"/>
        <v>97.877723846150005</v>
      </c>
      <c r="AC44" s="9">
        <f t="shared" si="6"/>
        <v>96.245841765614969</v>
      </c>
    </row>
    <row r="45" spans="1:29" x14ac:dyDescent="0.2">
      <c r="A45" s="7">
        <v>1988</v>
      </c>
      <c r="B45" s="63">
        <v>117.2411267457218</v>
      </c>
      <c r="C45" s="8">
        <f t="shared" si="1"/>
        <v>116.70345416666666</v>
      </c>
      <c r="D45" s="9">
        <f t="shared" si="7"/>
        <v>118.07906662291128</v>
      </c>
      <c r="E45" s="9">
        <f t="shared" si="7"/>
        <v>119.28134572067117</v>
      </c>
      <c r="F45" s="9">
        <f t="shared" si="7"/>
        <v>120.78227630184202</v>
      </c>
      <c r="G45" s="9">
        <f t="shared" si="7"/>
        <v>122.43321018936231</v>
      </c>
      <c r="H45" s="9">
        <f t="shared" si="7"/>
        <v>124.05020735947895</v>
      </c>
      <c r="I45" s="9">
        <f t="shared" si="7"/>
        <v>125.48155911271535</v>
      </c>
      <c r="J45" s="9">
        <f t="shared" si="7"/>
        <v>126.64923413394924</v>
      </c>
      <c r="K45" s="9">
        <f t="shared" si="7"/>
        <v>127.53554228614199</v>
      </c>
      <c r="L45" s="9">
        <f t="shared" si="7"/>
        <v>128.15770756606435</v>
      </c>
      <c r="M45" s="9">
        <f t="shared" si="7"/>
        <v>128.54846171783799</v>
      </c>
      <c r="N45" s="9">
        <f t="shared" si="7"/>
        <v>128.23925629458671</v>
      </c>
      <c r="O45" s="9">
        <f t="shared" si="7"/>
        <v>126.26348159520136</v>
      </c>
      <c r="P45" s="9">
        <f t="shared" si="7"/>
        <v>121.79052672666505</v>
      </c>
      <c r="Q45" s="9">
        <f t="shared" si="7"/>
        <v>118.1124414724854</v>
      </c>
      <c r="R45" s="9">
        <f t="shared" si="7"/>
        <v>115.27643392791235</v>
      </c>
      <c r="S45" s="9">
        <f t="shared" si="6"/>
        <v>113.14326952837482</v>
      </c>
      <c r="T45" s="9">
        <f t="shared" si="6"/>
        <v>111.42163624610521</v>
      </c>
      <c r="U45" s="9">
        <f t="shared" si="6"/>
        <v>110.01715246823154</v>
      </c>
      <c r="V45" s="9">
        <f t="shared" si="6"/>
        <v>108.86502244779356</v>
      </c>
      <c r="W45" s="9">
        <f t="shared" si="6"/>
        <v>107.91189748011311</v>
      </c>
      <c r="X45" s="9">
        <f t="shared" si="6"/>
        <v>104.60851015737025</v>
      </c>
      <c r="Y45" s="9">
        <f t="shared" si="6"/>
        <v>102.57272913117833</v>
      </c>
      <c r="Z45" s="9">
        <f t="shared" si="6"/>
        <v>101.08779679224253</v>
      </c>
      <c r="AA45" s="9">
        <f t="shared" si="6"/>
        <v>99.875073966136796</v>
      </c>
      <c r="AB45" s="9">
        <f t="shared" si="6"/>
        <v>97.926677717068188</v>
      </c>
      <c r="AC45" s="9">
        <f t="shared" si="6"/>
        <v>96.288250984860511</v>
      </c>
    </row>
    <row r="46" spans="1:29" x14ac:dyDescent="0.2">
      <c r="A46" s="7">
        <v>1989</v>
      </c>
      <c r="B46" s="63">
        <v>116.5786924678499</v>
      </c>
      <c r="C46" s="8">
        <f t="shared" si="1"/>
        <v>116.03002166666667</v>
      </c>
      <c r="D46" s="9">
        <f t="shared" si="7"/>
        <v>117.20939274547399</v>
      </c>
      <c r="E46" s="9">
        <f t="shared" si="7"/>
        <v>118.26690346872024</v>
      </c>
      <c r="F46" s="9">
        <f t="shared" si="7"/>
        <v>119.62593697391684</v>
      </c>
      <c r="G46" s="9">
        <f t="shared" si="7"/>
        <v>121.16567168108574</v>
      </c>
      <c r="H46" s="9">
        <f t="shared" si="7"/>
        <v>122.71834597803152</v>
      </c>
      <c r="I46" s="9">
        <f t="shared" si="7"/>
        <v>124.13383861980439</v>
      </c>
      <c r="J46" s="9">
        <f t="shared" si="7"/>
        <v>125.32511005321761</v>
      </c>
      <c r="K46" s="9">
        <f t="shared" si="7"/>
        <v>126.26261741776263</v>
      </c>
      <c r="L46" s="9">
        <f t="shared" si="7"/>
        <v>126.95304949033796</v>
      </c>
      <c r="M46" s="9">
        <f t="shared" si="7"/>
        <v>127.42113925302057</v>
      </c>
      <c r="N46" s="9">
        <f t="shared" si="7"/>
        <v>127.49515667241407</v>
      </c>
      <c r="O46" s="9">
        <f t="shared" si="7"/>
        <v>125.79711259285835</v>
      </c>
      <c r="P46" s="9">
        <f t="shared" si="7"/>
        <v>121.62363168815291</v>
      </c>
      <c r="Q46" s="9">
        <f t="shared" si="7"/>
        <v>118.07753248908938</v>
      </c>
      <c r="R46" s="9">
        <f t="shared" si="7"/>
        <v>115.3045698589934</v>
      </c>
      <c r="S46" s="9">
        <f t="shared" si="6"/>
        <v>113.201993241708</v>
      </c>
      <c r="T46" s="9">
        <f t="shared" si="6"/>
        <v>111.49643342129194</v>
      </c>
      <c r="U46" s="9">
        <f t="shared" si="6"/>
        <v>110.1000900790232</v>
      </c>
      <c r="V46" s="9">
        <f t="shared" si="6"/>
        <v>108.95151310396888</v>
      </c>
      <c r="W46" s="9">
        <f t="shared" si="6"/>
        <v>107.99925396788353</v>
      </c>
      <c r="X46" s="9">
        <f t="shared" si="6"/>
        <v>104.68875397432133</v>
      </c>
      <c r="Y46" s="9">
        <f t="shared" si="6"/>
        <v>102.64308545345092</v>
      </c>
      <c r="Z46" s="9">
        <f t="shared" si="6"/>
        <v>101.15001370001741</v>
      </c>
      <c r="AA46" s="9">
        <f t="shared" si="6"/>
        <v>99.930954216732104</v>
      </c>
      <c r="AB46" s="9">
        <f t="shared" si="6"/>
        <v>97.973440066768688</v>
      </c>
      <c r="AC46" s="9">
        <f t="shared" si="6"/>
        <v>96.328919625160026</v>
      </c>
    </row>
    <row r="47" spans="1:29" x14ac:dyDescent="0.2">
      <c r="A47" s="7">
        <v>1990</v>
      </c>
      <c r="B47" s="63">
        <v>115.38476489328529</v>
      </c>
      <c r="C47" s="8">
        <f t="shared" si="1"/>
        <v>114.8278225</v>
      </c>
      <c r="D47" s="9">
        <f t="shared" si="7"/>
        <v>116.46376707720766</v>
      </c>
      <c r="E47" s="9">
        <f t="shared" si="7"/>
        <v>117.38663809890102</v>
      </c>
      <c r="F47" s="9">
        <f t="shared" si="7"/>
        <v>118.60648661161858</v>
      </c>
      <c r="G47" s="9">
        <f t="shared" si="7"/>
        <v>120.02954895661252</v>
      </c>
      <c r="H47" s="9">
        <f t="shared" si="7"/>
        <v>121.50583750407579</v>
      </c>
      <c r="I47" s="9">
        <f t="shared" si="7"/>
        <v>122.88963365649209</v>
      </c>
      <c r="J47" s="9">
        <f t="shared" si="7"/>
        <v>124.08760740232786</v>
      </c>
      <c r="K47" s="9">
        <f t="shared" si="7"/>
        <v>125.06013475954475</v>
      </c>
      <c r="L47" s="9">
        <f t="shared" si="7"/>
        <v>125.80425545908064</v>
      </c>
      <c r="M47" s="9">
        <f t="shared" si="7"/>
        <v>126.33701012918274</v>
      </c>
      <c r="N47" s="9">
        <f t="shared" si="7"/>
        <v>126.75561458600949</v>
      </c>
      <c r="O47" s="9">
        <f t="shared" si="7"/>
        <v>125.32064498456973</v>
      </c>
      <c r="P47" s="9">
        <f t="shared" si="7"/>
        <v>121.44013037640126</v>
      </c>
      <c r="Q47" s="9">
        <f t="shared" si="7"/>
        <v>118.02685830389643</v>
      </c>
      <c r="R47" s="9">
        <f t="shared" si="7"/>
        <v>115.31881380437294</v>
      </c>
      <c r="S47" s="9">
        <f t="shared" si="6"/>
        <v>113.24861547725931</v>
      </c>
      <c r="T47" s="9">
        <f t="shared" si="6"/>
        <v>111.56061758880922</v>
      </c>
      <c r="U47" s="9">
        <f t="shared" si="6"/>
        <v>110.17363190939814</v>
      </c>
      <c r="V47" s="9">
        <f t="shared" si="6"/>
        <v>109.02960690510193</v>
      </c>
      <c r="W47" s="9">
        <f t="shared" si="6"/>
        <v>108.07904047874383</v>
      </c>
      <c r="X47" s="9">
        <f t="shared" si="6"/>
        <v>104.7639899936987</v>
      </c>
      <c r="Y47" s="9">
        <f t="shared" si="6"/>
        <v>102.70973211349616</v>
      </c>
      <c r="Z47" s="9">
        <f t="shared" si="6"/>
        <v>101.20929388751738</v>
      </c>
      <c r="AA47" s="9">
        <f t="shared" si="6"/>
        <v>99.984407472064746</v>
      </c>
      <c r="AB47" s="9">
        <f t="shared" si="6"/>
        <v>98.018404178079507</v>
      </c>
      <c r="AC47" s="9">
        <f t="shared" si="6"/>
        <v>96.368161490429557</v>
      </c>
    </row>
    <row r="48" spans="1:29" x14ac:dyDescent="0.2">
      <c r="A48" s="7">
        <v>1991</v>
      </c>
      <c r="B48" s="63">
        <v>114.18608802859607</v>
      </c>
      <c r="C48" s="8">
        <f t="shared" si="1"/>
        <v>113.62118666666667</v>
      </c>
      <c r="D48" s="9">
        <f t="shared" si="7"/>
        <v>115.42953191398621</v>
      </c>
      <c r="E48" s="9">
        <f t="shared" si="7"/>
        <v>116.37970165042</v>
      </c>
      <c r="F48" s="9">
        <f t="shared" si="7"/>
        <v>117.5352326852518</v>
      </c>
      <c r="G48" s="9">
        <f t="shared" si="7"/>
        <v>118.87881017486868</v>
      </c>
      <c r="H48" s="9">
        <f t="shared" si="7"/>
        <v>120.29519779048863</v>
      </c>
      <c r="I48" s="9">
        <f t="shared" si="7"/>
        <v>121.65187735062543</v>
      </c>
      <c r="J48" s="9">
        <f t="shared" si="7"/>
        <v>122.85480442540403</v>
      </c>
      <c r="K48" s="9">
        <f t="shared" si="7"/>
        <v>123.85768541246223</v>
      </c>
      <c r="L48" s="9">
        <f t="shared" si="7"/>
        <v>124.64984530729805</v>
      </c>
      <c r="M48" s="9">
        <f t="shared" si="7"/>
        <v>125.24164515521673</v>
      </c>
      <c r="N48" s="9">
        <f t="shared" si="7"/>
        <v>125.98623434960233</v>
      </c>
      <c r="O48" s="9">
        <f t="shared" si="7"/>
        <v>124.80878303052101</v>
      </c>
      <c r="P48" s="9">
        <f t="shared" si="7"/>
        <v>121.22323217653488</v>
      </c>
      <c r="Q48" s="9">
        <f t="shared" si="7"/>
        <v>117.94775286560932</v>
      </c>
      <c r="R48" s="9">
        <f t="shared" si="7"/>
        <v>115.30897056228712</v>
      </c>
      <c r="S48" s="9">
        <f t="shared" si="6"/>
        <v>113.2745965105955</v>
      </c>
      <c r="T48" s="9">
        <f t="shared" si="6"/>
        <v>111.60683917547215</v>
      </c>
      <c r="U48" s="9">
        <f t="shared" si="6"/>
        <v>110.23132623058969</v>
      </c>
      <c r="V48" s="9">
        <f t="shared" si="6"/>
        <v>109.09355396735106</v>
      </c>
      <c r="W48" s="9">
        <f t="shared" si="6"/>
        <v>108.14607101898156</v>
      </c>
      <c r="X48" s="9">
        <f t="shared" si="6"/>
        <v>104.8307381029728</v>
      </c>
      <c r="Y48" s="9">
        <f t="shared" si="6"/>
        <v>102.7700503785794</v>
      </c>
      <c r="Z48" s="9">
        <f t="shared" si="6"/>
        <v>101.26353823599315</v>
      </c>
      <c r="AA48" s="9">
        <f t="shared" si="6"/>
        <v>100.03368218742635</v>
      </c>
      <c r="AB48" s="9">
        <f t="shared" si="6"/>
        <v>98.060254275334827</v>
      </c>
      <c r="AC48" s="9">
        <f t="shared" si="6"/>
        <v>96.404922954862855</v>
      </c>
    </row>
    <row r="49" spans="1:29" x14ac:dyDescent="0.2">
      <c r="A49" s="7">
        <v>1992</v>
      </c>
      <c r="B49" s="63">
        <v>113.67914300224281</v>
      </c>
      <c r="C49" s="8">
        <f t="shared" si="1"/>
        <v>113.10306749999999</v>
      </c>
      <c r="D49" s="9">
        <f t="shared" si="7"/>
        <v>114.28631874283121</v>
      </c>
      <c r="E49" s="9">
        <f t="shared" si="7"/>
        <v>115.29418961672536</v>
      </c>
      <c r="F49" s="9">
        <f t="shared" si="7"/>
        <v>116.42560222714519</v>
      </c>
      <c r="G49" s="9">
        <f t="shared" si="7"/>
        <v>117.71570700908462</v>
      </c>
      <c r="H49" s="9">
        <f t="shared" si="7"/>
        <v>119.08528385725985</v>
      </c>
      <c r="I49" s="9">
        <f t="shared" si="7"/>
        <v>120.41889860602267</v>
      </c>
      <c r="J49" s="9">
        <f t="shared" si="7"/>
        <v>121.62548487359248</v>
      </c>
      <c r="K49" s="9">
        <f t="shared" si="7"/>
        <v>122.65474414027794</v>
      </c>
      <c r="L49" s="9">
        <f t="shared" si="7"/>
        <v>123.48994306716375</v>
      </c>
      <c r="M49" s="9">
        <f t="shared" si="7"/>
        <v>124.13569135897596</v>
      </c>
      <c r="N49" s="9">
        <f t="shared" si="7"/>
        <v>125.1886541814376</v>
      </c>
      <c r="O49" s="9">
        <f t="shared" si="7"/>
        <v>124.26303655453772</v>
      </c>
      <c r="P49" s="9">
        <f t="shared" si="7"/>
        <v>120.97388651754375</v>
      </c>
      <c r="Q49" s="9">
        <f t="shared" si="7"/>
        <v>117.84080860267778</v>
      </c>
      <c r="R49" s="9">
        <f t="shared" si="7"/>
        <v>115.27542923911794</v>
      </c>
      <c r="S49" s="9">
        <f t="shared" si="7"/>
        <v>113.28020417913071</v>
      </c>
      <c r="T49" s="9">
        <f t="shared" si="6"/>
        <v>111.63529003497989</v>
      </c>
      <c r="U49" s="9">
        <f t="shared" si="6"/>
        <v>110.27331479036013</v>
      </c>
      <c r="V49" s="9">
        <f t="shared" si="6"/>
        <v>109.1434615832342</v>
      </c>
      <c r="W49" s="9">
        <f t="shared" si="6"/>
        <v>108.20042836705416</v>
      </c>
      <c r="X49" s="9">
        <f t="shared" si="6"/>
        <v>104.8890252206053</v>
      </c>
      <c r="Y49" s="9">
        <f t="shared" si="6"/>
        <v>102.82404968373487</v>
      </c>
      <c r="Z49" s="9">
        <f t="shared" si="6"/>
        <v>101.31274913734721</v>
      </c>
      <c r="AA49" s="9">
        <f t="shared" si="6"/>
        <v>100.07877750382706</v>
      </c>
      <c r="AB49" s="9">
        <f t="shared" si="6"/>
        <v>98.098987056032982</v>
      </c>
      <c r="AC49" s="9">
        <f t="shared" si="6"/>
        <v>96.439200109838183</v>
      </c>
    </row>
    <row r="50" spans="1:29" x14ac:dyDescent="0.2">
      <c r="A50" s="7">
        <v>1993</v>
      </c>
      <c r="B50" s="63">
        <v>112.91895466529333</v>
      </c>
      <c r="C50" s="8">
        <f t="shared" si="1"/>
        <v>112.33314249999999</v>
      </c>
      <c r="D50" s="9">
        <f t="shared" si="7"/>
        <v>113.53824034311376</v>
      </c>
      <c r="E50" s="9">
        <f t="shared" si="7"/>
        <v>114.43192928010397</v>
      </c>
      <c r="F50" s="9">
        <f t="shared" si="7"/>
        <v>115.48364669960387</v>
      </c>
      <c r="G50" s="9">
        <f t="shared" si="7"/>
        <v>116.69527379883681</v>
      </c>
      <c r="H50" s="9">
        <f t="shared" si="7"/>
        <v>118.00077104039038</v>
      </c>
      <c r="I50" s="9">
        <f t="shared" si="7"/>
        <v>119.29566387077007</v>
      </c>
      <c r="J50" s="9">
        <f t="shared" si="7"/>
        <v>120.4908418107499</v>
      </c>
      <c r="K50" s="9">
        <f t="shared" si="7"/>
        <v>121.53227158667052</v>
      </c>
      <c r="L50" s="9">
        <f t="shared" si="7"/>
        <v>122.39753117349228</v>
      </c>
      <c r="M50" s="9">
        <f t="shared" si="7"/>
        <v>123.08567742385333</v>
      </c>
      <c r="N50" s="9">
        <f t="shared" si="7"/>
        <v>124.40909729582556</v>
      </c>
      <c r="O50" s="9">
        <f t="shared" si="7"/>
        <v>123.71863747832928</v>
      </c>
      <c r="P50" s="9">
        <f t="shared" si="7"/>
        <v>120.71572941488387</v>
      </c>
      <c r="Q50" s="9">
        <f t="shared" si="7"/>
        <v>117.72371239520128</v>
      </c>
      <c r="R50" s="9">
        <f t="shared" si="7"/>
        <v>115.23229263176137</v>
      </c>
      <c r="S50" s="9">
        <f t="shared" si="7"/>
        <v>113.27715540448541</v>
      </c>
      <c r="T50" s="9">
        <f t="shared" si="6"/>
        <v>111.65598825907092</v>
      </c>
      <c r="U50" s="9">
        <f t="shared" si="6"/>
        <v>110.30834558020786</v>
      </c>
      <c r="V50" s="9">
        <f t="shared" si="6"/>
        <v>109.18709272429955</v>
      </c>
      <c r="W50" s="9">
        <f t="shared" si="6"/>
        <v>108.24908947863041</v>
      </c>
      <c r="X50" s="9">
        <f t="shared" si="6"/>
        <v>104.94348241028723</v>
      </c>
      <c r="Y50" s="9">
        <f t="shared" si="6"/>
        <v>102.87519553610788</v>
      </c>
      <c r="Z50" s="9">
        <f t="shared" si="6"/>
        <v>101.35969525102425</v>
      </c>
      <c r="AA50" s="9">
        <f t="shared" si="6"/>
        <v>100.12199856411316</v>
      </c>
      <c r="AB50" s="9">
        <f t="shared" si="6"/>
        <v>98.136329445575825</v>
      </c>
      <c r="AC50" s="9">
        <f t="shared" si="6"/>
        <v>96.472373576226701</v>
      </c>
    </row>
    <row r="51" spans="1:29" x14ac:dyDescent="0.2">
      <c r="A51" s="7">
        <v>1994</v>
      </c>
      <c r="B51" s="63">
        <v>112.33501814772718</v>
      </c>
      <c r="C51" s="8">
        <f t="shared" si="1"/>
        <v>111.73871833333334</v>
      </c>
      <c r="D51" s="9">
        <f t="shared" si="7"/>
        <v>112.7763522582172</v>
      </c>
      <c r="E51" s="9">
        <f t="shared" si="7"/>
        <v>113.60600006746822</v>
      </c>
      <c r="F51" s="9">
        <f t="shared" si="7"/>
        <v>114.59045644024599</v>
      </c>
      <c r="G51" s="9">
        <f t="shared" si="7"/>
        <v>115.73025280852998</v>
      </c>
      <c r="H51" s="9">
        <f t="shared" si="7"/>
        <v>116.97328332017567</v>
      </c>
      <c r="I51" s="9">
        <f t="shared" si="7"/>
        <v>118.22666863665282</v>
      </c>
      <c r="J51" s="9">
        <f t="shared" si="7"/>
        <v>119.40475078243196</v>
      </c>
      <c r="K51" s="9">
        <f t="shared" si="7"/>
        <v>120.45122446259819</v>
      </c>
      <c r="L51" s="9">
        <f t="shared" si="7"/>
        <v>121.33903222187772</v>
      </c>
      <c r="M51" s="9">
        <f t="shared" si="7"/>
        <v>122.06231747497652</v>
      </c>
      <c r="N51" s="9">
        <f t="shared" si="7"/>
        <v>123.63016159955647</v>
      </c>
      <c r="O51" s="9">
        <f t="shared" si="7"/>
        <v>123.16323937302754</v>
      </c>
      <c r="P51" s="9">
        <f t="shared" si="7"/>
        <v>120.44079456490107</v>
      </c>
      <c r="Q51" s="9">
        <f t="shared" si="7"/>
        <v>117.59049778740693</v>
      </c>
      <c r="R51" s="9">
        <f t="shared" si="7"/>
        <v>115.1747646500052</v>
      </c>
      <c r="S51" s="9">
        <f t="shared" si="7"/>
        <v>113.26143128073623</v>
      </c>
      <c r="T51" s="9">
        <f t="shared" si="6"/>
        <v>111.66547215871159</v>
      </c>
      <c r="U51" s="9">
        <f t="shared" si="6"/>
        <v>110.33337704864049</v>
      </c>
      <c r="V51" s="9">
        <f t="shared" si="6"/>
        <v>109.22173438671858</v>
      </c>
      <c r="W51" s="9">
        <f t="shared" si="6"/>
        <v>108.28960552230585</v>
      </c>
      <c r="X51" s="9">
        <f t="shared" si="6"/>
        <v>104.99246199766634</v>
      </c>
      <c r="Y51" s="9">
        <f t="shared" si="6"/>
        <v>102.92224628052041</v>
      </c>
      <c r="Z51" s="9">
        <f t="shared" si="6"/>
        <v>101.40338040651091</v>
      </c>
      <c r="AA51" s="9">
        <f t="shared" si="6"/>
        <v>100.16251364999451</v>
      </c>
      <c r="AB51" s="9">
        <f t="shared" si="6"/>
        <v>98.171656187254456</v>
      </c>
      <c r="AC51" s="9">
        <f t="shared" si="6"/>
        <v>96.50394245080912</v>
      </c>
    </row>
    <row r="52" spans="1:29" x14ac:dyDescent="0.2">
      <c r="A52" s="7">
        <v>1995</v>
      </c>
      <c r="B52" s="63">
        <v>111.71318458348817</v>
      </c>
      <c r="C52" s="8">
        <f t="shared" si="1"/>
        <v>111.106745</v>
      </c>
      <c r="D52" s="9">
        <f t="shared" si="7"/>
        <v>112.12032155889574</v>
      </c>
      <c r="E52" s="9">
        <f t="shared" si="7"/>
        <v>112.87116099254312</v>
      </c>
      <c r="F52" s="9">
        <f t="shared" si="7"/>
        <v>113.78195701362827</v>
      </c>
      <c r="G52" s="9">
        <f t="shared" si="7"/>
        <v>114.84720754540859</v>
      </c>
      <c r="H52" s="9">
        <f t="shared" si="7"/>
        <v>116.02429670418201</v>
      </c>
      <c r="I52" s="9">
        <f t="shared" si="7"/>
        <v>117.23052873422739</v>
      </c>
      <c r="J52" s="9">
        <f t="shared" si="7"/>
        <v>118.38411147936029</v>
      </c>
      <c r="K52" s="9">
        <f t="shared" si="7"/>
        <v>119.42735704329448</v>
      </c>
      <c r="L52" s="9">
        <f t="shared" si="7"/>
        <v>120.32933569169749</v>
      </c>
      <c r="M52" s="9">
        <f t="shared" si="7"/>
        <v>121.07977616263162</v>
      </c>
      <c r="N52" s="9">
        <f t="shared" si="7"/>
        <v>122.86312560812789</v>
      </c>
      <c r="O52" s="9">
        <f t="shared" si="7"/>
        <v>122.60593794425355</v>
      </c>
      <c r="P52" s="9">
        <f t="shared" si="7"/>
        <v>120.15538560926304</v>
      </c>
      <c r="Q52" s="9">
        <f t="shared" si="7"/>
        <v>117.44589587503066</v>
      </c>
      <c r="R52" s="9">
        <f t="shared" si="7"/>
        <v>115.10660541149127</v>
      </c>
      <c r="S52" s="9">
        <f t="shared" si="7"/>
        <v>113.23614208660426</v>
      </c>
      <c r="T52" s="9">
        <f t="shared" si="6"/>
        <v>111.66639013113512</v>
      </c>
      <c r="U52" s="9">
        <f t="shared" si="6"/>
        <v>110.35071351558872</v>
      </c>
      <c r="V52" s="9">
        <f t="shared" si="6"/>
        <v>109.24942511661773</v>
      </c>
      <c r="W52" s="9">
        <f t="shared" si="6"/>
        <v>108.32380380532905</v>
      </c>
      <c r="X52" s="9">
        <f t="shared" si="6"/>
        <v>105.03716649282622</v>
      </c>
      <c r="Y52" s="9">
        <f t="shared" si="6"/>
        <v>102.96609765546654</v>
      </c>
      <c r="Z52" s="9">
        <f t="shared" si="6"/>
        <v>101.44451822278383</v>
      </c>
      <c r="AA52" s="9">
        <f t="shared" si="6"/>
        <v>100.20091579522487</v>
      </c>
      <c r="AB52" s="9">
        <f t="shared" si="6"/>
        <v>98.205410517994878</v>
      </c>
      <c r="AC52" s="9">
        <f t="shared" si="6"/>
        <v>96.534260590460889</v>
      </c>
    </row>
    <row r="53" spans="1:29" x14ac:dyDescent="0.2">
      <c r="A53" s="7">
        <v>1996</v>
      </c>
      <c r="B53" s="63">
        <v>110.86004738920474</v>
      </c>
      <c r="C53" s="8">
        <f t="shared" si="1"/>
        <v>110.24490274999999</v>
      </c>
      <c r="D53" s="9">
        <f t="shared" si="7"/>
        <v>111.47949801520664</v>
      </c>
      <c r="E53" s="9">
        <f t="shared" si="7"/>
        <v>112.17679643310031</v>
      </c>
      <c r="F53" s="9">
        <f t="shared" si="7"/>
        <v>113.02349720732342</v>
      </c>
      <c r="G53" s="9">
        <f t="shared" si="7"/>
        <v>114.01969919654907</v>
      </c>
      <c r="H53" s="9">
        <f t="shared" si="7"/>
        <v>115.13277484720044</v>
      </c>
      <c r="I53" s="9">
        <f t="shared" si="7"/>
        <v>116.29029505534149</v>
      </c>
      <c r="J53" s="9">
        <f t="shared" si="7"/>
        <v>117.41521220647581</v>
      </c>
      <c r="K53" s="9">
        <f t="shared" si="7"/>
        <v>118.44953839295107</v>
      </c>
      <c r="L53" s="9">
        <f t="shared" si="7"/>
        <v>119.35936079095275</v>
      </c>
      <c r="M53" s="9">
        <f t="shared" si="7"/>
        <v>120.13059580432335</v>
      </c>
      <c r="N53" s="9">
        <f t="shared" si="7"/>
        <v>122.10480021472949</v>
      </c>
      <c r="O53" s="9">
        <f t="shared" si="7"/>
        <v>122.04499472372058</v>
      </c>
      <c r="P53" s="9">
        <f t="shared" si="7"/>
        <v>119.85861492189012</v>
      </c>
      <c r="Q53" s="9">
        <f t="shared" si="7"/>
        <v>117.28926071939607</v>
      </c>
      <c r="R53" s="9">
        <f t="shared" si="7"/>
        <v>115.02728190589156</v>
      </c>
      <c r="S53" s="9">
        <f t="shared" si="7"/>
        <v>113.20082528566181</v>
      </c>
      <c r="T53" s="9">
        <f t="shared" si="6"/>
        <v>111.65833107350399</v>
      </c>
      <c r="U53" s="9">
        <f t="shared" si="6"/>
        <v>110.35998412665658</v>
      </c>
      <c r="V53" s="9">
        <f t="shared" si="6"/>
        <v>109.26982681542137</v>
      </c>
      <c r="W53" s="9">
        <f t="shared" si="6"/>
        <v>108.35137357001791</v>
      </c>
      <c r="X53" s="9">
        <f t="shared" si="6"/>
        <v>105.0773748063873</v>
      </c>
      <c r="Y53" s="9">
        <f t="shared" si="6"/>
        <v>103.00657834061803</v>
      </c>
      <c r="Z53" s="9">
        <f t="shared" si="6"/>
        <v>101.48296897217485</v>
      </c>
      <c r="AA53" s="9">
        <f t="shared" si="6"/>
        <v>100.23708707570023</v>
      </c>
      <c r="AB53" s="9">
        <f t="shared" si="6"/>
        <v>98.237502608241471</v>
      </c>
      <c r="AC53" s="9">
        <f t="shared" si="6"/>
        <v>96.563255470867006</v>
      </c>
    </row>
    <row r="54" spans="1:29" x14ac:dyDescent="0.2">
      <c r="A54" s="7">
        <v>1997</v>
      </c>
      <c r="B54" s="63">
        <v>110.6009106267622</v>
      </c>
      <c r="C54" s="8">
        <f t="shared" si="1"/>
        <v>109.97390033333333</v>
      </c>
      <c r="D54" s="9">
        <f t="shared" si="7"/>
        <v>110.69896400337271</v>
      </c>
      <c r="E54" s="9">
        <f t="shared" si="7"/>
        <v>111.41653453724109</v>
      </c>
      <c r="F54" s="9">
        <f t="shared" si="7"/>
        <v>112.23573171519462</v>
      </c>
      <c r="G54" s="9">
        <f t="shared" si="7"/>
        <v>113.18459621564318</v>
      </c>
      <c r="H54" s="9">
        <f t="shared" si="7"/>
        <v>114.24663299022536</v>
      </c>
      <c r="I54" s="9">
        <f t="shared" si="7"/>
        <v>115.3620958934015</v>
      </c>
      <c r="J54" s="9">
        <f t="shared" si="7"/>
        <v>116.46056458932422</v>
      </c>
      <c r="K54" s="9">
        <f t="shared" si="7"/>
        <v>117.48534732887509</v>
      </c>
      <c r="L54" s="9">
        <f t="shared" si="7"/>
        <v>118.400757193635</v>
      </c>
      <c r="M54" s="9">
        <f t="shared" si="7"/>
        <v>119.18972676590556</v>
      </c>
      <c r="N54" s="9">
        <f t="shared" si="7"/>
        <v>121.33979870714882</v>
      </c>
      <c r="O54" s="9">
        <f t="shared" si="7"/>
        <v>121.46937648435332</v>
      </c>
      <c r="P54" s="9">
        <f t="shared" si="7"/>
        <v>119.54331898518755</v>
      </c>
      <c r="Q54" s="9">
        <f t="shared" si="7"/>
        <v>117.11521393856336</v>
      </c>
      <c r="R54" s="9">
        <f t="shared" si="7"/>
        <v>114.93246349099039</v>
      </c>
      <c r="S54" s="9">
        <f t="shared" si="7"/>
        <v>113.15184722066699</v>
      </c>
      <c r="T54" s="9">
        <f t="shared" si="6"/>
        <v>111.63816182047543</v>
      </c>
      <c r="U54" s="9">
        <f t="shared" si="6"/>
        <v>110.35843359997192</v>
      </c>
      <c r="V54" s="9">
        <f t="shared" si="6"/>
        <v>109.28048006204293</v>
      </c>
      <c r="W54" s="9">
        <f t="shared" si="6"/>
        <v>108.37009353729513</v>
      </c>
      <c r="X54" s="9">
        <f t="shared" si="6"/>
        <v>105.11158945062117</v>
      </c>
      <c r="Y54" s="9">
        <f t="shared" si="6"/>
        <v>103.04255867135554</v>
      </c>
      <c r="Z54" s="9">
        <f t="shared" si="6"/>
        <v>101.51782574231876</v>
      </c>
      <c r="AA54" s="9">
        <f t="shared" si="6"/>
        <v>100.27026996116606</v>
      </c>
      <c r="AB54" s="9">
        <f t="shared" si="6"/>
        <v>98.267362653855756</v>
      </c>
      <c r="AC54" s="9">
        <f t="shared" si="6"/>
        <v>96.590470457499393</v>
      </c>
    </row>
    <row r="55" spans="1:29" x14ac:dyDescent="0.2">
      <c r="A55" s="7">
        <v>1998</v>
      </c>
      <c r="B55" s="63">
        <v>110.30518534337445</v>
      </c>
      <c r="C55" s="8">
        <f t="shared" si="1"/>
        <v>109.66658516666666</v>
      </c>
      <c r="D55" s="9">
        <f t="shared" si="7"/>
        <v>110.24051538821672</v>
      </c>
      <c r="E55" s="9">
        <f t="shared" si="7"/>
        <v>110.84878124588911</v>
      </c>
      <c r="F55" s="9">
        <f t="shared" si="7"/>
        <v>111.59445237481091</v>
      </c>
      <c r="G55" s="9">
        <f t="shared" si="7"/>
        <v>112.47427183781598</v>
      </c>
      <c r="H55" s="9">
        <f t="shared" si="7"/>
        <v>113.47199699634703</v>
      </c>
      <c r="I55" s="9">
        <f t="shared" si="7"/>
        <v>114.53478844220339</v>
      </c>
      <c r="J55" s="9">
        <f t="shared" si="7"/>
        <v>115.59692525708689</v>
      </c>
      <c r="K55" s="9">
        <f t="shared" si="7"/>
        <v>116.60260807796291</v>
      </c>
      <c r="L55" s="9">
        <f t="shared" si="7"/>
        <v>117.51446220623376</v>
      </c>
      <c r="M55" s="9">
        <f t="shared" si="7"/>
        <v>118.31260396478513</v>
      </c>
      <c r="N55" s="9">
        <f t="shared" si="7"/>
        <v>120.60665669033281</v>
      </c>
      <c r="O55" s="9">
        <f t="shared" si="7"/>
        <v>120.90861453396536</v>
      </c>
      <c r="P55" s="9">
        <f t="shared" si="7"/>
        <v>119.22947516279514</v>
      </c>
      <c r="Q55" s="9">
        <f t="shared" si="7"/>
        <v>116.93877331455256</v>
      </c>
      <c r="R55" s="9">
        <f t="shared" si="7"/>
        <v>114.83415639911213</v>
      </c>
      <c r="S55" s="9">
        <f t="shared" si="7"/>
        <v>113.09919941592284</v>
      </c>
      <c r="T55" s="9">
        <f t="shared" ref="D55:AC65" si="8">(T54*T$5)+($C54*(1-T$5))-(1/8267)</f>
        <v>111.61443471031059</v>
      </c>
      <c r="U55" s="9">
        <f t="shared" si="8"/>
        <v>110.35353588815259</v>
      </c>
      <c r="V55" s="9">
        <f t="shared" si="8"/>
        <v>109.28802112323199</v>
      </c>
      <c r="W55" s="9">
        <f t="shared" si="8"/>
        <v>108.38593071868553</v>
      </c>
      <c r="X55" s="9">
        <f t="shared" si="8"/>
        <v>105.14377608200303</v>
      </c>
      <c r="Y55" s="9">
        <f t="shared" si="8"/>
        <v>103.07700791925288</v>
      </c>
      <c r="Z55" s="9">
        <f t="shared" si="8"/>
        <v>101.55146151932969</v>
      </c>
      <c r="AA55" s="9">
        <f t="shared" si="8"/>
        <v>100.30244058366701</v>
      </c>
      <c r="AB55" s="9">
        <f t="shared" si="8"/>
        <v>98.296471482726531</v>
      </c>
      <c r="AC55" s="9">
        <f t="shared" si="8"/>
        <v>96.617089605362565</v>
      </c>
    </row>
    <row r="56" spans="1:29" x14ac:dyDescent="0.2">
      <c r="A56" s="7">
        <v>1999</v>
      </c>
      <c r="B56" s="63">
        <v>109.57092297561948</v>
      </c>
      <c r="C56" s="8">
        <f t="shared" si="1"/>
        <v>108.92339724999999</v>
      </c>
      <c r="D56" s="9">
        <f t="shared" si="8"/>
        <v>109.87760133297749</v>
      </c>
      <c r="E56" s="9">
        <f t="shared" si="8"/>
        <v>110.38350237164275</v>
      </c>
      <c r="F56" s="9">
        <f t="shared" si="8"/>
        <v>111.0478414210661</v>
      </c>
      <c r="G56" s="9">
        <f t="shared" si="8"/>
        <v>111.85309278191249</v>
      </c>
      <c r="H56" s="9">
        <f t="shared" si="8"/>
        <v>112.78207189688833</v>
      </c>
      <c r="I56" s="9">
        <f t="shared" si="8"/>
        <v>113.78730930959674</v>
      </c>
      <c r="J56" s="9">
        <f t="shared" si="8"/>
        <v>114.80734496619006</v>
      </c>
      <c r="K56" s="9">
        <f t="shared" si="8"/>
        <v>115.787482939277</v>
      </c>
      <c r="L56" s="9">
        <f t="shared" si="8"/>
        <v>116.68905313233167</v>
      </c>
      <c r="M56" s="9">
        <f t="shared" si="8"/>
        <v>117.48970552938215</v>
      </c>
      <c r="N56" s="9">
        <f t="shared" si="8"/>
        <v>119.90097753093744</v>
      </c>
      <c r="O56" s="9">
        <f t="shared" si="8"/>
        <v>120.36021332907794</v>
      </c>
      <c r="P56" s="9">
        <f t="shared" si="8"/>
        <v>118.91584537519603</v>
      </c>
      <c r="Q56" s="9">
        <f t="shared" si="8"/>
        <v>116.75910138657034</v>
      </c>
      <c r="R56" s="9">
        <f t="shared" si="8"/>
        <v>114.73171067006346</v>
      </c>
      <c r="S56" s="9">
        <f t="shared" si="8"/>
        <v>113.04234232992704</v>
      </c>
      <c r="T56" s="9">
        <f t="shared" si="8"/>
        <v>111.58668514244535</v>
      </c>
      <c r="U56" s="9">
        <f t="shared" si="8"/>
        <v>110.34488148637503</v>
      </c>
      <c r="V56" s="9">
        <f t="shared" si="8"/>
        <v>109.29208314567487</v>
      </c>
      <c r="W56" s="9">
        <f t="shared" si="8"/>
        <v>108.39855248048841</v>
      </c>
      <c r="X56" s="9">
        <f t="shared" si="8"/>
        <v>105.17370689581135</v>
      </c>
      <c r="Y56" s="9">
        <f t="shared" si="8"/>
        <v>103.10975261002137</v>
      </c>
      <c r="Z56" s="9">
        <f t="shared" si="8"/>
        <v>101.58373621654029</v>
      </c>
      <c r="AA56" s="9">
        <f t="shared" si="8"/>
        <v>100.33348147080903</v>
      </c>
      <c r="AB56" s="9">
        <f t="shared" si="8"/>
        <v>98.324740302057904</v>
      </c>
      <c r="AC56" s="9">
        <f t="shared" si="8"/>
        <v>96.643041552020279</v>
      </c>
    </row>
    <row r="57" spans="1:29" x14ac:dyDescent="0.2">
      <c r="A57" s="7">
        <v>2000</v>
      </c>
      <c r="B57" s="63">
        <v>109.28174691505733</v>
      </c>
      <c r="C57" s="8">
        <f t="shared" si="1"/>
        <v>108.62278999999999</v>
      </c>
      <c r="D57" s="9">
        <f t="shared" si="8"/>
        <v>109.27430835194485</v>
      </c>
      <c r="E57" s="9">
        <f t="shared" si="8"/>
        <v>109.80887480981536</v>
      </c>
      <c r="F57" s="9">
        <f t="shared" si="8"/>
        <v>110.44550705327045</v>
      </c>
      <c r="G57" s="9">
        <f t="shared" si="8"/>
        <v>111.20492546154983</v>
      </c>
      <c r="H57" s="9">
        <f t="shared" si="8"/>
        <v>112.08249188666539</v>
      </c>
      <c r="I57" s="9">
        <f t="shared" si="8"/>
        <v>113.0404889570593</v>
      </c>
      <c r="J57" s="9">
        <f t="shared" si="8"/>
        <v>114.02394052558631</v>
      </c>
      <c r="K57" s="9">
        <f t="shared" si="8"/>
        <v>114.9808106469978</v>
      </c>
      <c r="L57" s="9">
        <f t="shared" si="8"/>
        <v>115.87229049149676</v>
      </c>
      <c r="M57" s="9">
        <f t="shared" si="8"/>
        <v>116.67439255275181</v>
      </c>
      <c r="N57" s="9">
        <f t="shared" si="8"/>
        <v>119.19287931869792</v>
      </c>
      <c r="O57" s="9">
        <f t="shared" si="8"/>
        <v>119.80231226415742</v>
      </c>
      <c r="P57" s="9">
        <f t="shared" si="8"/>
        <v>118.58813299705643</v>
      </c>
      <c r="Q57" s="9">
        <f t="shared" si="8"/>
        <v>116.56551619925406</v>
      </c>
      <c r="R57" s="9">
        <f t="shared" si="8"/>
        <v>114.61657739563164</v>
      </c>
      <c r="S57" s="9">
        <f t="shared" si="8"/>
        <v>112.97414119310284</v>
      </c>
      <c r="T57" s="9">
        <f t="shared" si="8"/>
        <v>111.54878768425357</v>
      </c>
      <c r="U57" s="9">
        <f t="shared" si="8"/>
        <v>110.32710256273157</v>
      </c>
      <c r="V57" s="9">
        <f t="shared" si="8"/>
        <v>109.28788834719043</v>
      </c>
      <c r="W57" s="9">
        <f t="shared" si="8"/>
        <v>108.40365381033652</v>
      </c>
      <c r="X57" s="9">
        <f t="shared" si="8"/>
        <v>105.19850072705091</v>
      </c>
      <c r="Y57" s="9">
        <f t="shared" si="8"/>
        <v>103.13862732076521</v>
      </c>
      <c r="Z57" s="9">
        <f t="shared" si="8"/>
        <v>101.61291525873294</v>
      </c>
      <c r="AA57" s="9">
        <f t="shared" si="8"/>
        <v>100.36194589176762</v>
      </c>
      <c r="AB57" s="9">
        <f t="shared" si="8"/>
        <v>98.351082888343825</v>
      </c>
      <c r="AC57" s="9">
        <f t="shared" si="8"/>
        <v>96.667456756206079</v>
      </c>
    </row>
    <row r="58" spans="1:29" x14ac:dyDescent="0.2">
      <c r="A58" s="7">
        <v>2001</v>
      </c>
      <c r="B58" s="63">
        <v>108.57490293828215</v>
      </c>
      <c r="C58" s="8">
        <f t="shared" si="1"/>
        <v>107.90715466666667</v>
      </c>
      <c r="D58" s="9">
        <f t="shared" si="8"/>
        <v>108.86234924436201</v>
      </c>
      <c r="E58" s="9">
        <f t="shared" si="8"/>
        <v>109.34206583930805</v>
      </c>
      <c r="F58" s="9">
        <f t="shared" si="8"/>
        <v>109.92870287612067</v>
      </c>
      <c r="G58" s="9">
        <f t="shared" si="8"/>
        <v>110.63363815658705</v>
      </c>
      <c r="H58" s="9">
        <f t="shared" si="8"/>
        <v>111.45523336823047</v>
      </c>
      <c r="I58" s="9">
        <f t="shared" si="8"/>
        <v>112.36217047035461</v>
      </c>
      <c r="J58" s="9">
        <f t="shared" si="8"/>
        <v>113.30480706099046</v>
      </c>
      <c r="K58" s="9">
        <f t="shared" si="8"/>
        <v>114.23360256468006</v>
      </c>
      <c r="L58" s="9">
        <f t="shared" si="8"/>
        <v>115.10980710419199</v>
      </c>
      <c r="M58" s="9">
        <f t="shared" si="8"/>
        <v>115.90806030201929</v>
      </c>
      <c r="N58" s="9">
        <f t="shared" si="8"/>
        <v>118.5110614271856</v>
      </c>
      <c r="O58" s="9">
        <f t="shared" si="8"/>
        <v>119.25695956666299</v>
      </c>
      <c r="P58" s="9">
        <f t="shared" si="8"/>
        <v>118.26130923071419</v>
      </c>
      <c r="Q58" s="9">
        <f t="shared" si="8"/>
        <v>116.36928862779521</v>
      </c>
      <c r="R58" s="9">
        <f t="shared" si="8"/>
        <v>114.49777149041647</v>
      </c>
      <c r="S58" s="9">
        <f t="shared" si="8"/>
        <v>112.90209872110488</v>
      </c>
      <c r="T58" s="9">
        <f t="shared" si="8"/>
        <v>111.50716390895921</v>
      </c>
      <c r="U58" s="9">
        <f t="shared" si="8"/>
        <v>110.30581028919214</v>
      </c>
      <c r="V58" s="9">
        <f t="shared" si="8"/>
        <v>109.28041830650832</v>
      </c>
      <c r="W58" s="9">
        <f t="shared" si="8"/>
        <v>108.40571328899085</v>
      </c>
      <c r="X58" s="9">
        <f t="shared" si="8"/>
        <v>105.22113243284159</v>
      </c>
      <c r="Y58" s="9">
        <f t="shared" si="8"/>
        <v>103.16585873337421</v>
      </c>
      <c r="Z58" s="9">
        <f t="shared" si="8"/>
        <v>101.64077779053297</v>
      </c>
      <c r="AA58" s="9">
        <f t="shared" si="8"/>
        <v>100.38931523330268</v>
      </c>
      <c r="AB58" s="9">
        <f t="shared" si="8"/>
        <v>98.376609120906366</v>
      </c>
      <c r="AC58" s="9">
        <f t="shared" si="8"/>
        <v>96.691222565095259</v>
      </c>
    </row>
    <row r="59" spans="1:29" x14ac:dyDescent="0.2">
      <c r="A59" s="7">
        <v>2002</v>
      </c>
      <c r="B59" s="63">
        <v>107.85965163050082</v>
      </c>
      <c r="C59" s="8">
        <f t="shared" si="1"/>
        <v>107.18333625</v>
      </c>
      <c r="D59" s="9">
        <f t="shared" si="8"/>
        <v>108.25843015125483</v>
      </c>
      <c r="E59" s="9">
        <f t="shared" si="8"/>
        <v>108.77735132397348</v>
      </c>
      <c r="F59" s="9">
        <f t="shared" si="8"/>
        <v>109.35553629171044</v>
      </c>
      <c r="G59" s="9">
        <f t="shared" si="8"/>
        <v>110.03042118078352</v>
      </c>
      <c r="H59" s="9">
        <f t="shared" si="8"/>
        <v>110.81195485111355</v>
      </c>
      <c r="I59" s="9">
        <f t="shared" si="8"/>
        <v>111.67812316572299</v>
      </c>
      <c r="J59" s="9">
        <f t="shared" si="8"/>
        <v>112.58613927497521</v>
      </c>
      <c r="K59" s="9">
        <f t="shared" si="8"/>
        <v>113.4901043781619</v>
      </c>
      <c r="L59" s="9">
        <f t="shared" si="8"/>
        <v>114.35225029024878</v>
      </c>
      <c r="M59" s="9">
        <f t="shared" si="8"/>
        <v>115.14655250084409</v>
      </c>
      <c r="N59" s="9">
        <f t="shared" si="8"/>
        <v>117.82706254689171</v>
      </c>
      <c r="O59" s="9">
        <f t="shared" si="8"/>
        <v>118.70330208702116</v>
      </c>
      <c r="P59" s="9">
        <f t="shared" si="8"/>
        <v>117.92173870502828</v>
      </c>
      <c r="Q59" s="9">
        <f t="shared" si="8"/>
        <v>116.16023683300251</v>
      </c>
      <c r="R59" s="9">
        <f t="shared" si="8"/>
        <v>114.36714757071499</v>
      </c>
      <c r="S59" s="9">
        <f t="shared" si="8"/>
        <v>112.81941859477826</v>
      </c>
      <c r="T59" s="9">
        <f t="shared" si="8"/>
        <v>111.45597984746934</v>
      </c>
      <c r="U59" s="9">
        <f t="shared" si="8"/>
        <v>110.27589274763825</v>
      </c>
      <c r="V59" s="9">
        <f t="shared" si="8"/>
        <v>109.26512331502686</v>
      </c>
      <c r="W59" s="9">
        <f t="shared" si="8"/>
        <v>108.40063158494854</v>
      </c>
      <c r="X59" s="9">
        <f t="shared" si="8"/>
        <v>105.23885872790868</v>
      </c>
      <c r="Y59" s="9">
        <f t="shared" si="8"/>
        <v>103.18938508263076</v>
      </c>
      <c r="Z59" s="9">
        <f t="shared" si="8"/>
        <v>101.66567227093266</v>
      </c>
      <c r="AA59" s="9">
        <f t="shared" si="8"/>
        <v>100.41421201580931</v>
      </c>
      <c r="AB59" s="9">
        <f t="shared" si="8"/>
        <v>98.400284763755153</v>
      </c>
      <c r="AC59" s="9">
        <f t="shared" si="8"/>
        <v>96.713511049516896</v>
      </c>
    </row>
    <row r="60" spans="1:29" x14ac:dyDescent="0.2">
      <c r="A60" s="7">
        <v>2003</v>
      </c>
      <c r="B60" s="63">
        <v>107.32695257310583</v>
      </c>
      <c r="C60" s="8">
        <f t="shared" si="1"/>
        <v>106.641077</v>
      </c>
      <c r="D60" s="9">
        <f t="shared" si="8"/>
        <v>107.57872023073605</v>
      </c>
      <c r="E60" s="9">
        <f t="shared" si="8"/>
        <v>108.15003430154461</v>
      </c>
      <c r="F60" s="9">
        <f t="shared" si="8"/>
        <v>108.73966462985082</v>
      </c>
      <c r="G60" s="9">
        <f t="shared" si="8"/>
        <v>109.40052726070061</v>
      </c>
      <c r="H60" s="9">
        <f t="shared" si="8"/>
        <v>110.15407692705807</v>
      </c>
      <c r="I60" s="9">
        <f t="shared" si="8"/>
        <v>110.98797026857255</v>
      </c>
      <c r="J60" s="9">
        <f t="shared" si="8"/>
        <v>111.86678582619004</v>
      </c>
      <c r="K60" s="9">
        <f t="shared" si="8"/>
        <v>112.74891862555774</v>
      </c>
      <c r="L60" s="9">
        <f t="shared" si="8"/>
        <v>113.59824142921276</v>
      </c>
      <c r="M60" s="9">
        <f t="shared" si="8"/>
        <v>114.38863131881136</v>
      </c>
      <c r="N60" s="9">
        <f t="shared" si="8"/>
        <v>117.14049558464251</v>
      </c>
      <c r="O60" s="9">
        <f t="shared" si="8"/>
        <v>118.14134576055312</v>
      </c>
      <c r="P60" s="9">
        <f t="shared" si="8"/>
        <v>117.56957103509446</v>
      </c>
      <c r="Q60" s="9">
        <f t="shared" si="8"/>
        <v>115.93847540503086</v>
      </c>
      <c r="R60" s="9">
        <f t="shared" si="8"/>
        <v>114.22477761298647</v>
      </c>
      <c r="S60" s="9">
        <f t="shared" si="8"/>
        <v>112.72614138461302</v>
      </c>
      <c r="T60" s="9">
        <f t="shared" si="8"/>
        <v>111.39525503424643</v>
      </c>
      <c r="U60" s="9">
        <f t="shared" si="8"/>
        <v>110.23735543097624</v>
      </c>
      <c r="V60" s="9">
        <f t="shared" si="8"/>
        <v>109.24199941552097</v>
      </c>
      <c r="W60" s="9">
        <f t="shared" si="8"/>
        <v>108.38839833112505</v>
      </c>
      <c r="X60" s="9">
        <f t="shared" si="8"/>
        <v>105.25165783377705</v>
      </c>
      <c r="Y60" s="9">
        <f t="shared" si="8"/>
        <v>103.20918403431703</v>
      </c>
      <c r="Z60" s="9">
        <f t="shared" si="8"/>
        <v>101.68757788146898</v>
      </c>
      <c r="AA60" s="9">
        <f t="shared" si="8"/>
        <v>100.43661723589639</v>
      </c>
      <c r="AB60" s="9">
        <f t="shared" si="8"/>
        <v>98.422094005428704</v>
      </c>
      <c r="AC60" s="9">
        <f t="shared" si="8"/>
        <v>96.734308811355859</v>
      </c>
    </row>
    <row r="61" spans="1:29" x14ac:dyDescent="0.2">
      <c r="A61" s="7">
        <v>2004</v>
      </c>
      <c r="B61" s="63">
        <v>106.74220872354314</v>
      </c>
      <c r="C61" s="8">
        <f t="shared" si="1"/>
        <v>106.04724141666667</v>
      </c>
      <c r="D61" s="9">
        <f t="shared" si="8"/>
        <v>106.98589570487695</v>
      </c>
      <c r="E61" s="9">
        <f t="shared" si="8"/>
        <v>107.55618490471964</v>
      </c>
      <c r="F61" s="9">
        <f t="shared" si="8"/>
        <v>108.14465978190655</v>
      </c>
      <c r="G61" s="9">
        <f t="shared" si="8"/>
        <v>108.79001806101583</v>
      </c>
      <c r="H61" s="9">
        <f t="shared" si="8"/>
        <v>109.51715711297875</v>
      </c>
      <c r="I61" s="9">
        <f t="shared" si="8"/>
        <v>110.32052174903228</v>
      </c>
      <c r="J61" s="9">
        <f t="shared" si="8"/>
        <v>111.17100752908921</v>
      </c>
      <c r="K61" s="9">
        <f t="shared" si="8"/>
        <v>112.03110735316756</v>
      </c>
      <c r="L61" s="9">
        <f t="shared" si="8"/>
        <v>112.86650030193759</v>
      </c>
      <c r="M61" s="9">
        <f t="shared" si="8"/>
        <v>113.65123308306222</v>
      </c>
      <c r="N61" s="9">
        <f t="shared" si="8"/>
        <v>116.46323546183945</v>
      </c>
      <c r="O61" s="9">
        <f t="shared" si="8"/>
        <v>117.58035007184009</v>
      </c>
      <c r="P61" s="9">
        <f t="shared" si="8"/>
        <v>117.21117142190052</v>
      </c>
      <c r="Q61" s="9">
        <f t="shared" si="8"/>
        <v>115.70880085763861</v>
      </c>
      <c r="R61" s="9">
        <f t="shared" si="8"/>
        <v>114.07448931674055</v>
      </c>
      <c r="S61" s="9">
        <f t="shared" si="8"/>
        <v>112.6254431540691</v>
      </c>
      <c r="T61" s="9">
        <f>(T60*T$5)+($C60*(1-T$5))-(1/8267)</f>
        <v>111.32770006065955</v>
      </c>
      <c r="U61" s="9">
        <f t="shared" si="8"/>
        <v>110.19256077996269</v>
      </c>
      <c r="V61" s="9">
        <f t="shared" si="8"/>
        <v>109.21313927248835</v>
      </c>
      <c r="W61" s="9">
        <f t="shared" si="8"/>
        <v>108.37089123052232</v>
      </c>
      <c r="X61" s="9">
        <f t="shared" si="8"/>
        <v>105.26076885787174</v>
      </c>
      <c r="Y61" s="9">
        <f t="shared" si="8"/>
        <v>103.22617970902746</v>
      </c>
      <c r="Z61" s="9">
        <f t="shared" si="8"/>
        <v>101.70723133987029</v>
      </c>
      <c r="AA61" s="9">
        <f t="shared" si="8"/>
        <v>100.45714337462533</v>
      </c>
      <c r="AB61" s="9">
        <f t="shared" si="8"/>
        <v>98.442494837119099</v>
      </c>
      <c r="AC61" s="9">
        <f t="shared" si="8"/>
        <v>96.753981584534799</v>
      </c>
    </row>
    <row r="62" spans="1:29" x14ac:dyDescent="0.2">
      <c r="A62" s="7">
        <v>2005</v>
      </c>
      <c r="B62" s="63">
        <v>106.1758434783206</v>
      </c>
      <c r="C62" s="8">
        <f t="shared" si="1"/>
        <v>105.47180466666667</v>
      </c>
      <c r="D62" s="9">
        <f t="shared" si="8"/>
        <v>106.39243206880224</v>
      </c>
      <c r="E62" s="9">
        <f t="shared" si="8"/>
        <v>106.96234094308012</v>
      </c>
      <c r="F62" s="9">
        <f t="shared" si="8"/>
        <v>107.54998638386914</v>
      </c>
      <c r="G62" s="9">
        <f t="shared" si="8"/>
        <v>108.18319705221136</v>
      </c>
      <c r="H62" s="9">
        <f t="shared" si="8"/>
        <v>108.88804714496096</v>
      </c>
      <c r="I62" s="9">
        <f t="shared" si="8"/>
        <v>109.66437416048424</v>
      </c>
      <c r="J62" s="9">
        <f t="shared" si="8"/>
        <v>110.48880006015028</v>
      </c>
      <c r="K62" s="9">
        <f t="shared" si="8"/>
        <v>111.32786360824576</v>
      </c>
      <c r="L62" s="9">
        <f t="shared" si="8"/>
        <v>112.14926141587841</v>
      </c>
      <c r="M62" s="9">
        <f t="shared" si="8"/>
        <v>112.92749663999057</v>
      </c>
      <c r="N62" s="9">
        <f t="shared" si="8"/>
        <v>115.79135563910913</v>
      </c>
      <c r="O62" s="9">
        <f t="shared" si="8"/>
        <v>117.01775276256707</v>
      </c>
      <c r="P62" s="9">
        <f t="shared" si="8"/>
        <v>116.84505329951861</v>
      </c>
      <c r="Q62" s="9">
        <f t="shared" si="8"/>
        <v>115.47013514223312</v>
      </c>
      <c r="R62" s="9">
        <f t="shared" si="8"/>
        <v>113.91541819575913</v>
      </c>
      <c r="S62" s="9">
        <f t="shared" si="8"/>
        <v>112.51659408001733</v>
      </c>
      <c r="T62" s="9">
        <f>(T61*T$5)+($C61*(1-T$5))-(1/8267)</f>
        <v>111.25268023993715</v>
      </c>
      <c r="U62" s="9">
        <f t="shared" si="8"/>
        <v>110.14094583295085</v>
      </c>
      <c r="V62" s="9">
        <f t="shared" si="8"/>
        <v>109.17803637078191</v>
      </c>
      <c r="W62" s="9">
        <f t="shared" si="8"/>
        <v>108.34764956570133</v>
      </c>
      <c r="X62" s="9">
        <f t="shared" si="8"/>
        <v>105.26587360700483</v>
      </c>
      <c r="Y62" s="9">
        <f t="shared" si="8"/>
        <v>103.24012885012864</v>
      </c>
      <c r="Z62" s="9">
        <f t="shared" si="8"/>
        <v>101.72443574347965</v>
      </c>
      <c r="AA62" s="9">
        <f t="shared" si="8"/>
        <v>100.47562505027888</v>
      </c>
      <c r="AB62" s="9">
        <f t="shared" si="8"/>
        <v>98.461361995662173</v>
      </c>
      <c r="AC62" s="9">
        <f t="shared" si="8"/>
        <v>96.77242856719981</v>
      </c>
    </row>
    <row r="63" spans="1:29" x14ac:dyDescent="0.2">
      <c r="A63" s="7">
        <v>2006</v>
      </c>
      <c r="B63" s="63">
        <v>106.11575287155549</v>
      </c>
      <c r="C63" s="8">
        <f t="shared" si="1"/>
        <v>105.39936233333333</v>
      </c>
      <c r="D63" s="9">
        <f t="shared" si="8"/>
        <v>105.81036359802702</v>
      </c>
      <c r="E63" s="9">
        <f t="shared" si="8"/>
        <v>106.37573965486092</v>
      </c>
      <c r="F63" s="9">
        <f t="shared" si="8"/>
        <v>106.96076597323984</v>
      </c>
      <c r="G63" s="9">
        <f t="shared" si="8"/>
        <v>107.58331821687833</v>
      </c>
      <c r="H63" s="9">
        <f t="shared" si="8"/>
        <v>108.26866648075315</v>
      </c>
      <c r="I63" s="9">
        <f t="shared" si="8"/>
        <v>109.02061716065273</v>
      </c>
      <c r="J63" s="9">
        <f t="shared" si="8"/>
        <v>109.82080613356167</v>
      </c>
      <c r="K63" s="9">
        <f t="shared" si="8"/>
        <v>110.63963758109865</v>
      </c>
      <c r="L63" s="9">
        <f t="shared" si="8"/>
        <v>111.4469345393244</v>
      </c>
      <c r="M63" s="9">
        <f t="shared" si="8"/>
        <v>112.21787277861608</v>
      </c>
      <c r="N63" s="9">
        <f t="shared" si="8"/>
        <v>115.12569572091202</v>
      </c>
      <c r="O63" s="9">
        <f t="shared" si="8"/>
        <v>116.45452926638072</v>
      </c>
      <c r="P63" s="9">
        <f t="shared" si="8"/>
        <v>116.47207289628163</v>
      </c>
      <c r="Q63" s="9">
        <f t="shared" si="8"/>
        <v>115.22315452035718</v>
      </c>
      <c r="R63" s="9">
        <f t="shared" si="8"/>
        <v>113.74810248293366</v>
      </c>
      <c r="S63" s="9">
        <f t="shared" si="8"/>
        <v>112.40003299001738</v>
      </c>
      <c r="T63" s="9">
        <f>(T62*T$5)+($C62*(1-T$5))-(1/8267)</f>
        <v>111.17056242660036</v>
      </c>
      <c r="U63" s="9">
        <f t="shared" si="8"/>
        <v>110.08282386699663</v>
      </c>
      <c r="V63" s="9">
        <f t="shared" si="8"/>
        <v>109.13696299040052</v>
      </c>
      <c r="W63" s="9">
        <f t="shared" si="8"/>
        <v>108.31891346797993</v>
      </c>
      <c r="X63" s="9">
        <f t="shared" si="8"/>
        <v>105.26712095177825</v>
      </c>
      <c r="Y63" s="9">
        <f t="shared" si="8"/>
        <v>103.25113841683441</v>
      </c>
      <c r="Z63" s="9">
        <f t="shared" si="8"/>
        <v>101.7392743172886</v>
      </c>
      <c r="AA63" s="9">
        <f t="shared" si="8"/>
        <v>100.49213029373061</v>
      </c>
      <c r="AB63" s="9">
        <f t="shared" si="8"/>
        <v>98.478745250086888</v>
      </c>
      <c r="AC63" s="9">
        <f t="shared" si="8"/>
        <v>96.789688969375518</v>
      </c>
    </row>
    <row r="64" spans="1:29" x14ac:dyDescent="0.2">
      <c r="A64" s="7">
        <v>2007</v>
      </c>
      <c r="B64" s="63">
        <v>105.63515801118483</v>
      </c>
      <c r="C64" s="8">
        <f t="shared" si="1"/>
        <v>104.90932108333334</v>
      </c>
      <c r="D64" s="9">
        <f t="shared" si="8"/>
        <v>105.5504402860452</v>
      </c>
      <c r="E64" s="9">
        <f t="shared" si="8"/>
        <v>105.99144415142351</v>
      </c>
      <c r="F64" s="9">
        <f t="shared" si="8"/>
        <v>106.51803596690584</v>
      </c>
      <c r="G64" s="9">
        <f t="shared" si="8"/>
        <v>107.10010792276718</v>
      </c>
      <c r="H64" s="9">
        <f t="shared" si="8"/>
        <v>107.74842891589573</v>
      </c>
      <c r="I64" s="9">
        <f t="shared" si="8"/>
        <v>108.46456740296672</v>
      </c>
      <c r="J64" s="9">
        <f t="shared" si="8"/>
        <v>109.23209328587434</v>
      </c>
      <c r="K64" s="9">
        <f t="shared" si="8"/>
        <v>110.02376804531255</v>
      </c>
      <c r="L64" s="9">
        <f t="shared" si="8"/>
        <v>110.81084675166355</v>
      </c>
      <c r="M64" s="9">
        <f t="shared" si="8"/>
        <v>111.5688847566298</v>
      </c>
      <c r="N64" s="9">
        <f t="shared" si="8"/>
        <v>114.49829419329504</v>
      </c>
      <c r="O64" s="9">
        <f t="shared" si="8"/>
        <v>115.91524144995091</v>
      </c>
      <c r="P64" s="9">
        <f t="shared" si="8"/>
        <v>116.1089453029297</v>
      </c>
      <c r="Q64" s="9">
        <f t="shared" si="8"/>
        <v>114.98048326417978</v>
      </c>
      <c r="R64" s="9">
        <f t="shared" si="8"/>
        <v>113.58266538889001</v>
      </c>
      <c r="S64" s="9">
        <f t="shared" si="8"/>
        <v>112.28420111892433</v>
      </c>
      <c r="T64" s="9">
        <f>(T63*T$5)+($C63*(1-T$5))-(1/8267)</f>
        <v>111.08858185179724</v>
      </c>
      <c r="U64" s="9">
        <f t="shared" si="8"/>
        <v>110.02452401058184</v>
      </c>
      <c r="V64" s="9">
        <f t="shared" si="8"/>
        <v>109.09554299530075</v>
      </c>
      <c r="W64" s="9">
        <f t="shared" si="8"/>
        <v>108.28974248594798</v>
      </c>
      <c r="X64" s="9">
        <f t="shared" si="8"/>
        <v>105.26787866594641</v>
      </c>
      <c r="Y64" s="9">
        <f t="shared" si="8"/>
        <v>103.26173176545232</v>
      </c>
      <c r="Z64" s="9">
        <f t="shared" si="8"/>
        <v>101.75376446478619</v>
      </c>
      <c r="AA64" s="9">
        <f t="shared" si="8"/>
        <v>100.50833953886433</v>
      </c>
      <c r="AB64" s="9">
        <f t="shared" si="8"/>
        <v>98.495904221013404</v>
      </c>
      <c r="AC64" s="9">
        <f t="shared" si="8"/>
        <v>96.80677014536613</v>
      </c>
    </row>
    <row r="65" spans="1:29" x14ac:dyDescent="0.2">
      <c r="A65" s="7">
        <v>2008</v>
      </c>
      <c r="B65" s="63">
        <v>105.24964371579424</v>
      </c>
      <c r="C65" s="8">
        <f t="shared" si="1"/>
        <v>104.51381266666667</v>
      </c>
      <c r="D65" s="9">
        <f t="shared" si="8"/>
        <v>105.14505469448684</v>
      </c>
      <c r="E65" s="9">
        <f t="shared" si="8"/>
        <v>105.56554093884793</v>
      </c>
      <c r="F65" s="9">
        <f t="shared" si="8"/>
        <v>106.0618947043347</v>
      </c>
      <c r="G65" s="9">
        <f t="shared" si="8"/>
        <v>106.61538662656254</v>
      </c>
      <c r="H65" s="9">
        <f t="shared" si="8"/>
        <v>107.23366501429234</v>
      </c>
      <c r="I65" s="9">
        <f t="shared" si="8"/>
        <v>107.91865115752321</v>
      </c>
      <c r="J65" s="9">
        <f t="shared" si="8"/>
        <v>108.65651580850616</v>
      </c>
      <c r="K65" s="9">
        <f t="shared" si="8"/>
        <v>109.42268372284879</v>
      </c>
      <c r="L65" s="9">
        <f t="shared" si="8"/>
        <v>110.19011731768001</v>
      </c>
      <c r="M65" s="9">
        <f t="shared" si="8"/>
        <v>110.93502251986058</v>
      </c>
      <c r="N65" s="9">
        <f t="shared" si="8"/>
        <v>113.87975144411847</v>
      </c>
      <c r="O65" s="9">
        <f t="shared" si="8"/>
        <v>115.37835541690727</v>
      </c>
      <c r="P65" s="9">
        <f t="shared" si="8"/>
        <v>115.74165698501076</v>
      </c>
      <c r="Q65" s="9">
        <f t="shared" si="8"/>
        <v>114.73170442109335</v>
      </c>
      <c r="R65" s="9">
        <f t="shared" si="8"/>
        <v>113.41080070190829</v>
      </c>
      <c r="S65" s="9">
        <f t="shared" ref="S65" si="9">(S64*S$5)+($C64*(1-S$5))-(1/8267)</f>
        <v>112.16218411083163</v>
      </c>
      <c r="T65" s="9">
        <f>(T64*T$5)+($C64*(1-T$5))-(1/8267)</f>
        <v>111.00081328004735</v>
      </c>
      <c r="U65" s="9">
        <f t="shared" ref="U65:AC65" si="10">(U64*U$5)+($C64*(1-U$5))-(1/8267)</f>
        <v>109.96086097644088</v>
      </c>
      <c r="V65" s="9">
        <f t="shared" si="10"/>
        <v>109.04916590997985</v>
      </c>
      <c r="W65" s="9">
        <f t="shared" si="10"/>
        <v>108.2559857681297</v>
      </c>
      <c r="X65" s="9">
        <f t="shared" si="10"/>
        <v>105.26537526946713</v>
      </c>
      <c r="Y65" s="9">
        <f t="shared" si="10"/>
        <v>103.26982818859277</v>
      </c>
      <c r="Z65" s="9">
        <f t="shared" si="10"/>
        <v>101.76624051756866</v>
      </c>
      <c r="AA65" s="9">
        <f t="shared" si="10"/>
        <v>100.52286409172795</v>
      </c>
      <c r="AB65" s="9">
        <f t="shared" si="10"/>
        <v>98.511796775068277</v>
      </c>
      <c r="AC65" s="9">
        <f t="shared" si="10"/>
        <v>96.822838090073787</v>
      </c>
    </row>
    <row r="66" spans="1:29" x14ac:dyDescent="0.2">
      <c r="A66" s="7">
        <v>2009</v>
      </c>
      <c r="B66" s="63">
        <v>104.93693624052236</v>
      </c>
      <c r="C66" s="8">
        <f t="shared" si="1"/>
        <v>104.19068745454545</v>
      </c>
      <c r="D66" s="9">
        <f t="shared" ref="D66:AC68" si="11">(D65*D$5)+($C65*(1-D$5))-(1/8267)</f>
        <v>104.74591266824069</v>
      </c>
      <c r="E66" s="9">
        <f t="shared" si="11"/>
        <v>105.15159714656679</v>
      </c>
      <c r="F66" s="9">
        <f t="shared" si="11"/>
        <v>105.62294095512829</v>
      </c>
      <c r="G66" s="9">
        <f t="shared" si="11"/>
        <v>106.15039914945164</v>
      </c>
      <c r="H66" s="9">
        <f t="shared" si="11"/>
        <v>106.74051846463476</v>
      </c>
      <c r="I66" s="9">
        <f t="shared" si="11"/>
        <v>107.39582526251647</v>
      </c>
      <c r="J66" s="9">
        <f t="shared" si="11"/>
        <v>108.10490950268856</v>
      </c>
      <c r="K66" s="9">
        <f t="shared" si="11"/>
        <v>108.84575520607017</v>
      </c>
      <c r="L66" s="9">
        <f t="shared" si="11"/>
        <v>109.59307227974529</v>
      </c>
      <c r="M66" s="9">
        <f t="shared" si="11"/>
        <v>110.32384264803332</v>
      </c>
      <c r="N66" s="9">
        <f t="shared" si="11"/>
        <v>113.27559285148691</v>
      </c>
      <c r="O66" s="9">
        <f t="shared" si="11"/>
        <v>114.84836445157703</v>
      </c>
      <c r="P66" s="9">
        <f t="shared" si="11"/>
        <v>115.37344350221008</v>
      </c>
      <c r="Q66" s="9">
        <f t="shared" si="11"/>
        <v>114.47930281192718</v>
      </c>
      <c r="R66" s="9">
        <f t="shared" si="11"/>
        <v>113.23450757237218</v>
      </c>
      <c r="S66" s="9">
        <f t="shared" si="11"/>
        <v>112.03564668736293</v>
      </c>
      <c r="T66" s="9">
        <f t="shared" si="11"/>
        <v>110.9086796778227</v>
      </c>
      <c r="U66" s="9">
        <f t="shared" si="11"/>
        <v>109.893075692753</v>
      </c>
      <c r="V66" s="9">
        <f t="shared" si="11"/>
        <v>108.99893105936229</v>
      </c>
      <c r="W66" s="9">
        <f t="shared" si="11"/>
        <v>108.21862956076636</v>
      </c>
      <c r="X66" s="9">
        <f t="shared" si="11"/>
        <v>105.26026055358946</v>
      </c>
      <c r="Y66" s="9">
        <f t="shared" si="11"/>
        <v>103.27591162419674</v>
      </c>
      <c r="Z66" s="9">
        <f t="shared" si="11"/>
        <v>101.77708789200162</v>
      </c>
      <c r="AA66" s="9">
        <f t="shared" si="11"/>
        <v>100.53602414345846</v>
      </c>
      <c r="AB66" s="9">
        <f t="shared" si="11"/>
        <v>98.5266621112537</v>
      </c>
      <c r="AC66" s="9">
        <f t="shared" si="11"/>
        <v>96.838083704662921</v>
      </c>
    </row>
    <row r="67" spans="1:29" x14ac:dyDescent="0.2">
      <c r="A67" s="7">
        <v>2010</v>
      </c>
      <c r="B67" s="63">
        <f>B66-0.4</f>
        <v>104.53693624052235</v>
      </c>
      <c r="C67" s="8">
        <f t="shared" si="1"/>
        <v>103.78097761191212</v>
      </c>
      <c r="D67" s="9">
        <f t="shared" si="11"/>
        <v>104.39482243301956</v>
      </c>
      <c r="E67" s="9">
        <f t="shared" si="11"/>
        <v>104.77338768110701</v>
      </c>
      <c r="F67" s="9">
        <f t="shared" si="11"/>
        <v>105.21682096952757</v>
      </c>
      <c r="G67" s="9">
        <f t="shared" si="11"/>
        <v>105.71679149426818</v>
      </c>
      <c r="H67" s="9">
        <f t="shared" si="11"/>
        <v>106.27819155479307</v>
      </c>
      <c r="I67" s="9">
        <f t="shared" si="11"/>
        <v>106.90365707188448</v>
      </c>
      <c r="J67" s="9">
        <f t="shared" si="11"/>
        <v>107.5837190799312</v>
      </c>
      <c r="K67" s="9">
        <f t="shared" si="11"/>
        <v>108.29864936372306</v>
      </c>
      <c r="L67" s="9">
        <f t="shared" si="11"/>
        <v>109.02483283783118</v>
      </c>
      <c r="M67" s="9">
        <f t="shared" si="11"/>
        <v>109.74007480137045</v>
      </c>
      <c r="N67" s="9">
        <f t="shared" si="11"/>
        <v>112.68955894887122</v>
      </c>
      <c r="O67" s="9">
        <f t="shared" si="11"/>
        <v>114.32846244808189</v>
      </c>
      <c r="P67" s="9">
        <f t="shared" si="11"/>
        <v>115.0067081887448</v>
      </c>
      <c r="Q67" s="9">
        <f t="shared" si="11"/>
        <v>114.22515503078237</v>
      </c>
      <c r="R67" s="9">
        <f t="shared" si="11"/>
        <v>113.05530697279976</v>
      </c>
      <c r="S67" s="9">
        <f t="shared" si="11"/>
        <v>111.90585995355138</v>
      </c>
      <c r="T67" s="9">
        <f t="shared" si="11"/>
        <v>110.81326965418802</v>
      </c>
      <c r="U67" s="9">
        <f t="shared" si="11"/>
        <v>109.82211852553225</v>
      </c>
      <c r="V67" s="9">
        <f t="shared" si="11"/>
        <v>108.94568087648467</v>
      </c>
      <c r="W67" s="9">
        <f t="shared" si="11"/>
        <v>108.17842990429634</v>
      </c>
      <c r="X67" s="9">
        <f t="shared" si="11"/>
        <v>105.25303281895869</v>
      </c>
      <c r="Y67" s="9">
        <f t="shared" si="11"/>
        <v>103.28035312482024</v>
      </c>
      <c r="Z67" s="9">
        <f t="shared" si="11"/>
        <v>101.78660204431023</v>
      </c>
      <c r="AA67" s="9">
        <f t="shared" si="11"/>
        <v>100.54806511048682</v>
      </c>
      <c r="AB67" s="9">
        <f t="shared" si="11"/>
        <v>98.540683526409182</v>
      </c>
      <c r="AC67" s="9">
        <f t="shared" si="11"/>
        <v>96.852653253889358</v>
      </c>
    </row>
    <row r="68" spans="1:29" x14ac:dyDescent="0.2">
      <c r="A68" s="7">
        <v>2011</v>
      </c>
      <c r="B68" s="64">
        <v>104.36</v>
      </c>
      <c r="C68" s="8">
        <f t="shared" si="1"/>
        <v>103.59278924699618</v>
      </c>
      <c r="D68" s="9">
        <f t="shared" si="11"/>
        <v>104.00667753880271</v>
      </c>
      <c r="E68" s="9">
        <f t="shared" si="11"/>
        <v>104.38278378302195</v>
      </c>
      <c r="F68" s="9">
        <f t="shared" si="11"/>
        <v>104.8096833718586</v>
      </c>
      <c r="G68" s="9">
        <f t="shared" si="11"/>
        <v>105.28847001650711</v>
      </c>
      <c r="H68" s="9">
        <f t="shared" si="11"/>
        <v>105.82540250109948</v>
      </c>
      <c r="I68" s="9">
        <f t="shared" si="11"/>
        <v>106.42414774460562</v>
      </c>
      <c r="J68" s="9">
        <f t="shared" si="11"/>
        <v>107.07736918613702</v>
      </c>
      <c r="K68" s="9">
        <f t="shared" si="11"/>
        <v>107.7676879769148</v>
      </c>
      <c r="L68" s="9">
        <f t="shared" si="11"/>
        <v>108.4732644768826</v>
      </c>
      <c r="M68" s="9">
        <f t="shared" si="11"/>
        <v>109.17287076378256</v>
      </c>
      <c r="N68" s="9">
        <f t="shared" si="11"/>
        <v>112.11489671649527</v>
      </c>
      <c r="O68" s="9">
        <f t="shared" si="11"/>
        <v>113.8139345796875</v>
      </c>
      <c r="P68" s="9">
        <f t="shared" si="11"/>
        <v>114.63856400263344</v>
      </c>
      <c r="Q68" s="9">
        <f t="shared" si="11"/>
        <v>113.96716640865436</v>
      </c>
      <c r="R68" s="9">
        <f t="shared" si="11"/>
        <v>112.87154198439967</v>
      </c>
      <c r="S68" s="9">
        <f t="shared" si="11"/>
        <v>111.77144649770928</v>
      </c>
      <c r="T68" s="9">
        <f t="shared" si="11"/>
        <v>110.71340155237205</v>
      </c>
      <c r="U68" s="9">
        <f t="shared" si="11"/>
        <v>109.74695330499428</v>
      </c>
      <c r="V68" s="9">
        <f t="shared" si="11"/>
        <v>108.88849195313435</v>
      </c>
      <c r="W68" s="9">
        <f t="shared" si="11"/>
        <v>108.1345535600426</v>
      </c>
      <c r="X68" s="9">
        <f t="shared" si="11"/>
        <v>105.24313079447882</v>
      </c>
      <c r="Y68" s="9">
        <f t="shared" si="11"/>
        <v>103.28272903700186</v>
      </c>
      <c r="Z68" s="9">
        <f t="shared" si="11"/>
        <v>101.79444264996378</v>
      </c>
      <c r="AA68" s="9">
        <f t="shared" si="11"/>
        <v>100.55870258194179</v>
      </c>
      <c r="AB68" s="9">
        <f t="shared" si="11"/>
        <v>98.553646936477591</v>
      </c>
      <c r="AC68" s="9">
        <f t="shared" si="11"/>
        <v>96.866375092325441</v>
      </c>
    </row>
    <row r="69" spans="1:29" x14ac:dyDescent="0.2">
      <c r="A69" s="7">
        <v>2012</v>
      </c>
      <c r="B69" s="63">
        <f>B68-0.4</f>
        <v>103.96</v>
      </c>
      <c r="C69" s="8">
        <f t="shared" ref="C69:C71" si="12">B69/((EXP((A69-1950)/8267)))</f>
        <v>103.18324778234594</v>
      </c>
      <c r="D69" s="9">
        <f t="shared" ref="D69:AC69" si="13">(D68*D$5)+($C68*(1-D$5))-(1/8267)</f>
        <v>103.74492927762896</v>
      </c>
      <c r="E69" s="9">
        <f t="shared" si="13"/>
        <v>104.07182419123686</v>
      </c>
      <c r="F69" s="9">
        <f t="shared" si="13"/>
        <v>104.46461102624899</v>
      </c>
      <c r="G69" s="9">
        <f t="shared" si="13"/>
        <v>104.913265795266</v>
      </c>
      <c r="H69" s="9">
        <f t="shared" si="13"/>
        <v>105.42057741499565</v>
      </c>
      <c r="I69" s="9">
        <f t="shared" si="13"/>
        <v>105.98936150897191</v>
      </c>
      <c r="J69" s="9">
        <f t="shared" si="13"/>
        <v>106.61337362328581</v>
      </c>
      <c r="K69" s="9">
        <f t="shared" si="13"/>
        <v>107.27700348188932</v>
      </c>
      <c r="L69" s="9">
        <f t="shared" si="13"/>
        <v>107.9599094045728</v>
      </c>
      <c r="M69" s="9">
        <f t="shared" si="13"/>
        <v>108.64173483621094</v>
      </c>
      <c r="N69" s="9">
        <f t="shared" si="13"/>
        <v>111.5651593490383</v>
      </c>
      <c r="O69" s="9">
        <f t="shared" si="13"/>
        <v>113.31532247668591</v>
      </c>
      <c r="P69" s="9">
        <f t="shared" si="13"/>
        <v>114.27631947008183</v>
      </c>
      <c r="Q69" s="9">
        <f t="shared" si="13"/>
        <v>113.71090116101738</v>
      </c>
      <c r="R69" s="9">
        <f t="shared" si="13"/>
        <v>112.68768940727611</v>
      </c>
      <c r="S69" s="9">
        <f t="shared" si="13"/>
        <v>111.63614422079931</v>
      </c>
      <c r="T69" s="9">
        <f t="shared" si="13"/>
        <v>110.61228070202078</v>
      </c>
      <c r="U69" s="9">
        <f t="shared" si="13"/>
        <v>109.67038408840803</v>
      </c>
      <c r="V69" s="9">
        <f t="shared" si="13"/>
        <v>108.829855536952</v>
      </c>
      <c r="W69" s="9">
        <f t="shared" si="13"/>
        <v>108.0892412871913</v>
      </c>
      <c r="X69" s="9">
        <f t="shared" si="13"/>
        <v>105.23204414752512</v>
      </c>
      <c r="Y69" s="9">
        <f t="shared" si="13"/>
        <v>103.28415450588632</v>
      </c>
      <c r="Z69" s="9">
        <f t="shared" si="13"/>
        <v>101.80150070587793</v>
      </c>
      <c r="AA69" s="9">
        <f t="shared" si="13"/>
        <v>100.56867840397054</v>
      </c>
      <c r="AB69" s="9">
        <f t="shared" si="13"/>
        <v>98.566108095184333</v>
      </c>
      <c r="AC69" s="9">
        <f t="shared" si="13"/>
        <v>96.879693513906133</v>
      </c>
    </row>
    <row r="70" spans="1:29" ht="13.5" thickBot="1" x14ac:dyDescent="0.25">
      <c r="A70" s="50">
        <v>2013</v>
      </c>
      <c r="B70" s="64">
        <f>B69-0.4</f>
        <v>103.55999999999999</v>
      </c>
      <c r="C70" s="51">
        <f t="shared" si="12"/>
        <v>102.77380387473296</v>
      </c>
      <c r="D70" s="52">
        <f t="shared" ref="D70:AC70" si="14">(D69*D$5)+($C69*(1-D$5))-(1/8267)</f>
        <v>103.38975789408259</v>
      </c>
      <c r="E70" s="52">
        <f t="shared" si="14"/>
        <v>103.72207565497123</v>
      </c>
      <c r="F70" s="52">
        <f t="shared" si="14"/>
        <v>104.10126370395648</v>
      </c>
      <c r="G70" s="52">
        <f t="shared" si="14"/>
        <v>104.53046620267132</v>
      </c>
      <c r="H70" s="52">
        <f t="shared" si="14"/>
        <v>105.01489739450452</v>
      </c>
      <c r="I70" s="52">
        <f t="shared" si="14"/>
        <v>105.55845080703511</v>
      </c>
      <c r="J70" s="52">
        <f t="shared" si="14"/>
        <v>106.15662710435433</v>
      </c>
      <c r="K70" s="52">
        <f t="shared" si="14"/>
        <v>106.79585354426662</v>
      </c>
      <c r="L70" s="52">
        <f t="shared" si="14"/>
        <v>107.45747144216844</v>
      </c>
      <c r="M70" s="52">
        <f t="shared" si="14"/>
        <v>108.12217015168346</v>
      </c>
      <c r="N70" s="52">
        <f t="shared" si="14"/>
        <v>111.02446363803955</v>
      </c>
      <c r="O70" s="52">
        <f t="shared" si="14"/>
        <v>112.8210543999768</v>
      </c>
      <c r="P70" s="52">
        <f t="shared" si="14"/>
        <v>113.91252435966079</v>
      </c>
      <c r="Q70" s="52">
        <f t="shared" si="14"/>
        <v>113.45085151009836</v>
      </c>
      <c r="R70" s="52">
        <f t="shared" si="14"/>
        <v>112.49936789075959</v>
      </c>
      <c r="S70" s="52">
        <f t="shared" si="14"/>
        <v>111.49630916881085</v>
      </c>
      <c r="T70" s="52">
        <f t="shared" si="14"/>
        <v>110.50678516505454</v>
      </c>
      <c r="U70" s="52">
        <f t="shared" si="14"/>
        <v>109.58967862412634</v>
      </c>
      <c r="V70" s="52">
        <f t="shared" si="14"/>
        <v>108.76734175658929</v>
      </c>
      <c r="W70" s="52">
        <f t="shared" si="14"/>
        <v>108.0403048733282</v>
      </c>
      <c r="X70" s="52">
        <f t="shared" si="14"/>
        <v>105.21830997002758</v>
      </c>
      <c r="Y70" s="52">
        <f t="shared" si="14"/>
        <v>103.28353026863867</v>
      </c>
      <c r="Z70" s="52">
        <f t="shared" si="14"/>
        <v>101.8068956920667</v>
      </c>
      <c r="AA70" s="52">
        <f t="shared" si="14"/>
        <v>100.57725816310783</v>
      </c>
      <c r="AB70" s="52">
        <f t="shared" si="14"/>
        <v>98.577515564992609</v>
      </c>
      <c r="AC70" s="52">
        <f t="shared" si="14"/>
        <v>96.892167060870605</v>
      </c>
    </row>
    <row r="71" spans="1:29" ht="13.5" thickBot="1" x14ac:dyDescent="0.25">
      <c r="A71" s="53">
        <v>2014</v>
      </c>
      <c r="B71" s="65">
        <f>B70-0.4</f>
        <v>103.15999999999998</v>
      </c>
      <c r="C71" s="54">
        <f t="shared" si="12"/>
        <v>102.36445750654885</v>
      </c>
      <c r="D71" s="55">
        <f t="shared" ref="D71:AC71" si="15">(D70*D$5)+($C70*(1-D$5))-(1/8267)</f>
        <v>103.0002797322942</v>
      </c>
      <c r="E71" s="55">
        <f t="shared" si="15"/>
        <v>103.34883882032335</v>
      </c>
      <c r="F71" s="55">
        <f t="shared" si="15"/>
        <v>103.72484944303613</v>
      </c>
      <c r="G71" s="55">
        <f t="shared" si="15"/>
        <v>104.14177290845899</v>
      </c>
      <c r="H71" s="55">
        <f t="shared" si="15"/>
        <v>104.6085350970293</v>
      </c>
      <c r="I71" s="55">
        <f t="shared" si="15"/>
        <v>105.13083565033504</v>
      </c>
      <c r="J71" s="55">
        <f t="shared" si="15"/>
        <v>105.70617760838886</v>
      </c>
      <c r="K71" s="55">
        <f t="shared" si="15"/>
        <v>106.3231292872734</v>
      </c>
      <c r="L71" s="55">
        <f t="shared" si="15"/>
        <v>106.96481279809814</v>
      </c>
      <c r="M71" s="55">
        <f t="shared" si="15"/>
        <v>107.61308484461506</v>
      </c>
      <c r="N71" s="55">
        <f t="shared" si="15"/>
        <v>110.49223275156119</v>
      </c>
      <c r="O71" s="55">
        <f t="shared" si="15"/>
        <v>112.33092324681076</v>
      </c>
      <c r="P71" s="55">
        <f t="shared" si="15"/>
        <v>113.54723270365949</v>
      </c>
      <c r="Q71" s="55">
        <f t="shared" si="15"/>
        <v>113.1871133018391</v>
      </c>
      <c r="R71" s="55">
        <f t="shared" si="15"/>
        <v>112.30666785753778</v>
      </c>
      <c r="S71" s="55">
        <f t="shared" si="15"/>
        <v>111.35201787440211</v>
      </c>
      <c r="T71" s="55">
        <f t="shared" si="15"/>
        <v>110.39697837648231</v>
      </c>
      <c r="U71" s="55">
        <f t="shared" si="15"/>
        <v>109.50488950531626</v>
      </c>
      <c r="V71" s="55">
        <f t="shared" si="15"/>
        <v>108.70099453337824</v>
      </c>
      <c r="W71" s="55">
        <f t="shared" si="15"/>
        <v>107.98778134996761</v>
      </c>
      <c r="X71" s="55">
        <f t="shared" si="15"/>
        <v>105.20194650170346</v>
      </c>
      <c r="Y71" s="55">
        <f t="shared" si="15"/>
        <v>103.28086703477864</v>
      </c>
      <c r="Z71" s="55">
        <f t="shared" si="15"/>
        <v>101.81063463697089</v>
      </c>
      <c r="AA71" s="55">
        <f t="shared" si="15"/>
        <v>100.58444682979808</v>
      </c>
      <c r="AB71" s="55">
        <f t="shared" si="15"/>
        <v>98.587872220422597</v>
      </c>
      <c r="AC71" s="56">
        <f t="shared" si="15"/>
        <v>96.903797616198574</v>
      </c>
    </row>
    <row r="72" spans="1:29" ht="14.25" x14ac:dyDescent="0.2">
      <c r="A72" s="67" t="s">
        <v>39</v>
      </c>
    </row>
    <row r="74" spans="1:29" ht="15" x14ac:dyDescent="0.25">
      <c r="A74" s="69" t="s">
        <v>40</v>
      </c>
      <c r="T74" s="1" t="s">
        <v>5</v>
      </c>
      <c r="V74" s="12" t="s">
        <v>6</v>
      </c>
    </row>
    <row r="75" spans="1:29" ht="15" thickBot="1" x14ac:dyDescent="0.25">
      <c r="A75" s="68" t="s">
        <v>37</v>
      </c>
      <c r="U75" s="13" t="s">
        <v>7</v>
      </c>
      <c r="V75" s="14">
        <v>109.03</v>
      </c>
    </row>
    <row r="76" spans="1:29" ht="14.25" x14ac:dyDescent="0.2">
      <c r="A76" s="68" t="s">
        <v>31</v>
      </c>
      <c r="T76" s="15" t="s">
        <v>8</v>
      </c>
      <c r="U76" s="16" t="s">
        <v>9</v>
      </c>
      <c r="V76" s="17">
        <v>108.64</v>
      </c>
      <c r="X76" s="2">
        <f>((V75-V78)/(V76-V78))</f>
        <v>0.86689419795221789</v>
      </c>
    </row>
    <row r="77" spans="1:29" ht="15" thickBot="1" x14ac:dyDescent="0.25">
      <c r="A77" s="68" t="s">
        <v>32</v>
      </c>
      <c r="T77" s="18"/>
      <c r="U77" s="19" t="s">
        <v>10</v>
      </c>
      <c r="V77" s="20">
        <v>10</v>
      </c>
      <c r="X77" s="2">
        <f>(V79-V77)*X76</f>
        <v>4.3344709897610896</v>
      </c>
    </row>
    <row r="78" spans="1:29" ht="14.25" x14ac:dyDescent="0.2">
      <c r="A78" s="68" t="s">
        <v>33</v>
      </c>
      <c r="T78" s="15" t="s">
        <v>11</v>
      </c>
      <c r="U78" s="16" t="s">
        <v>9</v>
      </c>
      <c r="V78" s="17">
        <v>111.57</v>
      </c>
      <c r="X78" s="70">
        <f>V79-X77</f>
        <v>10.66552901023891</v>
      </c>
      <c r="Y78" s="2" t="s">
        <v>41</v>
      </c>
    </row>
    <row r="79" spans="1:29" ht="15" thickBot="1" x14ac:dyDescent="0.25">
      <c r="A79" s="68" t="s">
        <v>38</v>
      </c>
      <c r="T79" s="18"/>
      <c r="U79" s="19" t="s">
        <v>10</v>
      </c>
      <c r="V79" s="20">
        <v>15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0"/>
  <sheetViews>
    <sheetView topLeftCell="A7" zoomScale="75" workbookViewId="0">
      <selection activeCell="O7" sqref="O7:O62"/>
    </sheetView>
  </sheetViews>
  <sheetFormatPr defaultColWidth="11.42578125" defaultRowHeight="12.75" x14ac:dyDescent="0.2"/>
  <cols>
    <col min="1" max="1" width="11.42578125" style="22" customWidth="1"/>
    <col min="2" max="3" width="14.140625" style="22" hidden="1" customWidth="1"/>
    <col min="4" max="4" width="13.28515625" style="23" hidden="1" customWidth="1"/>
    <col min="5" max="5" width="13" style="23" hidden="1" customWidth="1"/>
    <col min="6" max="6" width="13.140625" style="23" hidden="1" customWidth="1"/>
    <col min="7" max="7" width="11.42578125" style="24" hidden="1" customWidth="1"/>
    <col min="8" max="8" width="2.5703125" style="24" hidden="1" customWidth="1"/>
    <col min="9" max="14" width="11.42578125" style="24" hidden="1" customWidth="1"/>
    <col min="15" max="15" width="18.28515625" style="24" bestFit="1" customWidth="1"/>
    <col min="16" max="16" width="6.42578125" style="24" customWidth="1"/>
    <col min="17" max="17" width="9.7109375" style="24" customWidth="1"/>
    <col min="18" max="18" width="11.42578125" style="24" customWidth="1"/>
    <col min="19" max="19" width="19.5703125" style="24" bestFit="1" customWidth="1"/>
    <col min="20" max="20" width="18.5703125" style="24" customWidth="1"/>
    <col min="21" max="21" width="5" style="24" customWidth="1"/>
    <col min="22" max="256" width="11.42578125" style="24"/>
    <col min="257" max="257" width="11.42578125" style="24" customWidth="1"/>
    <col min="258" max="270" width="0" style="24" hidden="1" customWidth="1"/>
    <col min="271" max="271" width="18.28515625" style="24" bestFit="1" customWidth="1"/>
    <col min="272" max="272" width="6.42578125" style="24" customWidth="1"/>
    <col min="273" max="273" width="9.7109375" style="24" customWidth="1"/>
    <col min="274" max="274" width="11.42578125" style="24" customWidth="1"/>
    <col min="275" max="275" width="19.5703125" style="24" bestFit="1" customWidth="1"/>
    <col min="276" max="276" width="18.5703125" style="24" customWidth="1"/>
    <col min="277" max="277" width="5" style="24" customWidth="1"/>
    <col min="278" max="512" width="11.42578125" style="24"/>
    <col min="513" max="513" width="11.42578125" style="24" customWidth="1"/>
    <col min="514" max="526" width="0" style="24" hidden="1" customWidth="1"/>
    <col min="527" max="527" width="18.28515625" style="24" bestFit="1" customWidth="1"/>
    <col min="528" max="528" width="6.42578125" style="24" customWidth="1"/>
    <col min="529" max="529" width="9.7109375" style="24" customWidth="1"/>
    <col min="530" max="530" width="11.42578125" style="24" customWidth="1"/>
    <col min="531" max="531" width="19.5703125" style="24" bestFit="1" customWidth="1"/>
    <col min="532" max="532" width="18.5703125" style="24" customWidth="1"/>
    <col min="533" max="533" width="5" style="24" customWidth="1"/>
    <col min="534" max="768" width="11.42578125" style="24"/>
    <col min="769" max="769" width="11.42578125" style="24" customWidth="1"/>
    <col min="770" max="782" width="0" style="24" hidden="1" customWidth="1"/>
    <col min="783" max="783" width="18.28515625" style="24" bestFit="1" customWidth="1"/>
    <col min="784" max="784" width="6.42578125" style="24" customWidth="1"/>
    <col min="785" max="785" width="9.7109375" style="24" customWidth="1"/>
    <col min="786" max="786" width="11.42578125" style="24" customWidth="1"/>
    <col min="787" max="787" width="19.5703125" style="24" bestFit="1" customWidth="1"/>
    <col min="788" max="788" width="18.5703125" style="24" customWidth="1"/>
    <col min="789" max="789" width="5" style="24" customWidth="1"/>
    <col min="790" max="1024" width="11.42578125" style="24"/>
    <col min="1025" max="1025" width="11.42578125" style="24" customWidth="1"/>
    <col min="1026" max="1038" width="0" style="24" hidden="1" customWidth="1"/>
    <col min="1039" max="1039" width="18.28515625" style="24" bestFit="1" customWidth="1"/>
    <col min="1040" max="1040" width="6.42578125" style="24" customWidth="1"/>
    <col min="1041" max="1041" width="9.7109375" style="24" customWidth="1"/>
    <col min="1042" max="1042" width="11.42578125" style="24" customWidth="1"/>
    <col min="1043" max="1043" width="19.5703125" style="24" bestFit="1" customWidth="1"/>
    <col min="1044" max="1044" width="18.5703125" style="24" customWidth="1"/>
    <col min="1045" max="1045" width="5" style="24" customWidth="1"/>
    <col min="1046" max="1280" width="11.42578125" style="24"/>
    <col min="1281" max="1281" width="11.42578125" style="24" customWidth="1"/>
    <col min="1282" max="1294" width="0" style="24" hidden="1" customWidth="1"/>
    <col min="1295" max="1295" width="18.28515625" style="24" bestFit="1" customWidth="1"/>
    <col min="1296" max="1296" width="6.42578125" style="24" customWidth="1"/>
    <col min="1297" max="1297" width="9.7109375" style="24" customWidth="1"/>
    <col min="1298" max="1298" width="11.42578125" style="24" customWidth="1"/>
    <col min="1299" max="1299" width="19.5703125" style="24" bestFit="1" customWidth="1"/>
    <col min="1300" max="1300" width="18.5703125" style="24" customWidth="1"/>
    <col min="1301" max="1301" width="5" style="24" customWidth="1"/>
    <col min="1302" max="1536" width="11.42578125" style="24"/>
    <col min="1537" max="1537" width="11.42578125" style="24" customWidth="1"/>
    <col min="1538" max="1550" width="0" style="24" hidden="1" customWidth="1"/>
    <col min="1551" max="1551" width="18.28515625" style="24" bestFit="1" customWidth="1"/>
    <col min="1552" max="1552" width="6.42578125" style="24" customWidth="1"/>
    <col min="1553" max="1553" width="9.7109375" style="24" customWidth="1"/>
    <col min="1554" max="1554" width="11.42578125" style="24" customWidth="1"/>
    <col min="1555" max="1555" width="19.5703125" style="24" bestFit="1" customWidth="1"/>
    <col min="1556" max="1556" width="18.5703125" style="24" customWidth="1"/>
    <col min="1557" max="1557" width="5" style="24" customWidth="1"/>
    <col min="1558" max="1792" width="11.42578125" style="24"/>
    <col min="1793" max="1793" width="11.42578125" style="24" customWidth="1"/>
    <col min="1794" max="1806" width="0" style="24" hidden="1" customWidth="1"/>
    <col min="1807" max="1807" width="18.28515625" style="24" bestFit="1" customWidth="1"/>
    <col min="1808" max="1808" width="6.42578125" style="24" customWidth="1"/>
    <col min="1809" max="1809" width="9.7109375" style="24" customWidth="1"/>
    <col min="1810" max="1810" width="11.42578125" style="24" customWidth="1"/>
    <col min="1811" max="1811" width="19.5703125" style="24" bestFit="1" customWidth="1"/>
    <col min="1812" max="1812" width="18.5703125" style="24" customWidth="1"/>
    <col min="1813" max="1813" width="5" style="24" customWidth="1"/>
    <col min="1814" max="2048" width="11.42578125" style="24"/>
    <col min="2049" max="2049" width="11.42578125" style="24" customWidth="1"/>
    <col min="2050" max="2062" width="0" style="24" hidden="1" customWidth="1"/>
    <col min="2063" max="2063" width="18.28515625" style="24" bestFit="1" customWidth="1"/>
    <col min="2064" max="2064" width="6.42578125" style="24" customWidth="1"/>
    <col min="2065" max="2065" width="9.7109375" style="24" customWidth="1"/>
    <col min="2066" max="2066" width="11.42578125" style="24" customWidth="1"/>
    <col min="2067" max="2067" width="19.5703125" style="24" bestFit="1" customWidth="1"/>
    <col min="2068" max="2068" width="18.5703125" style="24" customWidth="1"/>
    <col min="2069" max="2069" width="5" style="24" customWidth="1"/>
    <col min="2070" max="2304" width="11.42578125" style="24"/>
    <col min="2305" max="2305" width="11.42578125" style="24" customWidth="1"/>
    <col min="2306" max="2318" width="0" style="24" hidden="1" customWidth="1"/>
    <col min="2319" max="2319" width="18.28515625" style="24" bestFit="1" customWidth="1"/>
    <col min="2320" max="2320" width="6.42578125" style="24" customWidth="1"/>
    <col min="2321" max="2321" width="9.7109375" style="24" customWidth="1"/>
    <col min="2322" max="2322" width="11.42578125" style="24" customWidth="1"/>
    <col min="2323" max="2323" width="19.5703125" style="24" bestFit="1" customWidth="1"/>
    <col min="2324" max="2324" width="18.5703125" style="24" customWidth="1"/>
    <col min="2325" max="2325" width="5" style="24" customWidth="1"/>
    <col min="2326" max="2560" width="11.42578125" style="24"/>
    <col min="2561" max="2561" width="11.42578125" style="24" customWidth="1"/>
    <col min="2562" max="2574" width="0" style="24" hidden="1" customWidth="1"/>
    <col min="2575" max="2575" width="18.28515625" style="24" bestFit="1" customWidth="1"/>
    <col min="2576" max="2576" width="6.42578125" style="24" customWidth="1"/>
    <col min="2577" max="2577" width="9.7109375" style="24" customWidth="1"/>
    <col min="2578" max="2578" width="11.42578125" style="24" customWidth="1"/>
    <col min="2579" max="2579" width="19.5703125" style="24" bestFit="1" customWidth="1"/>
    <col min="2580" max="2580" width="18.5703125" style="24" customWidth="1"/>
    <col min="2581" max="2581" width="5" style="24" customWidth="1"/>
    <col min="2582" max="2816" width="11.42578125" style="24"/>
    <col min="2817" max="2817" width="11.42578125" style="24" customWidth="1"/>
    <col min="2818" max="2830" width="0" style="24" hidden="1" customWidth="1"/>
    <col min="2831" max="2831" width="18.28515625" style="24" bestFit="1" customWidth="1"/>
    <col min="2832" max="2832" width="6.42578125" style="24" customWidth="1"/>
    <col min="2833" max="2833" width="9.7109375" style="24" customWidth="1"/>
    <col min="2834" max="2834" width="11.42578125" style="24" customWidth="1"/>
    <col min="2835" max="2835" width="19.5703125" style="24" bestFit="1" customWidth="1"/>
    <col min="2836" max="2836" width="18.5703125" style="24" customWidth="1"/>
    <col min="2837" max="2837" width="5" style="24" customWidth="1"/>
    <col min="2838" max="3072" width="11.42578125" style="24"/>
    <col min="3073" max="3073" width="11.42578125" style="24" customWidth="1"/>
    <col min="3074" max="3086" width="0" style="24" hidden="1" customWidth="1"/>
    <col min="3087" max="3087" width="18.28515625" style="24" bestFit="1" customWidth="1"/>
    <col min="3088" max="3088" width="6.42578125" style="24" customWidth="1"/>
    <col min="3089" max="3089" width="9.7109375" style="24" customWidth="1"/>
    <col min="3090" max="3090" width="11.42578125" style="24" customWidth="1"/>
    <col min="3091" max="3091" width="19.5703125" style="24" bestFit="1" customWidth="1"/>
    <col min="3092" max="3092" width="18.5703125" style="24" customWidth="1"/>
    <col min="3093" max="3093" width="5" style="24" customWidth="1"/>
    <col min="3094" max="3328" width="11.42578125" style="24"/>
    <col min="3329" max="3329" width="11.42578125" style="24" customWidth="1"/>
    <col min="3330" max="3342" width="0" style="24" hidden="1" customWidth="1"/>
    <col min="3343" max="3343" width="18.28515625" style="24" bestFit="1" customWidth="1"/>
    <col min="3344" max="3344" width="6.42578125" style="24" customWidth="1"/>
    <col min="3345" max="3345" width="9.7109375" style="24" customWidth="1"/>
    <col min="3346" max="3346" width="11.42578125" style="24" customWidth="1"/>
    <col min="3347" max="3347" width="19.5703125" style="24" bestFit="1" customWidth="1"/>
    <col min="3348" max="3348" width="18.5703125" style="24" customWidth="1"/>
    <col min="3349" max="3349" width="5" style="24" customWidth="1"/>
    <col min="3350" max="3584" width="11.42578125" style="24"/>
    <col min="3585" max="3585" width="11.42578125" style="24" customWidth="1"/>
    <col min="3586" max="3598" width="0" style="24" hidden="1" customWidth="1"/>
    <col min="3599" max="3599" width="18.28515625" style="24" bestFit="1" customWidth="1"/>
    <col min="3600" max="3600" width="6.42578125" style="24" customWidth="1"/>
    <col min="3601" max="3601" width="9.7109375" style="24" customWidth="1"/>
    <col min="3602" max="3602" width="11.42578125" style="24" customWidth="1"/>
    <col min="3603" max="3603" width="19.5703125" style="24" bestFit="1" customWidth="1"/>
    <col min="3604" max="3604" width="18.5703125" style="24" customWidth="1"/>
    <col min="3605" max="3605" width="5" style="24" customWidth="1"/>
    <col min="3606" max="3840" width="11.42578125" style="24"/>
    <col min="3841" max="3841" width="11.42578125" style="24" customWidth="1"/>
    <col min="3842" max="3854" width="0" style="24" hidden="1" customWidth="1"/>
    <col min="3855" max="3855" width="18.28515625" style="24" bestFit="1" customWidth="1"/>
    <col min="3856" max="3856" width="6.42578125" style="24" customWidth="1"/>
    <col min="3857" max="3857" width="9.7109375" style="24" customWidth="1"/>
    <col min="3858" max="3858" width="11.42578125" style="24" customWidth="1"/>
    <col min="3859" max="3859" width="19.5703125" style="24" bestFit="1" customWidth="1"/>
    <col min="3860" max="3860" width="18.5703125" style="24" customWidth="1"/>
    <col min="3861" max="3861" width="5" style="24" customWidth="1"/>
    <col min="3862" max="4096" width="11.42578125" style="24"/>
    <col min="4097" max="4097" width="11.42578125" style="24" customWidth="1"/>
    <col min="4098" max="4110" width="0" style="24" hidden="1" customWidth="1"/>
    <col min="4111" max="4111" width="18.28515625" style="24" bestFit="1" customWidth="1"/>
    <col min="4112" max="4112" width="6.42578125" style="24" customWidth="1"/>
    <col min="4113" max="4113" width="9.7109375" style="24" customWidth="1"/>
    <col min="4114" max="4114" width="11.42578125" style="24" customWidth="1"/>
    <col min="4115" max="4115" width="19.5703125" style="24" bestFit="1" customWidth="1"/>
    <col min="4116" max="4116" width="18.5703125" style="24" customWidth="1"/>
    <col min="4117" max="4117" width="5" style="24" customWidth="1"/>
    <col min="4118" max="4352" width="11.42578125" style="24"/>
    <col min="4353" max="4353" width="11.42578125" style="24" customWidth="1"/>
    <col min="4354" max="4366" width="0" style="24" hidden="1" customWidth="1"/>
    <col min="4367" max="4367" width="18.28515625" style="24" bestFit="1" customWidth="1"/>
    <col min="4368" max="4368" width="6.42578125" style="24" customWidth="1"/>
    <col min="4369" max="4369" width="9.7109375" style="24" customWidth="1"/>
    <col min="4370" max="4370" width="11.42578125" style="24" customWidth="1"/>
    <col min="4371" max="4371" width="19.5703125" style="24" bestFit="1" customWidth="1"/>
    <col min="4372" max="4372" width="18.5703125" style="24" customWidth="1"/>
    <col min="4373" max="4373" width="5" style="24" customWidth="1"/>
    <col min="4374" max="4608" width="11.42578125" style="24"/>
    <col min="4609" max="4609" width="11.42578125" style="24" customWidth="1"/>
    <col min="4610" max="4622" width="0" style="24" hidden="1" customWidth="1"/>
    <col min="4623" max="4623" width="18.28515625" style="24" bestFit="1" customWidth="1"/>
    <col min="4624" max="4624" width="6.42578125" style="24" customWidth="1"/>
    <col min="4625" max="4625" width="9.7109375" style="24" customWidth="1"/>
    <col min="4626" max="4626" width="11.42578125" style="24" customWidth="1"/>
    <col min="4627" max="4627" width="19.5703125" style="24" bestFit="1" customWidth="1"/>
    <col min="4628" max="4628" width="18.5703125" style="24" customWidth="1"/>
    <col min="4629" max="4629" width="5" style="24" customWidth="1"/>
    <col min="4630" max="4864" width="11.42578125" style="24"/>
    <col min="4865" max="4865" width="11.42578125" style="24" customWidth="1"/>
    <col min="4866" max="4878" width="0" style="24" hidden="1" customWidth="1"/>
    <col min="4879" max="4879" width="18.28515625" style="24" bestFit="1" customWidth="1"/>
    <col min="4880" max="4880" width="6.42578125" style="24" customWidth="1"/>
    <col min="4881" max="4881" width="9.7109375" style="24" customWidth="1"/>
    <col min="4882" max="4882" width="11.42578125" style="24" customWidth="1"/>
    <col min="4883" max="4883" width="19.5703125" style="24" bestFit="1" customWidth="1"/>
    <col min="4884" max="4884" width="18.5703125" style="24" customWidth="1"/>
    <col min="4885" max="4885" width="5" style="24" customWidth="1"/>
    <col min="4886" max="5120" width="11.42578125" style="24"/>
    <col min="5121" max="5121" width="11.42578125" style="24" customWidth="1"/>
    <col min="5122" max="5134" width="0" style="24" hidden="1" customWidth="1"/>
    <col min="5135" max="5135" width="18.28515625" style="24" bestFit="1" customWidth="1"/>
    <col min="5136" max="5136" width="6.42578125" style="24" customWidth="1"/>
    <col min="5137" max="5137" width="9.7109375" style="24" customWidth="1"/>
    <col min="5138" max="5138" width="11.42578125" style="24" customWidth="1"/>
    <col min="5139" max="5139" width="19.5703125" style="24" bestFit="1" customWidth="1"/>
    <col min="5140" max="5140" width="18.5703125" style="24" customWidth="1"/>
    <col min="5141" max="5141" width="5" style="24" customWidth="1"/>
    <col min="5142" max="5376" width="11.42578125" style="24"/>
    <col min="5377" max="5377" width="11.42578125" style="24" customWidth="1"/>
    <col min="5378" max="5390" width="0" style="24" hidden="1" customWidth="1"/>
    <col min="5391" max="5391" width="18.28515625" style="24" bestFit="1" customWidth="1"/>
    <col min="5392" max="5392" width="6.42578125" style="24" customWidth="1"/>
    <col min="5393" max="5393" width="9.7109375" style="24" customWidth="1"/>
    <col min="5394" max="5394" width="11.42578125" style="24" customWidth="1"/>
    <col min="5395" max="5395" width="19.5703125" style="24" bestFit="1" customWidth="1"/>
    <col min="5396" max="5396" width="18.5703125" style="24" customWidth="1"/>
    <col min="5397" max="5397" width="5" style="24" customWidth="1"/>
    <col min="5398" max="5632" width="11.42578125" style="24"/>
    <col min="5633" max="5633" width="11.42578125" style="24" customWidth="1"/>
    <col min="5634" max="5646" width="0" style="24" hidden="1" customWidth="1"/>
    <col min="5647" max="5647" width="18.28515625" style="24" bestFit="1" customWidth="1"/>
    <col min="5648" max="5648" width="6.42578125" style="24" customWidth="1"/>
    <col min="5649" max="5649" width="9.7109375" style="24" customWidth="1"/>
    <col min="5650" max="5650" width="11.42578125" style="24" customWidth="1"/>
    <col min="5651" max="5651" width="19.5703125" style="24" bestFit="1" customWidth="1"/>
    <col min="5652" max="5652" width="18.5703125" style="24" customWidth="1"/>
    <col min="5653" max="5653" width="5" style="24" customWidth="1"/>
    <col min="5654" max="5888" width="11.42578125" style="24"/>
    <col min="5889" max="5889" width="11.42578125" style="24" customWidth="1"/>
    <col min="5890" max="5902" width="0" style="24" hidden="1" customWidth="1"/>
    <col min="5903" max="5903" width="18.28515625" style="24" bestFit="1" customWidth="1"/>
    <col min="5904" max="5904" width="6.42578125" style="24" customWidth="1"/>
    <col min="5905" max="5905" width="9.7109375" style="24" customWidth="1"/>
    <col min="5906" max="5906" width="11.42578125" style="24" customWidth="1"/>
    <col min="5907" max="5907" width="19.5703125" style="24" bestFit="1" customWidth="1"/>
    <col min="5908" max="5908" width="18.5703125" style="24" customWidth="1"/>
    <col min="5909" max="5909" width="5" style="24" customWidth="1"/>
    <col min="5910" max="6144" width="11.42578125" style="24"/>
    <col min="6145" max="6145" width="11.42578125" style="24" customWidth="1"/>
    <col min="6146" max="6158" width="0" style="24" hidden="1" customWidth="1"/>
    <col min="6159" max="6159" width="18.28515625" style="24" bestFit="1" customWidth="1"/>
    <col min="6160" max="6160" width="6.42578125" style="24" customWidth="1"/>
    <col min="6161" max="6161" width="9.7109375" style="24" customWidth="1"/>
    <col min="6162" max="6162" width="11.42578125" style="24" customWidth="1"/>
    <col min="6163" max="6163" width="19.5703125" style="24" bestFit="1" customWidth="1"/>
    <col min="6164" max="6164" width="18.5703125" style="24" customWidth="1"/>
    <col min="6165" max="6165" width="5" style="24" customWidth="1"/>
    <col min="6166" max="6400" width="11.42578125" style="24"/>
    <col min="6401" max="6401" width="11.42578125" style="24" customWidth="1"/>
    <col min="6402" max="6414" width="0" style="24" hidden="1" customWidth="1"/>
    <col min="6415" max="6415" width="18.28515625" style="24" bestFit="1" customWidth="1"/>
    <col min="6416" max="6416" width="6.42578125" style="24" customWidth="1"/>
    <col min="6417" max="6417" width="9.7109375" style="24" customWidth="1"/>
    <col min="6418" max="6418" width="11.42578125" style="24" customWidth="1"/>
    <col min="6419" max="6419" width="19.5703125" style="24" bestFit="1" customWidth="1"/>
    <col min="6420" max="6420" width="18.5703125" style="24" customWidth="1"/>
    <col min="6421" max="6421" width="5" style="24" customWidth="1"/>
    <col min="6422" max="6656" width="11.42578125" style="24"/>
    <col min="6657" max="6657" width="11.42578125" style="24" customWidth="1"/>
    <col min="6658" max="6670" width="0" style="24" hidden="1" customWidth="1"/>
    <col min="6671" max="6671" width="18.28515625" style="24" bestFit="1" customWidth="1"/>
    <col min="6672" max="6672" width="6.42578125" style="24" customWidth="1"/>
    <col min="6673" max="6673" width="9.7109375" style="24" customWidth="1"/>
    <col min="6674" max="6674" width="11.42578125" style="24" customWidth="1"/>
    <col min="6675" max="6675" width="19.5703125" style="24" bestFit="1" customWidth="1"/>
    <col min="6676" max="6676" width="18.5703125" style="24" customWidth="1"/>
    <col min="6677" max="6677" width="5" style="24" customWidth="1"/>
    <col min="6678" max="6912" width="11.42578125" style="24"/>
    <col min="6913" max="6913" width="11.42578125" style="24" customWidth="1"/>
    <col min="6914" max="6926" width="0" style="24" hidden="1" customWidth="1"/>
    <col min="6927" max="6927" width="18.28515625" style="24" bestFit="1" customWidth="1"/>
    <col min="6928" max="6928" width="6.42578125" style="24" customWidth="1"/>
    <col min="6929" max="6929" width="9.7109375" style="24" customWidth="1"/>
    <col min="6930" max="6930" width="11.42578125" style="24" customWidth="1"/>
    <col min="6931" max="6931" width="19.5703125" style="24" bestFit="1" customWidth="1"/>
    <col min="6932" max="6932" width="18.5703125" style="24" customWidth="1"/>
    <col min="6933" max="6933" width="5" style="24" customWidth="1"/>
    <col min="6934" max="7168" width="11.42578125" style="24"/>
    <col min="7169" max="7169" width="11.42578125" style="24" customWidth="1"/>
    <col min="7170" max="7182" width="0" style="24" hidden="1" customWidth="1"/>
    <col min="7183" max="7183" width="18.28515625" style="24" bestFit="1" customWidth="1"/>
    <col min="7184" max="7184" width="6.42578125" style="24" customWidth="1"/>
    <col min="7185" max="7185" width="9.7109375" style="24" customWidth="1"/>
    <col min="7186" max="7186" width="11.42578125" style="24" customWidth="1"/>
    <col min="7187" max="7187" width="19.5703125" style="24" bestFit="1" customWidth="1"/>
    <col min="7188" max="7188" width="18.5703125" style="24" customWidth="1"/>
    <col min="7189" max="7189" width="5" style="24" customWidth="1"/>
    <col min="7190" max="7424" width="11.42578125" style="24"/>
    <col min="7425" max="7425" width="11.42578125" style="24" customWidth="1"/>
    <col min="7426" max="7438" width="0" style="24" hidden="1" customWidth="1"/>
    <col min="7439" max="7439" width="18.28515625" style="24" bestFit="1" customWidth="1"/>
    <col min="7440" max="7440" width="6.42578125" style="24" customWidth="1"/>
    <col min="7441" max="7441" width="9.7109375" style="24" customWidth="1"/>
    <col min="7442" max="7442" width="11.42578125" style="24" customWidth="1"/>
    <col min="7443" max="7443" width="19.5703125" style="24" bestFit="1" customWidth="1"/>
    <col min="7444" max="7444" width="18.5703125" style="24" customWidth="1"/>
    <col min="7445" max="7445" width="5" style="24" customWidth="1"/>
    <col min="7446" max="7680" width="11.42578125" style="24"/>
    <col min="7681" max="7681" width="11.42578125" style="24" customWidth="1"/>
    <col min="7682" max="7694" width="0" style="24" hidden="1" customWidth="1"/>
    <col min="7695" max="7695" width="18.28515625" style="24" bestFit="1" customWidth="1"/>
    <col min="7696" max="7696" width="6.42578125" style="24" customWidth="1"/>
    <col min="7697" max="7697" width="9.7109375" style="24" customWidth="1"/>
    <col min="7698" max="7698" width="11.42578125" style="24" customWidth="1"/>
    <col min="7699" max="7699" width="19.5703125" style="24" bestFit="1" customWidth="1"/>
    <col min="7700" max="7700" width="18.5703125" style="24" customWidth="1"/>
    <col min="7701" max="7701" width="5" style="24" customWidth="1"/>
    <col min="7702" max="7936" width="11.42578125" style="24"/>
    <col min="7937" max="7937" width="11.42578125" style="24" customWidth="1"/>
    <col min="7938" max="7950" width="0" style="24" hidden="1" customWidth="1"/>
    <col min="7951" max="7951" width="18.28515625" style="24" bestFit="1" customWidth="1"/>
    <col min="7952" max="7952" width="6.42578125" style="24" customWidth="1"/>
    <col min="7953" max="7953" width="9.7109375" style="24" customWidth="1"/>
    <col min="7954" max="7954" width="11.42578125" style="24" customWidth="1"/>
    <col min="7955" max="7955" width="19.5703125" style="24" bestFit="1" customWidth="1"/>
    <col min="7956" max="7956" width="18.5703125" style="24" customWidth="1"/>
    <col min="7957" max="7957" width="5" style="24" customWidth="1"/>
    <col min="7958" max="8192" width="11.42578125" style="24"/>
    <col min="8193" max="8193" width="11.42578125" style="24" customWidth="1"/>
    <col min="8194" max="8206" width="0" style="24" hidden="1" customWidth="1"/>
    <col min="8207" max="8207" width="18.28515625" style="24" bestFit="1" customWidth="1"/>
    <col min="8208" max="8208" width="6.42578125" style="24" customWidth="1"/>
    <col min="8209" max="8209" width="9.7109375" style="24" customWidth="1"/>
    <col min="8210" max="8210" width="11.42578125" style="24" customWidth="1"/>
    <col min="8211" max="8211" width="19.5703125" style="24" bestFit="1" customWidth="1"/>
    <col min="8212" max="8212" width="18.5703125" style="24" customWidth="1"/>
    <col min="8213" max="8213" width="5" style="24" customWidth="1"/>
    <col min="8214" max="8448" width="11.42578125" style="24"/>
    <col min="8449" max="8449" width="11.42578125" style="24" customWidth="1"/>
    <col min="8450" max="8462" width="0" style="24" hidden="1" customWidth="1"/>
    <col min="8463" max="8463" width="18.28515625" style="24" bestFit="1" customWidth="1"/>
    <col min="8464" max="8464" width="6.42578125" style="24" customWidth="1"/>
    <col min="8465" max="8465" width="9.7109375" style="24" customWidth="1"/>
    <col min="8466" max="8466" width="11.42578125" style="24" customWidth="1"/>
    <col min="8467" max="8467" width="19.5703125" style="24" bestFit="1" customWidth="1"/>
    <col min="8468" max="8468" width="18.5703125" style="24" customWidth="1"/>
    <col min="8469" max="8469" width="5" style="24" customWidth="1"/>
    <col min="8470" max="8704" width="11.42578125" style="24"/>
    <col min="8705" max="8705" width="11.42578125" style="24" customWidth="1"/>
    <col min="8706" max="8718" width="0" style="24" hidden="1" customWidth="1"/>
    <col min="8719" max="8719" width="18.28515625" style="24" bestFit="1" customWidth="1"/>
    <col min="8720" max="8720" width="6.42578125" style="24" customWidth="1"/>
    <col min="8721" max="8721" width="9.7109375" style="24" customWidth="1"/>
    <col min="8722" max="8722" width="11.42578125" style="24" customWidth="1"/>
    <col min="8723" max="8723" width="19.5703125" style="24" bestFit="1" customWidth="1"/>
    <col min="8724" max="8724" width="18.5703125" style="24" customWidth="1"/>
    <col min="8725" max="8725" width="5" style="24" customWidth="1"/>
    <col min="8726" max="8960" width="11.42578125" style="24"/>
    <col min="8961" max="8961" width="11.42578125" style="24" customWidth="1"/>
    <col min="8962" max="8974" width="0" style="24" hidden="1" customWidth="1"/>
    <col min="8975" max="8975" width="18.28515625" style="24" bestFit="1" customWidth="1"/>
    <col min="8976" max="8976" width="6.42578125" style="24" customWidth="1"/>
    <col min="8977" max="8977" width="9.7109375" style="24" customWidth="1"/>
    <col min="8978" max="8978" width="11.42578125" style="24" customWidth="1"/>
    <col min="8979" max="8979" width="19.5703125" style="24" bestFit="1" customWidth="1"/>
    <col min="8980" max="8980" width="18.5703125" style="24" customWidth="1"/>
    <col min="8981" max="8981" width="5" style="24" customWidth="1"/>
    <col min="8982" max="9216" width="11.42578125" style="24"/>
    <col min="9217" max="9217" width="11.42578125" style="24" customWidth="1"/>
    <col min="9218" max="9230" width="0" style="24" hidden="1" customWidth="1"/>
    <col min="9231" max="9231" width="18.28515625" style="24" bestFit="1" customWidth="1"/>
    <col min="9232" max="9232" width="6.42578125" style="24" customWidth="1"/>
    <col min="9233" max="9233" width="9.7109375" style="24" customWidth="1"/>
    <col min="9234" max="9234" width="11.42578125" style="24" customWidth="1"/>
    <col min="9235" max="9235" width="19.5703125" style="24" bestFit="1" customWidth="1"/>
    <col min="9236" max="9236" width="18.5703125" style="24" customWidth="1"/>
    <col min="9237" max="9237" width="5" style="24" customWidth="1"/>
    <col min="9238" max="9472" width="11.42578125" style="24"/>
    <col min="9473" max="9473" width="11.42578125" style="24" customWidth="1"/>
    <col min="9474" max="9486" width="0" style="24" hidden="1" customWidth="1"/>
    <col min="9487" max="9487" width="18.28515625" style="24" bestFit="1" customWidth="1"/>
    <col min="9488" max="9488" width="6.42578125" style="24" customWidth="1"/>
    <col min="9489" max="9489" width="9.7109375" style="24" customWidth="1"/>
    <col min="9490" max="9490" width="11.42578125" style="24" customWidth="1"/>
    <col min="9491" max="9491" width="19.5703125" style="24" bestFit="1" customWidth="1"/>
    <col min="9492" max="9492" width="18.5703125" style="24" customWidth="1"/>
    <col min="9493" max="9493" width="5" style="24" customWidth="1"/>
    <col min="9494" max="9728" width="11.42578125" style="24"/>
    <col min="9729" max="9729" width="11.42578125" style="24" customWidth="1"/>
    <col min="9730" max="9742" width="0" style="24" hidden="1" customWidth="1"/>
    <col min="9743" max="9743" width="18.28515625" style="24" bestFit="1" customWidth="1"/>
    <col min="9744" max="9744" width="6.42578125" style="24" customWidth="1"/>
    <col min="9745" max="9745" width="9.7109375" style="24" customWidth="1"/>
    <col min="9746" max="9746" width="11.42578125" style="24" customWidth="1"/>
    <col min="9747" max="9747" width="19.5703125" style="24" bestFit="1" customWidth="1"/>
    <col min="9748" max="9748" width="18.5703125" style="24" customWidth="1"/>
    <col min="9749" max="9749" width="5" style="24" customWidth="1"/>
    <col min="9750" max="9984" width="11.42578125" style="24"/>
    <col min="9985" max="9985" width="11.42578125" style="24" customWidth="1"/>
    <col min="9986" max="9998" width="0" style="24" hidden="1" customWidth="1"/>
    <col min="9999" max="9999" width="18.28515625" style="24" bestFit="1" customWidth="1"/>
    <col min="10000" max="10000" width="6.42578125" style="24" customWidth="1"/>
    <col min="10001" max="10001" width="9.7109375" style="24" customWidth="1"/>
    <col min="10002" max="10002" width="11.42578125" style="24" customWidth="1"/>
    <col min="10003" max="10003" width="19.5703125" style="24" bestFit="1" customWidth="1"/>
    <col min="10004" max="10004" width="18.5703125" style="24" customWidth="1"/>
    <col min="10005" max="10005" width="5" style="24" customWidth="1"/>
    <col min="10006" max="10240" width="11.42578125" style="24"/>
    <col min="10241" max="10241" width="11.42578125" style="24" customWidth="1"/>
    <col min="10242" max="10254" width="0" style="24" hidden="1" customWidth="1"/>
    <col min="10255" max="10255" width="18.28515625" style="24" bestFit="1" customWidth="1"/>
    <col min="10256" max="10256" width="6.42578125" style="24" customWidth="1"/>
    <col min="10257" max="10257" width="9.7109375" style="24" customWidth="1"/>
    <col min="10258" max="10258" width="11.42578125" style="24" customWidth="1"/>
    <col min="10259" max="10259" width="19.5703125" style="24" bestFit="1" customWidth="1"/>
    <col min="10260" max="10260" width="18.5703125" style="24" customWidth="1"/>
    <col min="10261" max="10261" width="5" style="24" customWidth="1"/>
    <col min="10262" max="10496" width="11.42578125" style="24"/>
    <col min="10497" max="10497" width="11.42578125" style="24" customWidth="1"/>
    <col min="10498" max="10510" width="0" style="24" hidden="1" customWidth="1"/>
    <col min="10511" max="10511" width="18.28515625" style="24" bestFit="1" customWidth="1"/>
    <col min="10512" max="10512" width="6.42578125" style="24" customWidth="1"/>
    <col min="10513" max="10513" width="9.7109375" style="24" customWidth="1"/>
    <col min="10514" max="10514" width="11.42578125" style="24" customWidth="1"/>
    <col min="10515" max="10515" width="19.5703125" style="24" bestFit="1" customWidth="1"/>
    <col min="10516" max="10516" width="18.5703125" style="24" customWidth="1"/>
    <col min="10517" max="10517" width="5" style="24" customWidth="1"/>
    <col min="10518" max="10752" width="11.42578125" style="24"/>
    <col min="10753" max="10753" width="11.42578125" style="24" customWidth="1"/>
    <col min="10754" max="10766" width="0" style="24" hidden="1" customWidth="1"/>
    <col min="10767" max="10767" width="18.28515625" style="24" bestFit="1" customWidth="1"/>
    <col min="10768" max="10768" width="6.42578125" style="24" customWidth="1"/>
    <col min="10769" max="10769" width="9.7109375" style="24" customWidth="1"/>
    <col min="10770" max="10770" width="11.42578125" style="24" customWidth="1"/>
    <col min="10771" max="10771" width="19.5703125" style="24" bestFit="1" customWidth="1"/>
    <col min="10772" max="10772" width="18.5703125" style="24" customWidth="1"/>
    <col min="10773" max="10773" width="5" style="24" customWidth="1"/>
    <col min="10774" max="11008" width="11.42578125" style="24"/>
    <col min="11009" max="11009" width="11.42578125" style="24" customWidth="1"/>
    <col min="11010" max="11022" width="0" style="24" hidden="1" customWidth="1"/>
    <col min="11023" max="11023" width="18.28515625" style="24" bestFit="1" customWidth="1"/>
    <col min="11024" max="11024" width="6.42578125" style="24" customWidth="1"/>
    <col min="11025" max="11025" width="9.7109375" style="24" customWidth="1"/>
    <col min="11026" max="11026" width="11.42578125" style="24" customWidth="1"/>
    <col min="11027" max="11027" width="19.5703125" style="24" bestFit="1" customWidth="1"/>
    <col min="11028" max="11028" width="18.5703125" style="24" customWidth="1"/>
    <col min="11029" max="11029" width="5" style="24" customWidth="1"/>
    <col min="11030" max="11264" width="11.42578125" style="24"/>
    <col min="11265" max="11265" width="11.42578125" style="24" customWidth="1"/>
    <col min="11266" max="11278" width="0" style="24" hidden="1" customWidth="1"/>
    <col min="11279" max="11279" width="18.28515625" style="24" bestFit="1" customWidth="1"/>
    <col min="11280" max="11280" width="6.42578125" style="24" customWidth="1"/>
    <col min="11281" max="11281" width="9.7109375" style="24" customWidth="1"/>
    <col min="11282" max="11282" width="11.42578125" style="24" customWidth="1"/>
    <col min="11283" max="11283" width="19.5703125" style="24" bestFit="1" customWidth="1"/>
    <col min="11284" max="11284" width="18.5703125" style="24" customWidth="1"/>
    <col min="11285" max="11285" width="5" style="24" customWidth="1"/>
    <col min="11286" max="11520" width="11.42578125" style="24"/>
    <col min="11521" max="11521" width="11.42578125" style="24" customWidth="1"/>
    <col min="11522" max="11534" width="0" style="24" hidden="1" customWidth="1"/>
    <col min="11535" max="11535" width="18.28515625" style="24" bestFit="1" customWidth="1"/>
    <col min="11536" max="11536" width="6.42578125" style="24" customWidth="1"/>
    <col min="11537" max="11537" width="9.7109375" style="24" customWidth="1"/>
    <col min="11538" max="11538" width="11.42578125" style="24" customWidth="1"/>
    <col min="11539" max="11539" width="19.5703125" style="24" bestFit="1" customWidth="1"/>
    <col min="11540" max="11540" width="18.5703125" style="24" customWidth="1"/>
    <col min="11541" max="11541" width="5" style="24" customWidth="1"/>
    <col min="11542" max="11776" width="11.42578125" style="24"/>
    <col min="11777" max="11777" width="11.42578125" style="24" customWidth="1"/>
    <col min="11778" max="11790" width="0" style="24" hidden="1" customWidth="1"/>
    <col min="11791" max="11791" width="18.28515625" style="24" bestFit="1" customWidth="1"/>
    <col min="11792" max="11792" width="6.42578125" style="24" customWidth="1"/>
    <col min="11793" max="11793" width="9.7109375" style="24" customWidth="1"/>
    <col min="11794" max="11794" width="11.42578125" style="24" customWidth="1"/>
    <col min="11795" max="11795" width="19.5703125" style="24" bestFit="1" customWidth="1"/>
    <col min="11796" max="11796" width="18.5703125" style="24" customWidth="1"/>
    <col min="11797" max="11797" width="5" style="24" customWidth="1"/>
    <col min="11798" max="12032" width="11.42578125" style="24"/>
    <col min="12033" max="12033" width="11.42578125" style="24" customWidth="1"/>
    <col min="12034" max="12046" width="0" style="24" hidden="1" customWidth="1"/>
    <col min="12047" max="12047" width="18.28515625" style="24" bestFit="1" customWidth="1"/>
    <col min="12048" max="12048" width="6.42578125" style="24" customWidth="1"/>
    <col min="12049" max="12049" width="9.7109375" style="24" customWidth="1"/>
    <col min="12050" max="12050" width="11.42578125" style="24" customWidth="1"/>
    <col min="12051" max="12051" width="19.5703125" style="24" bestFit="1" customWidth="1"/>
    <col min="12052" max="12052" width="18.5703125" style="24" customWidth="1"/>
    <col min="12053" max="12053" width="5" style="24" customWidth="1"/>
    <col min="12054" max="12288" width="11.42578125" style="24"/>
    <col min="12289" max="12289" width="11.42578125" style="24" customWidth="1"/>
    <col min="12290" max="12302" width="0" style="24" hidden="1" customWidth="1"/>
    <col min="12303" max="12303" width="18.28515625" style="24" bestFit="1" customWidth="1"/>
    <col min="12304" max="12304" width="6.42578125" style="24" customWidth="1"/>
    <col min="12305" max="12305" width="9.7109375" style="24" customWidth="1"/>
    <col min="12306" max="12306" width="11.42578125" style="24" customWidth="1"/>
    <col min="12307" max="12307" width="19.5703125" style="24" bestFit="1" customWidth="1"/>
    <col min="12308" max="12308" width="18.5703125" style="24" customWidth="1"/>
    <col min="12309" max="12309" width="5" style="24" customWidth="1"/>
    <col min="12310" max="12544" width="11.42578125" style="24"/>
    <col min="12545" max="12545" width="11.42578125" style="24" customWidth="1"/>
    <col min="12546" max="12558" width="0" style="24" hidden="1" customWidth="1"/>
    <col min="12559" max="12559" width="18.28515625" style="24" bestFit="1" customWidth="1"/>
    <col min="12560" max="12560" width="6.42578125" style="24" customWidth="1"/>
    <col min="12561" max="12561" width="9.7109375" style="24" customWidth="1"/>
    <col min="12562" max="12562" width="11.42578125" style="24" customWidth="1"/>
    <col min="12563" max="12563" width="19.5703125" style="24" bestFit="1" customWidth="1"/>
    <col min="12564" max="12564" width="18.5703125" style="24" customWidth="1"/>
    <col min="12565" max="12565" width="5" style="24" customWidth="1"/>
    <col min="12566" max="12800" width="11.42578125" style="24"/>
    <col min="12801" max="12801" width="11.42578125" style="24" customWidth="1"/>
    <col min="12802" max="12814" width="0" style="24" hidden="1" customWidth="1"/>
    <col min="12815" max="12815" width="18.28515625" style="24" bestFit="1" customWidth="1"/>
    <col min="12816" max="12816" width="6.42578125" style="24" customWidth="1"/>
    <col min="12817" max="12817" width="9.7109375" style="24" customWidth="1"/>
    <col min="12818" max="12818" width="11.42578125" style="24" customWidth="1"/>
    <col min="12819" max="12819" width="19.5703125" style="24" bestFit="1" customWidth="1"/>
    <col min="12820" max="12820" width="18.5703125" style="24" customWidth="1"/>
    <col min="12821" max="12821" width="5" style="24" customWidth="1"/>
    <col min="12822" max="13056" width="11.42578125" style="24"/>
    <col min="13057" max="13057" width="11.42578125" style="24" customWidth="1"/>
    <col min="13058" max="13070" width="0" style="24" hidden="1" customWidth="1"/>
    <col min="13071" max="13071" width="18.28515625" style="24" bestFit="1" customWidth="1"/>
    <col min="13072" max="13072" width="6.42578125" style="24" customWidth="1"/>
    <col min="13073" max="13073" width="9.7109375" style="24" customWidth="1"/>
    <col min="13074" max="13074" width="11.42578125" style="24" customWidth="1"/>
    <col min="13075" max="13075" width="19.5703125" style="24" bestFit="1" customWidth="1"/>
    <col min="13076" max="13076" width="18.5703125" style="24" customWidth="1"/>
    <col min="13077" max="13077" width="5" style="24" customWidth="1"/>
    <col min="13078" max="13312" width="11.42578125" style="24"/>
    <col min="13313" max="13313" width="11.42578125" style="24" customWidth="1"/>
    <col min="13314" max="13326" width="0" style="24" hidden="1" customWidth="1"/>
    <col min="13327" max="13327" width="18.28515625" style="24" bestFit="1" customWidth="1"/>
    <col min="13328" max="13328" width="6.42578125" style="24" customWidth="1"/>
    <col min="13329" max="13329" width="9.7109375" style="24" customWidth="1"/>
    <col min="13330" max="13330" width="11.42578125" style="24" customWidth="1"/>
    <col min="13331" max="13331" width="19.5703125" style="24" bestFit="1" customWidth="1"/>
    <col min="13332" max="13332" width="18.5703125" style="24" customWidth="1"/>
    <col min="13333" max="13333" width="5" style="24" customWidth="1"/>
    <col min="13334" max="13568" width="11.42578125" style="24"/>
    <col min="13569" max="13569" width="11.42578125" style="24" customWidth="1"/>
    <col min="13570" max="13582" width="0" style="24" hidden="1" customWidth="1"/>
    <col min="13583" max="13583" width="18.28515625" style="24" bestFit="1" customWidth="1"/>
    <col min="13584" max="13584" width="6.42578125" style="24" customWidth="1"/>
    <col min="13585" max="13585" width="9.7109375" style="24" customWidth="1"/>
    <col min="13586" max="13586" width="11.42578125" style="24" customWidth="1"/>
    <col min="13587" max="13587" width="19.5703125" style="24" bestFit="1" customWidth="1"/>
    <col min="13588" max="13588" width="18.5703125" style="24" customWidth="1"/>
    <col min="13589" max="13589" width="5" style="24" customWidth="1"/>
    <col min="13590" max="13824" width="11.42578125" style="24"/>
    <col min="13825" max="13825" width="11.42578125" style="24" customWidth="1"/>
    <col min="13826" max="13838" width="0" style="24" hidden="1" customWidth="1"/>
    <col min="13839" max="13839" width="18.28515625" style="24" bestFit="1" customWidth="1"/>
    <col min="13840" max="13840" width="6.42578125" style="24" customWidth="1"/>
    <col min="13841" max="13841" width="9.7109375" style="24" customWidth="1"/>
    <col min="13842" max="13842" width="11.42578125" style="24" customWidth="1"/>
    <col min="13843" max="13843" width="19.5703125" style="24" bestFit="1" customWidth="1"/>
    <col min="13844" max="13844" width="18.5703125" style="24" customWidth="1"/>
    <col min="13845" max="13845" width="5" style="24" customWidth="1"/>
    <col min="13846" max="14080" width="11.42578125" style="24"/>
    <col min="14081" max="14081" width="11.42578125" style="24" customWidth="1"/>
    <col min="14082" max="14094" width="0" style="24" hidden="1" customWidth="1"/>
    <col min="14095" max="14095" width="18.28515625" style="24" bestFit="1" customWidth="1"/>
    <col min="14096" max="14096" width="6.42578125" style="24" customWidth="1"/>
    <col min="14097" max="14097" width="9.7109375" style="24" customWidth="1"/>
    <col min="14098" max="14098" width="11.42578125" style="24" customWidth="1"/>
    <col min="14099" max="14099" width="19.5703125" style="24" bestFit="1" customWidth="1"/>
    <col min="14100" max="14100" width="18.5703125" style="24" customWidth="1"/>
    <col min="14101" max="14101" width="5" style="24" customWidth="1"/>
    <col min="14102" max="14336" width="11.42578125" style="24"/>
    <col min="14337" max="14337" width="11.42578125" style="24" customWidth="1"/>
    <col min="14338" max="14350" width="0" style="24" hidden="1" customWidth="1"/>
    <col min="14351" max="14351" width="18.28515625" style="24" bestFit="1" customWidth="1"/>
    <col min="14352" max="14352" width="6.42578125" style="24" customWidth="1"/>
    <col min="14353" max="14353" width="9.7109375" style="24" customWidth="1"/>
    <col min="14354" max="14354" width="11.42578125" style="24" customWidth="1"/>
    <col min="14355" max="14355" width="19.5703125" style="24" bestFit="1" customWidth="1"/>
    <col min="14356" max="14356" width="18.5703125" style="24" customWidth="1"/>
    <col min="14357" max="14357" width="5" style="24" customWidth="1"/>
    <col min="14358" max="14592" width="11.42578125" style="24"/>
    <col min="14593" max="14593" width="11.42578125" style="24" customWidth="1"/>
    <col min="14594" max="14606" width="0" style="24" hidden="1" customWidth="1"/>
    <col min="14607" max="14607" width="18.28515625" style="24" bestFit="1" customWidth="1"/>
    <col min="14608" max="14608" width="6.42578125" style="24" customWidth="1"/>
    <col min="14609" max="14609" width="9.7109375" style="24" customWidth="1"/>
    <col min="14610" max="14610" width="11.42578125" style="24" customWidth="1"/>
    <col min="14611" max="14611" width="19.5703125" style="24" bestFit="1" customWidth="1"/>
    <col min="14612" max="14612" width="18.5703125" style="24" customWidth="1"/>
    <col min="14613" max="14613" width="5" style="24" customWidth="1"/>
    <col min="14614" max="14848" width="11.42578125" style="24"/>
    <col min="14849" max="14849" width="11.42578125" style="24" customWidth="1"/>
    <col min="14850" max="14862" width="0" style="24" hidden="1" customWidth="1"/>
    <col min="14863" max="14863" width="18.28515625" style="24" bestFit="1" customWidth="1"/>
    <col min="14864" max="14864" width="6.42578125" style="24" customWidth="1"/>
    <col min="14865" max="14865" width="9.7109375" style="24" customWidth="1"/>
    <col min="14866" max="14866" width="11.42578125" style="24" customWidth="1"/>
    <col min="14867" max="14867" width="19.5703125" style="24" bestFit="1" customWidth="1"/>
    <col min="14868" max="14868" width="18.5703125" style="24" customWidth="1"/>
    <col min="14869" max="14869" width="5" style="24" customWidth="1"/>
    <col min="14870" max="15104" width="11.42578125" style="24"/>
    <col min="15105" max="15105" width="11.42578125" style="24" customWidth="1"/>
    <col min="15106" max="15118" width="0" style="24" hidden="1" customWidth="1"/>
    <col min="15119" max="15119" width="18.28515625" style="24" bestFit="1" customWidth="1"/>
    <col min="15120" max="15120" width="6.42578125" style="24" customWidth="1"/>
    <col min="15121" max="15121" width="9.7109375" style="24" customWidth="1"/>
    <col min="15122" max="15122" width="11.42578125" style="24" customWidth="1"/>
    <col min="15123" max="15123" width="19.5703125" style="24" bestFit="1" customWidth="1"/>
    <col min="15124" max="15124" width="18.5703125" style="24" customWidth="1"/>
    <col min="15125" max="15125" width="5" style="24" customWidth="1"/>
    <col min="15126" max="15360" width="11.42578125" style="24"/>
    <col min="15361" max="15361" width="11.42578125" style="24" customWidth="1"/>
    <col min="15362" max="15374" width="0" style="24" hidden="1" customWidth="1"/>
    <col min="15375" max="15375" width="18.28515625" style="24" bestFit="1" customWidth="1"/>
    <col min="15376" max="15376" width="6.42578125" style="24" customWidth="1"/>
    <col min="15377" max="15377" width="9.7109375" style="24" customWidth="1"/>
    <col min="15378" max="15378" width="11.42578125" style="24" customWidth="1"/>
    <col min="15379" max="15379" width="19.5703125" style="24" bestFit="1" customWidth="1"/>
    <col min="15380" max="15380" width="18.5703125" style="24" customWidth="1"/>
    <col min="15381" max="15381" width="5" style="24" customWidth="1"/>
    <col min="15382" max="15616" width="11.42578125" style="24"/>
    <col min="15617" max="15617" width="11.42578125" style="24" customWidth="1"/>
    <col min="15618" max="15630" width="0" style="24" hidden="1" customWidth="1"/>
    <col min="15631" max="15631" width="18.28515625" style="24" bestFit="1" customWidth="1"/>
    <col min="15632" max="15632" width="6.42578125" style="24" customWidth="1"/>
    <col min="15633" max="15633" width="9.7109375" style="24" customWidth="1"/>
    <col min="15634" max="15634" width="11.42578125" style="24" customWidth="1"/>
    <col min="15635" max="15635" width="19.5703125" style="24" bestFit="1" customWidth="1"/>
    <col min="15636" max="15636" width="18.5703125" style="24" customWidth="1"/>
    <col min="15637" max="15637" width="5" style="24" customWidth="1"/>
    <col min="15638" max="15872" width="11.42578125" style="24"/>
    <col min="15873" max="15873" width="11.42578125" style="24" customWidth="1"/>
    <col min="15874" max="15886" width="0" style="24" hidden="1" customWidth="1"/>
    <col min="15887" max="15887" width="18.28515625" style="24" bestFit="1" customWidth="1"/>
    <col min="15888" max="15888" width="6.42578125" style="24" customWidth="1"/>
    <col min="15889" max="15889" width="9.7109375" style="24" customWidth="1"/>
    <col min="15890" max="15890" width="11.42578125" style="24" customWidth="1"/>
    <col min="15891" max="15891" width="19.5703125" style="24" bestFit="1" customWidth="1"/>
    <col min="15892" max="15892" width="18.5703125" style="24" customWidth="1"/>
    <col min="15893" max="15893" width="5" style="24" customWidth="1"/>
    <col min="15894" max="16128" width="11.42578125" style="24"/>
    <col min="16129" max="16129" width="11.42578125" style="24" customWidth="1"/>
    <col min="16130" max="16142" width="0" style="24" hidden="1" customWidth="1"/>
    <col min="16143" max="16143" width="18.28515625" style="24" bestFit="1" customWidth="1"/>
    <col min="16144" max="16144" width="6.42578125" style="24" customWidth="1"/>
    <col min="16145" max="16145" width="9.7109375" style="24" customWidth="1"/>
    <col min="16146" max="16146" width="11.42578125" style="24" customWidth="1"/>
    <col min="16147" max="16147" width="19.5703125" style="24" bestFit="1" customWidth="1"/>
    <col min="16148" max="16148" width="18.5703125" style="24" customWidth="1"/>
    <col min="16149" max="16149" width="5" style="24" customWidth="1"/>
    <col min="16150" max="16384" width="11.42578125" style="24"/>
  </cols>
  <sheetData>
    <row r="1" spans="1:20" x14ac:dyDescent="0.2">
      <c r="A1" s="21" t="s">
        <v>12</v>
      </c>
      <c r="Q1" s="25" t="s">
        <v>13</v>
      </c>
    </row>
    <row r="2" spans="1:20" ht="4.5" customHeight="1" x14ac:dyDescent="0.2">
      <c r="A2" s="24"/>
    </row>
    <row r="3" spans="1:20" x14ac:dyDescent="0.2">
      <c r="A3" s="25" t="s">
        <v>14</v>
      </c>
    </row>
    <row r="4" spans="1:20" x14ac:dyDescent="0.2">
      <c r="A4" s="25" t="s">
        <v>15</v>
      </c>
    </row>
    <row r="5" spans="1:20" ht="7.5" customHeight="1" x14ac:dyDescent="0.2"/>
    <row r="6" spans="1:20" ht="16.5" customHeight="1" x14ac:dyDescent="0.3">
      <c r="A6" s="26" t="s">
        <v>2</v>
      </c>
      <c r="B6" s="27" t="s">
        <v>16</v>
      </c>
      <c r="C6" s="28" t="s">
        <v>16</v>
      </c>
      <c r="D6" s="28" t="s">
        <v>16</v>
      </c>
      <c r="E6" s="28" t="s">
        <v>16</v>
      </c>
      <c r="F6" s="28" t="s">
        <v>16</v>
      </c>
      <c r="G6" s="28" t="s">
        <v>16</v>
      </c>
      <c r="H6" s="26"/>
      <c r="I6" s="29" t="s">
        <v>4</v>
      </c>
      <c r="J6" s="29" t="s">
        <v>4</v>
      </c>
      <c r="K6" s="29" t="s">
        <v>4</v>
      </c>
      <c r="L6" s="29" t="s">
        <v>4</v>
      </c>
      <c r="M6" s="29" t="s">
        <v>4</v>
      </c>
      <c r="N6" s="29" t="s">
        <v>4</v>
      </c>
      <c r="O6" s="30" t="s">
        <v>17</v>
      </c>
      <c r="R6" s="31" t="s">
        <v>2</v>
      </c>
      <c r="S6" s="30" t="s">
        <v>18</v>
      </c>
      <c r="T6" s="30" t="s">
        <v>19</v>
      </c>
    </row>
    <row r="7" spans="1:20" x14ac:dyDescent="0.2">
      <c r="A7" s="26">
        <v>1959</v>
      </c>
      <c r="B7" s="32">
        <v>228.33333333333334</v>
      </c>
      <c r="C7" s="32">
        <v>256.5</v>
      </c>
      <c r="D7" s="32"/>
      <c r="E7" s="32"/>
      <c r="F7" s="32"/>
      <c r="G7" s="30"/>
      <c r="H7" s="30"/>
      <c r="I7" s="33">
        <f t="shared" ref="I7:J21" si="0">(B7/10)+100</f>
        <v>122.83333333333334</v>
      </c>
      <c r="J7" s="33">
        <f t="shared" si="0"/>
        <v>125.65</v>
      </c>
      <c r="K7" s="33"/>
      <c r="L7" s="33"/>
      <c r="M7" s="33"/>
      <c r="N7" s="34"/>
      <c r="O7" s="33">
        <v>122.96713059696475</v>
      </c>
      <c r="R7" s="31">
        <v>1959</v>
      </c>
      <c r="S7" s="35">
        <v>125.78686534199691</v>
      </c>
      <c r="T7" s="33">
        <f t="shared" ref="T7:T51" si="1">S7-O7</f>
        <v>2.8197347450321644</v>
      </c>
    </row>
    <row r="8" spans="1:20" x14ac:dyDescent="0.2">
      <c r="A8" s="26">
        <v>1960</v>
      </c>
      <c r="B8" s="32">
        <v>212.58333333333334</v>
      </c>
      <c r="C8" s="32">
        <v>226.25</v>
      </c>
      <c r="D8" s="32"/>
      <c r="E8" s="32"/>
      <c r="F8" s="32"/>
      <c r="G8" s="30"/>
      <c r="H8" s="30"/>
      <c r="I8" s="33">
        <f t="shared" si="0"/>
        <v>121.25833333333333</v>
      </c>
      <c r="J8" s="33">
        <f t="shared" si="0"/>
        <v>122.625</v>
      </c>
      <c r="K8" s="30"/>
      <c r="L8" s="30"/>
      <c r="M8" s="30"/>
      <c r="N8" s="36"/>
      <c r="O8" s="33">
        <v>121.40509963512338</v>
      </c>
      <c r="R8" s="31">
        <v>1960</v>
      </c>
      <c r="S8" s="35">
        <v>122.77342046119446</v>
      </c>
      <c r="T8" s="33">
        <f t="shared" si="1"/>
        <v>1.3683208260710842</v>
      </c>
    </row>
    <row r="9" spans="1:20" x14ac:dyDescent="0.2">
      <c r="A9" s="26">
        <v>1961</v>
      </c>
      <c r="B9" s="32">
        <v>221.29166666666666</v>
      </c>
      <c r="C9" s="32">
        <v>232.25</v>
      </c>
      <c r="D9" s="32"/>
      <c r="E9" s="32"/>
      <c r="F9" s="32"/>
      <c r="G9" s="30"/>
      <c r="H9" s="30"/>
      <c r="I9" s="33">
        <f t="shared" si="0"/>
        <v>122.12916666666666</v>
      </c>
      <c r="J9" s="33">
        <f t="shared" si="0"/>
        <v>123.22499999999999</v>
      </c>
      <c r="K9" s="30"/>
      <c r="L9" s="30"/>
      <c r="M9" s="30"/>
      <c r="N9" s="36"/>
      <c r="O9" s="33">
        <v>122.2917788599722</v>
      </c>
      <c r="R9" s="31">
        <v>1961</v>
      </c>
      <c r="S9" s="35">
        <v>123.38907127033598</v>
      </c>
      <c r="T9" s="33">
        <f t="shared" si="1"/>
        <v>1.097292410363778</v>
      </c>
    </row>
    <row r="10" spans="1:20" x14ac:dyDescent="0.2">
      <c r="A10" s="26">
        <v>1962</v>
      </c>
      <c r="B10" s="32">
        <v>361.16666666666669</v>
      </c>
      <c r="C10" s="32">
        <v>388.625</v>
      </c>
      <c r="D10" s="32"/>
      <c r="E10" s="32"/>
      <c r="F10" s="32"/>
      <c r="G10" s="30"/>
      <c r="H10" s="30"/>
      <c r="I10" s="33">
        <f t="shared" si="0"/>
        <v>136.11666666666667</v>
      </c>
      <c r="J10" s="33">
        <f t="shared" si="0"/>
        <v>138.86250000000001</v>
      </c>
      <c r="K10" s="30"/>
      <c r="L10" s="30"/>
      <c r="M10" s="30"/>
      <c r="N10" s="36"/>
      <c r="O10" s="33">
        <v>136.31439087838348</v>
      </c>
      <c r="R10" s="31">
        <v>1962</v>
      </c>
      <c r="S10" s="35">
        <v>139.06421283224824</v>
      </c>
      <c r="T10" s="33">
        <f t="shared" si="1"/>
        <v>2.7498219538647675</v>
      </c>
    </row>
    <row r="11" spans="1:20" x14ac:dyDescent="0.2">
      <c r="A11" s="26">
        <v>1963</v>
      </c>
      <c r="B11" s="32">
        <v>713.08333333333337</v>
      </c>
      <c r="C11" s="32">
        <v>823</v>
      </c>
      <c r="D11" s="32"/>
      <c r="E11" s="32"/>
      <c r="F11" s="32"/>
      <c r="G11" s="30"/>
      <c r="H11" s="30"/>
      <c r="I11" s="33">
        <f t="shared" si="0"/>
        <v>171.30833333333334</v>
      </c>
      <c r="J11" s="33">
        <f t="shared" si="0"/>
        <v>182.3</v>
      </c>
      <c r="K11" s="30"/>
      <c r="L11" s="30"/>
      <c r="M11" s="30"/>
      <c r="N11" s="36"/>
      <c r="O11" s="33">
        <v>171.57793055796358</v>
      </c>
      <c r="R11" s="31">
        <v>1963</v>
      </c>
      <c r="S11" s="35">
        <v>182.58689540720979</v>
      </c>
      <c r="T11" s="33">
        <f t="shared" si="1"/>
        <v>11.008964849246212</v>
      </c>
    </row>
    <row r="12" spans="1:20" x14ac:dyDescent="0.2">
      <c r="A12" s="26">
        <v>1964</v>
      </c>
      <c r="B12" s="32">
        <v>835.33333333333337</v>
      </c>
      <c r="C12" s="32">
        <v>899.75</v>
      </c>
      <c r="D12" s="32"/>
      <c r="E12" s="32"/>
      <c r="F12" s="32"/>
      <c r="G12" s="30"/>
      <c r="H12" s="30"/>
      <c r="I12" s="33">
        <f t="shared" si="0"/>
        <v>183.53333333333333</v>
      </c>
      <c r="J12" s="33">
        <f t="shared" si="0"/>
        <v>189.97499999999999</v>
      </c>
      <c r="K12" s="30"/>
      <c r="L12" s="30"/>
      <c r="M12" s="30"/>
      <c r="N12" s="36"/>
      <c r="O12" s="33">
        <v>183.84440670525473</v>
      </c>
      <c r="R12" s="31">
        <v>1964</v>
      </c>
      <c r="S12" s="35">
        <v>190.29699144840589</v>
      </c>
      <c r="T12" s="33">
        <f t="shared" si="1"/>
        <v>6.4525847431511636</v>
      </c>
    </row>
    <row r="13" spans="1:20" x14ac:dyDescent="0.2">
      <c r="A13" s="26">
        <v>1965</v>
      </c>
      <c r="B13" s="32">
        <v>754.5</v>
      </c>
      <c r="C13" s="32">
        <v>779.5</v>
      </c>
      <c r="D13" s="32"/>
      <c r="E13" s="32"/>
      <c r="F13" s="32"/>
      <c r="G13" s="30"/>
      <c r="H13" s="30"/>
      <c r="I13" s="33">
        <f t="shared" si="0"/>
        <v>175.45</v>
      </c>
      <c r="J13" s="33">
        <f t="shared" si="0"/>
        <v>177.95</v>
      </c>
      <c r="K13" s="30"/>
      <c r="L13" s="30"/>
      <c r="M13" s="30"/>
      <c r="N13" s="36"/>
      <c r="O13" s="33">
        <v>175.76863300167361</v>
      </c>
      <c r="R13" s="31">
        <v>1965</v>
      </c>
      <c r="S13" s="35">
        <v>178.27317322683282</v>
      </c>
      <c r="T13" s="33">
        <f t="shared" si="1"/>
        <v>2.5045402251592179</v>
      </c>
    </row>
    <row r="14" spans="1:20" x14ac:dyDescent="0.2">
      <c r="A14" s="26">
        <v>1966</v>
      </c>
      <c r="B14" s="32">
        <v>691.58789166666668</v>
      </c>
      <c r="C14" s="32">
        <v>714.5</v>
      </c>
      <c r="D14" s="32"/>
      <c r="E14" s="32"/>
      <c r="F14" s="32"/>
      <c r="G14" s="30"/>
      <c r="H14" s="30"/>
      <c r="I14" s="33">
        <f t="shared" si="0"/>
        <v>169.15878916666668</v>
      </c>
      <c r="J14" s="33">
        <f t="shared" si="0"/>
        <v>171.45</v>
      </c>
      <c r="K14" s="30"/>
      <c r="L14" s="30"/>
      <c r="M14" s="30"/>
      <c r="N14" s="36"/>
      <c r="O14" s="33">
        <v>169.48649709510872</v>
      </c>
      <c r="R14" s="31">
        <v>1966</v>
      </c>
      <c r="S14" s="35">
        <v>171.78214664522119</v>
      </c>
      <c r="T14" s="33">
        <f t="shared" si="1"/>
        <v>2.2956495501124721</v>
      </c>
    </row>
    <row r="15" spans="1:20" x14ac:dyDescent="0.2">
      <c r="A15" s="26">
        <v>1967</v>
      </c>
      <c r="B15" s="32">
        <v>623.33500000000004</v>
      </c>
      <c r="C15" s="32">
        <v>637.125</v>
      </c>
      <c r="D15" s="32"/>
      <c r="E15" s="32"/>
      <c r="F15" s="32"/>
      <c r="G15" s="30"/>
      <c r="H15" s="30"/>
      <c r="I15" s="33">
        <f t="shared" si="0"/>
        <v>162.33350000000002</v>
      </c>
      <c r="J15" s="33">
        <f t="shared" si="0"/>
        <v>163.71250000000001</v>
      </c>
      <c r="K15" s="30"/>
      <c r="L15" s="30"/>
      <c r="M15" s="30"/>
      <c r="N15" s="36"/>
      <c r="O15" s="33">
        <v>162.66766098886313</v>
      </c>
      <c r="R15" s="31">
        <v>1967</v>
      </c>
      <c r="S15" s="35">
        <v>164.04949963894853</v>
      </c>
      <c r="T15" s="33">
        <f t="shared" si="1"/>
        <v>1.381838650085399</v>
      </c>
    </row>
    <row r="16" spans="1:20" x14ac:dyDescent="0.2">
      <c r="A16" s="26">
        <v>1968</v>
      </c>
      <c r="B16" s="32">
        <v>565.32617500000003</v>
      </c>
      <c r="C16" s="32">
        <v>568.66442499999994</v>
      </c>
      <c r="D16" s="32"/>
      <c r="E16" s="32"/>
      <c r="F16" s="32"/>
      <c r="G16" s="30"/>
      <c r="H16" s="30"/>
      <c r="I16" s="33">
        <f t="shared" si="0"/>
        <v>156.53261750000001</v>
      </c>
      <c r="J16" s="33">
        <f t="shared" si="0"/>
        <v>156.86644250000001</v>
      </c>
      <c r="K16" s="30"/>
      <c r="L16" s="30"/>
      <c r="M16" s="30"/>
      <c r="N16" s="36"/>
      <c r="O16" s="33">
        <v>156.87381222035106</v>
      </c>
      <c r="R16" s="31">
        <v>1968</v>
      </c>
      <c r="S16" s="35">
        <v>157.20836485992766</v>
      </c>
      <c r="T16" s="33">
        <f t="shared" si="1"/>
        <v>0.33455263957660009</v>
      </c>
    </row>
    <row r="17" spans="1:21" x14ac:dyDescent="0.2">
      <c r="A17" s="26">
        <v>1969</v>
      </c>
      <c r="B17" s="32">
        <v>545.25</v>
      </c>
      <c r="C17" s="32">
        <v>547.5</v>
      </c>
      <c r="D17" s="32"/>
      <c r="E17" s="32"/>
      <c r="F17" s="32"/>
      <c r="G17" s="30"/>
      <c r="H17" s="30"/>
      <c r="I17" s="33">
        <f t="shared" si="0"/>
        <v>154.52500000000001</v>
      </c>
      <c r="J17" s="33">
        <f t="shared" si="0"/>
        <v>154.75</v>
      </c>
      <c r="K17" s="30"/>
      <c r="L17" s="30"/>
      <c r="M17" s="30"/>
      <c r="N17" s="36"/>
      <c r="O17" s="33">
        <v>154.88055237131786</v>
      </c>
      <c r="R17" s="31">
        <v>1969</v>
      </c>
      <c r="S17" s="35">
        <v>155.10607008226137</v>
      </c>
      <c r="T17" s="33">
        <f t="shared" si="1"/>
        <v>0.2255177109435067</v>
      </c>
    </row>
    <row r="18" spans="1:21" x14ac:dyDescent="0.2">
      <c r="A18" s="26">
        <v>1970</v>
      </c>
      <c r="B18" s="32">
        <v>529.57007499999997</v>
      </c>
      <c r="C18" s="32">
        <v>534</v>
      </c>
      <c r="D18" s="32"/>
      <c r="E18" s="32"/>
      <c r="F18" s="32"/>
      <c r="G18" s="30"/>
      <c r="H18" s="30"/>
      <c r="I18" s="33">
        <f t="shared" si="0"/>
        <v>152.9570075</v>
      </c>
      <c r="J18" s="33">
        <f t="shared" si="0"/>
        <v>153.4</v>
      </c>
      <c r="K18" s="30"/>
      <c r="L18" s="30"/>
      <c r="M18" s="30"/>
      <c r="N18" s="36"/>
      <c r="O18" s="33">
        <v>153.32749783016203</v>
      </c>
      <c r="R18" s="31">
        <v>1970</v>
      </c>
      <c r="S18" s="35">
        <v>153.77156334041678</v>
      </c>
      <c r="T18" s="33">
        <f t="shared" si="1"/>
        <v>0.44406551025474528</v>
      </c>
    </row>
    <row r="19" spans="1:21" x14ac:dyDescent="0.2">
      <c r="A19" s="26">
        <v>1971</v>
      </c>
      <c r="B19" s="32">
        <v>498.72459166666664</v>
      </c>
      <c r="C19" s="32">
        <v>511.25</v>
      </c>
      <c r="D19" s="32"/>
      <c r="E19" s="32"/>
      <c r="F19" s="32"/>
      <c r="G19" s="30"/>
      <c r="H19" s="30"/>
      <c r="I19" s="33">
        <f t="shared" si="0"/>
        <v>149.87245916666666</v>
      </c>
      <c r="J19" s="33">
        <f t="shared" si="0"/>
        <v>151.125</v>
      </c>
      <c r="K19" s="30"/>
      <c r="L19" s="30"/>
      <c r="M19" s="30"/>
      <c r="N19" s="36"/>
      <c r="O19" s="33">
        <v>150.25365215981756</v>
      </c>
      <c r="R19" s="31">
        <v>1971</v>
      </c>
      <c r="S19" s="35">
        <v>151.50937876718808</v>
      </c>
      <c r="T19" s="33">
        <f t="shared" si="1"/>
        <v>1.2557266073705193</v>
      </c>
    </row>
    <row r="20" spans="1:21" x14ac:dyDescent="0.2">
      <c r="A20" s="26">
        <v>1972</v>
      </c>
      <c r="B20" s="32">
        <v>465.53211666666658</v>
      </c>
      <c r="C20" s="32">
        <v>469.34635000000003</v>
      </c>
      <c r="D20" s="32"/>
      <c r="E20" s="32"/>
      <c r="F20" s="32"/>
      <c r="G20" s="30"/>
      <c r="H20" s="30"/>
      <c r="I20" s="33">
        <f t="shared" si="0"/>
        <v>146.55321166666664</v>
      </c>
      <c r="J20" s="33">
        <f t="shared" si="0"/>
        <v>146.93463500000001</v>
      </c>
      <c r="K20" s="30"/>
      <c r="L20" s="30"/>
      <c r="M20" s="30"/>
      <c r="N20" s="36"/>
      <c r="O20" s="33">
        <v>146.94373598248094</v>
      </c>
      <c r="R20" s="31">
        <v>1972</v>
      </c>
      <c r="S20" s="35">
        <v>147.32617570491007</v>
      </c>
      <c r="T20" s="33">
        <f t="shared" si="1"/>
        <v>0.38243972242912605</v>
      </c>
    </row>
    <row r="21" spans="1:21" x14ac:dyDescent="0.2">
      <c r="A21" s="26">
        <v>1973</v>
      </c>
      <c r="B21" s="32">
        <v>420.27417500000001</v>
      </c>
      <c r="C21" s="32">
        <v>413.02867500000002</v>
      </c>
      <c r="D21" s="32"/>
      <c r="E21" s="32"/>
      <c r="F21" s="32"/>
      <c r="G21" s="30"/>
      <c r="H21" s="30"/>
      <c r="I21" s="33">
        <f t="shared" si="0"/>
        <v>142.02741750000001</v>
      </c>
      <c r="J21" s="33">
        <f t="shared" si="0"/>
        <v>141.30286749999999</v>
      </c>
      <c r="K21" s="30"/>
      <c r="L21" s="30"/>
      <c r="M21" s="30"/>
      <c r="N21" s="36"/>
      <c r="O21" s="33">
        <v>142.42310867467123</v>
      </c>
      <c r="R21" s="31">
        <v>1973</v>
      </c>
      <c r="S21" s="35">
        <v>141.69654006414055</v>
      </c>
      <c r="T21" s="33">
        <f t="shared" si="1"/>
        <v>-0.72656861053067701</v>
      </c>
    </row>
    <row r="22" spans="1:21" x14ac:dyDescent="0.2">
      <c r="A22" s="26">
        <v>1974</v>
      </c>
      <c r="B22" s="32" t="s">
        <v>20</v>
      </c>
      <c r="C22" s="32">
        <v>402.5</v>
      </c>
      <c r="D22" s="32"/>
      <c r="E22" s="32"/>
      <c r="F22" s="32"/>
      <c r="G22" s="30"/>
      <c r="H22" s="30"/>
      <c r="I22" s="33"/>
      <c r="J22" s="33">
        <f>(C22/10)+100</f>
        <v>140.25</v>
      </c>
      <c r="K22" s="30"/>
      <c r="L22" s="30"/>
      <c r="M22" s="30"/>
      <c r="N22" s="36"/>
      <c r="O22" s="33">
        <v>140.09</v>
      </c>
      <c r="P22" s="24" t="s">
        <v>21</v>
      </c>
      <c r="R22" s="31">
        <v>1974</v>
      </c>
      <c r="S22" s="35">
        <v>140.65775259024835</v>
      </c>
      <c r="T22" s="33">
        <f t="shared" si="1"/>
        <v>0.56775259024834668</v>
      </c>
    </row>
    <row r="23" spans="1:21" x14ac:dyDescent="0.2">
      <c r="A23" s="26">
        <v>1975</v>
      </c>
      <c r="B23" s="32" t="s">
        <v>20</v>
      </c>
      <c r="C23" s="32" t="s">
        <v>20</v>
      </c>
      <c r="D23" s="32"/>
      <c r="E23" s="32"/>
      <c r="F23" s="32"/>
      <c r="G23" s="30"/>
      <c r="H23" s="30"/>
      <c r="I23" s="33"/>
      <c r="J23" s="33"/>
      <c r="K23" s="30"/>
      <c r="L23" s="30"/>
      <c r="M23" s="30"/>
      <c r="N23" s="36"/>
      <c r="O23" s="33">
        <v>137.78</v>
      </c>
      <c r="P23" s="24" t="s">
        <v>21</v>
      </c>
      <c r="R23" s="31">
        <v>1975</v>
      </c>
      <c r="S23" s="35">
        <v>138.03</v>
      </c>
      <c r="T23" s="33">
        <f t="shared" si="1"/>
        <v>0.25</v>
      </c>
      <c r="U23" s="24" t="s">
        <v>21</v>
      </c>
    </row>
    <row r="24" spans="1:21" x14ac:dyDescent="0.2">
      <c r="A24" s="26">
        <v>1976</v>
      </c>
      <c r="B24" s="32">
        <v>350.45779166666671</v>
      </c>
      <c r="C24" s="32">
        <v>349.78700000000003</v>
      </c>
      <c r="D24" s="32"/>
      <c r="E24" s="32"/>
      <c r="F24" s="32"/>
      <c r="G24" s="30"/>
      <c r="H24" s="30"/>
      <c r="I24" s="33">
        <f t="shared" ref="I24:M39" si="2">(B24/10)+100</f>
        <v>135.04577916666668</v>
      </c>
      <c r="J24" s="33">
        <f t="shared" si="2"/>
        <v>134.9787</v>
      </c>
      <c r="K24" s="30"/>
      <c r="L24" s="30"/>
      <c r="M24" s="30"/>
      <c r="N24" s="36"/>
      <c r="O24" s="33">
        <v>135.4711713837261</v>
      </c>
      <c r="R24" s="31">
        <v>1976</v>
      </c>
      <c r="S24" s="35">
        <v>135.40388091867155</v>
      </c>
      <c r="T24" s="33">
        <f t="shared" si="1"/>
        <v>-6.7290465054554716E-2</v>
      </c>
    </row>
    <row r="25" spans="1:21" x14ac:dyDescent="0.2">
      <c r="A25" s="26">
        <v>1977</v>
      </c>
      <c r="B25" s="32">
        <v>333.5763583333333</v>
      </c>
      <c r="C25" s="32">
        <v>337.57319999999999</v>
      </c>
      <c r="D25" s="32">
        <v>332.029675</v>
      </c>
      <c r="E25" s="32">
        <v>335.30044999999996</v>
      </c>
      <c r="F25" s="32"/>
      <c r="G25" s="30"/>
      <c r="H25" s="30"/>
      <c r="I25" s="33">
        <f t="shared" si="2"/>
        <v>133.35763583333335</v>
      </c>
      <c r="J25" s="33">
        <f t="shared" si="2"/>
        <v>133.75731999999999</v>
      </c>
      <c r="K25" s="33">
        <f t="shared" si="2"/>
        <v>133.2029675</v>
      </c>
      <c r="L25" s="33">
        <f t="shared" si="2"/>
        <v>133.530045</v>
      </c>
      <c r="M25" s="30"/>
      <c r="N25" s="36"/>
      <c r="O25" s="33">
        <v>133.63871923203871</v>
      </c>
      <c r="R25" s="31">
        <v>1977</v>
      </c>
      <c r="S25" s="35">
        <v>133.96686671260906</v>
      </c>
      <c r="T25" s="33">
        <f t="shared" si="1"/>
        <v>0.32814748057035104</v>
      </c>
    </row>
    <row r="26" spans="1:21" x14ac:dyDescent="0.2">
      <c r="A26" s="26">
        <v>1978</v>
      </c>
      <c r="B26" s="32">
        <v>324.31824166666667</v>
      </c>
      <c r="C26" s="32">
        <v>326.96719999999999</v>
      </c>
      <c r="D26" s="32">
        <v>323.21349166666664</v>
      </c>
      <c r="E26" s="32">
        <v>334.93770000000001</v>
      </c>
      <c r="F26" s="32"/>
      <c r="G26" s="30"/>
      <c r="H26" s="30"/>
      <c r="I26" s="33">
        <f t="shared" si="2"/>
        <v>132.43182416666667</v>
      </c>
      <c r="J26" s="33">
        <f t="shared" si="2"/>
        <v>132.69672</v>
      </c>
      <c r="K26" s="33">
        <f t="shared" si="2"/>
        <v>132.32134916666666</v>
      </c>
      <c r="L26" s="33">
        <f t="shared" si="2"/>
        <v>133.49376999999998</v>
      </c>
      <c r="M26" s="30"/>
      <c r="N26" s="36"/>
      <c r="O26" s="33">
        <v>132.77027613005441</v>
      </c>
      <c r="R26" s="31">
        <v>1978</v>
      </c>
      <c r="S26" s="35">
        <v>133.94667463840267</v>
      </c>
      <c r="T26" s="33">
        <f t="shared" si="1"/>
        <v>1.1763985083482567</v>
      </c>
    </row>
    <row r="27" spans="1:21" x14ac:dyDescent="0.2">
      <c r="A27" s="26">
        <v>1979</v>
      </c>
      <c r="B27" s="32">
        <v>293.71577499999995</v>
      </c>
      <c r="C27" s="32">
        <v>295.24950000000001</v>
      </c>
      <c r="D27" s="32">
        <v>297.19315833333332</v>
      </c>
      <c r="E27" s="32">
        <v>299.44554999999997</v>
      </c>
      <c r="F27" s="32"/>
      <c r="G27" s="30"/>
      <c r="H27" s="30"/>
      <c r="I27" s="33">
        <f t="shared" si="2"/>
        <v>129.3715775</v>
      </c>
      <c r="J27" s="33">
        <f t="shared" si="2"/>
        <v>129.52494999999999</v>
      </c>
      <c r="K27" s="33">
        <f t="shared" si="2"/>
        <v>129.71931583333333</v>
      </c>
      <c r="L27" s="33">
        <f t="shared" si="2"/>
        <v>129.94455500000001</v>
      </c>
      <c r="M27" s="30"/>
      <c r="N27" s="36"/>
      <c r="O27" s="33">
        <v>130.17516027983498</v>
      </c>
      <c r="R27" s="31">
        <v>1979</v>
      </c>
      <c r="S27" s="35">
        <v>130.40119095563506</v>
      </c>
      <c r="T27" s="33">
        <f t="shared" si="1"/>
        <v>0.22603067580007519</v>
      </c>
    </row>
    <row r="28" spans="1:21" x14ac:dyDescent="0.2">
      <c r="A28" s="26">
        <v>1980</v>
      </c>
      <c r="B28" s="32">
        <v>263.81870833333335</v>
      </c>
      <c r="C28" s="32">
        <v>266.52815000000004</v>
      </c>
      <c r="D28" s="32">
        <v>267.12696666666665</v>
      </c>
      <c r="E28" s="32">
        <v>271.05215000000004</v>
      </c>
      <c r="F28" s="32"/>
      <c r="G28" s="30"/>
      <c r="H28" s="30"/>
      <c r="I28" s="33">
        <f t="shared" si="2"/>
        <v>126.38187083333334</v>
      </c>
      <c r="J28" s="33">
        <f t="shared" si="2"/>
        <v>126.652815</v>
      </c>
      <c r="K28" s="33">
        <f t="shared" si="2"/>
        <v>126.71269666666666</v>
      </c>
      <c r="L28" s="33">
        <f t="shared" si="2"/>
        <v>127.105215</v>
      </c>
      <c r="M28" s="30"/>
      <c r="N28" s="36"/>
      <c r="O28" s="33">
        <v>127.17335792706207</v>
      </c>
      <c r="R28" s="31">
        <v>1980</v>
      </c>
      <c r="S28" s="35">
        <v>127.56730325228271</v>
      </c>
      <c r="T28" s="33">
        <f t="shared" si="1"/>
        <v>0.39394532522064196</v>
      </c>
    </row>
    <row r="29" spans="1:21" x14ac:dyDescent="0.2">
      <c r="A29" s="26">
        <v>1981</v>
      </c>
      <c r="B29" s="32">
        <v>256.31045</v>
      </c>
      <c r="C29" s="32">
        <v>262.72317500000003</v>
      </c>
      <c r="D29" s="32">
        <v>256.41394285714284</v>
      </c>
      <c r="E29" s="32">
        <v>259.96146666666669</v>
      </c>
      <c r="F29" s="32"/>
      <c r="G29" s="30"/>
      <c r="H29" s="30"/>
      <c r="I29" s="33">
        <f t="shared" si="2"/>
        <v>125.631045</v>
      </c>
      <c r="J29" s="33">
        <f t="shared" si="2"/>
        <v>126.2723175</v>
      </c>
      <c r="K29" s="33">
        <f t="shared" si="2"/>
        <v>125.64139428571428</v>
      </c>
      <c r="L29" s="33">
        <f t="shared" si="2"/>
        <v>125.99614666666668</v>
      </c>
      <c r="M29" s="30"/>
      <c r="N29" s="36"/>
      <c r="O29" s="33">
        <v>126.11341496684406</v>
      </c>
      <c r="R29" s="31">
        <v>1981</v>
      </c>
      <c r="S29" s="35">
        <v>126.4695001128572</v>
      </c>
      <c r="T29" s="33">
        <f t="shared" si="1"/>
        <v>0.35608514601314312</v>
      </c>
    </row>
    <row r="30" spans="1:21" x14ac:dyDescent="0.2">
      <c r="A30" s="26">
        <v>1982</v>
      </c>
      <c r="B30" s="32">
        <v>238.78987499999997</v>
      </c>
      <c r="C30" s="32">
        <v>238.72707500000001</v>
      </c>
      <c r="D30" s="32">
        <v>239.92596666666668</v>
      </c>
      <c r="E30" s="32">
        <v>244.10655000000003</v>
      </c>
      <c r="F30" s="32"/>
      <c r="G30" s="30"/>
      <c r="H30" s="30"/>
      <c r="I30" s="33">
        <f t="shared" si="2"/>
        <v>123.87898749999999</v>
      </c>
      <c r="J30" s="33">
        <f t="shared" si="2"/>
        <v>123.8727075</v>
      </c>
      <c r="K30" s="33">
        <f t="shared" si="2"/>
        <v>123.99259666666667</v>
      </c>
      <c r="L30" s="33">
        <f t="shared" si="2"/>
        <v>124.41065500000001</v>
      </c>
      <c r="M30" s="30"/>
      <c r="N30" s="36"/>
      <c r="O30" s="33">
        <v>124.47347875727272</v>
      </c>
      <c r="R30" s="31">
        <v>1982</v>
      </c>
      <c r="S30" s="35">
        <v>124.89315845164481</v>
      </c>
      <c r="T30" s="33">
        <f t="shared" si="1"/>
        <v>0.41967969437209263</v>
      </c>
    </row>
    <row r="31" spans="1:21" x14ac:dyDescent="0.2">
      <c r="A31" s="26">
        <v>1983</v>
      </c>
      <c r="B31" s="32">
        <v>226.5969583333333</v>
      </c>
      <c r="C31" s="32">
        <v>228.73412500000001</v>
      </c>
      <c r="D31" s="32">
        <v>225.61331666666669</v>
      </c>
      <c r="E31" s="32">
        <v>223.42509999999999</v>
      </c>
      <c r="F31" s="32"/>
      <c r="G31" s="30"/>
      <c r="H31" s="30"/>
      <c r="I31" s="33">
        <f t="shared" si="2"/>
        <v>122.65969583333333</v>
      </c>
      <c r="J31" s="33">
        <f t="shared" si="2"/>
        <v>122.8734125</v>
      </c>
      <c r="K31" s="33">
        <f t="shared" si="2"/>
        <v>122.56133166666666</v>
      </c>
      <c r="L31" s="33">
        <f t="shared" si="2"/>
        <v>122.34251</v>
      </c>
      <c r="M31" s="30"/>
      <c r="N31" s="36"/>
      <c r="O31" s="33">
        <v>123.05154663105978</v>
      </c>
      <c r="R31" s="31">
        <v>1983</v>
      </c>
      <c r="S31" s="35">
        <v>122.83184973193542</v>
      </c>
      <c r="T31" s="33">
        <f t="shared" si="1"/>
        <v>-0.21969689912435797</v>
      </c>
    </row>
    <row r="32" spans="1:21" x14ac:dyDescent="0.2">
      <c r="A32" s="26">
        <v>1984</v>
      </c>
      <c r="B32" s="32" t="s">
        <v>20</v>
      </c>
      <c r="C32" s="32">
        <v>213.25</v>
      </c>
      <c r="D32" s="32">
        <v>204.85893333333334</v>
      </c>
      <c r="E32" s="32">
        <v>208.67987500000001</v>
      </c>
      <c r="F32" s="32"/>
      <c r="G32" s="30"/>
      <c r="H32" s="30"/>
      <c r="I32" s="33"/>
      <c r="J32" s="33">
        <f>(C32/10)+100</f>
        <v>121.325</v>
      </c>
      <c r="K32" s="33">
        <f t="shared" si="2"/>
        <v>120.48589333333334</v>
      </c>
      <c r="L32" s="33">
        <f t="shared" si="2"/>
        <v>120.8679875</v>
      </c>
      <c r="M32" s="30"/>
      <c r="N32" s="36"/>
      <c r="O32" s="33">
        <v>120.98244055602321</v>
      </c>
      <c r="R32" s="31">
        <v>1984</v>
      </c>
      <c r="S32" s="35">
        <v>121.3661094115768</v>
      </c>
      <c r="T32" s="33">
        <f t="shared" si="1"/>
        <v>0.38366885555359431</v>
      </c>
    </row>
    <row r="33" spans="1:20" x14ac:dyDescent="0.2">
      <c r="A33" s="26">
        <v>1985</v>
      </c>
      <c r="B33" s="32" t="s">
        <v>20</v>
      </c>
      <c r="C33" s="32">
        <v>206.43514999999999</v>
      </c>
      <c r="D33" s="32">
        <v>194.43441666666664</v>
      </c>
      <c r="E33" s="32">
        <v>199.8186</v>
      </c>
      <c r="F33" s="32"/>
      <c r="G33" s="30"/>
      <c r="H33" s="30"/>
      <c r="I33" s="33"/>
      <c r="J33" s="33">
        <f>(C33/10)+100</f>
        <v>120.64351500000001</v>
      </c>
      <c r="K33" s="33">
        <f t="shared" si="2"/>
        <v>119.44344166666667</v>
      </c>
      <c r="L33" s="33">
        <f t="shared" si="2"/>
        <v>119.98186</v>
      </c>
      <c r="M33" s="30"/>
      <c r="N33" s="36"/>
      <c r="O33" s="33">
        <v>119.95020137340261</v>
      </c>
      <c r="R33" s="31">
        <v>1985</v>
      </c>
      <c r="S33" s="35">
        <v>120.49090404075122</v>
      </c>
      <c r="T33" s="33">
        <f t="shared" si="1"/>
        <v>0.5407026673486115</v>
      </c>
    </row>
    <row r="34" spans="1:20" x14ac:dyDescent="0.2">
      <c r="A34" s="26">
        <v>1986</v>
      </c>
      <c r="B34" s="26"/>
      <c r="C34" s="26">
        <v>190</v>
      </c>
      <c r="D34" s="32">
        <v>183.16357500000001</v>
      </c>
      <c r="E34" s="32">
        <v>186.37972500000001</v>
      </c>
      <c r="F34" s="32" t="s">
        <v>20</v>
      </c>
      <c r="G34" s="37">
        <v>190.98990000000001</v>
      </c>
      <c r="H34" s="30"/>
      <c r="I34" s="30"/>
      <c r="J34" s="33">
        <f>(C34/10)+100</f>
        <v>119</v>
      </c>
      <c r="K34" s="33">
        <f t="shared" si="2"/>
        <v>118.31635750000001</v>
      </c>
      <c r="L34" s="33">
        <f t="shared" si="2"/>
        <v>118.6379725</v>
      </c>
      <c r="M34" s="33"/>
      <c r="N34" s="34">
        <f t="shared" ref="N34:N51" si="3">(G34/10)+100</f>
        <v>119.09899</v>
      </c>
      <c r="O34" s="33">
        <v>118.83270883039083</v>
      </c>
      <c r="R34" s="31">
        <v>1986</v>
      </c>
      <c r="S34" s="35">
        <v>119.1557274092081</v>
      </c>
      <c r="T34" s="33">
        <f t="shared" si="1"/>
        <v>0.32301857881726903</v>
      </c>
    </row>
    <row r="35" spans="1:20" x14ac:dyDescent="0.2">
      <c r="A35" s="26">
        <v>1987</v>
      </c>
      <c r="B35" s="26"/>
      <c r="C35" s="26"/>
      <c r="D35" s="32">
        <v>175.32204999999999</v>
      </c>
      <c r="E35" s="32">
        <v>183.44985000000003</v>
      </c>
      <c r="F35" s="32">
        <v>181.53861666666668</v>
      </c>
      <c r="G35" s="37">
        <v>183.741175</v>
      </c>
      <c r="H35" s="30"/>
      <c r="I35" s="30"/>
      <c r="J35" s="33"/>
      <c r="K35" s="33">
        <f t="shared" si="2"/>
        <v>117.532205</v>
      </c>
      <c r="L35" s="33">
        <f t="shared" si="2"/>
        <v>118.34498500000001</v>
      </c>
      <c r="M35" s="33">
        <f t="shared" si="2"/>
        <v>118.15386166666667</v>
      </c>
      <c r="N35" s="34">
        <f t="shared" si="3"/>
        <v>118.3741175</v>
      </c>
      <c r="O35" s="33">
        <v>118.05941410584927</v>
      </c>
      <c r="R35" s="31">
        <v>1987</v>
      </c>
      <c r="S35" s="35">
        <v>118.87583995778451</v>
      </c>
      <c r="T35" s="33">
        <f t="shared" si="1"/>
        <v>0.81642585193523587</v>
      </c>
    </row>
    <row r="36" spans="1:20" x14ac:dyDescent="0.2">
      <c r="A36" s="26">
        <v>1988</v>
      </c>
      <c r="B36" s="26"/>
      <c r="C36" s="26"/>
      <c r="D36" s="32">
        <v>167.53769166666666</v>
      </c>
      <c r="E36" s="32">
        <v>169.36085</v>
      </c>
      <c r="F36" s="32">
        <v>170.62103333333334</v>
      </c>
      <c r="G36" s="37">
        <v>169.96792500000001</v>
      </c>
      <c r="H36" s="30"/>
      <c r="I36" s="30"/>
      <c r="J36" s="33"/>
      <c r="K36" s="33">
        <f t="shared" si="2"/>
        <v>116.75376916666667</v>
      </c>
      <c r="L36" s="33">
        <f t="shared" si="2"/>
        <v>116.93608499999999</v>
      </c>
      <c r="M36" s="33">
        <f t="shared" si="2"/>
        <v>117.06210333333334</v>
      </c>
      <c r="N36" s="34">
        <f t="shared" si="3"/>
        <v>116.9967925</v>
      </c>
      <c r="O36" s="33">
        <v>117.2411267457218</v>
      </c>
      <c r="R36" s="31">
        <v>1988</v>
      </c>
      <c r="S36" s="35">
        <v>117.47482934870428</v>
      </c>
      <c r="T36" s="33">
        <f t="shared" si="1"/>
        <v>0.23370260298247558</v>
      </c>
    </row>
    <row r="37" spans="1:20" x14ac:dyDescent="0.2">
      <c r="A37" s="26">
        <v>1989</v>
      </c>
      <c r="B37" s="26"/>
      <c r="C37" s="26"/>
      <c r="D37" s="32">
        <v>160.256</v>
      </c>
      <c r="E37" s="32">
        <v>158.69964999999999</v>
      </c>
      <c r="F37" s="32">
        <v>163.17998333333335</v>
      </c>
      <c r="G37" s="37">
        <v>165.03019999999998</v>
      </c>
      <c r="H37" s="30"/>
      <c r="I37" s="30"/>
      <c r="J37" s="33"/>
      <c r="K37" s="33">
        <f t="shared" si="2"/>
        <v>116.0256</v>
      </c>
      <c r="L37" s="33">
        <f t="shared" si="2"/>
        <v>115.86996499999999</v>
      </c>
      <c r="M37" s="33">
        <f t="shared" si="2"/>
        <v>116.31799833333334</v>
      </c>
      <c r="N37" s="34">
        <f t="shared" si="3"/>
        <v>116.50301999999999</v>
      </c>
      <c r="O37" s="33">
        <v>116.5786924678499</v>
      </c>
      <c r="R37" s="31">
        <v>1989</v>
      </c>
      <c r="S37" s="35">
        <v>116.4178789417233</v>
      </c>
      <c r="T37" s="33">
        <f t="shared" si="1"/>
        <v>-0.16081352612660282</v>
      </c>
    </row>
    <row r="38" spans="1:20" x14ac:dyDescent="0.2">
      <c r="A38" s="26">
        <v>1990</v>
      </c>
      <c r="B38" s="26"/>
      <c r="C38" s="26"/>
      <c r="D38" s="32">
        <v>148.27822499999999</v>
      </c>
      <c r="E38" s="32">
        <v>148.61182500000001</v>
      </c>
      <c r="F38" s="32">
        <v>151.32473333333334</v>
      </c>
      <c r="G38" s="37">
        <v>152.82172500000001</v>
      </c>
      <c r="H38" s="30"/>
      <c r="I38" s="30"/>
      <c r="J38" s="33"/>
      <c r="K38" s="33">
        <f t="shared" si="2"/>
        <v>114.8278225</v>
      </c>
      <c r="L38" s="33">
        <f t="shared" si="2"/>
        <v>114.8611825</v>
      </c>
      <c r="M38" s="33">
        <f t="shared" si="2"/>
        <v>115.13247333333334</v>
      </c>
      <c r="N38" s="34">
        <f t="shared" si="3"/>
        <v>115.2821725</v>
      </c>
      <c r="O38" s="33">
        <v>115.38476489328529</v>
      </c>
      <c r="R38" s="31">
        <v>1990</v>
      </c>
      <c r="S38" s="35">
        <v>115.41828669726134</v>
      </c>
      <c r="T38" s="33">
        <f t="shared" si="1"/>
        <v>3.3521803976043429E-2</v>
      </c>
    </row>
    <row r="39" spans="1:20" x14ac:dyDescent="0.2">
      <c r="A39" s="26">
        <v>1991</v>
      </c>
      <c r="B39" s="26"/>
      <c r="C39" s="26"/>
      <c r="D39" s="32">
        <v>136.21186666666668</v>
      </c>
      <c r="E39" s="32">
        <v>138.39847499999999</v>
      </c>
      <c r="F39" s="32">
        <v>140.93147500000001</v>
      </c>
      <c r="G39" s="37">
        <v>142.28387499999999</v>
      </c>
      <c r="H39" s="30"/>
      <c r="I39" s="30"/>
      <c r="J39" s="33"/>
      <c r="K39" s="33">
        <f t="shared" si="2"/>
        <v>113.62118666666667</v>
      </c>
      <c r="L39" s="33">
        <f t="shared" si="2"/>
        <v>113.8398475</v>
      </c>
      <c r="M39" s="33">
        <f t="shared" si="2"/>
        <v>114.0931475</v>
      </c>
      <c r="N39" s="34">
        <f t="shared" si="3"/>
        <v>114.2283875</v>
      </c>
      <c r="O39" s="33">
        <v>114.18608802859607</v>
      </c>
      <c r="R39" s="31">
        <v>1991</v>
      </c>
      <c r="S39" s="35">
        <v>114.40583599898697</v>
      </c>
      <c r="T39" s="33">
        <f t="shared" si="1"/>
        <v>0.21974797039089822</v>
      </c>
    </row>
    <row r="40" spans="1:20" x14ac:dyDescent="0.2">
      <c r="A40" s="26">
        <v>1992</v>
      </c>
      <c r="B40" s="26"/>
      <c r="C40" s="26"/>
      <c r="D40" s="32">
        <v>131.030675</v>
      </c>
      <c r="E40" s="32">
        <v>134.39802500000002</v>
      </c>
      <c r="F40" s="32">
        <v>135.29708333333335</v>
      </c>
      <c r="G40" s="37">
        <v>135.94730000000001</v>
      </c>
      <c r="H40" s="30"/>
      <c r="I40" s="30"/>
      <c r="J40" s="33"/>
      <c r="K40" s="33">
        <f t="shared" ref="K40:M51" si="4">(D40/10)+100</f>
        <v>113.10306749999999</v>
      </c>
      <c r="L40" s="33">
        <f t="shared" si="4"/>
        <v>113.4398025</v>
      </c>
      <c r="M40" s="33">
        <f t="shared" si="4"/>
        <v>113.52970833333333</v>
      </c>
      <c r="N40" s="34">
        <f t="shared" si="3"/>
        <v>113.59473</v>
      </c>
      <c r="O40" s="33">
        <v>113.67914300224281</v>
      </c>
      <c r="R40" s="31">
        <v>1992</v>
      </c>
      <c r="S40" s="35">
        <v>114.01759311738986</v>
      </c>
      <c r="T40" s="33">
        <f t="shared" si="1"/>
        <v>0.33845011514705448</v>
      </c>
    </row>
    <row r="41" spans="1:20" x14ac:dyDescent="0.2">
      <c r="A41" s="26">
        <v>1993</v>
      </c>
      <c r="B41" s="26"/>
      <c r="C41" s="26"/>
      <c r="D41" s="32">
        <v>123.33142499999998</v>
      </c>
      <c r="E41" s="32">
        <v>125.86014999999999</v>
      </c>
      <c r="F41" s="32">
        <v>127.11990833333333</v>
      </c>
      <c r="G41" s="37">
        <v>128.21244999999999</v>
      </c>
      <c r="H41" s="30"/>
      <c r="I41" s="30"/>
      <c r="J41" s="33"/>
      <c r="K41" s="33">
        <f t="shared" si="4"/>
        <v>112.33314249999999</v>
      </c>
      <c r="L41" s="33">
        <f t="shared" si="4"/>
        <v>112.586015</v>
      </c>
      <c r="M41" s="33">
        <f t="shared" si="4"/>
        <v>112.71199083333333</v>
      </c>
      <c r="N41" s="34">
        <f t="shared" si="3"/>
        <v>112.821245</v>
      </c>
      <c r="O41" s="33">
        <v>112.91895466529333</v>
      </c>
      <c r="R41" s="31">
        <v>1993</v>
      </c>
      <c r="S41" s="35">
        <v>113.17314588373628</v>
      </c>
      <c r="T41" s="33">
        <f t="shared" si="1"/>
        <v>0.25419121844295489</v>
      </c>
    </row>
    <row r="42" spans="1:20" x14ac:dyDescent="0.2">
      <c r="A42" s="26">
        <v>1994</v>
      </c>
      <c r="B42" s="26"/>
      <c r="C42" s="26"/>
      <c r="D42" s="32">
        <v>117.38718333333333</v>
      </c>
      <c r="E42" s="32">
        <v>119.51605000000001</v>
      </c>
      <c r="F42" s="32">
        <v>120.98949166666667</v>
      </c>
      <c r="G42" s="37">
        <v>122.378525</v>
      </c>
      <c r="H42" s="30"/>
      <c r="I42" s="30"/>
      <c r="J42" s="33"/>
      <c r="K42" s="33">
        <f t="shared" si="4"/>
        <v>111.73871833333334</v>
      </c>
      <c r="L42" s="33">
        <f t="shared" si="4"/>
        <v>111.951605</v>
      </c>
      <c r="M42" s="33">
        <f t="shared" si="4"/>
        <v>112.09894916666667</v>
      </c>
      <c r="N42" s="34">
        <f t="shared" si="3"/>
        <v>112.2378525</v>
      </c>
      <c r="O42" s="33">
        <v>112.33501814772718</v>
      </c>
      <c r="R42" s="31">
        <v>1994</v>
      </c>
      <c r="S42" s="35">
        <v>112.54904089579618</v>
      </c>
      <c r="T42" s="33">
        <f t="shared" si="1"/>
        <v>0.21402274806899868</v>
      </c>
    </row>
    <row r="43" spans="1:20" x14ac:dyDescent="0.2">
      <c r="A43" s="26">
        <v>1995</v>
      </c>
      <c r="B43" s="26"/>
      <c r="C43" s="26"/>
      <c r="D43" s="32">
        <v>111.06745000000001</v>
      </c>
      <c r="E43" s="32">
        <v>111.92862500000001</v>
      </c>
      <c r="F43" s="32">
        <v>116.04441666666666</v>
      </c>
      <c r="G43" s="37">
        <v>115.23925</v>
      </c>
      <c r="H43" s="30"/>
      <c r="I43" s="30"/>
      <c r="J43" s="33"/>
      <c r="K43" s="33">
        <f t="shared" si="4"/>
        <v>111.106745</v>
      </c>
      <c r="L43" s="33">
        <f t="shared" si="4"/>
        <v>111.1928625</v>
      </c>
      <c r="M43" s="33">
        <f t="shared" si="4"/>
        <v>111.60444166666667</v>
      </c>
      <c r="N43" s="34">
        <f t="shared" si="3"/>
        <v>111.52392500000001</v>
      </c>
      <c r="O43" s="33">
        <v>111.71318458348817</v>
      </c>
      <c r="R43" s="31">
        <v>1995</v>
      </c>
      <c r="S43" s="35">
        <v>111.79977212750603</v>
      </c>
      <c r="T43" s="33">
        <f t="shared" si="1"/>
        <v>8.6587544017859841E-2</v>
      </c>
    </row>
    <row r="44" spans="1:20" x14ac:dyDescent="0.2">
      <c r="A44" s="26">
        <v>1996</v>
      </c>
      <c r="B44" s="26"/>
      <c r="C44" s="26"/>
      <c r="D44" s="32">
        <v>102.4490275</v>
      </c>
      <c r="E44" s="32">
        <v>104.32885999999999</v>
      </c>
      <c r="F44" s="32">
        <v>107.13765000000001</v>
      </c>
      <c r="G44" s="37">
        <v>109.6139</v>
      </c>
      <c r="H44" s="30"/>
      <c r="I44" s="30"/>
      <c r="J44" s="33"/>
      <c r="K44" s="33">
        <f t="shared" si="4"/>
        <v>110.24490274999999</v>
      </c>
      <c r="L44" s="33">
        <f t="shared" si="4"/>
        <v>110.432886</v>
      </c>
      <c r="M44" s="33">
        <f t="shared" si="4"/>
        <v>110.713765</v>
      </c>
      <c r="N44" s="34">
        <f t="shared" si="3"/>
        <v>110.96138999999999</v>
      </c>
      <c r="O44" s="33">
        <v>110.86004738920474</v>
      </c>
      <c r="R44" s="31">
        <v>1996</v>
      </c>
      <c r="S44" s="35">
        <v>111.04907954836619</v>
      </c>
      <c r="T44" s="33">
        <f t="shared" si="1"/>
        <v>0.18903215916145655</v>
      </c>
    </row>
    <row r="45" spans="1:20" x14ac:dyDescent="0.2">
      <c r="A45" s="26">
        <v>1997</v>
      </c>
      <c r="B45" s="26"/>
      <c r="C45" s="26"/>
      <c r="D45" s="32">
        <v>99.739003333333343</v>
      </c>
      <c r="E45" s="32">
        <v>99.938539999999989</v>
      </c>
      <c r="F45" s="32">
        <v>101.90400249999999</v>
      </c>
      <c r="G45" s="37">
        <v>102.08065000000001</v>
      </c>
      <c r="H45" s="30"/>
      <c r="I45" s="30"/>
      <c r="J45" s="33"/>
      <c r="K45" s="33">
        <f t="shared" si="4"/>
        <v>109.97390033333333</v>
      </c>
      <c r="L45" s="33">
        <f t="shared" si="4"/>
        <v>109.993854</v>
      </c>
      <c r="M45" s="33">
        <f t="shared" si="4"/>
        <v>110.19040025</v>
      </c>
      <c r="N45" s="34">
        <f t="shared" si="3"/>
        <v>110.208065</v>
      </c>
      <c r="O45" s="33">
        <v>110.6009106267622</v>
      </c>
      <c r="R45" s="31">
        <v>1997</v>
      </c>
      <c r="S45" s="35">
        <v>110.620978058189</v>
      </c>
      <c r="T45" s="33">
        <f t="shared" si="1"/>
        <v>2.0067431426795679E-2</v>
      </c>
    </row>
    <row r="46" spans="1:20" x14ac:dyDescent="0.2">
      <c r="A46" s="26">
        <v>1998</v>
      </c>
      <c r="B46" s="26"/>
      <c r="C46" s="26"/>
      <c r="D46" s="32">
        <v>96.504506666666671</v>
      </c>
      <c r="E46" s="32">
        <v>98.086872499999998</v>
      </c>
      <c r="F46" s="32">
        <v>99.886238333333324</v>
      </c>
      <c r="G46" s="37">
        <v>102.803275</v>
      </c>
      <c r="H46" s="30"/>
      <c r="I46" s="30"/>
      <c r="J46" s="33"/>
      <c r="K46" s="33">
        <f t="shared" si="4"/>
        <v>109.65045066666667</v>
      </c>
      <c r="L46" s="33">
        <f t="shared" si="4"/>
        <v>109.80868725000001</v>
      </c>
      <c r="M46" s="33">
        <f t="shared" si="4"/>
        <v>109.98862383333334</v>
      </c>
      <c r="N46" s="34">
        <f t="shared" si="3"/>
        <v>110.2803275</v>
      </c>
      <c r="O46" s="33">
        <v>110.30518534337445</v>
      </c>
      <c r="R46" s="31">
        <v>1998</v>
      </c>
      <c r="S46" s="35">
        <v>110.44811490223636</v>
      </c>
      <c r="T46" s="33">
        <f t="shared" si="1"/>
        <v>0.14292955886190839</v>
      </c>
    </row>
    <row r="47" spans="1:20" x14ac:dyDescent="0.2">
      <c r="A47" s="26">
        <v>1999</v>
      </c>
      <c r="B47" s="26"/>
      <c r="C47" s="26"/>
      <c r="D47" s="32">
        <v>89.241180833333331</v>
      </c>
      <c r="E47" s="32">
        <v>90.029340000000005</v>
      </c>
      <c r="F47" s="32">
        <v>95.572274999999991</v>
      </c>
      <c r="G47" s="37">
        <v>95.909282500000003</v>
      </c>
      <c r="H47" s="30"/>
      <c r="I47" s="30"/>
      <c r="J47" s="33"/>
      <c r="K47" s="33">
        <f t="shared" si="4"/>
        <v>108.92411808333333</v>
      </c>
      <c r="L47" s="33">
        <f t="shared" si="4"/>
        <v>109.002934</v>
      </c>
      <c r="M47" s="33">
        <f t="shared" si="4"/>
        <v>109.5572275</v>
      </c>
      <c r="N47" s="34">
        <f t="shared" si="3"/>
        <v>109.59092825</v>
      </c>
      <c r="O47" s="33">
        <v>109.57092297561948</v>
      </c>
      <c r="R47" s="31">
        <v>1999</v>
      </c>
      <c r="S47" s="35">
        <v>109.65093255416741</v>
      </c>
      <c r="T47" s="33">
        <f t="shared" si="1"/>
        <v>8.0009578547930005E-2</v>
      </c>
    </row>
    <row r="48" spans="1:20" x14ac:dyDescent="0.2">
      <c r="A48" s="26">
        <v>2000</v>
      </c>
      <c r="B48" s="26"/>
      <c r="C48" s="26"/>
      <c r="D48" s="32">
        <v>86.248319999999993</v>
      </c>
      <c r="E48" s="32">
        <v>86.604167499999988</v>
      </c>
      <c r="F48" s="32">
        <v>88.519075833333332</v>
      </c>
      <c r="G48" s="37">
        <v>89.939957499999991</v>
      </c>
      <c r="H48" s="30"/>
      <c r="I48" s="30"/>
      <c r="J48" s="33"/>
      <c r="K48" s="33">
        <f t="shared" si="4"/>
        <v>108.624832</v>
      </c>
      <c r="L48" s="33">
        <f t="shared" si="4"/>
        <v>108.66041675</v>
      </c>
      <c r="M48" s="33">
        <f t="shared" si="4"/>
        <v>108.85190758333333</v>
      </c>
      <c r="N48" s="34">
        <f t="shared" si="3"/>
        <v>108.99399575</v>
      </c>
      <c r="O48" s="33">
        <v>109.28174691505733</v>
      </c>
      <c r="R48" s="31">
        <v>2000</v>
      </c>
      <c r="S48" s="35">
        <v>109.31960192661371</v>
      </c>
      <c r="T48" s="33">
        <f t="shared" si="1"/>
        <v>3.7855011556388263E-2</v>
      </c>
    </row>
    <row r="49" spans="1:20" x14ac:dyDescent="0.2">
      <c r="A49" s="26">
        <v>2001</v>
      </c>
      <c r="B49" s="26"/>
      <c r="C49" s="26"/>
      <c r="D49" s="32">
        <v>79.161545833333335</v>
      </c>
      <c r="E49" s="32">
        <v>80.704875000000001</v>
      </c>
      <c r="F49" s="32">
        <v>81.746806666666672</v>
      </c>
      <c r="G49" s="37">
        <v>82.344924999999989</v>
      </c>
      <c r="H49" s="30"/>
      <c r="I49" s="30"/>
      <c r="J49" s="33"/>
      <c r="K49" s="33">
        <f t="shared" si="4"/>
        <v>107.91615458333334</v>
      </c>
      <c r="L49" s="33">
        <f t="shared" si="4"/>
        <v>108.0704875</v>
      </c>
      <c r="M49" s="33">
        <f t="shared" si="4"/>
        <v>108.17468066666666</v>
      </c>
      <c r="N49" s="34">
        <f t="shared" si="3"/>
        <v>108.2344925</v>
      </c>
      <c r="O49" s="33">
        <v>108.57490293828215</v>
      </c>
      <c r="R49" s="31">
        <v>2001</v>
      </c>
      <c r="S49" s="35">
        <v>108.73924650364241</v>
      </c>
      <c r="T49" s="33">
        <f t="shared" si="1"/>
        <v>0.16434356536025518</v>
      </c>
    </row>
    <row r="50" spans="1:20" x14ac:dyDescent="0.2">
      <c r="A50" s="26">
        <v>2002</v>
      </c>
      <c r="B50" s="26"/>
      <c r="C50" s="26"/>
      <c r="D50" s="32">
        <v>71.98774499999999</v>
      </c>
      <c r="E50" s="32">
        <v>74.910647499999996</v>
      </c>
      <c r="F50" s="32">
        <v>76.215877500000005</v>
      </c>
      <c r="G50" s="37">
        <v>78.68629</v>
      </c>
      <c r="H50" s="30"/>
      <c r="I50" s="30"/>
      <c r="J50" s="33"/>
      <c r="K50" s="33">
        <f t="shared" si="4"/>
        <v>107.1987745</v>
      </c>
      <c r="L50" s="33">
        <f t="shared" si="4"/>
        <v>107.49106474999999</v>
      </c>
      <c r="M50" s="33">
        <f t="shared" si="4"/>
        <v>107.62158775</v>
      </c>
      <c r="N50" s="34">
        <f t="shared" si="3"/>
        <v>107.868629</v>
      </c>
      <c r="O50" s="33">
        <v>107.85965163050082</v>
      </c>
      <c r="R50" s="31">
        <v>2002</v>
      </c>
      <c r="S50" s="35">
        <v>108.16932186440134</v>
      </c>
      <c r="T50" s="33">
        <f t="shared" si="1"/>
        <v>0.30967023390051907</v>
      </c>
    </row>
    <row r="51" spans="1:20" x14ac:dyDescent="0.2">
      <c r="A51" s="26">
        <v>2003</v>
      </c>
      <c r="B51" s="26"/>
      <c r="C51" s="26"/>
      <c r="D51" s="32">
        <v>66.354887500000004</v>
      </c>
      <c r="E51" s="32">
        <v>68.913070000000005</v>
      </c>
      <c r="F51" s="32" t="s">
        <v>20</v>
      </c>
      <c r="G51" s="37">
        <v>70.859954999999999</v>
      </c>
      <c r="H51" s="30"/>
      <c r="I51" s="30"/>
      <c r="J51" s="33"/>
      <c r="K51" s="33">
        <f t="shared" si="4"/>
        <v>106.63548875000001</v>
      </c>
      <c r="L51" s="33">
        <f t="shared" si="4"/>
        <v>106.891307</v>
      </c>
      <c r="M51" s="30"/>
      <c r="N51" s="34">
        <f t="shared" si="3"/>
        <v>107.0859955</v>
      </c>
      <c r="O51" s="33">
        <v>107.32695257310583</v>
      </c>
      <c r="R51" s="31">
        <v>2003</v>
      </c>
      <c r="S51" s="35">
        <v>107.57879195899621</v>
      </c>
      <c r="T51" s="33">
        <f t="shared" si="1"/>
        <v>0.2518393858903778</v>
      </c>
    </row>
    <row r="52" spans="1:20" x14ac:dyDescent="0.2">
      <c r="A52" s="26">
        <v>2004</v>
      </c>
      <c r="B52" s="38"/>
      <c r="C52" s="38"/>
      <c r="D52" s="39"/>
      <c r="E52" s="39"/>
      <c r="F52" s="39"/>
      <c r="G52" s="40"/>
      <c r="H52" s="41"/>
      <c r="I52" s="41"/>
      <c r="J52" s="42"/>
      <c r="K52" s="42"/>
      <c r="L52" s="42"/>
      <c r="M52" s="41"/>
      <c r="N52" s="42"/>
      <c r="O52" s="33">
        <v>106.74220872354314</v>
      </c>
      <c r="R52" s="43"/>
      <c r="S52" s="44"/>
      <c r="T52" s="42"/>
    </row>
    <row r="53" spans="1:20" x14ac:dyDescent="0.2">
      <c r="A53" s="26">
        <v>2005</v>
      </c>
      <c r="B53" s="38"/>
      <c r="C53" s="38"/>
      <c r="D53" s="39"/>
      <c r="E53" s="39"/>
      <c r="F53" s="39"/>
      <c r="G53" s="40"/>
      <c r="H53" s="41"/>
      <c r="I53" s="41"/>
      <c r="J53" s="42"/>
      <c r="K53" s="42"/>
      <c r="L53" s="42"/>
      <c r="M53" s="41"/>
      <c r="N53" s="42"/>
      <c r="O53" s="33">
        <v>106.1758434783206</v>
      </c>
      <c r="R53" s="43"/>
      <c r="S53" s="44"/>
      <c r="T53" s="42"/>
    </row>
    <row r="54" spans="1:20" x14ac:dyDescent="0.2">
      <c r="A54" s="26">
        <v>2006</v>
      </c>
      <c r="B54" s="38"/>
      <c r="C54" s="38"/>
      <c r="D54" s="39"/>
      <c r="E54" s="39"/>
      <c r="F54" s="39"/>
      <c r="G54" s="40"/>
      <c r="H54" s="41"/>
      <c r="I54" s="41"/>
      <c r="J54" s="42"/>
      <c r="K54" s="42"/>
      <c r="L54" s="42"/>
      <c r="M54" s="41"/>
      <c r="N54" s="42"/>
      <c r="O54" s="33">
        <v>106.11575287155549</v>
      </c>
      <c r="R54" s="43"/>
      <c r="S54" s="44"/>
      <c r="T54" s="42"/>
    </row>
    <row r="55" spans="1:20" x14ac:dyDescent="0.2">
      <c r="A55" s="26">
        <v>2007</v>
      </c>
      <c r="B55" s="38"/>
      <c r="C55" s="38"/>
      <c r="D55" s="39"/>
      <c r="E55" s="39"/>
      <c r="F55" s="39"/>
      <c r="G55" s="40"/>
      <c r="H55" s="41"/>
      <c r="I55" s="41"/>
      <c r="J55" s="42"/>
      <c r="K55" s="42"/>
      <c r="L55" s="42"/>
      <c r="M55" s="41"/>
      <c r="N55" s="42"/>
      <c r="O55" s="33">
        <v>105.63515801118483</v>
      </c>
      <c r="R55" s="43"/>
      <c r="S55" s="44"/>
      <c r="T55" s="42"/>
    </row>
    <row r="56" spans="1:20" x14ac:dyDescent="0.2">
      <c r="A56" s="26">
        <v>2008</v>
      </c>
      <c r="B56" s="38"/>
      <c r="C56" s="38"/>
      <c r="D56" s="39"/>
      <c r="E56" s="39"/>
      <c r="F56" s="39"/>
      <c r="G56" s="40"/>
      <c r="H56" s="41"/>
      <c r="I56" s="41"/>
      <c r="J56" s="42"/>
      <c r="K56" s="42"/>
      <c r="L56" s="42"/>
      <c r="M56" s="41"/>
      <c r="N56" s="42"/>
      <c r="O56" s="33">
        <v>105.24964371579424</v>
      </c>
      <c r="R56" s="43"/>
      <c r="S56" s="44"/>
      <c r="T56" s="42"/>
    </row>
    <row r="57" spans="1:20" x14ac:dyDescent="0.2">
      <c r="A57" s="26">
        <v>2009</v>
      </c>
      <c r="B57" s="38"/>
      <c r="C57" s="38"/>
      <c r="D57" s="39"/>
      <c r="E57" s="39"/>
      <c r="F57" s="39"/>
      <c r="G57" s="40"/>
      <c r="H57" s="41"/>
      <c r="I57" s="41"/>
      <c r="J57" s="42"/>
      <c r="K57" s="42"/>
      <c r="L57" s="42"/>
      <c r="M57" s="41"/>
      <c r="N57" s="42"/>
      <c r="O57" s="33">
        <v>104.93693624052236</v>
      </c>
      <c r="P57" s="45" t="s">
        <v>22</v>
      </c>
      <c r="R57" s="43"/>
      <c r="S57" s="44"/>
      <c r="T57" s="42"/>
    </row>
    <row r="58" spans="1:20" x14ac:dyDescent="0.2">
      <c r="A58" s="26">
        <v>2010</v>
      </c>
      <c r="B58" s="38"/>
      <c r="C58" s="38"/>
      <c r="D58" s="39"/>
      <c r="E58" s="39"/>
      <c r="F58" s="39"/>
      <c r="G58" s="40"/>
      <c r="H58" s="41"/>
      <c r="I58" s="41"/>
      <c r="J58" s="42"/>
      <c r="K58" s="42"/>
      <c r="L58" s="42"/>
      <c r="M58" s="41"/>
      <c r="N58" s="42"/>
      <c r="O58" s="33">
        <f>O57-0.4</f>
        <v>104.53693624052235</v>
      </c>
      <c r="P58" s="45" t="s">
        <v>22</v>
      </c>
      <c r="R58" s="43"/>
      <c r="S58" s="44"/>
      <c r="T58" s="42"/>
    </row>
    <row r="59" spans="1:20" x14ac:dyDescent="0.2">
      <c r="A59" s="46">
        <v>2011</v>
      </c>
      <c r="B59" s="38"/>
      <c r="C59" s="38"/>
      <c r="D59" s="39"/>
      <c r="E59" s="39"/>
      <c r="F59" s="39"/>
      <c r="G59" s="40"/>
      <c r="H59" s="41"/>
      <c r="I59" s="41"/>
      <c r="J59" s="42"/>
      <c r="K59" s="42"/>
      <c r="L59" s="42"/>
      <c r="M59" s="41"/>
      <c r="N59" s="42"/>
      <c r="O59" s="47">
        <v>104.36</v>
      </c>
      <c r="P59" s="45" t="s">
        <v>22</v>
      </c>
      <c r="R59" s="43"/>
      <c r="S59" s="44"/>
      <c r="T59" s="42"/>
    </row>
    <row r="60" spans="1:20" x14ac:dyDescent="0.2">
      <c r="A60" s="26">
        <v>2012</v>
      </c>
      <c r="B60" s="26"/>
      <c r="C60" s="26"/>
      <c r="D60" s="32"/>
      <c r="E60" s="32"/>
      <c r="F60" s="32"/>
      <c r="G60" s="37"/>
      <c r="H60" s="30"/>
      <c r="I60" s="30"/>
      <c r="J60" s="33"/>
      <c r="K60" s="33"/>
      <c r="L60" s="33"/>
      <c r="M60" s="30"/>
      <c r="N60" s="33"/>
      <c r="O60" s="33">
        <f>O59-0.4</f>
        <v>103.96</v>
      </c>
      <c r="P60" s="45" t="s">
        <v>23</v>
      </c>
      <c r="R60" s="43"/>
      <c r="S60" s="44"/>
      <c r="T60" s="42"/>
    </row>
    <row r="61" spans="1:20" x14ac:dyDescent="0.2">
      <c r="A61" s="26">
        <v>2013</v>
      </c>
      <c r="B61" s="26"/>
      <c r="C61" s="26"/>
      <c r="D61" s="32"/>
      <c r="E61" s="32"/>
      <c r="F61" s="32"/>
      <c r="G61" s="37"/>
      <c r="H61" s="30"/>
      <c r="I61" s="30"/>
      <c r="J61" s="33"/>
      <c r="K61" s="33"/>
      <c r="L61" s="33"/>
      <c r="M61" s="30"/>
      <c r="N61" s="33"/>
      <c r="O61" s="33">
        <f>O60-0.4</f>
        <v>103.55999999999999</v>
      </c>
      <c r="P61" s="48" t="s">
        <v>23</v>
      </c>
      <c r="R61" s="43"/>
      <c r="S61" s="44"/>
      <c r="T61" s="42"/>
    </row>
    <row r="62" spans="1:20" x14ac:dyDescent="0.2">
      <c r="A62" s="26">
        <v>2014</v>
      </c>
      <c r="B62" s="26"/>
      <c r="C62" s="26"/>
      <c r="D62" s="32"/>
      <c r="E62" s="32"/>
      <c r="F62" s="32"/>
      <c r="G62" s="37"/>
      <c r="H62" s="30"/>
      <c r="I62" s="30"/>
      <c r="J62" s="33"/>
      <c r="K62" s="33"/>
      <c r="L62" s="33"/>
      <c r="M62" s="30"/>
      <c r="N62" s="33"/>
      <c r="O62" s="33">
        <f>O61-0.4</f>
        <v>103.15999999999998</v>
      </c>
      <c r="P62" s="48" t="s">
        <v>23</v>
      </c>
      <c r="R62" s="43"/>
      <c r="S62" s="44"/>
      <c r="T62" s="42"/>
    </row>
    <row r="63" spans="1:20" x14ac:dyDescent="0.2">
      <c r="A63" s="26">
        <v>2015</v>
      </c>
      <c r="B63" s="26"/>
      <c r="C63" s="26"/>
      <c r="D63" s="32"/>
      <c r="E63" s="32"/>
      <c r="F63" s="32"/>
      <c r="G63" s="37"/>
      <c r="H63" s="30"/>
      <c r="I63" s="30"/>
      <c r="J63" s="33"/>
      <c r="K63" s="33"/>
      <c r="L63" s="33"/>
      <c r="M63" s="30"/>
      <c r="N63" s="33"/>
      <c r="O63" s="33">
        <f>O62-0.4</f>
        <v>102.75999999999998</v>
      </c>
      <c r="P63" s="48" t="s">
        <v>23</v>
      </c>
      <c r="R63" s="43"/>
      <c r="S63" s="44"/>
      <c r="T63" s="42"/>
    </row>
    <row r="64" spans="1:20" x14ac:dyDescent="0.2">
      <c r="A64" s="26">
        <v>2016</v>
      </c>
      <c r="B64" s="26"/>
      <c r="C64" s="26"/>
      <c r="D64" s="32"/>
      <c r="E64" s="32"/>
      <c r="F64" s="32"/>
      <c r="G64" s="30"/>
      <c r="H64" s="30"/>
      <c r="I64" s="30"/>
      <c r="J64" s="30"/>
      <c r="K64" s="30"/>
      <c r="L64" s="30"/>
      <c r="M64" s="30"/>
      <c r="N64" s="30"/>
      <c r="O64" s="33">
        <f>O63-0.4</f>
        <v>102.35999999999997</v>
      </c>
      <c r="P64" s="48" t="s">
        <v>23</v>
      </c>
    </row>
    <row r="66" spans="1:1" x14ac:dyDescent="0.2">
      <c r="A66" s="49" t="s">
        <v>24</v>
      </c>
    </row>
    <row r="67" spans="1:1" x14ac:dyDescent="0.2">
      <c r="A67" s="49" t="s">
        <v>25</v>
      </c>
    </row>
    <row r="68" spans="1:1" x14ac:dyDescent="0.2">
      <c r="A68" s="49" t="s">
        <v>26</v>
      </c>
    </row>
    <row r="69" spans="1:1" x14ac:dyDescent="0.2">
      <c r="A69" s="24" t="s">
        <v>27</v>
      </c>
    </row>
    <row r="70" spans="1:1" x14ac:dyDescent="0.2">
      <c r="A70" s="49" t="s">
        <v>28</v>
      </c>
    </row>
  </sheetData>
  <pageMargins left="0.34" right="0.24" top="0.68" bottom="0.82" header="0.5" footer="0.5"/>
  <pageSetup paperSize="9" scale="90" orientation="portrait" horizontalDpi="0" verticalDpi="0" r:id="rId1"/>
  <headerFooter alignWithMargins="0"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Meathop model 2016 - NH</vt:lpstr>
      <vt:lpstr>Final reference data 1959-2009</vt:lpstr>
      <vt:lpstr>C. Meathop NH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Garnett</dc:creator>
  <cp:lastModifiedBy>Administrator</cp:lastModifiedBy>
  <dcterms:created xsi:type="dcterms:W3CDTF">2016-09-08T09:37:50Z</dcterms:created>
  <dcterms:modified xsi:type="dcterms:W3CDTF">2016-09-08T13:04:17Z</dcterms:modified>
</cp:coreProperties>
</file>