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662" documentId="6_{1829D431-C2FB-4377-8E69-3055CEEDA10B}" xr6:coauthVersionLast="47" xr6:coauthVersionMax="47" xr10:uidLastSave="{76A67FBA-89BA-4653-B4C8-06B4443A51BB}"/>
  <bookViews>
    <workbookView xWindow="-120" yWindow="-120" windowWidth="29040" windowHeight="15720" activeTab="1" xr2:uid="{00000000-000D-0000-FFFF-FFFF00000000}"/>
  </bookViews>
  <sheets>
    <sheet name="Cover" sheetId="1" r:id="rId1"/>
    <sheet name="Values_Master" sheetId="13" r:id="rId2"/>
    <sheet name="Sheet1" sheetId="14" r:id="rId3"/>
    <sheet name="Ancillary calculations" sheetId="9" r:id="rId4"/>
    <sheet name="ref" sheetId="12" r:id="rId5"/>
  </sheets>
  <definedNames>
    <definedName name="_xlnm._FilterDatabase" localSheetId="1" hidden="1">Values_Master!$A$1:$E$169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5" i="9" l="1"/>
  <c r="E46" i="9"/>
  <c r="E44" i="9"/>
  <c r="D45" i="9"/>
  <c r="D46" i="9"/>
  <c r="D44" i="9"/>
  <c r="D21" i="1" l="1" a="1"/>
  <c r="D21" i="1" s="1"/>
  <c r="C40" i="9"/>
  <c r="C36" i="9" l="1"/>
  <c r="G22" i="9"/>
  <c r="H22" i="9"/>
  <c r="I22" i="9"/>
  <c r="G23" i="9"/>
  <c r="H23" i="9"/>
  <c r="I23" i="9"/>
  <c r="G24" i="9"/>
  <c r="H24" i="9"/>
  <c r="I24" i="9"/>
  <c r="G25" i="9"/>
  <c r="H25" i="9"/>
  <c r="I25" i="9"/>
  <c r="G26" i="9"/>
  <c r="H26" i="9"/>
  <c r="I26" i="9"/>
  <c r="G27" i="9"/>
  <c r="H27" i="9"/>
  <c r="I27" i="9"/>
  <c r="G28" i="9"/>
  <c r="H28" i="9"/>
  <c r="I28" i="9"/>
  <c r="G29" i="9"/>
  <c r="H29" i="9"/>
  <c r="I29" i="9"/>
  <c r="G30" i="9"/>
  <c r="H30" i="9"/>
  <c r="I30" i="9"/>
  <c r="K22" i="9"/>
  <c r="L22" i="9"/>
  <c r="M22" i="9"/>
  <c r="N22" i="9"/>
  <c r="O22" i="9"/>
  <c r="P22" i="9"/>
  <c r="Q22" i="9"/>
  <c r="K23" i="9"/>
  <c r="L23" i="9"/>
  <c r="M23" i="9"/>
  <c r="N23" i="9"/>
  <c r="O23" i="9"/>
  <c r="P23" i="9"/>
  <c r="Q23" i="9"/>
  <c r="K24" i="9"/>
  <c r="L24" i="9"/>
  <c r="M24" i="9"/>
  <c r="N24" i="9"/>
  <c r="O24" i="9"/>
  <c r="P24" i="9"/>
  <c r="Q24" i="9"/>
  <c r="K25" i="9"/>
  <c r="L25" i="9"/>
  <c r="M25" i="9"/>
  <c r="N25" i="9"/>
  <c r="O25" i="9"/>
  <c r="P25" i="9"/>
  <c r="Q25" i="9"/>
  <c r="K26" i="9"/>
  <c r="L26" i="9"/>
  <c r="M26" i="9"/>
  <c r="N26" i="9"/>
  <c r="O26" i="9"/>
  <c r="P26" i="9"/>
  <c r="Q26" i="9"/>
  <c r="K27" i="9"/>
  <c r="L27" i="9"/>
  <c r="M27" i="9"/>
  <c r="N27" i="9"/>
  <c r="O27" i="9"/>
  <c r="P27" i="9"/>
  <c r="Q27" i="9"/>
  <c r="K28" i="9"/>
  <c r="L28" i="9"/>
  <c r="M28" i="9"/>
  <c r="N28" i="9"/>
  <c r="O28" i="9"/>
  <c r="P28" i="9"/>
  <c r="Q28" i="9"/>
  <c r="K29" i="9"/>
  <c r="L29" i="9"/>
  <c r="M29" i="9"/>
  <c r="N29" i="9"/>
  <c r="O29" i="9"/>
  <c r="P29" i="9"/>
  <c r="Q29" i="9"/>
  <c r="K30" i="9"/>
  <c r="L30" i="9"/>
  <c r="M30" i="9"/>
  <c r="N30" i="9"/>
  <c r="O30" i="9"/>
  <c r="P30" i="9"/>
  <c r="Q30" i="9"/>
  <c r="J23" i="9"/>
  <c r="J24" i="9"/>
  <c r="J25" i="9"/>
  <c r="J26" i="9"/>
  <c r="J27" i="9"/>
  <c r="J28" i="9"/>
  <c r="J29" i="9"/>
  <c r="J30" i="9"/>
  <c r="J22" i="9"/>
  <c r="D9" i="9" l="1"/>
  <c r="D8" i="9" l="1"/>
  <c r="D7" i="9"/>
  <c r="D6" i="9"/>
  <c r="D5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<sst xmlns="http://schemas.openxmlformats.org/spreadsheetml/2006/main" count="617" uniqueCount="221">
  <si>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</si>
  <si>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</si>
  <si>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</si>
  <si>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</si>
  <si>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</si>
  <si>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</si>
  <si>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</si>
  <si>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</si>
  <si>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</si>
  <si>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</si>
  <si>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</si>
  <si>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</si>
  <si>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</si>
  <si>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</si>
  <si>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</si>
  <si>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</si>
  <si>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</si>
  <si>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</si>
  <si>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</si>
  <si>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</si>
  <si>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</si>
  <si>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</si>
  <si>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</si>
  <si>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</si>
  <si>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</si>
  <si>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</si>
  <si>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</si>
  <si>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</si>
  <si>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</si>
  <si>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</si>
  <si>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</si>
  <si>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</si>
  <si>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</si>
  <si>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</si>
  <si>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</si>
  <si>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</si>
  <si>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</si>
  <si>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[Empty on purpose]</t>
  </si>
  <si>
    <t>none</t>
  </si>
  <si>
    <t>unit</t>
  </si>
  <si>
    <t>URL</t>
  </si>
  <si>
    <t>Data</t>
  </si>
  <si>
    <t>Joris Baars</t>
  </si>
  <si>
    <t>Source</t>
  </si>
  <si>
    <t>No_Cols</t>
  </si>
  <si>
    <t>DATA_Info</t>
  </si>
  <si>
    <t>Values_Master</t>
  </si>
  <si>
    <t>Value</t>
  </si>
  <si>
    <t>Aspect classification</t>
  </si>
  <si>
    <t>Aspect meaning</t>
  </si>
  <si>
    <t>LIST</t>
  </si>
  <si>
    <t>Unit</t>
  </si>
  <si>
    <t>Element</t>
  </si>
  <si>
    <t>Co</t>
  </si>
  <si>
    <t>Li</t>
  </si>
  <si>
    <t>Ni</t>
  </si>
  <si>
    <t>Mn</t>
  </si>
  <si>
    <t>kg</t>
  </si>
  <si>
    <t>CoSO</t>
  </si>
  <si>
    <t>NiSO</t>
  </si>
  <si>
    <t>MnSO</t>
  </si>
  <si>
    <t>LiCO</t>
  </si>
  <si>
    <t>Molar weight</t>
  </si>
  <si>
    <t>Atom</t>
  </si>
  <si>
    <t>Al</t>
  </si>
  <si>
    <t>Fe</t>
  </si>
  <si>
    <t>P</t>
  </si>
  <si>
    <t>Ti</t>
  </si>
  <si>
    <t>O</t>
  </si>
  <si>
    <t>S</t>
  </si>
  <si>
    <t>C</t>
  </si>
  <si>
    <t>Atomic MW</t>
  </si>
  <si>
    <t>LiOH</t>
  </si>
  <si>
    <t>LFP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</si>
  <si>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</si>
  <si>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</si>
  <si>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</si>
  <si>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</si>
  <si>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</si>
  <si>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</si>
  <si>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</si>
  <si>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Component</t>
  </si>
  <si>
    <t>Cu</t>
  </si>
  <si>
    <t>NMC333</t>
  </si>
  <si>
    <t xml:space="preserve">Li1.05(Ni1/3Mn1/3Co1/3)0.95O2 </t>
  </si>
  <si>
    <t>NMC622</t>
  </si>
  <si>
    <t>Li1.05(Ni0.6Mn0.2Co0.2)0.95O2</t>
  </si>
  <si>
    <t>NMC532</t>
  </si>
  <si>
    <t>Li1.05(Ni0.5Mn0.3Co0.2)0.95O2</t>
  </si>
  <si>
    <t>NMC811</t>
  </si>
  <si>
    <t>Li1.05(Ni0.8Mn0.1Co0.1)0.95O2</t>
  </si>
  <si>
    <t>NCA</t>
  </si>
  <si>
    <t>LiNi0.80Co0.15Al0.05O2-Graphite</t>
  </si>
  <si>
    <t>LiFePO4</t>
  </si>
  <si>
    <t>LMO</t>
  </si>
  <si>
    <t>Manganese-Spinel</t>
  </si>
  <si>
    <t>LTO</t>
  </si>
  <si>
    <t>Li4Ti5O12</t>
  </si>
  <si>
    <t>G</t>
  </si>
  <si>
    <t>Graphite</t>
  </si>
  <si>
    <t>NMC333/x%LMO-G</t>
  </si>
  <si>
    <t>anode current collector Cu (10um)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</si>
  <si>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</si>
  <si>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</si>
  <si>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</si>
  <si>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</si>
  <si>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</si>
  <si>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</si>
  <si>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</si>
  <si>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</si>
  <si>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</si>
  <si>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</si>
  <si>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</si>
  <si>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</si>
  <si>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</si>
  <si>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cell group interconnect</t>
  </si>
  <si>
    <t>cell terminal anode</t>
  </si>
  <si>
    <t>cell terminal cathode</t>
  </si>
  <si>
    <t>module terminal</t>
  </si>
  <si>
    <t>module container</t>
  </si>
  <si>
    <t>electrolyte (LFP)</t>
  </si>
  <si>
    <t>electrolyte (LMO)</t>
  </si>
  <si>
    <t>electrolyte (NMC/NCA)</t>
  </si>
  <si>
    <t>module thermal conductor</t>
  </si>
  <si>
    <t>module compression plates</t>
  </si>
  <si>
    <t>battery jacket</t>
  </si>
  <si>
    <t>module interconnects</t>
  </si>
  <si>
    <t>pack terminals</t>
  </si>
  <si>
    <t>pack heater</t>
  </si>
  <si>
    <t>busbar</t>
  </si>
  <si>
    <t>Si</t>
  </si>
  <si>
    <t>Li in electrolyte</t>
  </si>
  <si>
    <t>m weight</t>
  </si>
  <si>
    <t xml:space="preserve">Molar weight. 0.126kg of LiFP6 in electrolyte. </t>
  </si>
  <si>
    <t>mass percent</t>
  </si>
  <si>
    <t>total</t>
  </si>
  <si>
    <t>Silicon oxide</t>
  </si>
  <si>
    <t>anode active material (SiO)</t>
  </si>
  <si>
    <t>v1</t>
  </si>
  <si>
    <t>Element content of battery materials</t>
  </si>
  <si>
    <t>Ni, Co, Mn, Li, Al, P, Fe, Cu, C</t>
  </si>
  <si>
    <t>Goods</t>
  </si>
  <si>
    <t>Goods embedded in battery</t>
  </si>
  <si>
    <t>mass</t>
  </si>
  <si>
    <t>Chemical_Elements</t>
  </si>
  <si>
    <t>model_classification</t>
  </si>
  <si>
    <t>ODYM Parameter File</t>
  </si>
  <si>
    <t>anode active material (natural graphite)</t>
  </si>
  <si>
    <t>v2</t>
  </si>
  <si>
    <t>cell container</t>
  </si>
  <si>
    <t xml:space="preserve">Cell container </t>
  </si>
  <si>
    <t>PP</t>
  </si>
  <si>
    <t>density</t>
  </si>
  <si>
    <t>PET</t>
  </si>
  <si>
    <t>thickness</t>
  </si>
  <si>
    <t>all</t>
  </si>
  <si>
    <t>aluminium, wrought alloy</t>
  </si>
  <si>
    <t>anode active material (synthetic graphite)</t>
  </si>
  <si>
    <t>anode binder (CMC)</t>
  </si>
  <si>
    <t>anode binder additive (SBR)</t>
  </si>
  <si>
    <t>anode carbon black</t>
  </si>
  <si>
    <t>anode current collector Cu (13um)</t>
  </si>
  <si>
    <t>anode current collector Cu (14um)</t>
  </si>
  <si>
    <t>anode electrode scrap</t>
  </si>
  <si>
    <t>anode slurry</t>
  </si>
  <si>
    <t>battery management system</t>
  </si>
  <si>
    <t>battery pack</t>
  </si>
  <si>
    <t>battery production scrap</t>
  </si>
  <si>
    <t>binder solvent (deionised water)</t>
  </si>
  <si>
    <t>binder solvent (NMP)</t>
  </si>
  <si>
    <t>binder solvent recycled (NMP)</t>
  </si>
  <si>
    <t>calendered anode rolls</t>
  </si>
  <si>
    <t>calendered cathode rolls</t>
  </si>
  <si>
    <t>cathode binder (PVDF)</t>
  </si>
  <si>
    <t>cathode binder solvent waste</t>
  </si>
  <si>
    <t>cathode carbon black</t>
  </si>
  <si>
    <t>cathode current collector Al (17um)</t>
  </si>
  <si>
    <t>cathode current collector Al (18um)</t>
  </si>
  <si>
    <t>cathode electrode scrap</t>
  </si>
  <si>
    <t>cathode slurry</t>
  </si>
  <si>
    <t>cell</t>
  </si>
  <si>
    <t>cell scrap</t>
  </si>
  <si>
    <t>coated anode</t>
  </si>
  <si>
    <t>coated cathode</t>
  </si>
  <si>
    <t>coated separator (5um+2um)</t>
  </si>
  <si>
    <t>coated separator (7um+2um)</t>
  </si>
  <si>
    <t>coated separator (9um+3um)</t>
  </si>
  <si>
    <t>coolant</t>
  </si>
  <si>
    <t>dried electrodes</t>
  </si>
  <si>
    <t>electricity for battery production, medium voltage</t>
  </si>
  <si>
    <t>electrolyte scrap</t>
  </si>
  <si>
    <t>enclosed cell</t>
  </si>
  <si>
    <t>extrusion, plastic film</t>
  </si>
  <si>
    <t>gas release</t>
  </si>
  <si>
    <t>heat, district or industrial, natural gas for battery production</t>
  </si>
  <si>
    <t>jelly roll</t>
  </si>
  <si>
    <t>module electronics</t>
  </si>
  <si>
    <t>polyethylene terephthalate, granulate, amorphous</t>
  </si>
  <si>
    <t>polypropylene, granulate</t>
  </si>
  <si>
    <t>separator (5um)</t>
  </si>
  <si>
    <t>separator (7um)</t>
  </si>
  <si>
    <t>separator (9um)</t>
  </si>
  <si>
    <t>separator scrap</t>
  </si>
  <si>
    <t>sheet rolling, aluminium</t>
  </si>
  <si>
    <t>slitted anode</t>
  </si>
  <si>
    <t>slitted cathode</t>
  </si>
  <si>
    <t>unformated cell</t>
  </si>
  <si>
    <t>waste anode current collector Cu</t>
  </si>
  <si>
    <t>waste anode slurry</t>
  </si>
  <si>
    <t>waste cathode current collector Al</t>
  </si>
  <si>
    <t>waste cathode slurry</t>
  </si>
  <si>
    <t>wastewater, average</t>
  </si>
  <si>
    <t>welded jelly roll</t>
  </si>
  <si>
    <t>module tab</t>
  </si>
  <si>
    <t>module row rack</t>
  </si>
  <si>
    <t>BatPaC</t>
  </si>
  <si>
    <t>battery jacket steel</t>
  </si>
  <si>
    <t>battery jacket aluminium</t>
  </si>
  <si>
    <t>cooling panels</t>
  </si>
  <si>
    <t>cooling mains fe</t>
  </si>
  <si>
    <t>cathode active material (50%/50% NMC532/LMO -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</si>
</sst>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.0000_);_(* \(#,##0.0000\);_(* &quot;-&quot;??_);_(@_)"/>
    <numFmt numFmtId="165" formatCode="&quot; &quot;#,##0.00&quot; &quot;;&quot;-&quot;#,##0.00&quot; &quot;;&quot; -&quot;00&quot; &quot;;&quot; &quot;@&quot; &quot;"/>
    <numFmt numFmtId="166" formatCode="0.000"/>
    <numFmt numFmtId="167" formatCode="_-* #,##0.0000_-;\-* #,##0.0000_-;_-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4"/>
      <color rgb="FF0B0C0C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Protection="0">
      <alignment horizontal="left"/>
    </xf>
    <xf numFmtId="0" fontId="8" fillId="0" borderId="2" applyNumberFormat="0" applyProtection="0">
      <alignment horizontal="left" wrapText="1"/>
    </xf>
    <xf numFmtId="0" fontId="8" fillId="0" borderId="1" applyNumberFormat="0" applyProtection="0">
      <alignment wrapText="1"/>
    </xf>
    <xf numFmtId="0" fontId="9" fillId="0" borderId="3" applyNumberFormat="0" applyFont="0" applyProtection="0">
      <alignment wrapText="1"/>
    </xf>
    <xf numFmtId="0" fontId="8" fillId="0" borderId="4" applyNumberFormat="0" applyProtection="0">
      <alignment wrapText="1"/>
    </xf>
    <xf numFmtId="0" fontId="2" fillId="0" borderId="0"/>
    <xf numFmtId="0" fontId="10" fillId="0" borderId="0"/>
    <xf numFmtId="165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ont="0" applyBorder="0" applyProtection="0"/>
    <xf numFmtId="0" fontId="13" fillId="0" borderId="0"/>
    <xf numFmtId="9" fontId="13" fillId="0" borderId="0" applyFont="0" applyFill="0" applyBorder="0" applyAlignment="0" applyProtection="0"/>
    <xf numFmtId="0" fontId="10" fillId="0" borderId="0" applyNumberFormat="0" applyBorder="0" applyProtection="0"/>
  </cellStyleXfs>
  <cellXfs count="4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 applyProtection="1"/>
    <xf numFmtId="0" fontId="0" fillId="0" borderId="0" xfId="0" quotePrefix="1" applyFont="1" applyFill="1"/>
    <xf numFmtId="0" fontId="0" fillId="0" borderId="0" xfId="0" applyFill="1" applyBorder="1"/>
    <xf numFmtId="0" fontId="0" fillId="0" borderId="0" xfId="0" applyBorder="1"/>
    <xf numFmtId="0" fontId="0" fillId="0" borderId="0" xfId="0" applyFont="1" applyBorder="1"/>
    <xf numFmtId="164" fontId="0" fillId="0" borderId="0" xfId="0" applyNumberFormat="1" applyBorder="1"/>
    <xf numFmtId="2" fontId="0" fillId="0" borderId="0" xfId="0" applyNumberFormat="1" applyBorder="1"/>
    <xf numFmtId="49" fontId="0" fillId="0" borderId="0" xfId="0" applyNumberFormat="1"/>
    <xf numFmtId="0" fontId="6" fillId="0" borderId="0" xfId="1" applyAlignment="1" applyProtection="1"/>
    <xf numFmtId="0" fontId="14" fillId="0" borderId="0" xfId="0" applyFont="1"/>
    <xf numFmtId="166" fontId="0" fillId="0" borderId="0" xfId="0" applyNumberFormat="1"/>
    <xf numFmtId="166" fontId="1" fillId="0" borderId="0" xfId="0" applyNumberFormat="1" applyFont="1"/>
    <xf numFmtId="0" fontId="2" fillId="0" borderId="5" xfId="0" applyFont="1" applyBorder="1"/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5" fillId="0" borderId="9" xfId="0" applyFont="1" applyBorder="1"/>
    <xf numFmtId="167" fontId="0" fillId="0" borderId="0" xfId="0" applyNumberFormat="1" applyBorder="1"/>
    <xf numFmtId="0" fontId="0" fillId="0" borderId="0" xfId="0" applyAlignment="1">
      <alignment horizontal="left"/>
    </xf>
    <xf numFmtId="166" fontId="0" fillId="0" borderId="0" xfId="0" applyNumberFormat="1" applyFill="1"/>
    <xf numFmtId="0" fontId="0" fillId="0" borderId="0" xfId="0" applyFill="1" applyAlignment="1">
      <alignment horizontal="left"/>
    </xf>
    <xf numFmtId="166" fontId="0" fillId="0" borderId="0" xfId="0" applyNumberFormat="1" applyFont="1"/>
  </cellXfs>
  <cellStyles count="15">
    <cellStyle name="Body: normal cell" xfId="5" xr:uid="{00000000-0005-0000-0000-000000000000}"/>
    <cellStyle name="Comma 2" xfId="9" xr:uid="{789DB87A-49D9-4719-97FB-AF9F9BCEDA1A}"/>
    <cellStyle name="Header: bottom row" xfId="4" xr:uid="{00000000-0005-0000-0000-000001000000}"/>
    <cellStyle name="Header: top rows" xfId="3" xr:uid="{00000000-0005-0000-0000-000002000000}"/>
    <cellStyle name="Hyperlink" xfId="1" builtinId="8"/>
    <cellStyle name="Hyperlink 2" xfId="10" xr:uid="{97F2B904-6E3B-48FF-A430-76432C0FC7B6}"/>
    <cellStyle name="Normal" xfId="0" builtinId="0"/>
    <cellStyle name="Normal 2" xfId="7" xr:uid="{00000000-0005-0000-0000-000005000000}"/>
    <cellStyle name="Normal 2 2" xfId="11" xr:uid="{632EFA0B-CA4D-418B-ACD4-400B72D2DA6E}"/>
    <cellStyle name="Normal 2 3" xfId="14" xr:uid="{02666A25-0239-47EC-92A2-8BADAFC37F34}"/>
    <cellStyle name="Normal 3" xfId="8" xr:uid="{33507A49-7C90-436F-B620-AF7E9ADB9CEB}"/>
    <cellStyle name="Normal 4" xfId="12" xr:uid="{C66BE552-B57B-4D06-A370-B6E890C78EF8}"/>
    <cellStyle name="Parent row" xfId="6" xr:uid="{00000000-0005-0000-0000-000006000000}"/>
    <cellStyle name="Percent 2" xfId="13" xr:uid="{2A21CD4E-2899-44D1-89AD-E968682D4B71}"/>
    <cellStyle name="Table title" xfId="2" xr:uid="{00000000-0005-0000-0000-000009000000}"/>
  </cellStyles>
  <dxfs count="0"/>
  <tableStyles count="1" defaultTableStyle="TableStyleMedium2" defaultPivotStyle="PivotStyleMedium9">
    <tableStyle name="Invisible" pivot="0" table="0" count="0" xr9:uid="{F487509A-8122-4908-8473-D1DA77CB49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D27" sqref="D27"/>
    </sheetView>
  </sheetViews>
  <sheetFormatPr defaultColWidth="9.140625" defaultRowHeight="15" x14ac:dyDescent="0.25"/>
  <cols>
    <col min="1" max="1" width="36.7109375" bestFit="1" customWidth="1"/>
    <col min="2" max="2" width="35" customWidth="1"/>
    <col min="3" max="3" width="23.140625" bestFit="1" customWidth="1"/>
    <col min="4" max="4" width="47.42578125" bestFit="1" customWidth="1"/>
    <col min="5" max="5" width="6.5703125" customWidth="1"/>
    <col min="6" max="6" width="43" customWidth="1"/>
    <col min="7" max="7" width="3.42578125" customWidth="1"/>
    <col min="8" max="9" width="3.28515625" customWidth="1"/>
  </cols>
  <sheetData>
    <row r="1" spans="1:10" x14ac:dyDescent="0.25">
      <c r="A1" s="6" t="s">
        <v>146</v>
      </c>
      <c r="F1" s="13" t="s">
        <v>36</v>
      </c>
    </row>
    <row r="2" spans="1:10" x14ac:dyDescent="0.25">
      <c r="A2" s="4" t="s">
        <v>3</v>
      </c>
      <c r="B2" s="1" t="s">
        <v>138</v>
      </c>
      <c r="F2" s="7" t="s">
        <v>13</v>
      </c>
      <c r="J2" s="1"/>
    </row>
    <row r="3" spans="1:10" x14ac:dyDescent="0.25">
      <c r="A3" s="4" t="s">
        <v>4</v>
      </c>
      <c r="F3" s="7" t="s">
        <v>14</v>
      </c>
      <c r="J3" s="1"/>
    </row>
    <row r="4" spans="1:10" x14ac:dyDescent="0.25">
      <c r="A4" s="4" t="s">
        <v>5</v>
      </c>
      <c r="B4" t="s">
        <v>139</v>
      </c>
      <c r="F4" t="s">
        <v>15</v>
      </c>
      <c r="J4" s="1"/>
    </row>
    <row r="5" spans="1:10" x14ac:dyDescent="0.25">
      <c r="A5" s="4" t="s">
        <v>6</v>
      </c>
      <c r="B5" s="1" t="s">
        <v>57</v>
      </c>
      <c r="F5" t="s">
        <v>28</v>
      </c>
      <c r="J5" s="1"/>
    </row>
    <row r="6" spans="1:10" x14ac:dyDescent="0.25">
      <c r="A6" s="4" t="s">
        <v>26</v>
      </c>
      <c r="B6" s="1" t="s">
        <v>38</v>
      </c>
      <c r="C6" t="s">
        <v>38</v>
      </c>
      <c r="F6" t="s">
        <v>30</v>
      </c>
      <c r="J6" s="1"/>
    </row>
    <row r="7" spans="1:10" x14ac:dyDescent="0.25">
      <c r="A7" s="4" t="s">
        <v>27</v>
      </c>
      <c r="B7" s="1" t="s">
        <v>38</v>
      </c>
      <c r="F7" t="s">
        <v>29</v>
      </c>
      <c r="J7" s="1"/>
    </row>
    <row r="8" spans="1:10" x14ac:dyDescent="0.25">
      <c r="A8" s="5" t="s">
        <v>7</v>
      </c>
      <c r="B8" t="s">
        <v>38</v>
      </c>
      <c r="F8" t="s">
        <v>16</v>
      </c>
      <c r="J8" s="1"/>
    </row>
    <row r="9" spans="1:10" x14ac:dyDescent="0.25">
      <c r="A9" s="2" t="s">
        <v>8</v>
      </c>
      <c r="B9" s="16"/>
      <c r="F9" t="s">
        <v>25</v>
      </c>
      <c r="J9" s="1"/>
    </row>
    <row r="10" spans="1:10" x14ac:dyDescent="0.25">
      <c r="A10" s="4" t="s">
        <v>9</v>
      </c>
      <c r="F10" t="s">
        <v>17</v>
      </c>
      <c r="J10" s="1"/>
    </row>
    <row r="11" spans="1:10" x14ac:dyDescent="0.25">
      <c r="A11" s="2" t="s">
        <v>0</v>
      </c>
      <c r="B11" s="3">
        <v>44255</v>
      </c>
      <c r="F11" t="s">
        <v>18</v>
      </c>
      <c r="J11" s="1"/>
    </row>
    <row r="12" spans="1:10" x14ac:dyDescent="0.25">
      <c r="A12" s="4" t="s">
        <v>1</v>
      </c>
      <c r="B12" s="3">
        <v>44534</v>
      </c>
      <c r="F12" t="s">
        <v>19</v>
      </c>
      <c r="J12" s="1"/>
    </row>
    <row r="13" spans="1:10" x14ac:dyDescent="0.25">
      <c r="A13" s="4" t="s">
        <v>2</v>
      </c>
      <c r="B13" t="s">
        <v>42</v>
      </c>
      <c r="F13" t="s">
        <v>20</v>
      </c>
      <c r="J13" s="1"/>
    </row>
    <row r="14" spans="1:10" x14ac:dyDescent="0.25">
      <c r="A14" s="4" t="s">
        <v>10</v>
      </c>
      <c r="B14" s="15" t="s">
        <v>148</v>
      </c>
      <c r="F14" t="s">
        <v>21</v>
      </c>
      <c r="J14" s="1"/>
    </row>
    <row r="15" spans="1:10" x14ac:dyDescent="0.25">
      <c r="A15" s="4" t="s">
        <v>11</v>
      </c>
      <c r="B15" t="s">
        <v>145</v>
      </c>
      <c r="F15" t="s">
        <v>22</v>
      </c>
      <c r="J15" s="1"/>
    </row>
    <row r="16" spans="1:10" x14ac:dyDescent="0.25">
      <c r="A16" s="5" t="s">
        <v>37</v>
      </c>
      <c r="B16" s="11"/>
      <c r="C16" s="11"/>
      <c r="J16" s="1"/>
    </row>
    <row r="17" spans="1:10" x14ac:dyDescent="0.25">
      <c r="A17" s="5" t="s">
        <v>37</v>
      </c>
      <c r="B17" s="11"/>
      <c r="C17" s="11"/>
      <c r="J17" s="1"/>
    </row>
    <row r="18" spans="1:10" x14ac:dyDescent="0.25">
      <c r="A18" s="5" t="s">
        <v>37</v>
      </c>
      <c r="B18" s="11"/>
      <c r="C18" s="11"/>
      <c r="J18" s="1"/>
    </row>
    <row r="19" spans="1:10" x14ac:dyDescent="0.25">
      <c r="A19" s="5" t="s">
        <v>37</v>
      </c>
      <c r="B19" s="11"/>
      <c r="C19" s="11"/>
      <c r="J19" s="1"/>
    </row>
    <row r="20" spans="1:10" x14ac:dyDescent="0.25">
      <c r="A20" s="5" t="s">
        <v>37</v>
      </c>
      <c r="B20" s="11"/>
      <c r="C20" s="11"/>
      <c r="J20" s="1"/>
    </row>
    <row r="21" spans="1:10" x14ac:dyDescent="0.25">
      <c r="A21" s="4" t="s">
        <v>12</v>
      </c>
      <c r="B21" s="6" t="s">
        <v>50</v>
      </c>
      <c r="C21" s="17" t="s">
        <v>44</v>
      </c>
      <c r="D21" s="18" t="e" cm="1" vm="1">
        <f t="array" aca="1" ref="D21" ca="1">Values_Master!C:C</f>
        <v>#VALUE!</v>
      </c>
      <c r="F21" t="s">
        <v>24</v>
      </c>
      <c r="J21" s="1"/>
    </row>
    <row r="22" spans="1:10" x14ac:dyDescent="0.25">
      <c r="A22" s="4" t="s">
        <v>48</v>
      </c>
      <c r="B22" s="4" t="s">
        <v>49</v>
      </c>
      <c r="C22" s="4" t="s">
        <v>34</v>
      </c>
      <c r="D22" s="4" t="s">
        <v>45</v>
      </c>
      <c r="E22" s="9"/>
      <c r="F22" s="9"/>
      <c r="J22" s="1"/>
    </row>
    <row r="23" spans="1:10" x14ac:dyDescent="0.25">
      <c r="A23" s="14" t="s">
        <v>144</v>
      </c>
      <c r="B23" s="9" t="s">
        <v>140</v>
      </c>
      <c r="C23" s="14" t="s">
        <v>46</v>
      </c>
      <c r="D23" s="9" t="s">
        <v>143</v>
      </c>
      <c r="E23" s="21" t="s">
        <v>23</v>
      </c>
      <c r="F23" s="9" t="s">
        <v>31</v>
      </c>
      <c r="J23" s="1"/>
    </row>
    <row r="24" spans="1:10" x14ac:dyDescent="0.25">
      <c r="A24" s="14" t="s">
        <v>141</v>
      </c>
      <c r="B24" s="9" t="s">
        <v>142</v>
      </c>
      <c r="C24" s="15" t="s">
        <v>39</v>
      </c>
      <c r="D24" s="9" t="s">
        <v>57</v>
      </c>
      <c r="E24" s="21" t="s">
        <v>23</v>
      </c>
      <c r="F24" s="8" t="s">
        <v>32</v>
      </c>
      <c r="J24" s="1"/>
    </row>
    <row r="25" spans="1:10" x14ac:dyDescent="0.25">
      <c r="E25" s="21" t="s">
        <v>23</v>
      </c>
      <c r="F25" s="8" t="s">
        <v>33</v>
      </c>
      <c r="J25" s="1"/>
    </row>
    <row r="26" spans="1:10" ht="16.5" customHeight="1" x14ac:dyDescent="0.25">
      <c r="A26" s="2"/>
      <c r="B26" s="9"/>
      <c r="E26" s="21" t="s">
        <v>23</v>
      </c>
      <c r="F26" s="9" t="s">
        <v>35</v>
      </c>
      <c r="J26" s="1"/>
    </row>
    <row r="27" spans="1:10" x14ac:dyDescent="0.25">
      <c r="A27" s="14"/>
      <c r="B27" s="9"/>
      <c r="F27" s="9"/>
      <c r="G27" s="11"/>
      <c r="H27" s="11"/>
      <c r="I27" s="11"/>
      <c r="J27" s="12"/>
    </row>
    <row r="28" spans="1:10" x14ac:dyDescent="0.25">
      <c r="F28" s="9"/>
      <c r="G28" s="11"/>
      <c r="H28" s="11"/>
      <c r="I28" s="11"/>
      <c r="J28" s="11"/>
    </row>
    <row r="29" spans="1:10" x14ac:dyDescent="0.25">
      <c r="F29" s="11"/>
      <c r="G29" s="11"/>
      <c r="H29" s="11"/>
      <c r="I29" s="11"/>
      <c r="J29" s="11"/>
    </row>
    <row r="30" spans="1:10" x14ac:dyDescent="0.25">
      <c r="F30" s="11"/>
      <c r="G30" s="11"/>
      <c r="H30" s="11"/>
      <c r="I30" s="11"/>
      <c r="J30" s="11"/>
    </row>
    <row r="31" spans="1:10" x14ac:dyDescent="0.25">
      <c r="F31" s="10"/>
      <c r="G31" s="10"/>
      <c r="H31" s="11"/>
      <c r="I31" s="11"/>
      <c r="J31" s="11"/>
    </row>
    <row r="32" spans="1:10" x14ac:dyDescent="0.25">
      <c r="E32" s="11"/>
      <c r="F32" s="11"/>
      <c r="G32" s="11"/>
      <c r="H32" s="11"/>
      <c r="I32" s="11"/>
      <c r="J32" s="11"/>
    </row>
    <row r="33" spans="5:10" x14ac:dyDescent="0.25">
      <c r="E33" s="11"/>
      <c r="F33" s="11"/>
      <c r="G33" s="11"/>
      <c r="H33" s="11"/>
      <c r="I33" s="11"/>
      <c r="J33" s="11"/>
    </row>
    <row r="34" spans="5:10" x14ac:dyDescent="0.25">
      <c r="E34" s="11"/>
      <c r="F34" s="11"/>
      <c r="G34" s="11"/>
      <c r="H34" s="11"/>
      <c r="I34" s="11"/>
      <c r="J34" s="11"/>
    </row>
    <row r="35" spans="5:10" x14ac:dyDescent="0.25">
      <c r="E35" s="11"/>
      <c r="F35" s="11"/>
      <c r="G35" s="11"/>
      <c r="H35" s="11"/>
      <c r="I35" s="11"/>
      <c r="J3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8C09-3B6A-4E3E-8C6B-6D4AB899ADBA}">
  <dimension ref="A1:E169"/>
  <sheetViews>
    <sheetView tabSelected="1" topLeftCell="A130" workbookViewId="0">
      <selection activeCell="H140" sqref="H140"/>
    </sheetView>
  </sheetViews>
  <sheetFormatPr defaultRowHeight="15" x14ac:dyDescent="0.25"/>
  <cols>
    <col min="1" max="1" width="19.42578125" customWidth="1"/>
    <col min="2" max="2" width="49.85546875" customWidth="1"/>
    <col min="3" max="3" width="19" customWidth="1"/>
    <col min="4" max="4" width="15.42578125" bestFit="1" customWidth="1"/>
    <col min="5" max="5" width="18.7109375" bestFit="1" customWidth="1"/>
  </cols>
  <sheetData>
    <row r="1" spans="1:5" x14ac:dyDescent="0.25">
      <c r="A1" s="2" t="s">
        <v>52</v>
      </c>
      <c r="B1" s="2" t="s">
        <v>81</v>
      </c>
      <c r="C1" s="2" t="s">
        <v>47</v>
      </c>
      <c r="D1" s="2" t="s">
        <v>51</v>
      </c>
      <c r="E1" s="2" t="s">
        <v>43</v>
      </c>
    </row>
    <row r="2" spans="1:5" x14ac:dyDescent="0.25">
      <c r="A2" t="s">
        <v>64</v>
      </c>
      <c r="B2" t="s">
        <v>76</v>
      </c>
      <c r="C2" s="30">
        <v>1.4037972246647903E-2</v>
      </c>
      <c r="D2" t="s">
        <v>57</v>
      </c>
      <c r="E2" t="s">
        <v>62</v>
      </c>
    </row>
    <row r="3" spans="1:5" x14ac:dyDescent="0.25">
      <c r="A3" t="s">
        <v>64</v>
      </c>
      <c r="B3" t="s">
        <v>108</v>
      </c>
      <c r="C3" s="30">
        <v>1</v>
      </c>
      <c r="D3" t="s">
        <v>57</v>
      </c>
    </row>
    <row r="4" spans="1:5" x14ac:dyDescent="0.25">
      <c r="A4" t="s">
        <v>64</v>
      </c>
      <c r="B4" t="s">
        <v>109</v>
      </c>
      <c r="C4" s="30">
        <v>1</v>
      </c>
      <c r="D4" t="s">
        <v>57</v>
      </c>
    </row>
    <row r="5" spans="1:5" x14ac:dyDescent="0.25">
      <c r="A5" t="s">
        <v>64</v>
      </c>
      <c r="B5" t="s">
        <v>110</v>
      </c>
      <c r="C5" s="30">
        <v>1</v>
      </c>
      <c r="D5" t="s">
        <v>57</v>
      </c>
    </row>
    <row r="6" spans="1:5" x14ac:dyDescent="0.25">
      <c r="A6" t="s">
        <v>64</v>
      </c>
      <c r="B6" t="s">
        <v>111</v>
      </c>
      <c r="C6" s="30">
        <v>1</v>
      </c>
      <c r="D6" t="s">
        <v>57</v>
      </c>
    </row>
    <row r="7" spans="1:5" x14ac:dyDescent="0.25">
      <c r="A7" t="s">
        <v>64</v>
      </c>
      <c r="B7" t="s">
        <v>112</v>
      </c>
      <c r="C7" s="30">
        <v>1</v>
      </c>
      <c r="D7" t="s">
        <v>57</v>
      </c>
    </row>
    <row r="8" spans="1:5" x14ac:dyDescent="0.25">
      <c r="A8" t="s">
        <v>64</v>
      </c>
      <c r="B8" t="s">
        <v>113</v>
      </c>
      <c r="C8" s="30">
        <v>1</v>
      </c>
      <c r="D8" t="s">
        <v>57</v>
      </c>
    </row>
    <row r="9" spans="1:5" x14ac:dyDescent="0.25">
      <c r="A9" t="s">
        <v>64</v>
      </c>
      <c r="B9" t="s">
        <v>114</v>
      </c>
      <c r="C9" s="30">
        <v>1</v>
      </c>
      <c r="D9" t="s">
        <v>57</v>
      </c>
    </row>
    <row r="10" spans="1:5" x14ac:dyDescent="0.25">
      <c r="A10" t="s">
        <v>64</v>
      </c>
      <c r="B10" t="s">
        <v>176</v>
      </c>
      <c r="C10" s="30">
        <v>1</v>
      </c>
      <c r="D10" t="s">
        <v>57</v>
      </c>
    </row>
    <row r="11" spans="1:5" x14ac:dyDescent="0.25">
      <c r="A11" t="s">
        <v>64</v>
      </c>
      <c r="B11" t="s">
        <v>177</v>
      </c>
      <c r="C11" s="30">
        <v>1</v>
      </c>
      <c r="D11" t="s">
        <v>57</v>
      </c>
    </row>
    <row r="12" spans="1:5" x14ac:dyDescent="0.25">
      <c r="A12" t="s">
        <v>64</v>
      </c>
      <c r="B12" t="s">
        <v>117</v>
      </c>
      <c r="C12" s="30">
        <v>1</v>
      </c>
      <c r="D12" t="s">
        <v>57</v>
      </c>
    </row>
    <row r="13" spans="1:5" x14ac:dyDescent="0.25">
      <c r="A13" t="s">
        <v>64</v>
      </c>
      <c r="B13" t="s">
        <v>149</v>
      </c>
      <c r="C13" s="30">
        <v>0.82</v>
      </c>
      <c r="D13" t="s">
        <v>57</v>
      </c>
    </row>
    <row r="14" spans="1:5" x14ac:dyDescent="0.25">
      <c r="A14" t="s">
        <v>64</v>
      </c>
      <c r="B14" t="s">
        <v>119</v>
      </c>
      <c r="C14" s="30">
        <v>1</v>
      </c>
      <c r="D14" t="s">
        <v>57</v>
      </c>
    </row>
    <row r="15" spans="1:5" x14ac:dyDescent="0.25">
      <c r="A15" t="s">
        <v>64</v>
      </c>
      <c r="B15" t="s">
        <v>123</v>
      </c>
      <c r="C15" s="30">
        <v>1</v>
      </c>
      <c r="D15" t="s">
        <v>57</v>
      </c>
    </row>
    <row r="16" spans="1:5" x14ac:dyDescent="0.25">
      <c r="A16" t="s">
        <v>64</v>
      </c>
      <c r="B16" t="s">
        <v>125</v>
      </c>
      <c r="C16" s="30">
        <v>1</v>
      </c>
      <c r="D16" t="s">
        <v>57</v>
      </c>
    </row>
    <row r="17" spans="1:4" x14ac:dyDescent="0.25">
      <c r="A17" t="s">
        <v>64</v>
      </c>
      <c r="B17" t="s">
        <v>128</v>
      </c>
      <c r="C17" s="30">
        <v>1</v>
      </c>
      <c r="D17" t="s">
        <v>57</v>
      </c>
    </row>
    <row r="18" spans="1:4" x14ac:dyDescent="0.25">
      <c r="A18" t="s">
        <v>64</v>
      </c>
      <c r="B18" t="s">
        <v>156</v>
      </c>
      <c r="C18">
        <v>1</v>
      </c>
    </row>
    <row r="19" spans="1:4" x14ac:dyDescent="0.25">
      <c r="A19" t="s">
        <v>155</v>
      </c>
      <c r="B19" t="s">
        <v>137</v>
      </c>
      <c r="C19">
        <v>1</v>
      </c>
    </row>
    <row r="20" spans="1:4" x14ac:dyDescent="0.25">
      <c r="A20" t="s">
        <v>155</v>
      </c>
      <c r="B20" t="s">
        <v>147</v>
      </c>
      <c r="C20">
        <v>1</v>
      </c>
    </row>
    <row r="21" spans="1:4" x14ac:dyDescent="0.25">
      <c r="A21" t="s">
        <v>155</v>
      </c>
      <c r="B21" t="s">
        <v>157</v>
      </c>
      <c r="C21">
        <v>1</v>
      </c>
    </row>
    <row r="22" spans="1:4" x14ac:dyDescent="0.25">
      <c r="A22" t="s">
        <v>155</v>
      </c>
      <c r="B22" t="s">
        <v>158</v>
      </c>
      <c r="C22">
        <v>1</v>
      </c>
    </row>
    <row r="23" spans="1:4" x14ac:dyDescent="0.25">
      <c r="A23" t="s">
        <v>155</v>
      </c>
      <c r="B23" t="s">
        <v>159</v>
      </c>
      <c r="C23">
        <v>1</v>
      </c>
    </row>
    <row r="24" spans="1:4" x14ac:dyDescent="0.25">
      <c r="A24" t="s">
        <v>155</v>
      </c>
      <c r="B24" t="s">
        <v>160</v>
      </c>
      <c r="C24">
        <v>1</v>
      </c>
    </row>
    <row r="25" spans="1:4" x14ac:dyDescent="0.25">
      <c r="A25" t="s">
        <v>155</v>
      </c>
      <c r="B25" t="s">
        <v>101</v>
      </c>
      <c r="C25">
        <v>1</v>
      </c>
    </row>
    <row r="26" spans="1:4" x14ac:dyDescent="0.25">
      <c r="A26" t="s">
        <v>155</v>
      </c>
      <c r="B26" t="s">
        <v>102</v>
      </c>
      <c r="C26">
        <v>1</v>
      </c>
    </row>
    <row r="27" spans="1:4" x14ac:dyDescent="0.25">
      <c r="A27" t="s">
        <v>155</v>
      </c>
      <c r="B27" t="s">
        <v>103</v>
      </c>
      <c r="C27">
        <v>1</v>
      </c>
    </row>
    <row r="28" spans="1:4" x14ac:dyDescent="0.25">
      <c r="A28" t="s">
        <v>155</v>
      </c>
      <c r="B28" t="s">
        <v>161</v>
      </c>
      <c r="C28">
        <v>1</v>
      </c>
    </row>
    <row r="29" spans="1:4" x14ac:dyDescent="0.25">
      <c r="A29" t="s">
        <v>155</v>
      </c>
      <c r="B29" t="s">
        <v>162</v>
      </c>
      <c r="C29">
        <v>1</v>
      </c>
    </row>
    <row r="30" spans="1:4" x14ac:dyDescent="0.25">
      <c r="A30" t="s">
        <v>155</v>
      </c>
      <c r="B30" t="s">
        <v>104</v>
      </c>
      <c r="C30">
        <v>1</v>
      </c>
    </row>
    <row r="31" spans="1:4" x14ac:dyDescent="0.25">
      <c r="A31" t="s">
        <v>155</v>
      </c>
      <c r="B31" t="s">
        <v>105</v>
      </c>
      <c r="C31">
        <v>1</v>
      </c>
    </row>
    <row r="32" spans="1:4" x14ac:dyDescent="0.25">
      <c r="A32" t="s">
        <v>155</v>
      </c>
      <c r="B32" t="s">
        <v>106</v>
      </c>
      <c r="C32">
        <v>1</v>
      </c>
    </row>
    <row r="33" spans="1:5" x14ac:dyDescent="0.25">
      <c r="A33" t="s">
        <v>155</v>
      </c>
      <c r="B33" t="s">
        <v>107</v>
      </c>
      <c r="C33">
        <v>1</v>
      </c>
    </row>
    <row r="34" spans="1:5" x14ac:dyDescent="0.25">
      <c r="A34" t="s">
        <v>155</v>
      </c>
      <c r="B34" t="s">
        <v>163</v>
      </c>
      <c r="C34">
        <v>1</v>
      </c>
    </row>
    <row r="35" spans="1:5" x14ac:dyDescent="0.25">
      <c r="A35" t="s">
        <v>155</v>
      </c>
      <c r="B35" t="s">
        <v>164</v>
      </c>
      <c r="C35">
        <v>1</v>
      </c>
    </row>
    <row r="36" spans="1:5" x14ac:dyDescent="0.25">
      <c r="A36" t="s">
        <v>155</v>
      </c>
      <c r="B36" t="s">
        <v>125</v>
      </c>
      <c r="C36">
        <v>1</v>
      </c>
    </row>
    <row r="37" spans="1:5" x14ac:dyDescent="0.25">
      <c r="A37" t="s">
        <v>155</v>
      </c>
      <c r="B37" t="s">
        <v>165</v>
      </c>
      <c r="C37">
        <v>1</v>
      </c>
    </row>
    <row r="38" spans="1:5" x14ac:dyDescent="0.25">
      <c r="A38" t="s">
        <v>155</v>
      </c>
      <c r="B38" t="s">
        <v>166</v>
      </c>
      <c r="C38">
        <v>1</v>
      </c>
    </row>
    <row r="39" spans="1:5" x14ac:dyDescent="0.25">
      <c r="A39" t="s">
        <v>155</v>
      </c>
      <c r="B39" t="s">
        <v>167</v>
      </c>
      <c r="C39">
        <v>1</v>
      </c>
    </row>
    <row r="40" spans="1:5" x14ac:dyDescent="0.25">
      <c r="A40" t="s">
        <v>155</v>
      </c>
      <c r="B40" t="s">
        <v>168</v>
      </c>
      <c r="C40">
        <v>1</v>
      </c>
    </row>
    <row r="41" spans="1:5" x14ac:dyDescent="0.25">
      <c r="A41" t="s">
        <v>155</v>
      </c>
      <c r="B41" t="s">
        <v>169</v>
      </c>
      <c r="C41">
        <v>1</v>
      </c>
    </row>
    <row r="42" spans="1:5" x14ac:dyDescent="0.25">
      <c r="A42" t="s">
        <v>155</v>
      </c>
      <c r="B42" t="s">
        <v>170</v>
      </c>
      <c r="C42">
        <v>1</v>
      </c>
    </row>
    <row r="43" spans="1:5" x14ac:dyDescent="0.25">
      <c r="A43" t="s">
        <v>155</v>
      </c>
      <c r="B43" t="s">
        <v>129</v>
      </c>
      <c r="C43">
        <v>1</v>
      </c>
    </row>
    <row r="44" spans="1:5" x14ac:dyDescent="0.25">
      <c r="A44" t="s">
        <v>155</v>
      </c>
      <c r="B44" t="s">
        <v>171</v>
      </c>
      <c r="C44">
        <v>1</v>
      </c>
    </row>
    <row r="45" spans="1:5" x14ac:dyDescent="0.25">
      <c r="A45" t="s">
        <v>155</v>
      </c>
      <c r="B45" t="s">
        <v>172</v>
      </c>
      <c r="C45">
        <v>1</v>
      </c>
    </row>
    <row r="46" spans="1:5" x14ac:dyDescent="0.25">
      <c r="A46" t="s">
        <v>155</v>
      </c>
      <c r="B46" t="s">
        <v>74</v>
      </c>
      <c r="C46">
        <v>1</v>
      </c>
    </row>
    <row r="47" spans="1:5" s="11" customFormat="1" x14ac:dyDescent="0.25">
      <c r="A47" t="s">
        <v>155</v>
      </c>
      <c r="B47" t="s">
        <v>75</v>
      </c>
      <c r="C47">
        <v>1</v>
      </c>
      <c r="D47"/>
      <c r="E47"/>
    </row>
    <row r="48" spans="1:5" s="11" customFormat="1" x14ac:dyDescent="0.25">
      <c r="A48" t="s">
        <v>155</v>
      </c>
      <c r="B48" t="s">
        <v>76</v>
      </c>
      <c r="C48">
        <v>1</v>
      </c>
      <c r="D48"/>
      <c r="E48"/>
    </row>
    <row r="49" spans="1:5" s="11" customFormat="1" x14ac:dyDescent="0.25">
      <c r="A49" t="s">
        <v>155</v>
      </c>
      <c r="B49" t="s">
        <v>77</v>
      </c>
      <c r="C49">
        <v>1</v>
      </c>
      <c r="D49"/>
      <c r="E49"/>
    </row>
    <row r="50" spans="1:5" x14ac:dyDescent="0.25">
      <c r="A50" t="s">
        <v>155</v>
      </c>
      <c r="B50" t="s">
        <v>78</v>
      </c>
      <c r="C50">
        <v>1</v>
      </c>
    </row>
    <row r="51" spans="1:5" x14ac:dyDescent="0.25">
      <c r="A51" t="s">
        <v>155</v>
      </c>
      <c r="B51" t="s">
        <v>220</v>
      </c>
      <c r="C51">
        <v>1</v>
      </c>
    </row>
    <row r="52" spans="1:5" x14ac:dyDescent="0.25">
      <c r="A52" t="s">
        <v>155</v>
      </c>
      <c r="B52" t="s">
        <v>79</v>
      </c>
      <c r="C52">
        <v>1</v>
      </c>
    </row>
    <row r="53" spans="1:5" x14ac:dyDescent="0.25">
      <c r="A53" t="s">
        <v>155</v>
      </c>
      <c r="B53" t="s">
        <v>80</v>
      </c>
      <c r="C53">
        <v>1</v>
      </c>
    </row>
    <row r="54" spans="1:5" x14ac:dyDescent="0.25">
      <c r="A54" t="s">
        <v>155</v>
      </c>
      <c r="B54" t="s">
        <v>173</v>
      </c>
      <c r="C54">
        <v>1</v>
      </c>
    </row>
    <row r="55" spans="1:5" x14ac:dyDescent="0.25">
      <c r="A55" t="s">
        <v>155</v>
      </c>
      <c r="B55" t="s">
        <v>174</v>
      </c>
      <c r="C55">
        <v>1</v>
      </c>
    </row>
    <row r="56" spans="1:5" x14ac:dyDescent="0.25">
      <c r="A56" t="s">
        <v>155</v>
      </c>
      <c r="B56" t="s">
        <v>175</v>
      </c>
      <c r="C56">
        <v>1</v>
      </c>
    </row>
    <row r="57" spans="1:5" x14ac:dyDescent="0.25">
      <c r="A57" t="s">
        <v>155</v>
      </c>
      <c r="B57" t="s">
        <v>108</v>
      </c>
      <c r="C57">
        <v>1</v>
      </c>
    </row>
    <row r="58" spans="1:5" x14ac:dyDescent="0.25">
      <c r="A58" t="s">
        <v>155</v>
      </c>
      <c r="B58" t="s">
        <v>109</v>
      </c>
      <c r="C58">
        <v>1</v>
      </c>
    </row>
    <row r="59" spans="1:5" x14ac:dyDescent="0.25">
      <c r="A59" t="s">
        <v>155</v>
      </c>
      <c r="B59" t="s">
        <v>110</v>
      </c>
      <c r="C59">
        <v>1</v>
      </c>
    </row>
    <row r="60" spans="1:5" x14ac:dyDescent="0.25">
      <c r="A60" t="s">
        <v>155</v>
      </c>
      <c r="B60" t="s">
        <v>111</v>
      </c>
      <c r="C60">
        <v>1</v>
      </c>
    </row>
    <row r="61" spans="1:5" x14ac:dyDescent="0.25">
      <c r="A61" t="s">
        <v>155</v>
      </c>
      <c r="B61" t="s">
        <v>112</v>
      </c>
      <c r="C61">
        <v>1</v>
      </c>
    </row>
    <row r="62" spans="1:5" x14ac:dyDescent="0.25">
      <c r="A62" t="s">
        <v>155</v>
      </c>
      <c r="B62" t="s">
        <v>113</v>
      </c>
      <c r="C62">
        <v>1</v>
      </c>
    </row>
    <row r="63" spans="1:5" x14ac:dyDescent="0.25">
      <c r="A63" t="s">
        <v>155</v>
      </c>
      <c r="B63" t="s">
        <v>114</v>
      </c>
      <c r="C63">
        <v>1</v>
      </c>
    </row>
    <row r="64" spans="1:5" x14ac:dyDescent="0.25">
      <c r="A64" t="s">
        <v>155</v>
      </c>
      <c r="B64" t="s">
        <v>176</v>
      </c>
      <c r="C64">
        <v>1</v>
      </c>
    </row>
    <row r="65" spans="1:3" x14ac:dyDescent="0.25">
      <c r="A65" t="s">
        <v>155</v>
      </c>
      <c r="B65" t="s">
        <v>177</v>
      </c>
      <c r="C65">
        <v>1</v>
      </c>
    </row>
    <row r="66" spans="1:3" x14ac:dyDescent="0.25">
      <c r="A66" t="s">
        <v>155</v>
      </c>
      <c r="B66" t="s">
        <v>178</v>
      </c>
      <c r="C66">
        <v>1</v>
      </c>
    </row>
    <row r="67" spans="1:3" x14ac:dyDescent="0.25">
      <c r="A67" t="s">
        <v>155</v>
      </c>
      <c r="B67" t="s">
        <v>179</v>
      </c>
      <c r="C67">
        <v>1</v>
      </c>
    </row>
    <row r="68" spans="1:3" x14ac:dyDescent="0.25">
      <c r="A68" t="s">
        <v>155</v>
      </c>
      <c r="B68" t="s">
        <v>180</v>
      </c>
      <c r="C68">
        <v>1</v>
      </c>
    </row>
    <row r="69" spans="1:3" x14ac:dyDescent="0.25">
      <c r="A69" t="s">
        <v>155</v>
      </c>
      <c r="B69" t="s">
        <v>149</v>
      </c>
      <c r="C69">
        <v>1</v>
      </c>
    </row>
    <row r="70" spans="1:3" x14ac:dyDescent="0.25">
      <c r="A70" t="s">
        <v>155</v>
      </c>
      <c r="B70" t="s">
        <v>115</v>
      </c>
      <c r="C70">
        <v>1</v>
      </c>
    </row>
    <row r="71" spans="1:3" x14ac:dyDescent="0.25">
      <c r="A71" t="s">
        <v>155</v>
      </c>
      <c r="B71" t="s">
        <v>181</v>
      </c>
      <c r="C71">
        <v>1</v>
      </c>
    </row>
    <row r="72" spans="1:3" x14ac:dyDescent="0.25">
      <c r="A72" t="s">
        <v>155</v>
      </c>
      <c r="B72" t="s">
        <v>116</v>
      </c>
      <c r="C72">
        <v>1</v>
      </c>
    </row>
    <row r="73" spans="1:3" x14ac:dyDescent="0.25">
      <c r="A73" t="s">
        <v>155</v>
      </c>
      <c r="B73" t="s">
        <v>117</v>
      </c>
      <c r="C73">
        <v>1</v>
      </c>
    </row>
    <row r="74" spans="1:3" x14ac:dyDescent="0.25">
      <c r="A74" t="s">
        <v>155</v>
      </c>
      <c r="B74" t="s">
        <v>182</v>
      </c>
      <c r="C74">
        <v>1</v>
      </c>
    </row>
    <row r="75" spans="1:3" x14ac:dyDescent="0.25">
      <c r="A75" t="s">
        <v>155</v>
      </c>
      <c r="B75" t="s">
        <v>183</v>
      </c>
      <c r="C75">
        <v>1</v>
      </c>
    </row>
    <row r="76" spans="1:3" x14ac:dyDescent="0.25">
      <c r="A76" t="s">
        <v>155</v>
      </c>
      <c r="B76" t="s">
        <v>184</v>
      </c>
      <c r="C76">
        <v>1</v>
      </c>
    </row>
    <row r="77" spans="1:3" x14ac:dyDescent="0.25">
      <c r="A77" t="s">
        <v>155</v>
      </c>
      <c r="B77" t="s">
        <v>185</v>
      </c>
      <c r="C77">
        <v>1</v>
      </c>
    </row>
    <row r="78" spans="1:3" x14ac:dyDescent="0.25">
      <c r="A78" t="s">
        <v>155</v>
      </c>
      <c r="B78" t="s">
        <v>186</v>
      </c>
      <c r="C78">
        <v>1</v>
      </c>
    </row>
    <row r="79" spans="1:3" x14ac:dyDescent="0.25">
      <c r="A79" t="s">
        <v>155</v>
      </c>
      <c r="B79" t="s">
        <v>187</v>
      </c>
      <c r="C79">
        <v>1</v>
      </c>
    </row>
    <row r="80" spans="1:3" x14ac:dyDescent="0.25">
      <c r="A80" t="s">
        <v>155</v>
      </c>
      <c r="B80" t="s">
        <v>188</v>
      </c>
      <c r="C80">
        <v>1</v>
      </c>
    </row>
    <row r="81" spans="1:3" x14ac:dyDescent="0.25">
      <c r="A81" t="s">
        <v>155</v>
      </c>
      <c r="B81" t="s">
        <v>189</v>
      </c>
      <c r="C81">
        <v>1</v>
      </c>
    </row>
    <row r="82" spans="1:3" x14ac:dyDescent="0.25">
      <c r="A82" t="s">
        <v>155</v>
      </c>
      <c r="B82" t="s">
        <v>120</v>
      </c>
      <c r="C82">
        <v>1</v>
      </c>
    </row>
    <row r="83" spans="1:3" x14ac:dyDescent="0.25">
      <c r="A83" t="s">
        <v>155</v>
      </c>
      <c r="B83" t="s">
        <v>121</v>
      </c>
      <c r="C83">
        <v>1</v>
      </c>
    </row>
    <row r="84" spans="1:3" x14ac:dyDescent="0.25">
      <c r="A84" t="s">
        <v>155</v>
      </c>
      <c r="B84" t="s">
        <v>122</v>
      </c>
      <c r="C84">
        <v>1</v>
      </c>
    </row>
    <row r="85" spans="1:3" x14ac:dyDescent="0.25">
      <c r="A85" t="s">
        <v>155</v>
      </c>
      <c r="B85" t="s">
        <v>190</v>
      </c>
      <c r="C85">
        <v>1</v>
      </c>
    </row>
    <row r="86" spans="1:3" x14ac:dyDescent="0.25">
      <c r="A86" t="s">
        <v>155</v>
      </c>
      <c r="B86" t="s">
        <v>191</v>
      </c>
      <c r="C86">
        <v>1</v>
      </c>
    </row>
    <row r="87" spans="1:3" x14ac:dyDescent="0.25">
      <c r="A87" t="s">
        <v>155</v>
      </c>
      <c r="B87" t="s">
        <v>192</v>
      </c>
      <c r="C87">
        <v>1</v>
      </c>
    </row>
    <row r="88" spans="1:3" x14ac:dyDescent="0.25">
      <c r="A88" t="s">
        <v>155</v>
      </c>
      <c r="B88" t="s">
        <v>193</v>
      </c>
      <c r="C88">
        <v>1</v>
      </c>
    </row>
    <row r="89" spans="1:3" x14ac:dyDescent="0.25">
      <c r="A89" t="s">
        <v>155</v>
      </c>
      <c r="B89" t="s">
        <v>194</v>
      </c>
      <c r="C89">
        <v>1</v>
      </c>
    </row>
    <row r="90" spans="1:3" x14ac:dyDescent="0.25">
      <c r="A90" t="s">
        <v>155</v>
      </c>
      <c r="B90" t="s">
        <v>195</v>
      </c>
      <c r="C90">
        <v>1</v>
      </c>
    </row>
    <row r="91" spans="1:3" x14ac:dyDescent="0.25">
      <c r="A91" t="s">
        <v>155</v>
      </c>
      <c r="B91" t="s">
        <v>124</v>
      </c>
      <c r="C91">
        <v>1</v>
      </c>
    </row>
    <row r="92" spans="1:3" x14ac:dyDescent="0.25">
      <c r="A92" t="s">
        <v>155</v>
      </c>
      <c r="B92" t="s">
        <v>119</v>
      </c>
      <c r="C92">
        <v>1</v>
      </c>
    </row>
    <row r="93" spans="1:3" x14ac:dyDescent="0.25">
      <c r="A93" t="s">
        <v>155</v>
      </c>
      <c r="B93" t="s">
        <v>196</v>
      </c>
      <c r="C93">
        <v>1</v>
      </c>
    </row>
    <row r="94" spans="1:3" x14ac:dyDescent="0.25">
      <c r="A94" t="s">
        <v>155</v>
      </c>
      <c r="B94" t="s">
        <v>126</v>
      </c>
      <c r="C94">
        <v>1</v>
      </c>
    </row>
    <row r="95" spans="1:3" x14ac:dyDescent="0.25">
      <c r="A95" t="s">
        <v>155</v>
      </c>
      <c r="B95" t="s">
        <v>118</v>
      </c>
      <c r="C95">
        <v>1</v>
      </c>
    </row>
    <row r="96" spans="1:3" x14ac:dyDescent="0.25">
      <c r="A96" t="s">
        <v>155</v>
      </c>
      <c r="B96" t="s">
        <v>123</v>
      </c>
      <c r="C96">
        <v>1</v>
      </c>
    </row>
    <row r="97" spans="1:3" x14ac:dyDescent="0.25">
      <c r="A97" t="s">
        <v>155</v>
      </c>
      <c r="B97" t="s">
        <v>128</v>
      </c>
      <c r="C97">
        <v>1</v>
      </c>
    </row>
    <row r="98" spans="1:3" x14ac:dyDescent="0.25">
      <c r="A98" t="s">
        <v>155</v>
      </c>
      <c r="B98" t="s">
        <v>127</v>
      </c>
      <c r="C98">
        <v>1</v>
      </c>
    </row>
    <row r="99" spans="1:3" x14ac:dyDescent="0.25">
      <c r="A99" t="s">
        <v>155</v>
      </c>
      <c r="B99" t="s">
        <v>197</v>
      </c>
      <c r="C99">
        <v>1</v>
      </c>
    </row>
    <row r="100" spans="1:3" x14ac:dyDescent="0.25">
      <c r="A100" t="s">
        <v>155</v>
      </c>
      <c r="B100" t="s">
        <v>198</v>
      </c>
      <c r="C100">
        <v>1</v>
      </c>
    </row>
    <row r="101" spans="1:3" x14ac:dyDescent="0.25">
      <c r="A101" t="s">
        <v>155</v>
      </c>
      <c r="B101" t="s">
        <v>199</v>
      </c>
      <c r="C101">
        <v>1</v>
      </c>
    </row>
    <row r="102" spans="1:3" x14ac:dyDescent="0.25">
      <c r="A102" t="s">
        <v>155</v>
      </c>
      <c r="B102" t="s">
        <v>200</v>
      </c>
      <c r="C102">
        <v>1</v>
      </c>
    </row>
    <row r="103" spans="1:3" x14ac:dyDescent="0.25">
      <c r="A103" t="s">
        <v>155</v>
      </c>
      <c r="B103" t="s">
        <v>201</v>
      </c>
      <c r="C103">
        <v>1</v>
      </c>
    </row>
    <row r="104" spans="1:3" x14ac:dyDescent="0.25">
      <c r="A104" t="s">
        <v>155</v>
      </c>
      <c r="B104" t="s">
        <v>202</v>
      </c>
      <c r="C104">
        <v>1</v>
      </c>
    </row>
    <row r="105" spans="1:3" x14ac:dyDescent="0.25">
      <c r="A105" t="s">
        <v>155</v>
      </c>
      <c r="B105" t="s">
        <v>203</v>
      </c>
      <c r="C105">
        <v>1</v>
      </c>
    </row>
    <row r="106" spans="1:3" x14ac:dyDescent="0.25">
      <c r="A106" t="s">
        <v>155</v>
      </c>
      <c r="B106" t="s">
        <v>204</v>
      </c>
      <c r="C106">
        <v>1</v>
      </c>
    </row>
    <row r="107" spans="1:3" x14ac:dyDescent="0.25">
      <c r="A107" t="s">
        <v>155</v>
      </c>
      <c r="B107" t="s">
        <v>205</v>
      </c>
      <c r="C107">
        <v>1</v>
      </c>
    </row>
    <row r="108" spans="1:3" x14ac:dyDescent="0.25">
      <c r="A108" t="s">
        <v>155</v>
      </c>
      <c r="B108" t="s">
        <v>206</v>
      </c>
      <c r="C108">
        <v>1</v>
      </c>
    </row>
    <row r="109" spans="1:3" x14ac:dyDescent="0.25">
      <c r="A109" t="s">
        <v>155</v>
      </c>
      <c r="B109" t="s">
        <v>207</v>
      </c>
      <c r="C109">
        <v>1</v>
      </c>
    </row>
    <row r="110" spans="1:3" x14ac:dyDescent="0.25">
      <c r="A110" t="s">
        <v>155</v>
      </c>
      <c r="B110" t="s">
        <v>208</v>
      </c>
      <c r="C110">
        <v>1</v>
      </c>
    </row>
    <row r="111" spans="1:3" x14ac:dyDescent="0.25">
      <c r="A111" t="s">
        <v>155</v>
      </c>
      <c r="B111" t="s">
        <v>209</v>
      </c>
      <c r="C111">
        <v>1</v>
      </c>
    </row>
    <row r="112" spans="1:3" x14ac:dyDescent="0.25">
      <c r="A112" t="s">
        <v>155</v>
      </c>
      <c r="B112" t="s">
        <v>210</v>
      </c>
      <c r="C112">
        <v>1</v>
      </c>
    </row>
    <row r="113" spans="1:5" x14ac:dyDescent="0.25">
      <c r="A113" t="s">
        <v>155</v>
      </c>
      <c r="B113" t="s">
        <v>211</v>
      </c>
      <c r="C113">
        <v>1</v>
      </c>
    </row>
    <row r="114" spans="1:5" x14ac:dyDescent="0.25">
      <c r="A114" t="s">
        <v>155</v>
      </c>
      <c r="B114" t="s">
        <v>212</v>
      </c>
      <c r="C114">
        <v>1</v>
      </c>
    </row>
    <row r="115" spans="1:5" x14ac:dyDescent="0.25">
      <c r="A115" t="s">
        <v>70</v>
      </c>
      <c r="B115" t="s">
        <v>147</v>
      </c>
      <c r="C115">
        <v>1</v>
      </c>
      <c r="D115" t="s">
        <v>57</v>
      </c>
      <c r="E115" t="s">
        <v>62</v>
      </c>
    </row>
    <row r="116" spans="1:5" x14ac:dyDescent="0.25">
      <c r="A116" t="s">
        <v>53</v>
      </c>
      <c r="B116" t="s">
        <v>76</v>
      </c>
      <c r="C116" s="30">
        <v>9.1985660247771758E-2</v>
      </c>
      <c r="D116" t="s">
        <v>57</v>
      </c>
      <c r="E116" t="s">
        <v>62</v>
      </c>
    </row>
    <row r="117" spans="1:5" x14ac:dyDescent="0.25">
      <c r="A117" t="s">
        <v>53</v>
      </c>
      <c r="B117" t="s">
        <v>77</v>
      </c>
      <c r="C117" s="30">
        <v>0.19857235545771526</v>
      </c>
      <c r="D117" t="s">
        <v>57</v>
      </c>
      <c r="E117" t="s">
        <v>62</v>
      </c>
    </row>
    <row r="118" spans="1:5" x14ac:dyDescent="0.25">
      <c r="A118" t="s">
        <v>53</v>
      </c>
      <c r="B118" t="s">
        <v>78</v>
      </c>
      <c r="C118" s="30">
        <v>0.11907728319552988</v>
      </c>
      <c r="D118" t="s">
        <v>57</v>
      </c>
      <c r="E118" t="s">
        <v>62</v>
      </c>
    </row>
    <row r="119" spans="1:5" x14ac:dyDescent="0.25">
      <c r="A119" t="s">
        <v>53</v>
      </c>
      <c r="B119" t="s">
        <v>79</v>
      </c>
      <c r="C119" s="30">
        <v>0.1186254463008677</v>
      </c>
      <c r="D119" t="s">
        <v>57</v>
      </c>
      <c r="E119" t="s">
        <v>62</v>
      </c>
    </row>
    <row r="120" spans="1:5" x14ac:dyDescent="0.25">
      <c r="A120" t="s">
        <v>53</v>
      </c>
      <c r="B120" t="s">
        <v>80</v>
      </c>
      <c r="C120" s="30">
        <v>5.9101550025468665E-2</v>
      </c>
      <c r="D120" t="s">
        <v>57</v>
      </c>
      <c r="E120" t="s">
        <v>62</v>
      </c>
    </row>
    <row r="121" spans="1:5" x14ac:dyDescent="0.25">
      <c r="A121" t="s">
        <v>53</v>
      </c>
      <c r="B121" t="s">
        <v>220</v>
      </c>
      <c r="C121" s="30">
        <v>5.9538641597764938E-2</v>
      </c>
      <c r="D121" t="s">
        <v>57</v>
      </c>
      <c r="E121" t="s">
        <v>62</v>
      </c>
    </row>
    <row r="122" spans="1:5" x14ac:dyDescent="0.25">
      <c r="A122" t="s">
        <v>82</v>
      </c>
      <c r="B122" s="39" t="s">
        <v>104</v>
      </c>
      <c r="C122" s="30">
        <v>1</v>
      </c>
      <c r="D122" t="s">
        <v>57</v>
      </c>
    </row>
    <row r="123" spans="1:5" x14ac:dyDescent="0.25">
      <c r="A123" t="s">
        <v>82</v>
      </c>
      <c r="B123" s="39" t="s">
        <v>105</v>
      </c>
      <c r="C123" s="30">
        <v>1</v>
      </c>
      <c r="D123" t="s">
        <v>57</v>
      </c>
    </row>
    <row r="124" spans="1:5" x14ac:dyDescent="0.25">
      <c r="A124" t="s">
        <v>82</v>
      </c>
      <c r="B124" s="39" t="s">
        <v>106</v>
      </c>
      <c r="C124" s="30">
        <v>1</v>
      </c>
      <c r="D124" t="s">
        <v>57</v>
      </c>
    </row>
    <row r="125" spans="1:5" x14ac:dyDescent="0.25">
      <c r="A125" t="s">
        <v>82</v>
      </c>
      <c r="B125" t="s">
        <v>107</v>
      </c>
      <c r="C125" s="30">
        <v>1</v>
      </c>
      <c r="D125" t="s">
        <v>57</v>
      </c>
    </row>
    <row r="126" spans="1:5" x14ac:dyDescent="0.25">
      <c r="A126" t="s">
        <v>82</v>
      </c>
      <c r="B126" s="39" t="s">
        <v>101</v>
      </c>
      <c r="C126" s="30">
        <v>1</v>
      </c>
      <c r="D126" t="s">
        <v>57</v>
      </c>
    </row>
    <row r="127" spans="1:5" x14ac:dyDescent="0.25">
      <c r="A127" t="s">
        <v>82</v>
      </c>
      <c r="B127" s="39" t="s">
        <v>102</v>
      </c>
      <c r="C127" s="30">
        <v>1</v>
      </c>
      <c r="D127" t="s">
        <v>57</v>
      </c>
    </row>
    <row r="128" spans="1:5" x14ac:dyDescent="0.25">
      <c r="A128" t="s">
        <v>82</v>
      </c>
      <c r="B128" s="39" t="s">
        <v>103</v>
      </c>
      <c r="C128" s="30">
        <v>1</v>
      </c>
      <c r="D128" t="s">
        <v>57</v>
      </c>
    </row>
    <row r="129" spans="1:5" x14ac:dyDescent="0.25">
      <c r="A129" t="s">
        <v>82</v>
      </c>
      <c r="B129" s="39" t="s">
        <v>161</v>
      </c>
      <c r="C129" s="30">
        <v>1</v>
      </c>
      <c r="D129" t="s">
        <v>57</v>
      </c>
    </row>
    <row r="130" spans="1:5" x14ac:dyDescent="0.25">
      <c r="A130" t="s">
        <v>82</v>
      </c>
      <c r="B130" s="39" t="s">
        <v>162</v>
      </c>
      <c r="C130" s="30">
        <v>1</v>
      </c>
      <c r="D130" t="s">
        <v>57</v>
      </c>
    </row>
    <row r="131" spans="1:5" x14ac:dyDescent="0.25">
      <c r="A131" t="s">
        <v>82</v>
      </c>
      <c r="B131" t="s">
        <v>115</v>
      </c>
      <c r="C131" s="30">
        <v>1</v>
      </c>
      <c r="D131" t="s">
        <v>57</v>
      </c>
    </row>
    <row r="132" spans="1:5" x14ac:dyDescent="0.25">
      <c r="A132" t="s">
        <v>82</v>
      </c>
      <c r="B132" t="s">
        <v>116</v>
      </c>
      <c r="C132" s="30">
        <v>1</v>
      </c>
      <c r="D132" t="s">
        <v>57</v>
      </c>
    </row>
    <row r="133" spans="1:5" x14ac:dyDescent="0.25">
      <c r="A133" t="s">
        <v>82</v>
      </c>
      <c r="B133" t="s">
        <v>118</v>
      </c>
      <c r="C133" s="30">
        <v>0.8</v>
      </c>
      <c r="D133" t="s">
        <v>57</v>
      </c>
    </row>
    <row r="134" spans="1:5" x14ac:dyDescent="0.25">
      <c r="A134" t="s">
        <v>82</v>
      </c>
      <c r="B134" t="s">
        <v>126</v>
      </c>
      <c r="C134" s="30">
        <v>1</v>
      </c>
      <c r="D134" t="s">
        <v>57</v>
      </c>
    </row>
    <row r="135" spans="1:5" x14ac:dyDescent="0.25">
      <c r="A135" t="s">
        <v>82</v>
      </c>
      <c r="B135" t="s">
        <v>127</v>
      </c>
      <c r="C135" s="30">
        <v>0.9</v>
      </c>
      <c r="D135" t="s">
        <v>57</v>
      </c>
    </row>
    <row r="136" spans="1:5" x14ac:dyDescent="0.25">
      <c r="A136" t="s">
        <v>82</v>
      </c>
      <c r="B136" s="39" t="s">
        <v>129</v>
      </c>
      <c r="C136" s="30">
        <v>1</v>
      </c>
      <c r="D136" t="s">
        <v>57</v>
      </c>
    </row>
    <row r="137" spans="1:5" x14ac:dyDescent="0.25">
      <c r="A137" t="s">
        <v>65</v>
      </c>
      <c r="B137" t="s">
        <v>74</v>
      </c>
      <c r="C137">
        <v>0.35401876267748483</v>
      </c>
      <c r="D137" t="s">
        <v>57</v>
      </c>
      <c r="E137" t="s">
        <v>62</v>
      </c>
    </row>
    <row r="138" spans="1:5" x14ac:dyDescent="0.25">
      <c r="A138" t="s">
        <v>54</v>
      </c>
      <c r="B138" t="s">
        <v>74</v>
      </c>
      <c r="C138" s="30">
        <v>4.3990872210953352E-2</v>
      </c>
      <c r="D138" t="s">
        <v>57</v>
      </c>
      <c r="E138" t="s">
        <v>62</v>
      </c>
    </row>
    <row r="139" spans="1:5" x14ac:dyDescent="0.25">
      <c r="A139" t="s">
        <v>54</v>
      </c>
      <c r="B139" t="s">
        <v>75</v>
      </c>
      <c r="C139" s="30">
        <v>4.3370071582774693E-2</v>
      </c>
      <c r="D139" t="s">
        <v>57</v>
      </c>
      <c r="E139" t="s">
        <v>62</v>
      </c>
    </row>
    <row r="140" spans="1:5" x14ac:dyDescent="0.25">
      <c r="A140" t="s">
        <v>54</v>
      </c>
      <c r="B140" t="s">
        <v>76</v>
      </c>
      <c r="C140" s="30">
        <v>7.22190714542153E-2</v>
      </c>
      <c r="D140" t="s">
        <v>57</v>
      </c>
      <c r="E140" t="s">
        <v>62</v>
      </c>
    </row>
    <row r="141" spans="1:5" x14ac:dyDescent="0.25">
      <c r="A141" t="s">
        <v>54</v>
      </c>
      <c r="B141" t="s">
        <v>77</v>
      </c>
      <c r="C141" s="30">
        <v>7.7618148173289853E-2</v>
      </c>
      <c r="D141" t="s">
        <v>57</v>
      </c>
      <c r="E141" t="s">
        <v>62</v>
      </c>
    </row>
    <row r="142" spans="1:5" x14ac:dyDescent="0.25">
      <c r="A142" t="s">
        <v>54</v>
      </c>
      <c r="B142" t="s">
        <v>78</v>
      </c>
      <c r="C142" s="31">
        <v>7.7497491461397228E-2</v>
      </c>
      <c r="D142" t="s">
        <v>57</v>
      </c>
      <c r="E142" t="s">
        <v>62</v>
      </c>
    </row>
    <row r="143" spans="1:5" x14ac:dyDescent="0.25">
      <c r="A143" t="s">
        <v>54</v>
      </c>
      <c r="B143" t="s">
        <v>79</v>
      </c>
      <c r="C143" s="42">
        <v>7.7203428438238325E-2</v>
      </c>
      <c r="D143" t="s">
        <v>57</v>
      </c>
      <c r="E143" t="s">
        <v>62</v>
      </c>
    </row>
    <row r="144" spans="1:5" x14ac:dyDescent="0.25">
      <c r="A144" t="s">
        <v>54</v>
      </c>
      <c r="B144" t="s">
        <v>80</v>
      </c>
      <c r="C144" s="30">
        <v>7.6928558420890122E-2</v>
      </c>
      <c r="D144" t="s">
        <v>57</v>
      </c>
      <c r="E144" t="s">
        <v>62</v>
      </c>
    </row>
    <row r="145" spans="1:5" x14ac:dyDescent="0.25">
      <c r="A145" t="s">
        <v>54</v>
      </c>
      <c r="B145" t="s">
        <v>220</v>
      </c>
      <c r="C145" s="30">
        <v>4.0846412556053813E-2</v>
      </c>
      <c r="D145" t="s">
        <v>57</v>
      </c>
      <c r="E145" t="s">
        <v>62</v>
      </c>
    </row>
    <row r="146" spans="1:5" x14ac:dyDescent="0.25">
      <c r="A146" s="11" t="s">
        <v>54</v>
      </c>
      <c r="B146" s="11" t="s">
        <v>120</v>
      </c>
      <c r="C146" s="40">
        <v>5.7573220104670678E-3</v>
      </c>
      <c r="D146" s="11" t="s">
        <v>57</v>
      </c>
      <c r="E146" s="11" t="s">
        <v>133</v>
      </c>
    </row>
    <row r="147" spans="1:5" x14ac:dyDescent="0.25">
      <c r="A147" s="11" t="s">
        <v>54</v>
      </c>
      <c r="B147" s="41" t="s">
        <v>121</v>
      </c>
      <c r="C147" s="40">
        <v>5.7573220104670678E-3</v>
      </c>
      <c r="D147" s="11" t="s">
        <v>57</v>
      </c>
      <c r="E147" s="11" t="s">
        <v>133</v>
      </c>
    </row>
    <row r="148" spans="1:5" x14ac:dyDescent="0.25">
      <c r="A148" s="11" t="s">
        <v>54</v>
      </c>
      <c r="B148" s="11" t="s">
        <v>122</v>
      </c>
      <c r="C148" s="40">
        <v>5.7573220104670678E-3</v>
      </c>
      <c r="D148" s="11" t="s">
        <v>57</v>
      </c>
      <c r="E148" s="11" t="s">
        <v>133</v>
      </c>
    </row>
    <row r="149" spans="1:5" x14ac:dyDescent="0.25">
      <c r="A149" t="s">
        <v>56</v>
      </c>
      <c r="B149" t="s">
        <v>74</v>
      </c>
      <c r="C149" s="30">
        <v>0</v>
      </c>
      <c r="D149" t="s">
        <v>57</v>
      </c>
      <c r="E149" t="s">
        <v>62</v>
      </c>
    </row>
    <row r="150" spans="1:5" x14ac:dyDescent="0.25">
      <c r="A150" t="s">
        <v>56</v>
      </c>
      <c r="B150" t="s">
        <v>75</v>
      </c>
      <c r="C150">
        <v>0.59303488239972735</v>
      </c>
      <c r="D150" t="s">
        <v>57</v>
      </c>
      <c r="E150" t="s">
        <v>62</v>
      </c>
    </row>
    <row r="151" spans="1:5" x14ac:dyDescent="0.25">
      <c r="A151" t="s">
        <v>56</v>
      </c>
      <c r="B151" t="s">
        <v>77</v>
      </c>
      <c r="C151" s="30">
        <v>0.18512752772521426</v>
      </c>
      <c r="D151" t="s">
        <v>57</v>
      </c>
      <c r="E151" t="s">
        <v>62</v>
      </c>
    </row>
    <row r="152" spans="1:5" x14ac:dyDescent="0.25">
      <c r="A152" t="s">
        <v>56</v>
      </c>
      <c r="B152" t="s">
        <v>78</v>
      </c>
      <c r="C152">
        <v>0.16652229608253208</v>
      </c>
      <c r="D152" t="s">
        <v>57</v>
      </c>
      <c r="E152" t="s">
        <v>62</v>
      </c>
    </row>
    <row r="153" spans="1:5" x14ac:dyDescent="0.25">
      <c r="A153" t="s">
        <v>56</v>
      </c>
      <c r="B153" t="s">
        <v>79</v>
      </c>
      <c r="C153" s="31">
        <v>0.1105936198840942</v>
      </c>
      <c r="D153" t="s">
        <v>57</v>
      </c>
      <c r="E153" t="s">
        <v>62</v>
      </c>
    </row>
    <row r="154" spans="1:5" x14ac:dyDescent="0.25">
      <c r="A154" t="s">
        <v>56</v>
      </c>
      <c r="B154" t="s">
        <v>80</v>
      </c>
      <c r="C154" s="30">
        <v>5.509993481077971E-2</v>
      </c>
      <c r="D154" t="s">
        <v>57</v>
      </c>
      <c r="E154" t="s">
        <v>62</v>
      </c>
    </row>
    <row r="155" spans="1:5" x14ac:dyDescent="0.25">
      <c r="A155" t="s">
        <v>56</v>
      </c>
      <c r="B155" t="s">
        <v>220</v>
      </c>
      <c r="C155" s="30">
        <v>0.37977858924112973</v>
      </c>
      <c r="D155" t="s">
        <v>57</v>
      </c>
      <c r="E155" t="s">
        <v>62</v>
      </c>
    </row>
    <row r="156" spans="1:5" x14ac:dyDescent="0.25">
      <c r="A156" t="s">
        <v>55</v>
      </c>
      <c r="B156" t="s">
        <v>76</v>
      </c>
      <c r="C156">
        <v>0.48875869568610719</v>
      </c>
      <c r="D156" t="s">
        <v>57</v>
      </c>
      <c r="E156" t="s">
        <v>62</v>
      </c>
    </row>
    <row r="157" spans="1:5" x14ac:dyDescent="0.25">
      <c r="A157" t="s">
        <v>55</v>
      </c>
      <c r="B157" t="s">
        <v>77</v>
      </c>
      <c r="C157" s="30">
        <v>0.19783103663537183</v>
      </c>
      <c r="D157" t="s">
        <v>57</v>
      </c>
      <c r="E157" t="s">
        <v>62</v>
      </c>
    </row>
    <row r="158" spans="1:5" x14ac:dyDescent="0.25">
      <c r="A158" t="s">
        <v>55</v>
      </c>
      <c r="B158" t="s">
        <v>78</v>
      </c>
      <c r="C158">
        <v>0.29658184695441875</v>
      </c>
      <c r="D158" t="s">
        <v>57</v>
      </c>
      <c r="E158" t="s">
        <v>62</v>
      </c>
    </row>
    <row r="159" spans="1:5" x14ac:dyDescent="0.25">
      <c r="A159" t="s">
        <v>55</v>
      </c>
      <c r="B159" t="s">
        <v>79</v>
      </c>
      <c r="C159" s="31">
        <v>0.35454776611185862</v>
      </c>
      <c r="D159" t="s">
        <v>57</v>
      </c>
      <c r="E159" t="s">
        <v>62</v>
      </c>
    </row>
    <row r="160" spans="1:5" x14ac:dyDescent="0.25">
      <c r="A160" t="s">
        <v>55</v>
      </c>
      <c r="B160" t="s">
        <v>80</v>
      </c>
      <c r="C160">
        <v>0.47104727670052809</v>
      </c>
      <c r="D160" t="s">
        <v>57</v>
      </c>
      <c r="E160" t="s">
        <v>62</v>
      </c>
    </row>
    <row r="161" spans="1:5" x14ac:dyDescent="0.25">
      <c r="A161" t="s">
        <v>55</v>
      </c>
      <c r="B161" t="s">
        <v>220</v>
      </c>
      <c r="C161">
        <v>0.14829092347720937</v>
      </c>
      <c r="D161" t="s">
        <v>57</v>
      </c>
      <c r="E161" t="s">
        <v>62</v>
      </c>
    </row>
    <row r="162" spans="1:5" x14ac:dyDescent="0.25">
      <c r="A162" t="s">
        <v>66</v>
      </c>
      <c r="B162" t="s">
        <v>74</v>
      </c>
      <c r="C162">
        <v>0.1963108519269777</v>
      </c>
      <c r="D162" t="s">
        <v>57</v>
      </c>
      <c r="E162" t="s">
        <v>62</v>
      </c>
    </row>
    <row r="163" spans="1:5" x14ac:dyDescent="0.25">
      <c r="A163" t="s">
        <v>130</v>
      </c>
      <c r="B163" t="s">
        <v>137</v>
      </c>
      <c r="C163">
        <v>0.46743492060321917</v>
      </c>
      <c r="D163" t="s">
        <v>57</v>
      </c>
      <c r="E163" t="s">
        <v>62</v>
      </c>
    </row>
    <row r="164" spans="1:5" x14ac:dyDescent="0.25">
      <c r="A164" t="s">
        <v>82</v>
      </c>
      <c r="B164" t="s">
        <v>213</v>
      </c>
      <c r="C164" s="30">
        <v>1</v>
      </c>
      <c r="D164" t="s">
        <v>57</v>
      </c>
    </row>
    <row r="165" spans="1:5" x14ac:dyDescent="0.25">
      <c r="A165" t="s">
        <v>65</v>
      </c>
      <c r="B165" t="s">
        <v>214</v>
      </c>
      <c r="C165">
        <v>1</v>
      </c>
      <c r="D165" t="s">
        <v>57</v>
      </c>
      <c r="E165" t="s">
        <v>215</v>
      </c>
    </row>
    <row r="166" spans="1:5" x14ac:dyDescent="0.25">
      <c r="A166" t="s">
        <v>65</v>
      </c>
      <c r="B166" t="s">
        <v>216</v>
      </c>
      <c r="C166">
        <v>1</v>
      </c>
      <c r="D166" t="s">
        <v>57</v>
      </c>
      <c r="E166" t="s">
        <v>215</v>
      </c>
    </row>
    <row r="167" spans="1:5" x14ac:dyDescent="0.25">
      <c r="A167" t="s">
        <v>64</v>
      </c>
      <c r="B167" t="s">
        <v>217</v>
      </c>
      <c r="C167">
        <v>1</v>
      </c>
      <c r="D167" t="s">
        <v>57</v>
      </c>
      <c r="E167" t="s">
        <v>215</v>
      </c>
    </row>
    <row r="168" spans="1:5" x14ac:dyDescent="0.25">
      <c r="A168" t="s">
        <v>65</v>
      </c>
      <c r="B168" t="s">
        <v>218</v>
      </c>
      <c r="C168">
        <v>1</v>
      </c>
      <c r="D168" t="s">
        <v>57</v>
      </c>
      <c r="E168" t="s">
        <v>215</v>
      </c>
    </row>
    <row r="169" spans="1:5" x14ac:dyDescent="0.25">
      <c r="A169" t="s">
        <v>65</v>
      </c>
      <c r="B169" t="s">
        <v>219</v>
      </c>
      <c r="C169">
        <v>1</v>
      </c>
      <c r="D169" t="s">
        <v>57</v>
      </c>
      <c r="E169" t="s">
        <v>215</v>
      </c>
    </row>
  </sheetData>
  <autoFilter ref="A1:E169" xr:uid="{B0478C09-3B6A-4E3E-8C6B-6D4AB899ADBA}">
    <sortState xmlns:xlrd2="http://schemas.microsoft.com/office/spreadsheetml/2017/richdata2" ref="A2:E163">
      <sortCondition ref="A1:A163"/>
    </sortState>
  </autoFilter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32FB-D53F-4C04-8B92-CFCCA01F7923}">
  <dimension ref="A2:A8"/>
  <sheetViews>
    <sheetView workbookViewId="0">
      <selection activeCell="A9" sqref="A9"/>
    </sheetView>
  </sheetViews>
  <sheetFormatPr defaultRowHeight="15" x14ac:dyDescent="0.25"/>
  <sheetData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K103"/>
  <sheetViews>
    <sheetView zoomScale="85" zoomScaleNormal="85" workbookViewId="0">
      <selection activeCell="G28" sqref="G28"/>
    </sheetView>
  </sheetViews>
  <sheetFormatPr defaultColWidth="11.42578125" defaultRowHeight="15" x14ac:dyDescent="0.25"/>
  <cols>
    <col min="3" max="3" width="57.5703125" customWidth="1"/>
    <col min="9" max="9" width="22.85546875" bestFit="1" customWidth="1"/>
    <col min="10" max="10" width="13.42578125" customWidth="1"/>
  </cols>
  <sheetData>
    <row r="2" spans="1:89" x14ac:dyDescent="0.25">
      <c r="A2" s="2" t="s">
        <v>63</v>
      </c>
      <c r="B2" t="s">
        <v>54</v>
      </c>
      <c r="C2" t="s">
        <v>55</v>
      </c>
      <c r="D2" t="s">
        <v>56</v>
      </c>
      <c r="E2" t="s">
        <v>53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</row>
    <row r="3" spans="1:89" x14ac:dyDescent="0.25">
      <c r="A3" s="2" t="s">
        <v>71</v>
      </c>
      <c r="B3">
        <v>6.94</v>
      </c>
      <c r="C3">
        <v>58.71</v>
      </c>
      <c r="D3">
        <v>54.94</v>
      </c>
      <c r="E3">
        <v>58.93</v>
      </c>
      <c r="F3">
        <v>26.98</v>
      </c>
      <c r="G3">
        <v>55.85</v>
      </c>
      <c r="H3">
        <v>30.97</v>
      </c>
      <c r="I3">
        <v>47.9</v>
      </c>
      <c r="J3">
        <v>16</v>
      </c>
      <c r="L3">
        <v>12</v>
      </c>
    </row>
    <row r="4" spans="1:89" x14ac:dyDescent="0.25">
      <c r="A4" s="2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</row>
    <row r="5" spans="1:89" x14ac:dyDescent="0.25">
      <c r="A5" t="s">
        <v>60</v>
      </c>
      <c r="B5">
        <v>151.001</v>
      </c>
      <c r="C5" s="23" t="s">
        <v>56</v>
      </c>
      <c r="D5" s="26">
        <f>D3/B5</f>
        <v>0.36383865007516503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</row>
    <row r="6" spans="1:89" x14ac:dyDescent="0.25">
      <c r="A6" t="s">
        <v>58</v>
      </c>
      <c r="B6">
        <v>154.99600000000001</v>
      </c>
      <c r="C6" s="23" t="s">
        <v>53</v>
      </c>
      <c r="D6" s="26">
        <f>E3/B6</f>
        <v>0.38020336008671191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</row>
    <row r="7" spans="1:89" x14ac:dyDescent="0.25">
      <c r="A7" s="2" t="s">
        <v>59</v>
      </c>
      <c r="B7">
        <v>154.75</v>
      </c>
      <c r="C7" s="22" t="s">
        <v>55</v>
      </c>
      <c r="D7" s="26">
        <f>C3/B7</f>
        <v>0.37938610662358646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</row>
    <row r="8" spans="1:89" ht="15.75" thickBot="1" x14ac:dyDescent="0.3">
      <c r="A8" s="2" t="s">
        <v>61</v>
      </c>
      <c r="B8">
        <v>73.900000000000006</v>
      </c>
      <c r="C8" s="22" t="s">
        <v>54</v>
      </c>
      <c r="D8" s="26">
        <f>B3/B8</f>
        <v>9.3910690121786197E-2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</row>
    <row r="9" spans="1:89" ht="16.5" thickBot="1" x14ac:dyDescent="0.3">
      <c r="A9" s="2" t="s">
        <v>72</v>
      </c>
      <c r="B9">
        <v>23.96</v>
      </c>
      <c r="C9" s="22" t="s">
        <v>54</v>
      </c>
      <c r="D9" s="26">
        <f>B3/B9</f>
        <v>0.28964941569282138</v>
      </c>
      <c r="E9" s="26"/>
      <c r="F9" s="26"/>
      <c r="G9" s="33" t="s">
        <v>54</v>
      </c>
      <c r="H9" s="34" t="s">
        <v>55</v>
      </c>
      <c r="I9" s="34" t="s">
        <v>56</v>
      </c>
      <c r="J9" s="34" t="s">
        <v>53</v>
      </c>
      <c r="K9" s="34" t="s">
        <v>64</v>
      </c>
      <c r="L9" s="34" t="s">
        <v>65</v>
      </c>
      <c r="M9" s="34" t="s">
        <v>66</v>
      </c>
      <c r="N9" s="34" t="s">
        <v>67</v>
      </c>
      <c r="O9" s="34" t="s">
        <v>68</v>
      </c>
      <c r="P9" s="34" t="s">
        <v>69</v>
      </c>
      <c r="Q9" s="34" t="s">
        <v>70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</row>
    <row r="10" spans="1:89" ht="16.5" thickBot="1" x14ac:dyDescent="0.3">
      <c r="C10" s="22"/>
      <c r="D10" s="26"/>
      <c r="E10" s="26"/>
      <c r="F10" s="26"/>
      <c r="G10" s="35">
        <v>6.94</v>
      </c>
      <c r="H10" s="36">
        <v>58.71</v>
      </c>
      <c r="I10" s="36">
        <v>54.94</v>
      </c>
      <c r="J10" s="36">
        <v>58.93</v>
      </c>
      <c r="K10" s="36">
        <v>26.98</v>
      </c>
      <c r="L10" s="36">
        <v>55.85</v>
      </c>
      <c r="M10" s="36">
        <v>30.97</v>
      </c>
      <c r="N10" s="36">
        <v>47.9</v>
      </c>
      <c r="O10" s="36">
        <v>16</v>
      </c>
      <c r="P10" s="37"/>
      <c r="Q10" s="36">
        <v>12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</row>
    <row r="11" spans="1:89" x14ac:dyDescent="0.25">
      <c r="A11" s="32" t="s">
        <v>83</v>
      </c>
      <c r="B11">
        <v>93.882683</v>
      </c>
      <c r="C11" s="22">
        <v>155</v>
      </c>
      <c r="D11" s="25"/>
      <c r="E11" s="25" t="s">
        <v>84</v>
      </c>
      <c r="F11" s="25"/>
      <c r="G11" s="25">
        <v>1.05</v>
      </c>
      <c r="H11" s="25">
        <v>0.31635000000000002</v>
      </c>
      <c r="I11" s="25">
        <v>0.31635000000000002</v>
      </c>
      <c r="J11" s="25">
        <v>0.31635000000000002</v>
      </c>
      <c r="K11" s="25"/>
      <c r="L11" s="25"/>
      <c r="M11" s="25"/>
      <c r="N11" s="25"/>
      <c r="O11" s="25">
        <v>2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</row>
    <row r="12" spans="1:89" x14ac:dyDescent="0.25">
      <c r="A12" t="s">
        <v>85</v>
      </c>
      <c r="B12">
        <v>94.387</v>
      </c>
      <c r="C12" s="22">
        <v>180</v>
      </c>
      <c r="D12" s="25"/>
      <c r="E12" s="25" t="s">
        <v>86</v>
      </c>
      <c r="F12" s="25"/>
      <c r="G12" s="25">
        <v>1.05</v>
      </c>
      <c r="H12" s="25">
        <v>0.56999999999999995</v>
      </c>
      <c r="I12" s="25">
        <v>0.19</v>
      </c>
      <c r="J12" s="25">
        <v>0.19</v>
      </c>
      <c r="K12" s="25"/>
      <c r="L12" s="25"/>
      <c r="M12" s="25"/>
      <c r="N12" s="25"/>
      <c r="O12" s="25">
        <v>2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</row>
    <row r="13" spans="1:89" x14ac:dyDescent="0.25">
      <c r="A13" t="s">
        <v>87</v>
      </c>
      <c r="B13">
        <v>94.028850000000006</v>
      </c>
      <c r="C13" s="23">
        <v>161</v>
      </c>
      <c r="D13" s="23"/>
      <c r="E13" s="23" t="s">
        <v>88</v>
      </c>
      <c r="F13" s="23"/>
      <c r="G13" s="23">
        <v>1.05</v>
      </c>
      <c r="H13" s="23">
        <v>0.47499999999999998</v>
      </c>
      <c r="I13" s="23">
        <v>0.28499999999999998</v>
      </c>
      <c r="J13" s="23">
        <v>0.19</v>
      </c>
      <c r="K13" s="23"/>
      <c r="L13" s="23"/>
      <c r="M13" s="23"/>
      <c r="N13" s="23"/>
      <c r="O13" s="23">
        <v>2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</row>
    <row r="14" spans="1:89" ht="14.25" customHeight="1" x14ac:dyDescent="0.25">
      <c r="A14" t="s">
        <v>89</v>
      </c>
      <c r="B14">
        <v>94.724249999999998</v>
      </c>
      <c r="C14" s="23">
        <v>212</v>
      </c>
      <c r="D14" s="23"/>
      <c r="E14" s="23" t="s">
        <v>90</v>
      </c>
      <c r="F14" s="23"/>
      <c r="G14" s="23">
        <v>1.05</v>
      </c>
      <c r="H14" s="23">
        <v>0.76</v>
      </c>
      <c r="I14" s="23">
        <v>9.5000000000000001E-2</v>
      </c>
      <c r="J14" s="23">
        <v>9.5000000000000001E-2</v>
      </c>
      <c r="K14" s="23"/>
      <c r="L14" s="23"/>
      <c r="M14" s="23"/>
      <c r="N14" s="23"/>
      <c r="O14" s="23">
        <v>2</v>
      </c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</row>
    <row r="15" spans="1:89" x14ac:dyDescent="0.25">
      <c r="A15" t="s">
        <v>91</v>
      </c>
      <c r="B15">
        <v>96.096500000000006</v>
      </c>
      <c r="C15" s="23">
        <v>200</v>
      </c>
      <c r="D15" s="23"/>
      <c r="E15" s="23" t="s">
        <v>92</v>
      </c>
      <c r="F15" s="23"/>
      <c r="G15" s="23">
        <v>1</v>
      </c>
      <c r="H15" s="23">
        <v>0.8</v>
      </c>
      <c r="I15" s="23"/>
      <c r="J15" s="23">
        <v>0.15</v>
      </c>
      <c r="K15" s="23">
        <v>0.05</v>
      </c>
      <c r="L15" s="23"/>
      <c r="M15" s="23"/>
      <c r="N15" s="23"/>
      <c r="O15" s="23">
        <v>2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</row>
    <row r="16" spans="1:89" x14ac:dyDescent="0.25">
      <c r="A16" t="s">
        <v>73</v>
      </c>
      <c r="B16">
        <v>157.76</v>
      </c>
      <c r="C16" s="22">
        <v>150</v>
      </c>
      <c r="D16" s="23"/>
      <c r="E16" s="23" t="s">
        <v>93</v>
      </c>
      <c r="F16" s="23"/>
      <c r="G16" s="23">
        <v>1</v>
      </c>
      <c r="H16" s="23"/>
      <c r="I16" s="23"/>
      <c r="J16" s="23"/>
      <c r="K16" s="23"/>
      <c r="L16" s="23">
        <v>1</v>
      </c>
      <c r="M16" s="23">
        <v>1</v>
      </c>
      <c r="N16" s="23"/>
      <c r="O16" s="23">
        <v>4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</row>
    <row r="17" spans="1:89" x14ac:dyDescent="0.25">
      <c r="A17" t="s">
        <v>94</v>
      </c>
      <c r="B17">
        <v>176.01999999999998</v>
      </c>
      <c r="C17" s="23">
        <v>108</v>
      </c>
      <c r="D17" s="26"/>
      <c r="E17" s="26" t="s">
        <v>95</v>
      </c>
      <c r="F17" s="26"/>
      <c r="G17" s="26">
        <v>1.1000000000000001</v>
      </c>
      <c r="H17" s="26"/>
      <c r="I17" s="26">
        <v>1.9</v>
      </c>
      <c r="J17" s="23"/>
      <c r="K17" s="23"/>
      <c r="L17" s="23"/>
      <c r="M17" s="23"/>
      <c r="N17" s="23"/>
      <c r="O17" s="23">
        <v>4</v>
      </c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</row>
    <row r="18" spans="1:89" x14ac:dyDescent="0.25">
      <c r="A18" t="s">
        <v>96</v>
      </c>
      <c r="B18">
        <v>459.26</v>
      </c>
      <c r="C18" s="23">
        <v>170</v>
      </c>
      <c r="D18" s="26"/>
      <c r="E18" s="26" t="s">
        <v>97</v>
      </c>
      <c r="F18" s="26"/>
      <c r="G18" s="26">
        <v>4</v>
      </c>
      <c r="H18" s="26"/>
      <c r="I18" s="26"/>
      <c r="J18" s="23"/>
      <c r="K18" s="23"/>
      <c r="L18" s="23"/>
      <c r="M18" s="23"/>
      <c r="N18" s="23">
        <v>5</v>
      </c>
      <c r="O18" s="23">
        <v>12</v>
      </c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</row>
    <row r="19" spans="1:89" x14ac:dyDescent="0.25">
      <c r="A19" t="s">
        <v>98</v>
      </c>
      <c r="B19">
        <v>72</v>
      </c>
      <c r="C19" s="23">
        <v>360</v>
      </c>
      <c r="D19" s="26"/>
      <c r="E19" s="26" t="s">
        <v>99</v>
      </c>
      <c r="F19" s="26"/>
      <c r="G19" s="26"/>
      <c r="H19" s="26"/>
      <c r="I19" s="26"/>
      <c r="J19" s="23"/>
      <c r="K19" s="23"/>
      <c r="L19" s="23"/>
      <c r="M19" s="23"/>
      <c r="N19" s="23"/>
      <c r="O19" s="23"/>
      <c r="P19" s="23"/>
      <c r="Q19" s="23">
        <v>6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</row>
    <row r="20" spans="1:89" ht="15.75" thickBot="1" x14ac:dyDescent="0.3">
      <c r="A20" t="s">
        <v>100</v>
      </c>
      <c r="C20" s="23"/>
      <c r="D20" s="26"/>
      <c r="E20" s="26"/>
      <c r="F20" s="26"/>
      <c r="G20" s="26"/>
      <c r="H20" s="26"/>
      <c r="I20" s="26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</row>
    <row r="21" spans="1:89" ht="15.75" x14ac:dyDescent="0.25">
      <c r="C21" s="23"/>
      <c r="D21" s="26"/>
      <c r="E21" s="26"/>
      <c r="F21" s="26"/>
      <c r="G21" s="33" t="s">
        <v>54</v>
      </c>
      <c r="H21" s="34" t="s">
        <v>55</v>
      </c>
      <c r="I21" s="34" t="s">
        <v>56</v>
      </c>
      <c r="J21" s="34" t="s">
        <v>53</v>
      </c>
      <c r="K21" s="34" t="s">
        <v>64</v>
      </c>
      <c r="L21" s="34" t="s">
        <v>65</v>
      </c>
      <c r="M21" s="34" t="s">
        <v>66</v>
      </c>
      <c r="N21" s="34" t="s">
        <v>67</v>
      </c>
      <c r="O21" s="34" t="s">
        <v>68</v>
      </c>
      <c r="P21" s="34" t="s">
        <v>69</v>
      </c>
      <c r="Q21" s="34" t="s">
        <v>70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</row>
    <row r="22" spans="1:89" x14ac:dyDescent="0.25">
      <c r="C22" s="23"/>
      <c r="D22" s="26"/>
      <c r="E22" s="26"/>
      <c r="F22" s="32" t="s">
        <v>83</v>
      </c>
      <c r="G22" s="38">
        <f t="shared" ref="G22:I22" si="0">G11*G$10/$B11</f>
        <v>7.7618148173289853E-2</v>
      </c>
      <c r="H22" s="38">
        <f t="shared" si="0"/>
        <v>0.19783103663537183</v>
      </c>
      <c r="I22" s="38">
        <f t="shared" si="0"/>
        <v>0.18512752772521426</v>
      </c>
      <c r="J22" s="38">
        <f>J11*J$10/$B11</f>
        <v>0.19857235545771526</v>
      </c>
      <c r="K22" s="38">
        <f t="shared" ref="K22:Q22" si="1">K11*K$10/$B11</f>
        <v>0</v>
      </c>
      <c r="L22" s="38">
        <f t="shared" si="1"/>
        <v>0</v>
      </c>
      <c r="M22" s="38">
        <f t="shared" si="1"/>
        <v>0</v>
      </c>
      <c r="N22" s="38">
        <f t="shared" si="1"/>
        <v>0</v>
      </c>
      <c r="O22" s="38">
        <f t="shared" si="1"/>
        <v>0.34085093200840882</v>
      </c>
      <c r="P22" s="38">
        <f t="shared" si="1"/>
        <v>0</v>
      </c>
      <c r="Q22" s="38">
        <f t="shared" si="1"/>
        <v>0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</row>
    <row r="23" spans="1:89" x14ac:dyDescent="0.25">
      <c r="C23" s="23"/>
      <c r="D23" s="26"/>
      <c r="E23" s="26"/>
      <c r="F23" t="s">
        <v>85</v>
      </c>
      <c r="G23" s="38">
        <f t="shared" ref="G23:I23" si="2">G12*G$10/$B12</f>
        <v>7.7203428438238325E-2</v>
      </c>
      <c r="H23" s="38">
        <f t="shared" si="2"/>
        <v>0.35454776611185862</v>
      </c>
      <c r="I23" s="38">
        <f t="shared" si="2"/>
        <v>0.1105936198840942</v>
      </c>
      <c r="J23" s="38">
        <f t="shared" ref="J23:Q30" si="3">J12*J$10/$B12</f>
        <v>0.1186254463008677</v>
      </c>
      <c r="K23" s="38">
        <f t="shared" si="3"/>
        <v>0</v>
      </c>
      <c r="L23" s="38">
        <f t="shared" si="3"/>
        <v>0</v>
      </c>
      <c r="M23" s="38">
        <f t="shared" si="3"/>
        <v>0</v>
      </c>
      <c r="N23" s="38">
        <f t="shared" si="3"/>
        <v>0</v>
      </c>
      <c r="O23" s="38">
        <f t="shared" si="3"/>
        <v>0.33902973926494112</v>
      </c>
      <c r="P23" s="38">
        <f t="shared" si="3"/>
        <v>0</v>
      </c>
      <c r="Q23" s="38">
        <f t="shared" si="3"/>
        <v>0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</row>
    <row r="24" spans="1:89" x14ac:dyDescent="0.25">
      <c r="C24" s="23"/>
      <c r="D24" s="26"/>
      <c r="E24" s="26"/>
      <c r="F24" t="s">
        <v>87</v>
      </c>
      <c r="G24" s="38">
        <f t="shared" ref="G24:I24" si="4">G13*G$10/$B13</f>
        <v>7.7497491461397228E-2</v>
      </c>
      <c r="H24" s="38">
        <f t="shared" si="4"/>
        <v>0.29658184695441875</v>
      </c>
      <c r="I24" s="38">
        <f t="shared" si="4"/>
        <v>0.16652229608253208</v>
      </c>
      <c r="J24" s="38">
        <f t="shared" si="3"/>
        <v>0.11907728319552988</v>
      </c>
      <c r="K24" s="38">
        <f t="shared" si="3"/>
        <v>0</v>
      </c>
      <c r="L24" s="38">
        <f t="shared" si="3"/>
        <v>0</v>
      </c>
      <c r="M24" s="38">
        <f t="shared" si="3"/>
        <v>0</v>
      </c>
      <c r="N24" s="38">
        <f t="shared" si="3"/>
        <v>0</v>
      </c>
      <c r="O24" s="38">
        <f t="shared" si="3"/>
        <v>0.34032108230612196</v>
      </c>
      <c r="P24" s="38">
        <f t="shared" si="3"/>
        <v>0</v>
      </c>
      <c r="Q24" s="38">
        <f t="shared" si="3"/>
        <v>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</row>
    <row r="25" spans="1:89" x14ac:dyDescent="0.25">
      <c r="C25" s="23"/>
      <c r="D25" s="26"/>
      <c r="E25" s="26"/>
      <c r="F25" t="s">
        <v>89</v>
      </c>
      <c r="G25" s="38">
        <f t="shared" ref="G25:I25" si="5">G14*G$10/$B14</f>
        <v>7.6928558420890122E-2</v>
      </c>
      <c r="H25" s="38">
        <f t="shared" si="5"/>
        <v>0.47104727670052809</v>
      </c>
      <c r="I25" s="38">
        <f t="shared" si="5"/>
        <v>5.509993481077971E-2</v>
      </c>
      <c r="J25" s="38">
        <f t="shared" si="3"/>
        <v>5.9101550025468665E-2</v>
      </c>
      <c r="K25" s="38">
        <f t="shared" si="3"/>
        <v>0</v>
      </c>
      <c r="L25" s="38">
        <f t="shared" si="3"/>
        <v>0</v>
      </c>
      <c r="M25" s="38">
        <f t="shared" si="3"/>
        <v>0</v>
      </c>
      <c r="N25" s="38">
        <f t="shared" si="3"/>
        <v>0</v>
      </c>
      <c r="O25" s="38">
        <f t="shared" si="3"/>
        <v>0.3378226800423334</v>
      </c>
      <c r="P25" s="38">
        <f t="shared" si="3"/>
        <v>0</v>
      </c>
      <c r="Q25" s="38">
        <f t="shared" si="3"/>
        <v>0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</row>
    <row r="26" spans="1:89" x14ac:dyDescent="0.25">
      <c r="C26" s="23"/>
      <c r="D26" s="26"/>
      <c r="E26" s="26"/>
      <c r="F26" t="s">
        <v>91</v>
      </c>
      <c r="G26" s="38">
        <f t="shared" ref="G26:I26" si="6">G15*G$10/$B15</f>
        <v>7.22190714542153E-2</v>
      </c>
      <c r="H26" s="38">
        <f t="shared" si="6"/>
        <v>0.48875869568610719</v>
      </c>
      <c r="I26" s="38">
        <f t="shared" si="6"/>
        <v>0</v>
      </c>
      <c r="J26" s="38">
        <f t="shared" si="3"/>
        <v>9.1985660247771758E-2</v>
      </c>
      <c r="K26" s="38">
        <f t="shared" si="3"/>
        <v>1.4037972246647903E-2</v>
      </c>
      <c r="L26" s="38">
        <f t="shared" si="3"/>
        <v>0</v>
      </c>
      <c r="M26" s="38">
        <f t="shared" si="3"/>
        <v>0</v>
      </c>
      <c r="N26" s="38">
        <f t="shared" si="3"/>
        <v>0</v>
      </c>
      <c r="O26" s="38">
        <f t="shared" si="3"/>
        <v>0.3329986003652578</v>
      </c>
      <c r="P26" s="38">
        <f t="shared" si="3"/>
        <v>0</v>
      </c>
      <c r="Q26" s="38">
        <f t="shared" si="3"/>
        <v>0</v>
      </c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</row>
    <row r="27" spans="1:89" x14ac:dyDescent="0.25">
      <c r="C27" s="23"/>
      <c r="D27" s="26"/>
      <c r="E27" s="26"/>
      <c r="F27" t="s">
        <v>73</v>
      </c>
      <c r="G27" s="38">
        <f t="shared" ref="G27:I27" si="7">G16*G$10/$B16</f>
        <v>4.3990872210953352E-2</v>
      </c>
      <c r="H27" s="38">
        <f t="shared" si="7"/>
        <v>0</v>
      </c>
      <c r="I27" s="38">
        <f t="shared" si="7"/>
        <v>0</v>
      </c>
      <c r="J27" s="38">
        <f t="shared" si="3"/>
        <v>0</v>
      </c>
      <c r="K27" s="38">
        <f t="shared" si="3"/>
        <v>0</v>
      </c>
      <c r="L27" s="38">
        <f t="shared" si="3"/>
        <v>0.35401876267748483</v>
      </c>
      <c r="M27" s="38">
        <f t="shared" si="3"/>
        <v>0.1963108519269777</v>
      </c>
      <c r="N27" s="38">
        <f t="shared" si="3"/>
        <v>0</v>
      </c>
      <c r="O27" s="38">
        <f t="shared" si="3"/>
        <v>0.40567951318458423</v>
      </c>
      <c r="P27" s="38">
        <f t="shared" si="3"/>
        <v>0</v>
      </c>
      <c r="Q27" s="38">
        <f t="shared" si="3"/>
        <v>0</v>
      </c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</row>
    <row r="28" spans="1:89" x14ac:dyDescent="0.25">
      <c r="C28" s="23"/>
      <c r="D28" s="26"/>
      <c r="E28" s="26"/>
      <c r="F28" t="s">
        <v>94</v>
      </c>
      <c r="G28" s="38">
        <f t="shared" ref="G28:I28" si="8">G17*G$10/$B17</f>
        <v>4.3370071582774693E-2</v>
      </c>
      <c r="H28" s="38">
        <f t="shared" si="8"/>
        <v>0</v>
      </c>
      <c r="I28" s="38">
        <f t="shared" si="8"/>
        <v>0.59303488239972735</v>
      </c>
      <c r="J28" s="38">
        <f t="shared" si="3"/>
        <v>0</v>
      </c>
      <c r="K28" s="38">
        <f t="shared" si="3"/>
        <v>0</v>
      </c>
      <c r="L28" s="38">
        <f t="shared" si="3"/>
        <v>0</v>
      </c>
      <c r="M28" s="38">
        <f t="shared" si="3"/>
        <v>0</v>
      </c>
      <c r="N28" s="38">
        <f t="shared" si="3"/>
        <v>0</v>
      </c>
      <c r="O28" s="38">
        <f t="shared" si="3"/>
        <v>0.36359504601749804</v>
      </c>
      <c r="P28" s="38">
        <f t="shared" si="3"/>
        <v>0</v>
      </c>
      <c r="Q28" s="38">
        <f t="shared" si="3"/>
        <v>0</v>
      </c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</row>
    <row r="29" spans="1:89" x14ac:dyDescent="0.25">
      <c r="C29" s="23"/>
      <c r="D29" s="26"/>
      <c r="E29" s="26"/>
      <c r="F29" t="s">
        <v>96</v>
      </c>
      <c r="G29" s="38">
        <f t="shared" ref="G29:I29" si="9">G18*G$10/$B18</f>
        <v>6.0445063798284203E-2</v>
      </c>
      <c r="H29" s="38">
        <f t="shared" si="9"/>
        <v>0</v>
      </c>
      <c r="I29" s="38">
        <f t="shared" si="9"/>
        <v>0</v>
      </c>
      <c r="J29" s="38">
        <f t="shared" si="3"/>
        <v>0</v>
      </c>
      <c r="K29" s="38">
        <f t="shared" si="3"/>
        <v>0</v>
      </c>
      <c r="L29" s="38">
        <f t="shared" si="3"/>
        <v>0</v>
      </c>
      <c r="M29" s="38">
        <f t="shared" si="3"/>
        <v>0</v>
      </c>
      <c r="N29" s="38">
        <f t="shared" si="3"/>
        <v>0.5214910943692026</v>
      </c>
      <c r="O29" s="38">
        <f t="shared" si="3"/>
        <v>0.41806384183251316</v>
      </c>
      <c r="P29" s="38">
        <f t="shared" si="3"/>
        <v>0</v>
      </c>
      <c r="Q29" s="38">
        <f t="shared" si="3"/>
        <v>0</v>
      </c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</row>
    <row r="30" spans="1:89" x14ac:dyDescent="0.25">
      <c r="C30" s="23"/>
      <c r="D30" s="26"/>
      <c r="E30" s="26"/>
      <c r="F30" t="s">
        <v>98</v>
      </c>
      <c r="G30" s="38">
        <f t="shared" ref="G30:I30" si="10">G19*G$10/$B19</f>
        <v>0</v>
      </c>
      <c r="H30" s="38">
        <f t="shared" si="10"/>
        <v>0</v>
      </c>
      <c r="I30" s="38">
        <f t="shared" si="10"/>
        <v>0</v>
      </c>
      <c r="J30" s="38">
        <f t="shared" si="3"/>
        <v>0</v>
      </c>
      <c r="K30" s="38">
        <f t="shared" si="3"/>
        <v>0</v>
      </c>
      <c r="L30" s="38">
        <f t="shared" si="3"/>
        <v>0</v>
      </c>
      <c r="M30" s="38">
        <f t="shared" si="3"/>
        <v>0</v>
      </c>
      <c r="N30" s="38">
        <f t="shared" si="3"/>
        <v>0</v>
      </c>
      <c r="O30" s="38">
        <f t="shared" si="3"/>
        <v>0</v>
      </c>
      <c r="P30" s="38">
        <f t="shared" si="3"/>
        <v>0</v>
      </c>
      <c r="Q30" s="38">
        <f t="shared" si="3"/>
        <v>1</v>
      </c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</row>
    <row r="31" spans="1:89" x14ac:dyDescent="0.25">
      <c r="C31" s="23"/>
      <c r="D31" s="26"/>
      <c r="E31" s="26"/>
      <c r="F31" s="26"/>
      <c r="G31" s="26"/>
      <c r="H31" s="26"/>
      <c r="I31" s="26"/>
      <c r="J31" s="38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</row>
    <row r="32" spans="1:89" x14ac:dyDescent="0.25">
      <c r="C32" s="23"/>
      <c r="D32" s="26"/>
      <c r="E32" s="26"/>
      <c r="F32" s="26"/>
      <c r="G32" s="26"/>
      <c r="H32" s="26"/>
      <c r="I32" s="26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</row>
    <row r="33" spans="1:89" x14ac:dyDescent="0.25">
      <c r="C33" s="23"/>
      <c r="D33" s="26"/>
      <c r="E33" s="26"/>
      <c r="F33" s="26"/>
      <c r="G33" s="26"/>
      <c r="H33" s="26"/>
      <c r="I33" s="26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</row>
    <row r="34" spans="1:89" x14ac:dyDescent="0.25">
      <c r="A34" t="s">
        <v>131</v>
      </c>
      <c r="C34" s="23" t="s">
        <v>134</v>
      </c>
      <c r="D34" s="26"/>
      <c r="E34" s="26"/>
      <c r="F34" s="26"/>
      <c r="G34" s="26"/>
      <c r="H34" s="26"/>
      <c r="I34" s="26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</row>
    <row r="35" spans="1:89" x14ac:dyDescent="0.25">
      <c r="A35" t="s">
        <v>132</v>
      </c>
      <c r="B35">
        <v>151.905</v>
      </c>
      <c r="C35" s="23">
        <v>100</v>
      </c>
      <c r="D35" s="26"/>
      <c r="E35" s="26"/>
      <c r="F35" s="26"/>
      <c r="G35" s="26"/>
      <c r="H35" s="26"/>
      <c r="I35" s="26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</row>
    <row r="36" spans="1:89" x14ac:dyDescent="0.25">
      <c r="A36" t="s">
        <v>54</v>
      </c>
      <c r="B36">
        <v>6.9409999999999998</v>
      </c>
      <c r="C36" s="23">
        <f>B36/B35</f>
        <v>4.5693031829103711E-2</v>
      </c>
      <c r="D36" s="26"/>
      <c r="E36" s="26"/>
      <c r="F36" s="26"/>
      <c r="G36" s="26"/>
      <c r="H36" s="26"/>
      <c r="I36" s="26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</row>
    <row r="37" spans="1:89" x14ac:dyDescent="0.25">
      <c r="C37" s="23"/>
      <c r="D37" s="26"/>
      <c r="E37" s="26"/>
      <c r="F37" s="26"/>
      <c r="G37" s="26"/>
      <c r="H37" s="26"/>
      <c r="I37" s="26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</row>
    <row r="38" spans="1:89" x14ac:dyDescent="0.25">
      <c r="A38" t="s">
        <v>136</v>
      </c>
      <c r="C38" s="23"/>
      <c r="D38" s="26"/>
      <c r="E38" s="26"/>
      <c r="F38" s="26"/>
      <c r="G38" s="26"/>
      <c r="H38" s="26"/>
      <c r="I38" s="26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</row>
    <row r="39" spans="1:89" x14ac:dyDescent="0.25">
      <c r="A39" t="s">
        <v>135</v>
      </c>
      <c r="B39">
        <v>60.084299999999999</v>
      </c>
      <c r="C39" s="23">
        <v>100</v>
      </c>
      <c r="D39" s="26"/>
      <c r="E39" s="26"/>
      <c r="F39" s="26"/>
      <c r="G39" s="26"/>
      <c r="H39" s="26"/>
      <c r="I39" s="26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</row>
    <row r="40" spans="1:89" x14ac:dyDescent="0.25">
      <c r="A40" t="s">
        <v>130</v>
      </c>
      <c r="B40">
        <v>28.0855</v>
      </c>
      <c r="C40" s="23">
        <f>B40/B39</f>
        <v>0.46743492060321917</v>
      </c>
      <c r="D40" s="26"/>
      <c r="E40" s="26"/>
      <c r="F40" s="26"/>
      <c r="G40" s="26"/>
      <c r="H40" s="26"/>
      <c r="I40" s="26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</row>
    <row r="41" spans="1:89" x14ac:dyDescent="0.25">
      <c r="C41" s="23"/>
      <c r="D41" s="26"/>
      <c r="E41" s="26"/>
      <c r="F41" s="26"/>
      <c r="G41" s="26"/>
      <c r="H41" s="26"/>
      <c r="I41" s="26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</row>
    <row r="42" spans="1:89" x14ac:dyDescent="0.25">
      <c r="D42" s="26"/>
      <c r="E42" s="26"/>
      <c r="F42" s="26"/>
      <c r="G42" s="26"/>
      <c r="H42" s="26"/>
      <c r="I42" s="26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</row>
    <row r="43" spans="1:89" x14ac:dyDescent="0.25">
      <c r="A43" t="s">
        <v>150</v>
      </c>
      <c r="B43" t="s">
        <v>152</v>
      </c>
      <c r="C43" t="s">
        <v>154</v>
      </c>
      <c r="D43" s="26"/>
      <c r="E43" s="26"/>
      <c r="F43" s="26"/>
      <c r="G43" s="26"/>
      <c r="H43" s="26"/>
      <c r="I43" s="26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</row>
    <row r="44" spans="1:89" x14ac:dyDescent="0.25">
      <c r="A44" t="s">
        <v>64</v>
      </c>
      <c r="B44">
        <v>2.7</v>
      </c>
      <c r="C44">
        <v>100</v>
      </c>
      <c r="D44" s="26">
        <f>C44*B44</f>
        <v>270</v>
      </c>
      <c r="E44" s="26">
        <f>D44/SUM($D$44:$D$46)</f>
        <v>0.81967213114754101</v>
      </c>
      <c r="F44" s="26"/>
      <c r="G44" s="26"/>
      <c r="H44" s="26"/>
      <c r="I44" s="26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</row>
    <row r="45" spans="1:89" x14ac:dyDescent="0.25">
      <c r="A45" t="s">
        <v>151</v>
      </c>
      <c r="B45">
        <v>0.9</v>
      </c>
      <c r="C45">
        <v>20</v>
      </c>
      <c r="D45" s="26">
        <f t="shared" ref="D45:D46" si="11">C45*B45</f>
        <v>18</v>
      </c>
      <c r="E45" s="26">
        <f t="shared" ref="E45:E46" si="12">D45/SUM($D$44:$D$46)</f>
        <v>5.4644808743169404E-2</v>
      </c>
      <c r="F45" s="26"/>
      <c r="G45" s="26"/>
      <c r="H45" s="26"/>
      <c r="I45" s="26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</row>
    <row r="46" spans="1:89" x14ac:dyDescent="0.25">
      <c r="A46" t="s">
        <v>153</v>
      </c>
      <c r="B46">
        <v>1.38</v>
      </c>
      <c r="C46">
        <v>30</v>
      </c>
      <c r="D46" s="26">
        <f t="shared" si="11"/>
        <v>41.4</v>
      </c>
      <c r="E46" s="26">
        <f t="shared" si="12"/>
        <v>0.12568306010928962</v>
      </c>
      <c r="F46" s="26"/>
      <c r="G46" s="26"/>
      <c r="H46" s="26"/>
      <c r="I46" s="26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</row>
    <row r="47" spans="1:89" x14ac:dyDescent="0.25">
      <c r="C47" s="23"/>
      <c r="D47" s="26"/>
      <c r="E47" s="26"/>
      <c r="F47" s="26"/>
      <c r="G47" s="26"/>
      <c r="H47" s="26"/>
      <c r="I47" s="26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</row>
    <row r="48" spans="1:89" x14ac:dyDescent="0.25">
      <c r="C48" s="23"/>
      <c r="D48" s="26"/>
      <c r="E48" s="26"/>
      <c r="F48" s="26"/>
      <c r="G48" s="26"/>
      <c r="H48" s="26"/>
      <c r="I48" s="26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</row>
    <row r="49" spans="3:89" x14ac:dyDescent="0.25">
      <c r="C49" s="23"/>
      <c r="D49" s="26"/>
      <c r="E49" s="26"/>
      <c r="F49" s="26"/>
      <c r="G49" s="26"/>
      <c r="H49" s="26"/>
      <c r="I49" s="26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</row>
    <row r="50" spans="3:89" x14ac:dyDescent="0.25">
      <c r="C50" s="23"/>
      <c r="D50" s="26"/>
      <c r="E50" s="26"/>
      <c r="F50" s="26"/>
      <c r="G50" s="26"/>
      <c r="H50" s="26"/>
      <c r="I50" s="26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</row>
    <row r="51" spans="3:89" x14ac:dyDescent="0.25">
      <c r="C51" s="23"/>
      <c r="D51" s="26"/>
      <c r="E51" s="26"/>
      <c r="F51" s="26"/>
      <c r="G51" s="26"/>
      <c r="H51" s="26"/>
      <c r="I51" s="26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</row>
    <row r="52" spans="3:89" x14ac:dyDescent="0.25">
      <c r="C52" s="23"/>
      <c r="D52" s="26"/>
      <c r="E52" s="26"/>
      <c r="F52" s="26"/>
      <c r="G52" s="26"/>
      <c r="H52" s="26"/>
      <c r="I52" s="26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</row>
    <row r="53" spans="3:89" x14ac:dyDescent="0.25">
      <c r="C53" s="23"/>
      <c r="D53" s="26"/>
      <c r="E53" s="26"/>
      <c r="F53" s="26"/>
      <c r="G53" s="26"/>
      <c r="H53" s="26"/>
      <c r="I53" s="26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</row>
    <row r="54" spans="3:89" x14ac:dyDescent="0.25">
      <c r="C54" s="23"/>
      <c r="D54" s="26"/>
      <c r="E54" s="26"/>
      <c r="F54" s="26"/>
      <c r="G54" s="26"/>
      <c r="H54" s="26"/>
      <c r="I54" s="26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</row>
    <row r="55" spans="3:89" x14ac:dyDescent="0.25">
      <c r="C55" s="23"/>
      <c r="D55" s="26"/>
      <c r="E55" s="26"/>
      <c r="F55" s="26"/>
      <c r="G55" s="26"/>
      <c r="H55" s="26"/>
      <c r="I55" s="26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</row>
    <row r="56" spans="3:89" x14ac:dyDescent="0.25">
      <c r="C56" s="23"/>
      <c r="D56" s="26"/>
      <c r="E56" s="26"/>
      <c r="F56" s="26"/>
      <c r="G56" s="26"/>
      <c r="H56" s="26"/>
      <c r="I56" s="26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</row>
    <row r="57" spans="3:89" x14ac:dyDescent="0.25">
      <c r="C57" s="23"/>
      <c r="D57" s="26"/>
      <c r="E57" s="26"/>
      <c r="F57" s="26"/>
      <c r="G57" s="26"/>
      <c r="H57" s="26"/>
      <c r="I57" s="26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</row>
    <row r="58" spans="3:89" x14ac:dyDescent="0.25">
      <c r="C58" s="23"/>
      <c r="D58" s="26"/>
      <c r="E58" s="26"/>
      <c r="F58" s="26"/>
      <c r="G58" s="26"/>
      <c r="H58" s="26"/>
      <c r="I58" s="26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</row>
    <row r="59" spans="3:89" x14ac:dyDescent="0.25">
      <c r="C59" s="23"/>
      <c r="D59" s="26"/>
      <c r="E59" s="26"/>
      <c r="F59" s="26"/>
      <c r="G59" s="26"/>
      <c r="H59" s="26"/>
      <c r="I59" s="26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</row>
    <row r="60" spans="3:89" x14ac:dyDescent="0.25">
      <c r="C60" s="23"/>
      <c r="D60" s="26"/>
      <c r="E60" s="26"/>
      <c r="F60" s="26"/>
      <c r="G60" s="26"/>
      <c r="H60" s="26"/>
      <c r="I60" s="26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</row>
    <row r="61" spans="3:89" x14ac:dyDescent="0.25">
      <c r="C61" s="23"/>
      <c r="D61" s="26"/>
      <c r="E61" s="26"/>
      <c r="F61" s="26"/>
      <c r="G61" s="26"/>
      <c r="H61" s="26"/>
      <c r="I61" s="26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</row>
    <row r="62" spans="3:89" x14ac:dyDescent="0.25">
      <c r="C62" s="23"/>
      <c r="D62" s="26"/>
      <c r="E62" s="26"/>
      <c r="F62" s="26"/>
      <c r="G62" s="26"/>
      <c r="H62" s="26"/>
      <c r="I62" s="26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</row>
    <row r="63" spans="3:89" x14ac:dyDescent="0.25">
      <c r="C63" s="23"/>
      <c r="D63" s="26"/>
      <c r="E63" s="26"/>
      <c r="F63" s="26"/>
      <c r="G63" s="26"/>
      <c r="H63" s="26"/>
      <c r="I63" s="26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</row>
    <row r="64" spans="3:89" x14ac:dyDescent="0.25">
      <c r="C64" s="23"/>
      <c r="D64" s="26"/>
      <c r="E64" s="26"/>
      <c r="F64" s="26"/>
      <c r="G64" s="26"/>
      <c r="H64" s="26"/>
      <c r="I64" s="26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</row>
    <row r="65" spans="3:89" x14ac:dyDescent="0.25">
      <c r="C65" s="23"/>
      <c r="D65" s="26"/>
      <c r="E65" s="26"/>
      <c r="F65" s="26"/>
      <c r="G65" s="26"/>
      <c r="H65" s="26"/>
      <c r="I65" s="26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</row>
    <row r="66" spans="3:89" x14ac:dyDescent="0.25">
      <c r="C66" s="23"/>
      <c r="D66" s="26"/>
      <c r="E66" s="26"/>
      <c r="F66" s="26"/>
      <c r="G66" s="26"/>
      <c r="H66" s="26"/>
      <c r="I66" s="26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</row>
    <row r="67" spans="3:89" x14ac:dyDescent="0.25">
      <c r="C67" s="23"/>
      <c r="D67" s="26"/>
      <c r="E67" s="26"/>
      <c r="F67" s="26"/>
      <c r="G67" s="26"/>
      <c r="H67" s="26"/>
      <c r="I67" s="26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</row>
    <row r="68" spans="3:89" x14ac:dyDescent="0.25">
      <c r="C68" s="23"/>
      <c r="D68" s="26"/>
      <c r="E68" s="26"/>
      <c r="F68" s="26"/>
      <c r="G68" s="26"/>
      <c r="H68" s="26"/>
      <c r="I68" s="26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</row>
    <row r="69" spans="3:89" x14ac:dyDescent="0.25">
      <c r="C69" s="23"/>
      <c r="D69" s="26"/>
      <c r="E69" s="26"/>
      <c r="F69" s="26"/>
      <c r="G69" s="26"/>
      <c r="H69" s="26"/>
      <c r="I69" s="26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</row>
    <row r="70" spans="3:89" x14ac:dyDescent="0.25">
      <c r="C70" s="23"/>
      <c r="D70" s="26"/>
      <c r="E70" s="26"/>
      <c r="F70" s="26"/>
      <c r="G70" s="26"/>
      <c r="H70" s="26"/>
      <c r="I70" s="26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</row>
    <row r="71" spans="3:89" x14ac:dyDescent="0.25">
      <c r="C71" s="23"/>
      <c r="D71" s="26"/>
      <c r="E71" s="26"/>
      <c r="F71" s="26"/>
      <c r="G71" s="26"/>
      <c r="H71" s="26"/>
      <c r="I71" s="26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</row>
    <row r="72" spans="3:89" x14ac:dyDescent="0.25">
      <c r="C72" s="23"/>
      <c r="D72" s="26"/>
      <c r="E72" s="26"/>
      <c r="F72" s="26"/>
      <c r="G72" s="26"/>
      <c r="H72" s="26"/>
      <c r="I72" s="26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</row>
    <row r="73" spans="3:89" x14ac:dyDescent="0.25">
      <c r="C73" s="23"/>
      <c r="D73" s="26"/>
      <c r="E73" s="26"/>
      <c r="F73" s="26"/>
      <c r="G73" s="26"/>
      <c r="H73" s="26"/>
      <c r="I73" s="26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</row>
    <row r="74" spans="3:89" x14ac:dyDescent="0.25">
      <c r="C74" s="23"/>
      <c r="D74" s="26"/>
      <c r="E74" s="26"/>
      <c r="F74" s="26"/>
      <c r="G74" s="26"/>
      <c r="H74" s="26"/>
      <c r="I74" s="26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</row>
    <row r="75" spans="3:89" x14ac:dyDescent="0.25">
      <c r="C75" s="23"/>
      <c r="D75" s="26"/>
      <c r="E75" s="26"/>
      <c r="F75" s="26"/>
      <c r="G75" s="26"/>
      <c r="H75" s="26"/>
      <c r="I75" s="26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</row>
    <row r="76" spans="3:89" x14ac:dyDescent="0.25">
      <c r="C76" s="23"/>
      <c r="D76" s="26"/>
      <c r="E76" s="26"/>
      <c r="F76" s="26"/>
      <c r="G76" s="26"/>
      <c r="H76" s="26"/>
      <c r="I76" s="26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</row>
    <row r="77" spans="3:89" x14ac:dyDescent="0.25">
      <c r="C77" s="23"/>
      <c r="D77" s="26"/>
      <c r="E77" s="26"/>
      <c r="F77" s="26"/>
      <c r="G77" s="26"/>
      <c r="H77" s="26"/>
      <c r="I77" s="26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</row>
    <row r="78" spans="3:89" x14ac:dyDescent="0.25">
      <c r="C78" s="23"/>
      <c r="D78" s="26"/>
      <c r="E78" s="26"/>
      <c r="F78" s="26"/>
      <c r="G78" s="26"/>
      <c r="H78" s="26"/>
      <c r="I78" s="26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</row>
    <row r="79" spans="3:89" x14ac:dyDescent="0.25">
      <c r="C79" s="23"/>
      <c r="D79" s="26"/>
      <c r="E79" s="26"/>
      <c r="F79" s="26"/>
      <c r="G79" s="26"/>
      <c r="H79" s="26"/>
      <c r="I79" s="26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</row>
    <row r="80" spans="3:89" x14ac:dyDescent="0.25">
      <c r="C80" s="23"/>
      <c r="D80" s="26"/>
      <c r="E80" s="26"/>
      <c r="F80" s="26"/>
      <c r="G80" s="26"/>
      <c r="H80" s="26"/>
      <c r="I80" s="26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</row>
    <row r="81" spans="3:89" x14ac:dyDescent="0.25">
      <c r="C81" s="23"/>
      <c r="D81" s="26"/>
      <c r="E81" s="26"/>
      <c r="F81" s="26"/>
      <c r="G81" s="26"/>
      <c r="H81" s="26"/>
      <c r="I81" s="26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</row>
    <row r="82" spans="3:89" x14ac:dyDescent="0.25">
      <c r="C82" s="23"/>
      <c r="D82" s="26"/>
      <c r="E82" s="26"/>
      <c r="F82" s="26"/>
      <c r="G82" s="26"/>
      <c r="H82" s="26"/>
      <c r="I82" s="26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</row>
    <row r="83" spans="3:89" x14ac:dyDescent="0.25">
      <c r="C83" s="23"/>
      <c r="D83" s="26"/>
      <c r="E83" s="26"/>
      <c r="F83" s="26"/>
      <c r="G83" s="26"/>
      <c r="H83" s="26"/>
      <c r="I83" s="26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</row>
    <row r="84" spans="3:89" x14ac:dyDescent="0.25">
      <c r="C84" s="23"/>
      <c r="D84" s="26"/>
      <c r="E84" s="26"/>
      <c r="F84" s="26"/>
      <c r="G84" s="26"/>
      <c r="H84" s="26"/>
      <c r="I84" s="26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</row>
    <row r="85" spans="3:89" x14ac:dyDescent="0.25">
      <c r="C85" s="23"/>
      <c r="D85" s="26"/>
      <c r="E85" s="26"/>
      <c r="F85" s="26"/>
      <c r="G85" s="26"/>
      <c r="H85" s="26"/>
      <c r="I85" s="26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</row>
    <row r="86" spans="3:89" x14ac:dyDescent="0.25">
      <c r="C86" s="23"/>
      <c r="D86" s="26"/>
      <c r="E86" s="26"/>
      <c r="F86" s="26"/>
      <c r="G86" s="26"/>
      <c r="H86" s="26"/>
      <c r="I86" s="26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</row>
    <row r="87" spans="3:89" x14ac:dyDescent="0.25">
      <c r="C87" s="23"/>
      <c r="D87" s="26"/>
      <c r="E87" s="26"/>
      <c r="F87" s="26"/>
      <c r="G87" s="26"/>
      <c r="H87" s="26"/>
      <c r="I87" s="26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</row>
    <row r="88" spans="3:89" x14ac:dyDescent="0.25">
      <c r="C88" s="23"/>
      <c r="D88" s="26"/>
      <c r="E88" s="26"/>
      <c r="F88" s="26"/>
      <c r="G88" s="26"/>
      <c r="H88" s="26"/>
      <c r="I88" s="26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</row>
    <row r="89" spans="3:89" x14ac:dyDescent="0.25">
      <c r="C89" s="23"/>
      <c r="D89" s="26"/>
      <c r="E89" s="26"/>
      <c r="F89" s="26"/>
      <c r="G89" s="26"/>
      <c r="H89" s="26"/>
      <c r="I89" s="26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</row>
    <row r="90" spans="3:89" x14ac:dyDescent="0.25">
      <c r="C90" s="23"/>
      <c r="D90" s="26"/>
      <c r="E90" s="26"/>
      <c r="F90" s="26"/>
      <c r="G90" s="26"/>
      <c r="H90" s="26"/>
      <c r="I90" s="26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</row>
    <row r="91" spans="3:89" x14ac:dyDescent="0.25">
      <c r="C91" s="23"/>
      <c r="D91" s="26"/>
      <c r="E91" s="26"/>
      <c r="F91" s="26"/>
      <c r="G91" s="26"/>
      <c r="H91" s="26"/>
      <c r="I91" s="26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</row>
    <row r="92" spans="3:89" x14ac:dyDescent="0.25">
      <c r="C92" s="23"/>
      <c r="D92" s="26"/>
      <c r="E92" s="26"/>
      <c r="F92" s="26"/>
      <c r="G92" s="26"/>
      <c r="H92" s="26"/>
      <c r="I92" s="26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</row>
    <row r="93" spans="3:89" x14ac:dyDescent="0.25">
      <c r="C93" s="23"/>
      <c r="D93" s="26"/>
      <c r="E93" s="26"/>
      <c r="F93" s="26"/>
      <c r="G93" s="26"/>
      <c r="H93" s="26"/>
      <c r="I93" s="26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</row>
    <row r="94" spans="3:89" x14ac:dyDescent="0.25">
      <c r="C94" s="23"/>
      <c r="D94" s="26"/>
      <c r="E94" s="26"/>
      <c r="F94" s="26"/>
      <c r="G94" s="26"/>
      <c r="H94" s="26"/>
      <c r="I94" s="26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</row>
    <row r="95" spans="3:89" x14ac:dyDescent="0.25">
      <c r="C95" s="23"/>
      <c r="D95" s="26"/>
      <c r="E95" s="26"/>
      <c r="F95" s="26"/>
      <c r="G95" s="26"/>
      <c r="H95" s="26"/>
      <c r="I95" s="26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</row>
    <row r="96" spans="3:89" x14ac:dyDescent="0.25">
      <c r="C96" s="23"/>
      <c r="D96" s="26"/>
      <c r="E96" s="26"/>
      <c r="F96" s="26"/>
      <c r="G96" s="26"/>
      <c r="H96" s="26"/>
      <c r="I96" s="26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</row>
    <row r="97" spans="3:89" x14ac:dyDescent="0.25">
      <c r="C97" s="23"/>
      <c r="D97" s="26"/>
      <c r="E97" s="26"/>
      <c r="F97" s="26"/>
      <c r="G97" s="26"/>
      <c r="H97" s="26"/>
      <c r="I97" s="26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</row>
    <row r="98" spans="3:89" x14ac:dyDescent="0.25">
      <c r="C98" s="23"/>
      <c r="D98" s="26"/>
      <c r="E98" s="26"/>
      <c r="F98" s="26"/>
      <c r="G98" s="26"/>
      <c r="H98" s="26"/>
      <c r="I98" s="26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</row>
    <row r="99" spans="3:89" x14ac:dyDescent="0.25">
      <c r="C99" s="23"/>
      <c r="D99" s="26"/>
      <c r="E99" s="26"/>
      <c r="F99" s="26"/>
      <c r="G99" s="26"/>
      <c r="H99" s="26"/>
      <c r="I99" s="26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</row>
    <row r="100" spans="3:89" x14ac:dyDescent="0.25">
      <c r="C100" s="23"/>
      <c r="D100" s="26"/>
      <c r="E100" s="26"/>
      <c r="F100" s="26"/>
      <c r="G100" s="26"/>
      <c r="H100" s="26"/>
      <c r="I100" s="26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</row>
    <row r="101" spans="3:89" x14ac:dyDescent="0.25">
      <c r="C101" s="23"/>
      <c r="D101" s="26"/>
      <c r="E101" s="26"/>
      <c r="F101" s="26"/>
      <c r="G101" s="26"/>
      <c r="H101" s="26"/>
      <c r="I101" s="26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</row>
    <row r="102" spans="3:89" x14ac:dyDescent="0.25">
      <c r="C102" s="23"/>
      <c r="D102" s="26"/>
      <c r="E102" s="26"/>
      <c r="F102" s="26"/>
      <c r="G102" s="26"/>
      <c r="H102" s="26"/>
      <c r="I102" s="26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</row>
    <row r="103" spans="3:89" x14ac:dyDescent="0.25">
      <c r="C103" s="23"/>
      <c r="D103" s="26"/>
      <c r="E103" s="26"/>
      <c r="F103" s="26"/>
      <c r="G103" s="26"/>
      <c r="H103" s="26"/>
      <c r="I103" s="26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13"/>
  <sheetViews>
    <sheetView topLeftCell="A4" workbookViewId="0">
      <selection activeCell="A3" sqref="A3"/>
    </sheetView>
  </sheetViews>
  <sheetFormatPr defaultColWidth="11.42578125" defaultRowHeight="15" x14ac:dyDescent="0.25"/>
  <cols>
    <col min="1" max="1" width="22.42578125" bestFit="1" customWidth="1"/>
    <col min="2" max="2" width="81.42578125" bestFit="1" customWidth="1"/>
    <col min="3" max="3" width="28.140625" bestFit="1" customWidth="1"/>
    <col min="4" max="4" width="35.85546875" customWidth="1"/>
    <col min="9" max="9" width="21.140625" bestFit="1" customWidth="1"/>
  </cols>
  <sheetData>
    <row r="2" spans="1:15" x14ac:dyDescent="0.25">
      <c r="A2" s="2" t="s">
        <v>41</v>
      </c>
      <c r="B2" s="2" t="s">
        <v>43</v>
      </c>
      <c r="C2" s="2" t="s">
        <v>40</v>
      </c>
      <c r="D2" s="19"/>
      <c r="E2" s="19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C3" s="28"/>
    </row>
    <row r="4" spans="1:15" x14ac:dyDescent="0.25">
      <c r="C4" s="28"/>
      <c r="O4" s="20"/>
    </row>
    <row r="5" spans="1:15" x14ac:dyDescent="0.25">
      <c r="K5" s="24"/>
      <c r="L5" s="24"/>
    </row>
    <row r="7" spans="1:15" ht="18" x14ac:dyDescent="0.25">
      <c r="C7" s="29"/>
    </row>
    <row r="8" spans="1:15" x14ac:dyDescent="0.25">
      <c r="O8" s="20"/>
    </row>
    <row r="9" spans="1:15" x14ac:dyDescent="0.25">
      <c r="L9" s="27"/>
    </row>
    <row r="13" spans="1:15" x14ac:dyDescent="0.25">
      <c r="E13" s="1"/>
    </row>
  </sheetData>
  <phoneticPr fontId="12" type="noConversion"/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Values_Master</vt:lpstr>
      <vt:lpstr>Sheet1</vt:lpstr>
      <vt:lpstr>Ancillary calculations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2022-05-01T16:56:50Z</dcterms:modified>
</cp:coreProperties>
</file>