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24226"/>
  <xr:revisionPtr revIDLastSave="0" documentId="13_ncr:1_{9CD46C31-7429-4A3C-B5C2-7496471EFF2C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over" sheetId="1" r:id="rId1"/>
    <sheet name="values" sheetId="7" r:id="rId2"/>
    <sheet name="Sheet1" sheetId="10" r:id="rId3"/>
    <sheet name="ref" sheetId="9" r:id="rId4"/>
    <sheet name="calc" sheetId="8" r:id="rId5"/>
  </sheets>
  <externalReferences>
    <externalReference r:id="rId6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B3" i="8"/>
  <c r="Q2" i="8"/>
  <c r="S6" i="8" s="1"/>
  <c r="P10" i="8"/>
  <c r="B10" i="8" l="1"/>
  <c r="B18" i="8"/>
  <c r="B25" i="8"/>
  <c r="B9" i="8"/>
  <c r="B8" i="8"/>
  <c r="B31" i="8"/>
  <c r="B23" i="8"/>
  <c r="B15" i="8"/>
  <c r="B7" i="8"/>
  <c r="B26" i="8"/>
  <c r="B17" i="8"/>
  <c r="B32" i="8"/>
  <c r="B16" i="8"/>
  <c r="B30" i="8"/>
  <c r="B22" i="8"/>
  <c r="B14" i="8"/>
  <c r="B6" i="8"/>
  <c r="B24" i="8"/>
  <c r="B29" i="8"/>
  <c r="B21" i="8"/>
  <c r="B13" i="8"/>
  <c r="B5" i="8"/>
  <c r="B28" i="8"/>
  <c r="B20" i="8"/>
  <c r="B12" i="8"/>
  <c r="B4" i="8"/>
  <c r="B27" i="8"/>
  <c r="B19" i="8"/>
  <c r="B11" i="8"/>
</calcChain>
</file>

<file path=xl/sharedStrings.xml><?xml version="1.0" encoding="utf-8"?>
<sst xmlns="http://schemas.openxmlformats.org/spreadsheetml/2006/main" count="222" uniqueCount="153">
  <si>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</si>
  <si>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</si>
  <si>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</si>
  <si>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</si>
  <si>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</si>
  <si>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</si>
  <si>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</si>
  <si>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</si>
  <si>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</si>
  <si>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</si>
  <si>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</si>
  <si>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</si>
  <si>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</si>
  <si>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</si>
  <si>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</si>
  <si>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</si>
  <si>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</si>
  <si>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</si>
  <si>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</si>
  <si>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</si>
  <si>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</si>
  <si>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</si>
  <si>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</si>
  <si>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</si>
  <si>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</si>
  <si>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</si>
  <si>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</si>
  <si>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</si>
  <si>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</si>
  <si>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</si>
  <si>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</si>
  <si>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</si>
  <si>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</si>
  <si>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</si>
  <si>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</si>
  <si>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</si>
  <si>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</si>
  <si>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</si>
  <si>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</si>
  <si>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</si>
  <si>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</si>
  <si>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</si>
  <si>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</si>
  <si>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TABLE</t>
  </si>
  <si>
    <t>No_Cols</t>
  </si>
  <si>
    <t>Row Aspects_Meaning</t>
  </si>
  <si>
    <t>Col Aspects_Meaning</t>
  </si>
  <si>
    <t>Row Aspects classification</t>
  </si>
  <si>
    <t>Col Aspects classification</t>
  </si>
  <si>
    <t>values</t>
  </si>
  <si>
    <t>unit</t>
  </si>
  <si>
    <t>stats_array_string</t>
  </si>
  <si>
    <t>comment</t>
  </si>
  <si>
    <t>GLOBAL</t>
  </si>
  <si>
    <t>Joris Baars</t>
  </si>
  <si>
    <t>3_PR_factor_price</t>
  </si>
  <si>
    <t>land</t>
  </si>
  <si>
    <t>Eurostat 2021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</si>
  <si>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</si>
  <si>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</si>
  <si>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</si>
  <si>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</si>
  <si>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</si>
  <si>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</si>
  <si>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</si>
  <si>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</si>
  <si>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</si>
  <si>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</si>
  <si>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</si>
  <si>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</si>
  <si>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</si>
  <si>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</si>
  <si>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</si>
  <si>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</si>
  <si>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</si>
  <si>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</si>
  <si>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</si>
  <si>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</si>
  <si>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</si>
  <si>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</si>
  <si>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</si>
  <si>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</si>
  <si>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</si>
  <si>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</si>
  <si>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</si>
  <si>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</si>
  <si>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</si>
  <si>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Germany</t>
  </si>
  <si>
    <t>EU 28</t>
  </si>
  <si>
    <t>Dollar</t>
  </si>
  <si>
    <t>Cost index</t>
  </si>
  <si>
    <t>Cost high-tech factory: Turner and Townsend; cost index: European Construction Cost: cost index</t>
  </si>
  <si>
    <t xml:space="preserve"> cost index: European Construction Cost: cost index</t>
  </si>
  <si>
    <t>Cost high-tech factory for the UK: Turner and Townsend; cost index: European Construction Cost: cost index</t>
  </si>
  <si>
    <t>Cost  (pound)</t>
  </si>
  <si>
    <t>GBP</t>
  </si>
  <si>
    <t>2,469.10 </t>
  </si>
  <si>
    <t>. 2020$. 1.28 exchange rate</t>
  </si>
  <si>
    <t>labour</t>
  </si>
  <si>
    <t>Labour</t>
  </si>
  <si>
    <t>factor</t>
  </si>
  <si>
    <t>source</t>
  </si>
  <si>
    <t>note</t>
  </si>
  <si>
    <t>land EU average</t>
  </si>
  <si>
    <t>calculated EU 28</t>
  </si>
  <si>
    <t>land UK</t>
  </si>
  <si>
    <t>Labour cost is hour; land is square meter</t>
  </si>
  <si>
    <t>capital</t>
  </si>
  <si>
    <t>v1</t>
  </si>
  <si>
    <t>Regions</t>
  </si>
  <si>
    <t>productionf actor value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</si>
  <si>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</si>
  <si>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</si>
  <si>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</si>
  <si>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</si>
  <si>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</si>
  <si>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</si>
  <si>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</si>
  <si>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</si>
  <si>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</si>
  <si>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</si>
  <si>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</si>
  <si>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</si>
  <si>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</si>
  <si>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</si>
  <si>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</si>
  <si>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</si>
  <si>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</si>
  <si>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</si>
  <si>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</si>
  <si>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</si>
  <si>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</si>
  <si>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</si>
  <si>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</si>
  <si>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</si>
  <si>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</si>
  <si>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</si>
  <si>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</si>
  <si>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</si>
  <si>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</si>
  <si>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GB</t>
  </si>
  <si>
    <t>RER</t>
  </si>
  <si>
    <t>Price of primary factors</t>
  </si>
  <si>
    <t>US Dollar</t>
  </si>
  <si>
    <t>US Dollar/factor unit</t>
  </si>
  <si>
    <t>ODYM Parameter File</t>
  </si>
  <si>
    <t>Production_Factors</t>
  </si>
  <si>
    <t>model_classification</t>
  </si>
  <si>
    <t>Production countries</t>
  </si>
  <si>
    <t>2019 Labour cost levels by NACE Rev. 2 activity (Industry, construction and services) Only direct pay (excluding tax) - 2021 $; 1.1849 exchange rate average 2021 ECB</t>
  </si>
  <si>
    <t>European average</t>
  </si>
  <si>
    <t>Capital</t>
  </si>
  <si>
    <t>CPI inflation rate 2018 - 2020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</si>
</sst>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 &quot;#,##0.00&quot; &quot;;&quot;-&quot;#,##0.00&quot; &quot;;&quot; -&quot;00&quot; &quot;;&quot; &quot;@&quot; 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12"/>
      <color rgb="FF1B1B1B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16">
    <xf numFmtId="0" fontId="0" fillId="0" borderId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ont="0" applyBorder="0" applyProtection="0"/>
    <xf numFmtId="0" fontId="10" fillId="0" borderId="0"/>
    <xf numFmtId="9" fontId="10" fillId="0" borderId="0" applyFont="0" applyFill="0" applyBorder="0" applyAlignment="0" applyProtection="0"/>
    <xf numFmtId="0" fontId="8" fillId="0" borderId="0" applyNumberFormat="0" applyBorder="0" applyProtection="0"/>
    <xf numFmtId="9" fontId="11" fillId="0" borderId="0" applyFont="0" applyFill="0" applyBorder="0" applyAlignment="0" applyProtection="0"/>
    <xf numFmtId="0" fontId="12" fillId="0" borderId="0"/>
  </cellStyleXfs>
  <cellXfs count="30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4" fontId="0" fillId="0" borderId="0" xfId="0" applyNumberFormat="1"/>
    <xf numFmtId="10" fontId="0" fillId="0" borderId="0" xfId="14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0" fillId="4" borderId="0" xfId="0" applyFill="1"/>
    <xf numFmtId="1" fontId="0" fillId="0" borderId="0" xfId="0" applyNumberFormat="1"/>
    <xf numFmtId="1" fontId="0" fillId="4" borderId="0" xfId="0" applyNumberFormat="1" applyFill="1"/>
    <xf numFmtId="2" fontId="0" fillId="0" borderId="0" xfId="0" applyNumberFormat="1"/>
  </cellXfs>
  <cellStyles count="16">
    <cellStyle name="Body: normal cell" xfId="4" xr:uid="{00000000-0005-0000-0000-000000000000}"/>
    <cellStyle name="Comma 2" xfId="8" xr:uid="{789DB87A-49D9-4719-97FB-AF9F9BCEDA1A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4" xfId="11" xr:uid="{C66BE552-B57B-4D06-A370-B6E890C78EF8}"/>
    <cellStyle name="Normal 5" xfId="15" xr:uid="{222D0BB3-5CE2-4E6F-870C-E5DA07119A0A}"/>
    <cellStyle name="Parent row" xfId="5" xr:uid="{00000000-0005-0000-0000-000006000000}"/>
    <cellStyle name="Percent" xfId="14" builtinId="5"/>
    <cellStyle name="Percent 2" xfId="12" xr:uid="{2A21CD4E-2899-44D1-89AD-E968682D4B71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E23" sqref="E23"/>
    </sheetView>
  </sheetViews>
  <sheetFormatPr defaultColWidth="9.140625" defaultRowHeight="15" x14ac:dyDescent="0.25"/>
  <cols>
    <col min="1" max="1" width="36.7109375" bestFit="1" customWidth="1"/>
    <col min="2" max="2" width="37.28515625" bestFit="1" customWidth="1"/>
    <col min="3" max="3" width="23.140625" bestFit="1" customWidth="1"/>
    <col min="4" max="4" width="26.42578125" customWidth="1"/>
    <col min="5" max="5" width="16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145</v>
      </c>
      <c r="E1" s="1" t="s">
        <v>23</v>
      </c>
      <c r="H1" s="13" t="s">
        <v>39</v>
      </c>
    </row>
    <row r="2" spans="1:12" x14ac:dyDescent="0.25">
      <c r="A2" s="4" t="s">
        <v>3</v>
      </c>
      <c r="B2" s="1" t="s">
        <v>108</v>
      </c>
      <c r="E2" s="1" t="s">
        <v>23</v>
      </c>
      <c r="H2" s="7" t="s">
        <v>13</v>
      </c>
      <c r="L2" s="1"/>
    </row>
    <row r="3" spans="1:12" x14ac:dyDescent="0.25">
      <c r="A3" s="4" t="s">
        <v>4</v>
      </c>
      <c r="B3" t="s">
        <v>55</v>
      </c>
      <c r="E3" s="1" t="s">
        <v>23</v>
      </c>
      <c r="H3" s="7" t="s">
        <v>14</v>
      </c>
      <c r="L3" s="1"/>
    </row>
    <row r="4" spans="1:12" x14ac:dyDescent="0.25">
      <c r="A4" s="4" t="s">
        <v>5</v>
      </c>
      <c r="B4" t="s">
        <v>142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1" t="s">
        <v>143</v>
      </c>
      <c r="E5" s="1" t="s">
        <v>23</v>
      </c>
      <c r="H5" t="s">
        <v>28</v>
      </c>
      <c r="L5" s="1"/>
    </row>
    <row r="6" spans="1:12" x14ac:dyDescent="0.25">
      <c r="A6" s="4" t="s">
        <v>26</v>
      </c>
      <c r="B6" s="1" t="s">
        <v>53</v>
      </c>
      <c r="C6" t="s">
        <v>42</v>
      </c>
      <c r="E6" s="1" t="s">
        <v>23</v>
      </c>
      <c r="H6" t="s">
        <v>30</v>
      </c>
      <c r="L6" s="1"/>
    </row>
    <row r="7" spans="1:12" x14ac:dyDescent="0.25">
      <c r="A7" s="4" t="s">
        <v>27</v>
      </c>
      <c r="B7" s="1" t="s">
        <v>42</v>
      </c>
      <c r="E7" s="1" t="s">
        <v>23</v>
      </c>
      <c r="H7" t="s">
        <v>29</v>
      </c>
      <c r="L7" s="1"/>
    </row>
    <row r="8" spans="1:12" x14ac:dyDescent="0.25">
      <c r="A8" s="5" t="s">
        <v>7</v>
      </c>
      <c r="B8" t="s">
        <v>42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16"/>
      <c r="E9" s="1" t="s">
        <v>23</v>
      </c>
      <c r="H9" t="s">
        <v>25</v>
      </c>
      <c r="L9" s="1"/>
    </row>
    <row r="10" spans="1:12" x14ac:dyDescent="0.25">
      <c r="A10" s="4" t="s">
        <v>9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54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" t="s">
        <v>108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16" t="s">
        <v>147</v>
      </c>
      <c r="E15" s="1" t="s">
        <v>23</v>
      </c>
      <c r="H15" t="s">
        <v>22</v>
      </c>
      <c r="L15" s="1"/>
    </row>
    <row r="16" spans="1:12" x14ac:dyDescent="0.25">
      <c r="A16" s="5" t="s">
        <v>41</v>
      </c>
      <c r="B16" s="11"/>
      <c r="C16" s="11"/>
      <c r="E16" s="1"/>
      <c r="L16" s="1"/>
    </row>
    <row r="17" spans="1:12" x14ac:dyDescent="0.25">
      <c r="A17" s="5" t="s">
        <v>41</v>
      </c>
      <c r="B17" s="11"/>
      <c r="C17" s="11"/>
      <c r="E17" s="1"/>
      <c r="L17" s="1"/>
    </row>
    <row r="18" spans="1:12" x14ac:dyDescent="0.25">
      <c r="A18" s="5" t="s">
        <v>41</v>
      </c>
      <c r="B18" s="11"/>
      <c r="C18" s="11"/>
      <c r="E18" s="1"/>
      <c r="L18" s="1"/>
    </row>
    <row r="19" spans="1:12" x14ac:dyDescent="0.25">
      <c r="A19" s="5" t="s">
        <v>41</v>
      </c>
      <c r="B19" s="11"/>
      <c r="C19" s="11"/>
      <c r="E19" s="1"/>
      <c r="L19" s="1"/>
    </row>
    <row r="20" spans="1:12" x14ac:dyDescent="0.25">
      <c r="A20" s="5" t="s">
        <v>41</v>
      </c>
      <c r="B20" s="11"/>
      <c r="C20" s="11"/>
      <c r="E20" s="1"/>
      <c r="L20" s="1"/>
    </row>
    <row r="21" spans="1:12" x14ac:dyDescent="0.25">
      <c r="A21" s="4" t="s">
        <v>12</v>
      </c>
      <c r="B21" s="6" t="s">
        <v>43</v>
      </c>
      <c r="C21" s="17" t="s">
        <v>40</v>
      </c>
      <c r="D21" s="18">
        <v>3</v>
      </c>
      <c r="E21" s="17" t="s">
        <v>44</v>
      </c>
      <c r="F21" s="18">
        <v>31</v>
      </c>
      <c r="H21" t="s">
        <v>24</v>
      </c>
      <c r="L21" s="1"/>
    </row>
    <row r="22" spans="1:12" x14ac:dyDescent="0.25">
      <c r="A22" s="4" t="s">
        <v>47</v>
      </c>
      <c r="B22" s="4" t="s">
        <v>45</v>
      </c>
      <c r="C22" s="4" t="s">
        <v>48</v>
      </c>
      <c r="D22" s="4" t="s">
        <v>46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4" t="s">
        <v>146</v>
      </c>
      <c r="B23" s="9" t="s">
        <v>106</v>
      </c>
      <c r="C23" s="14" t="s">
        <v>109</v>
      </c>
      <c r="D23" s="9" t="s">
        <v>148</v>
      </c>
      <c r="E23" s="14" t="s">
        <v>49</v>
      </c>
      <c r="F23" s="9" t="s">
        <v>110</v>
      </c>
      <c r="G23" s="19" t="s">
        <v>23</v>
      </c>
      <c r="H23" s="9" t="s">
        <v>31</v>
      </c>
      <c r="L23" s="1"/>
    </row>
    <row r="24" spans="1:12" x14ac:dyDescent="0.25">
      <c r="A24" s="14"/>
      <c r="B24" s="9"/>
      <c r="C24" s="15"/>
      <c r="D24" s="9"/>
      <c r="E24" s="14" t="s">
        <v>50</v>
      </c>
      <c r="F24" s="9" t="s">
        <v>144</v>
      </c>
      <c r="G24" s="19" t="s">
        <v>23</v>
      </c>
      <c r="H24" s="8" t="s">
        <v>32</v>
      </c>
      <c r="L24" s="1"/>
    </row>
    <row r="25" spans="1:12" x14ac:dyDescent="0.25">
      <c r="E25" s="14" t="s">
        <v>51</v>
      </c>
      <c r="F25" s="9" t="s">
        <v>38</v>
      </c>
      <c r="G25" s="19" t="s">
        <v>23</v>
      </c>
      <c r="H25" s="8" t="s">
        <v>33</v>
      </c>
      <c r="L25" s="1"/>
    </row>
    <row r="26" spans="1:12" x14ac:dyDescent="0.25">
      <c r="E26" s="14" t="s">
        <v>52</v>
      </c>
      <c r="F26" s="9" t="s">
        <v>37</v>
      </c>
      <c r="G26" s="19" t="s">
        <v>23</v>
      </c>
      <c r="H26" s="9" t="s">
        <v>36</v>
      </c>
      <c r="L26" s="1"/>
    </row>
    <row r="27" spans="1:12" x14ac:dyDescent="0.25">
      <c r="G27" s="19" t="s">
        <v>23</v>
      </c>
      <c r="H27" s="11"/>
      <c r="I27" s="11"/>
      <c r="J27" s="11"/>
      <c r="K27" s="11"/>
      <c r="L27" s="12"/>
    </row>
    <row r="28" spans="1:12" x14ac:dyDescent="0.25">
      <c r="E28" s="1" t="s">
        <v>23</v>
      </c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0"/>
  <sheetViews>
    <sheetView zoomScale="85" zoomScaleNormal="85" workbookViewId="0">
      <selection activeCell="D4" sqref="D4"/>
    </sheetView>
  </sheetViews>
  <sheetFormatPr defaultRowHeight="15" x14ac:dyDescent="0.25"/>
  <cols>
    <col min="1" max="1" width="15.42578125" style="20" bestFit="1" customWidth="1"/>
    <col min="2" max="4" width="11.7109375" bestFit="1" customWidth="1"/>
    <col min="5" max="5" width="9.7109375" bestFit="1" customWidth="1"/>
    <col min="6" max="6" width="11.7109375" bestFit="1" customWidth="1"/>
    <col min="7" max="7" width="10.7109375" bestFit="1" customWidth="1"/>
    <col min="8" max="8" width="11.7109375" bestFit="1" customWidth="1"/>
  </cols>
  <sheetData>
    <row r="1" spans="1:9" s="27" customFormat="1" x14ac:dyDescent="0.25">
      <c r="B1" s="27" t="s">
        <v>120</v>
      </c>
      <c r="C1" s="27" t="s">
        <v>121</v>
      </c>
      <c r="D1" s="27" t="s">
        <v>123</v>
      </c>
      <c r="E1" s="27" t="s">
        <v>132</v>
      </c>
      <c r="F1" s="27" t="s">
        <v>133</v>
      </c>
      <c r="G1" s="27" t="s">
        <v>139</v>
      </c>
      <c r="H1" s="27" t="s">
        <v>140</v>
      </c>
      <c r="I1" s="27" t="s">
        <v>150</v>
      </c>
    </row>
    <row r="2" spans="1:9" s="27" customFormat="1" x14ac:dyDescent="0.25">
      <c r="A2" s="27" t="s">
        <v>56</v>
      </c>
      <c r="B2" s="29">
        <v>2380.0763799743258</v>
      </c>
      <c r="C2" s="29">
        <v>2213.9499358151479</v>
      </c>
      <c r="D2" s="29">
        <v>1219.9409499358151</v>
      </c>
      <c r="E2" s="29">
        <v>3683.1951219512202</v>
      </c>
      <c r="F2" s="29">
        <v>1503.3870346598203</v>
      </c>
      <c r="G2" s="29">
        <v>3074.5994865211815</v>
      </c>
      <c r="H2" s="29">
        <v>2291.3992297817717</v>
      </c>
      <c r="I2" s="29">
        <f>AVERAGE(B2:H2)</f>
        <v>2338.0783055198972</v>
      </c>
    </row>
    <row r="3" spans="1:9" s="27" customFormat="1" x14ac:dyDescent="0.25">
      <c r="A3" s="27" t="s">
        <v>98</v>
      </c>
      <c r="B3" s="29">
        <v>43.248850000000004</v>
      </c>
      <c r="C3" s="29">
        <v>42.182440000000007</v>
      </c>
      <c r="D3" s="29">
        <v>11.730510000000001</v>
      </c>
      <c r="E3" s="29">
        <v>59.481980000000007</v>
      </c>
      <c r="F3" s="29">
        <v>12.678430000000001</v>
      </c>
      <c r="G3" s="29">
        <v>43.248850000000004</v>
      </c>
      <c r="H3" s="29">
        <v>33.769649999999999</v>
      </c>
      <c r="I3" s="29">
        <f t="shared" ref="I3:I4" si="0">AVERAGE(B3:H3)</f>
        <v>35.19153</v>
      </c>
    </row>
    <row r="4" spans="1:9" s="27" customFormat="1" x14ac:dyDescent="0.25">
      <c r="A4" s="27" t="s">
        <v>107</v>
      </c>
      <c r="B4" s="29">
        <v>1.04</v>
      </c>
      <c r="C4" s="29">
        <v>1.04</v>
      </c>
      <c r="D4" s="29">
        <v>1.04</v>
      </c>
      <c r="E4" s="29">
        <v>1.04</v>
      </c>
      <c r="F4" s="29">
        <v>1.04</v>
      </c>
      <c r="G4" s="29">
        <v>1.04</v>
      </c>
      <c r="H4" s="29">
        <v>1.04</v>
      </c>
      <c r="I4" s="29">
        <f t="shared" si="0"/>
        <v>1.04</v>
      </c>
    </row>
    <row r="5" spans="1:9" s="27" customFormat="1" x14ac:dyDescent="0.25"/>
    <row r="6" spans="1:9" x14ac:dyDescent="0.25">
      <c r="B6" s="20"/>
      <c r="C6" s="20"/>
      <c r="D6" s="20"/>
      <c r="E6" s="20"/>
      <c r="F6" s="20"/>
      <c r="G6" s="20"/>
      <c r="H6" s="20"/>
    </row>
    <row r="7" spans="1:9" x14ac:dyDescent="0.25">
      <c r="B7" s="20"/>
      <c r="C7" s="20"/>
      <c r="D7" s="20"/>
      <c r="E7" s="20"/>
      <c r="F7" s="20"/>
      <c r="G7" s="20"/>
      <c r="H7" s="20"/>
    </row>
    <row r="8" spans="1:9" x14ac:dyDescent="0.25">
      <c r="B8" s="20"/>
      <c r="C8" s="20"/>
      <c r="D8" s="20"/>
      <c r="E8" s="20"/>
      <c r="F8" s="20"/>
      <c r="G8" s="20"/>
      <c r="H8" s="20"/>
    </row>
    <row r="9" spans="1:9" x14ac:dyDescent="0.25">
      <c r="B9" s="20"/>
      <c r="C9" s="20"/>
      <c r="D9" s="20"/>
      <c r="E9" s="20"/>
      <c r="F9" s="20"/>
      <c r="G9" s="20"/>
      <c r="H9" s="20"/>
    </row>
    <row r="10" spans="1:9" x14ac:dyDescent="0.25">
      <c r="B10" s="20"/>
      <c r="C10" s="20"/>
      <c r="D10" s="20"/>
      <c r="E10" s="20"/>
      <c r="F10" s="20"/>
      <c r="G10" s="20"/>
      <c r="H10" s="20"/>
    </row>
  </sheetData>
  <phoneticPr fontId="13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5487-A55C-4A6E-9066-937FCAE0CDF8}">
  <dimension ref="A1:D32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20"/>
      <c r="B1" s="20" t="s">
        <v>56</v>
      </c>
      <c r="C1" s="20" t="s">
        <v>98</v>
      </c>
      <c r="D1" s="20" t="s">
        <v>107</v>
      </c>
    </row>
    <row r="2" spans="1:4" x14ac:dyDescent="0.25">
      <c r="A2" s="20" t="s">
        <v>111</v>
      </c>
      <c r="B2" s="27">
        <v>2306.7516046213095</v>
      </c>
      <c r="C2" s="27">
        <v>39.513199999999998</v>
      </c>
      <c r="D2" s="27">
        <v>1</v>
      </c>
    </row>
    <row r="3" spans="1:4" x14ac:dyDescent="0.25">
      <c r="A3" s="20" t="s">
        <v>112</v>
      </c>
      <c r="B3" s="27">
        <v>2045.990372272144</v>
      </c>
      <c r="C3" s="27">
        <v>46.250999999999998</v>
      </c>
      <c r="D3" s="27">
        <v>1</v>
      </c>
    </row>
    <row r="4" spans="1:4" x14ac:dyDescent="0.25">
      <c r="A4" s="20" t="s">
        <v>113</v>
      </c>
      <c r="B4" s="27">
        <v>1115.6822849807445</v>
      </c>
      <c r="C4" s="27">
        <v>6.8519999999999994</v>
      </c>
      <c r="D4" s="27">
        <v>1</v>
      </c>
    </row>
    <row r="5" spans="1:4" x14ac:dyDescent="0.25">
      <c r="A5" s="20" t="s">
        <v>114</v>
      </c>
      <c r="B5" s="27">
        <v>1260.2695763799745</v>
      </c>
      <c r="C5" s="27">
        <v>12.676199999999998</v>
      </c>
      <c r="D5" s="27">
        <v>1</v>
      </c>
    </row>
    <row r="6" spans="1:4" x14ac:dyDescent="0.25">
      <c r="A6" s="20" t="s">
        <v>115</v>
      </c>
      <c r="B6" s="27">
        <v>1381.4845956354302</v>
      </c>
      <c r="C6" s="27">
        <v>19.984999999999999</v>
      </c>
      <c r="D6" s="27">
        <v>1</v>
      </c>
    </row>
    <row r="7" spans="1:4" x14ac:dyDescent="0.25">
      <c r="A7" s="20" t="s">
        <v>116</v>
      </c>
      <c r="B7" s="27">
        <v>1400.2740693196406</v>
      </c>
      <c r="C7" s="27">
        <v>15.416999999999998</v>
      </c>
      <c r="D7" s="27">
        <v>1</v>
      </c>
    </row>
    <row r="8" spans="1:4" x14ac:dyDescent="0.25">
      <c r="A8" s="20" t="s">
        <v>117</v>
      </c>
      <c r="B8" s="27">
        <v>3331.2362002567393</v>
      </c>
      <c r="C8" s="27">
        <v>51.161599999999993</v>
      </c>
      <c r="D8" s="27">
        <v>1</v>
      </c>
    </row>
    <row r="9" spans="1:4" x14ac:dyDescent="0.25">
      <c r="A9" s="20" t="s">
        <v>118</v>
      </c>
      <c r="B9" s="27">
        <v>1359.4871630295249</v>
      </c>
      <c r="C9" s="27">
        <v>15.3028</v>
      </c>
      <c r="D9" s="27">
        <v>1</v>
      </c>
    </row>
    <row r="10" spans="1:4" x14ac:dyDescent="0.25">
      <c r="A10" s="26" t="s">
        <v>141</v>
      </c>
      <c r="B10" s="28">
        <v>1799.5094672657256</v>
      </c>
      <c r="C10" s="28">
        <v>32.2044</v>
      </c>
      <c r="D10" s="28">
        <v>1</v>
      </c>
    </row>
    <row r="11" spans="1:4" x14ac:dyDescent="0.25">
      <c r="A11" s="20" t="s">
        <v>119</v>
      </c>
      <c r="B11" s="27">
        <v>2613.1116816431322</v>
      </c>
      <c r="C11" s="27">
        <v>38.9422</v>
      </c>
      <c r="D11" s="27">
        <v>1</v>
      </c>
    </row>
    <row r="12" spans="1:4" x14ac:dyDescent="0.25">
      <c r="A12" s="20" t="s">
        <v>120</v>
      </c>
      <c r="B12" s="27">
        <v>2380.0763799743258</v>
      </c>
      <c r="C12" s="27">
        <v>41.683</v>
      </c>
      <c r="D12" s="27">
        <v>1</v>
      </c>
    </row>
    <row r="13" spans="1:4" x14ac:dyDescent="0.25">
      <c r="A13" s="20" t="s">
        <v>121</v>
      </c>
      <c r="B13" s="27">
        <v>2213.9499358151479</v>
      </c>
      <c r="C13" s="27">
        <v>40.655200000000001</v>
      </c>
      <c r="D13" s="27">
        <v>1</v>
      </c>
    </row>
    <row r="14" spans="1:4" x14ac:dyDescent="0.25">
      <c r="A14" s="20" t="s">
        <v>122</v>
      </c>
      <c r="B14" s="27">
        <v>1454.1219512195125</v>
      </c>
      <c r="C14" s="27">
        <v>18.728799999999996</v>
      </c>
      <c r="D14" s="27">
        <v>1</v>
      </c>
    </row>
    <row r="15" spans="1:4" x14ac:dyDescent="0.25">
      <c r="A15" s="20" t="s">
        <v>123</v>
      </c>
      <c r="B15" s="27">
        <v>1219.9409499358151</v>
      </c>
      <c r="C15" s="27">
        <v>11.3058</v>
      </c>
      <c r="D15" s="27">
        <v>1</v>
      </c>
    </row>
    <row r="16" spans="1:4" x14ac:dyDescent="0.25">
      <c r="A16" s="20" t="s">
        <v>124</v>
      </c>
      <c r="B16" s="27">
        <v>2831.4820282413357</v>
      </c>
      <c r="C16" s="27">
        <v>47.050399999999996</v>
      </c>
      <c r="D16" s="27">
        <v>1</v>
      </c>
    </row>
    <row r="17" spans="1:4" x14ac:dyDescent="0.25">
      <c r="A17" s="20" t="s">
        <v>125</v>
      </c>
      <c r="B17" s="27">
        <v>1814.3299101412067</v>
      </c>
      <c r="C17" s="27">
        <v>37.914400000000001</v>
      </c>
      <c r="D17" s="27">
        <v>1</v>
      </c>
    </row>
    <row r="18" spans="1:4" x14ac:dyDescent="0.25">
      <c r="A18" s="20" t="s">
        <v>126</v>
      </c>
      <c r="B18" s="27">
        <v>2145.4370988446726</v>
      </c>
      <c r="C18" s="27">
        <v>32.775399999999998</v>
      </c>
      <c r="D18" s="27">
        <v>1</v>
      </c>
    </row>
    <row r="19" spans="1:4" x14ac:dyDescent="0.25">
      <c r="A19" s="20" t="s">
        <v>127</v>
      </c>
      <c r="B19" s="27">
        <v>1326.7201540436456</v>
      </c>
      <c r="C19" s="27">
        <v>11.3058</v>
      </c>
      <c r="D19" s="27">
        <v>1</v>
      </c>
    </row>
    <row r="20" spans="1:4" x14ac:dyDescent="0.25">
      <c r="A20" s="20" t="s">
        <v>128</v>
      </c>
      <c r="B20" s="27">
        <v>1345.509627727856</v>
      </c>
      <c r="C20" s="27">
        <v>10.7348</v>
      </c>
      <c r="D20" s="27">
        <v>1</v>
      </c>
    </row>
    <row r="21" spans="1:4" x14ac:dyDescent="0.25">
      <c r="A21" s="20" t="s">
        <v>129</v>
      </c>
      <c r="B21" s="27">
        <v>2250.3831835686779</v>
      </c>
      <c r="C21" s="27">
        <v>47.849799999999995</v>
      </c>
      <c r="D21" s="27">
        <v>1</v>
      </c>
    </row>
    <row r="22" spans="1:4" x14ac:dyDescent="0.25">
      <c r="A22" s="20" t="s">
        <v>130</v>
      </c>
      <c r="B22" s="27">
        <v>1823.4955070603337</v>
      </c>
      <c r="C22" s="27">
        <v>17.358399999999996</v>
      </c>
      <c r="D22" s="27">
        <v>1</v>
      </c>
    </row>
    <row r="23" spans="1:4" x14ac:dyDescent="0.25">
      <c r="A23" s="20" t="s">
        <v>131</v>
      </c>
      <c r="B23" s="27">
        <v>1878.9473684210525</v>
      </c>
      <c r="C23" s="27">
        <v>41.683</v>
      </c>
      <c r="D23" s="27">
        <v>1</v>
      </c>
    </row>
    <row r="24" spans="1:4" x14ac:dyDescent="0.25">
      <c r="A24" s="20" t="s">
        <v>132</v>
      </c>
      <c r="B24" s="27">
        <v>3683.1951219512202</v>
      </c>
      <c r="C24" s="27">
        <v>57.328399999999995</v>
      </c>
      <c r="D24" s="27">
        <v>1</v>
      </c>
    </row>
    <row r="25" spans="1:4" x14ac:dyDescent="0.25">
      <c r="A25" s="20" t="s">
        <v>133</v>
      </c>
      <c r="B25" s="27">
        <v>1503.3870346598203</v>
      </c>
      <c r="C25" s="27">
        <v>12.219399999999998</v>
      </c>
      <c r="D25" s="27">
        <v>1</v>
      </c>
    </row>
    <row r="26" spans="1:4" x14ac:dyDescent="0.25">
      <c r="A26" s="20" t="s">
        <v>134</v>
      </c>
      <c r="B26" s="27">
        <v>1153.2612323491655</v>
      </c>
      <c r="C26" s="27">
        <v>16.444800000000001</v>
      </c>
      <c r="D26" s="27">
        <v>1</v>
      </c>
    </row>
    <row r="27" spans="1:4" x14ac:dyDescent="0.25">
      <c r="A27" s="20" t="s">
        <v>135</v>
      </c>
      <c r="B27" s="27">
        <v>1063.2092426187419</v>
      </c>
      <c r="C27" s="27">
        <v>8.7934000000000001</v>
      </c>
      <c r="D27" s="27">
        <v>1</v>
      </c>
    </row>
    <row r="28" spans="1:4" x14ac:dyDescent="0.25">
      <c r="A28" s="20" t="s">
        <v>136</v>
      </c>
      <c r="B28" s="27">
        <v>1184.1951219512196</v>
      </c>
      <c r="C28" s="27">
        <v>14.274999999999999</v>
      </c>
      <c r="D28" s="27">
        <v>1</v>
      </c>
    </row>
    <row r="29" spans="1:4" x14ac:dyDescent="0.25">
      <c r="A29" s="20" t="s">
        <v>137</v>
      </c>
      <c r="B29" s="27">
        <v>1833.1193838254173</v>
      </c>
      <c r="C29" s="27">
        <v>21.697999999999997</v>
      </c>
      <c r="D29" s="27">
        <v>1</v>
      </c>
    </row>
    <row r="30" spans="1:4" x14ac:dyDescent="0.25">
      <c r="A30" s="20" t="s">
        <v>138</v>
      </c>
      <c r="B30" s="27">
        <v>1615.8947368421052</v>
      </c>
      <c r="C30" s="27">
        <v>25.009799999999995</v>
      </c>
      <c r="D30" s="27">
        <v>1</v>
      </c>
    </row>
    <row r="31" spans="1:4" x14ac:dyDescent="0.25">
      <c r="A31" s="20" t="s">
        <v>139</v>
      </c>
      <c r="B31" s="27">
        <v>3074.5994865211815</v>
      </c>
      <c r="C31" s="27">
        <v>41.683</v>
      </c>
      <c r="D31" s="27">
        <v>1</v>
      </c>
    </row>
    <row r="32" spans="1:4" x14ac:dyDescent="0.25">
      <c r="A32" s="20" t="s">
        <v>140</v>
      </c>
      <c r="B32" s="27">
        <v>2291.3992297817717</v>
      </c>
      <c r="C32" s="27">
        <v>32.546999999999997</v>
      </c>
      <c r="D32" s="27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D376-0F87-41F5-AF02-7CC119C409CE}">
  <dimension ref="A1:C6"/>
  <sheetViews>
    <sheetView tabSelected="1" workbookViewId="0">
      <selection activeCell="B5" sqref="B5"/>
    </sheetView>
  </sheetViews>
  <sheetFormatPr defaultRowHeight="15" x14ac:dyDescent="0.25"/>
  <cols>
    <col min="1" max="1" width="15.140625" bestFit="1" customWidth="1"/>
    <col min="2" max="2" width="98.140625" bestFit="1" customWidth="1"/>
    <col min="3" max="3" width="119.85546875" bestFit="1" customWidth="1"/>
  </cols>
  <sheetData>
    <row r="1" spans="1:3" s="20" customFormat="1" x14ac:dyDescent="0.25">
      <c r="A1" s="2" t="s">
        <v>100</v>
      </c>
      <c r="B1" s="2" t="s">
        <v>101</v>
      </c>
      <c r="C1" s="2" t="s">
        <v>102</v>
      </c>
    </row>
    <row r="2" spans="1:3" x14ac:dyDescent="0.25">
      <c r="A2" t="s">
        <v>99</v>
      </c>
      <c r="B2" s="20" t="s">
        <v>57</v>
      </c>
      <c r="C2" s="20" t="s">
        <v>149</v>
      </c>
    </row>
    <row r="3" spans="1:3" x14ac:dyDescent="0.25">
      <c r="A3" t="s">
        <v>56</v>
      </c>
      <c r="B3" s="20" t="s">
        <v>92</v>
      </c>
      <c r="C3" s="20" t="s">
        <v>97</v>
      </c>
    </row>
    <row r="4" spans="1:3" x14ac:dyDescent="0.25">
      <c r="A4" t="s">
        <v>103</v>
      </c>
      <c r="B4" t="s">
        <v>104</v>
      </c>
    </row>
    <row r="5" spans="1:3" x14ac:dyDescent="0.25">
      <c r="A5" t="s">
        <v>105</v>
      </c>
      <c r="B5" s="20" t="s">
        <v>93</v>
      </c>
    </row>
    <row r="6" spans="1:3" x14ac:dyDescent="0.25">
      <c r="A6" t="s">
        <v>151</v>
      </c>
      <c r="B6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84DE-98F3-47D4-8CDB-425F177CB8AC}">
  <dimension ref="A1:U32"/>
  <sheetViews>
    <sheetView zoomScale="85" zoomScaleNormal="85" workbookViewId="0">
      <selection activeCell="N21" sqref="N21"/>
    </sheetView>
  </sheetViews>
  <sheetFormatPr defaultRowHeight="15" x14ac:dyDescent="0.25"/>
  <cols>
    <col min="1" max="1" width="16" bestFit="1" customWidth="1"/>
    <col min="2" max="2" width="13.42578125" bestFit="1" customWidth="1"/>
    <col min="3" max="3" width="10.5703125" bestFit="1" customWidth="1"/>
    <col min="10" max="10" width="9" customWidth="1"/>
  </cols>
  <sheetData>
    <row r="1" spans="1:21" s="20" customFormat="1" x14ac:dyDescent="0.25">
      <c r="B1" s="20" t="s">
        <v>94</v>
      </c>
      <c r="C1" s="20" t="s">
        <v>90</v>
      </c>
      <c r="I1" s="20" t="s">
        <v>89</v>
      </c>
      <c r="Q1" s="20" t="s">
        <v>95</v>
      </c>
    </row>
    <row r="2" spans="1:21" x14ac:dyDescent="0.25">
      <c r="A2" s="20" t="s">
        <v>86</v>
      </c>
      <c r="B2" s="21">
        <v>1785</v>
      </c>
      <c r="C2" s="22">
        <v>1</v>
      </c>
      <c r="D2" t="s">
        <v>91</v>
      </c>
      <c r="I2" s="20">
        <f>B2*$P$10</f>
        <v>2291.3992297817717</v>
      </c>
      <c r="L2" s="23">
        <v>1550</v>
      </c>
      <c r="M2">
        <v>1800</v>
      </c>
      <c r="N2">
        <v>1815</v>
      </c>
      <c r="O2">
        <v>1850</v>
      </c>
      <c r="P2">
        <v>1910</v>
      </c>
      <c r="Q2" s="23">
        <f>AVERAGE(L2:P2)</f>
        <v>1785</v>
      </c>
      <c r="S2" s="20" t="s">
        <v>96</v>
      </c>
      <c r="T2" s="20"/>
      <c r="U2" s="20"/>
    </row>
    <row r="3" spans="1:21" x14ac:dyDescent="0.25">
      <c r="A3" s="20" t="s">
        <v>58</v>
      </c>
      <c r="B3" s="20">
        <f>$B$2*C3</f>
        <v>1796.9594999999999</v>
      </c>
      <c r="C3" s="22">
        <v>1.0066999999999999</v>
      </c>
      <c r="D3" t="s">
        <v>92</v>
      </c>
      <c r="E3" s="20" t="s">
        <v>92</v>
      </c>
      <c r="I3" s="20">
        <f t="shared" ref="I3:I32" si="0">B3*$P$10</f>
        <v>2306.7516046213095</v>
      </c>
      <c r="J3" s="20"/>
      <c r="S3" s="20"/>
      <c r="T3" s="20"/>
      <c r="U3" s="20"/>
    </row>
    <row r="4" spans="1:21" x14ac:dyDescent="0.25">
      <c r="A4" s="20" t="s">
        <v>59</v>
      </c>
      <c r="B4" s="20">
        <f t="shared" ref="B4:B32" si="1">$B$2*C4</f>
        <v>1593.8265000000001</v>
      </c>
      <c r="C4" s="22">
        <v>0.89290000000000003</v>
      </c>
      <c r="D4" s="20" t="s">
        <v>92</v>
      </c>
      <c r="I4" s="20">
        <f t="shared" si="0"/>
        <v>2045.990372272144</v>
      </c>
      <c r="J4" s="20"/>
      <c r="S4" s="20"/>
      <c r="T4" s="20"/>
      <c r="U4" s="20"/>
    </row>
    <row r="5" spans="1:21" x14ac:dyDescent="0.25">
      <c r="A5" s="20" t="s">
        <v>60</v>
      </c>
      <c r="B5" s="20">
        <f t="shared" si="1"/>
        <v>869.11649999999997</v>
      </c>
      <c r="C5" s="22">
        <v>0.4869</v>
      </c>
      <c r="D5" s="20" t="s">
        <v>92</v>
      </c>
      <c r="I5" s="20">
        <f t="shared" si="0"/>
        <v>1115.6822849807445</v>
      </c>
      <c r="J5" s="20"/>
      <c r="S5" s="20"/>
      <c r="T5" s="20"/>
      <c r="U5" s="20"/>
    </row>
    <row r="6" spans="1:21" x14ac:dyDescent="0.25">
      <c r="A6" s="20" t="s">
        <v>61</v>
      </c>
      <c r="B6" s="20">
        <f t="shared" si="1"/>
        <v>981.75000000000011</v>
      </c>
      <c r="C6" s="22">
        <v>0.55000000000000004</v>
      </c>
      <c r="D6" s="20" t="s">
        <v>92</v>
      </c>
      <c r="I6" s="20">
        <f t="shared" si="0"/>
        <v>1260.2695763799745</v>
      </c>
      <c r="J6" s="20"/>
      <c r="Q6" s="24">
        <v>1.2837000000000001</v>
      </c>
      <c r="S6" s="20">
        <f>Q2*Q6</f>
        <v>2291.4045000000001</v>
      </c>
      <c r="T6" s="20"/>
      <c r="U6" s="20"/>
    </row>
    <row r="7" spans="1:21" x14ac:dyDescent="0.25">
      <c r="A7" s="20" t="s">
        <v>62</v>
      </c>
      <c r="B7" s="20">
        <f t="shared" si="1"/>
        <v>1076.1765</v>
      </c>
      <c r="C7" s="22">
        <v>0.60289999999999999</v>
      </c>
      <c r="D7" s="20" t="s">
        <v>92</v>
      </c>
      <c r="I7" s="20">
        <f t="shared" si="0"/>
        <v>1381.4845956354302</v>
      </c>
      <c r="J7" s="20"/>
      <c r="S7" s="20"/>
      <c r="T7" s="20"/>
      <c r="U7" s="20"/>
    </row>
    <row r="8" spans="1:21" x14ac:dyDescent="0.25">
      <c r="A8" s="20" t="s">
        <v>63</v>
      </c>
      <c r="B8" s="20">
        <f t="shared" si="1"/>
        <v>1090.8135</v>
      </c>
      <c r="C8" s="22">
        <v>0.61109999999999998</v>
      </c>
      <c r="D8" s="20" t="s">
        <v>92</v>
      </c>
      <c r="I8" s="20">
        <f t="shared" si="0"/>
        <v>1400.2740693196406</v>
      </c>
      <c r="J8" s="20"/>
      <c r="S8" s="20"/>
      <c r="T8" s="20"/>
      <c r="U8" s="20"/>
    </row>
    <row r="9" spans="1:21" x14ac:dyDescent="0.25">
      <c r="A9" s="20" t="s">
        <v>64</v>
      </c>
      <c r="B9" s="20">
        <f t="shared" si="1"/>
        <v>2595.0329999999999</v>
      </c>
      <c r="C9" s="22">
        <v>1.4538</v>
      </c>
      <c r="D9" s="20" t="s">
        <v>92</v>
      </c>
      <c r="I9" s="20">
        <f t="shared" si="0"/>
        <v>3331.2362002567393</v>
      </c>
      <c r="J9" s="20"/>
      <c r="S9" s="20"/>
      <c r="T9" s="20"/>
      <c r="U9" s="20"/>
    </row>
    <row r="10" spans="1:21" x14ac:dyDescent="0.25">
      <c r="A10" s="20" t="s">
        <v>65</v>
      </c>
      <c r="B10" s="20">
        <f t="shared" si="1"/>
        <v>1059.0404999999998</v>
      </c>
      <c r="C10" s="22">
        <v>0.59329999999999994</v>
      </c>
      <c r="D10" s="20" t="s">
        <v>92</v>
      </c>
      <c r="I10" s="20">
        <f t="shared" si="0"/>
        <v>1359.4871630295249</v>
      </c>
      <c r="J10" s="20"/>
      <c r="P10">
        <f>1/P12</f>
        <v>1.2836970474967908</v>
      </c>
      <c r="S10" s="20"/>
      <c r="T10" s="20"/>
      <c r="U10" s="20"/>
    </row>
    <row r="11" spans="1:21" x14ac:dyDescent="0.25">
      <c r="A11" s="20" t="s">
        <v>88</v>
      </c>
      <c r="B11" s="20">
        <f t="shared" si="1"/>
        <v>0</v>
      </c>
      <c r="C11" s="22">
        <v>0</v>
      </c>
      <c r="D11" s="20" t="s">
        <v>92</v>
      </c>
      <c r="I11" s="20">
        <f t="shared" si="0"/>
        <v>0</v>
      </c>
      <c r="J11" s="20"/>
      <c r="S11" s="20"/>
      <c r="T11" s="20"/>
      <c r="U11" s="20"/>
    </row>
    <row r="12" spans="1:21" ht="15.75" x14ac:dyDescent="0.25">
      <c r="A12" s="20" t="s">
        <v>66</v>
      </c>
      <c r="B12" s="20">
        <f t="shared" si="1"/>
        <v>2035.614</v>
      </c>
      <c r="C12" s="22">
        <v>1.1404000000000001</v>
      </c>
      <c r="D12" s="20" t="s">
        <v>92</v>
      </c>
      <c r="I12" s="20">
        <f t="shared" si="0"/>
        <v>2613.1116816431322</v>
      </c>
      <c r="J12" s="20"/>
      <c r="P12" s="25">
        <v>0.77900000000000003</v>
      </c>
      <c r="S12" s="20"/>
      <c r="T12" s="20"/>
      <c r="U12" s="20"/>
    </row>
    <row r="13" spans="1:21" x14ac:dyDescent="0.25">
      <c r="A13" s="20" t="s">
        <v>67</v>
      </c>
      <c r="B13" s="20">
        <f t="shared" si="1"/>
        <v>1854.0794999999998</v>
      </c>
      <c r="C13" s="22">
        <v>1.0387</v>
      </c>
      <c r="D13" s="20" t="s">
        <v>92</v>
      </c>
      <c r="I13" s="20">
        <f t="shared" si="0"/>
        <v>2380.0763799743258</v>
      </c>
      <c r="J13" s="20"/>
      <c r="S13" s="20"/>
      <c r="T13" s="20"/>
      <c r="U13" s="20"/>
    </row>
    <row r="14" spans="1:21" x14ac:dyDescent="0.25">
      <c r="A14" s="20" t="s">
        <v>87</v>
      </c>
      <c r="B14" s="20">
        <f t="shared" si="1"/>
        <v>1724.6670000000001</v>
      </c>
      <c r="C14" s="22">
        <v>0.96620000000000006</v>
      </c>
      <c r="D14" s="20" t="s">
        <v>92</v>
      </c>
      <c r="I14" s="20">
        <f t="shared" si="0"/>
        <v>2213.9499358151479</v>
      </c>
      <c r="J14" s="20"/>
      <c r="S14" s="20"/>
      <c r="T14" s="20"/>
      <c r="U14" s="20"/>
    </row>
    <row r="15" spans="1:21" x14ac:dyDescent="0.25">
      <c r="A15" s="20" t="s">
        <v>68</v>
      </c>
      <c r="B15" s="20">
        <f t="shared" si="1"/>
        <v>1132.7610000000002</v>
      </c>
      <c r="C15" s="22">
        <v>0.63460000000000016</v>
      </c>
      <c r="D15" s="20" t="s">
        <v>92</v>
      </c>
      <c r="I15" s="20">
        <f t="shared" si="0"/>
        <v>1454.1219512195125</v>
      </c>
      <c r="J15" s="20"/>
      <c r="S15" s="20"/>
      <c r="T15" s="20"/>
      <c r="U15" s="20"/>
    </row>
    <row r="16" spans="1:21" x14ac:dyDescent="0.25">
      <c r="A16" s="20" t="s">
        <v>69</v>
      </c>
      <c r="B16" s="20">
        <f t="shared" si="1"/>
        <v>950.33399999999995</v>
      </c>
      <c r="C16" s="22">
        <v>0.53239999999999998</v>
      </c>
      <c r="D16" s="20" t="s">
        <v>92</v>
      </c>
      <c r="I16" s="20">
        <f t="shared" si="0"/>
        <v>1219.9409499358151</v>
      </c>
      <c r="J16" s="20"/>
      <c r="S16" s="20"/>
      <c r="T16" s="20"/>
      <c r="U16" s="20"/>
    </row>
    <row r="17" spans="1:21" x14ac:dyDescent="0.25">
      <c r="A17" s="20" t="s">
        <v>70</v>
      </c>
      <c r="B17" s="20">
        <f t="shared" si="1"/>
        <v>2205.7245000000003</v>
      </c>
      <c r="C17" s="22">
        <v>1.2357000000000002</v>
      </c>
      <c r="D17" s="20" t="s">
        <v>92</v>
      </c>
      <c r="I17" s="20">
        <f t="shared" si="0"/>
        <v>2831.4820282413357</v>
      </c>
      <c r="J17" s="20"/>
      <c r="S17" s="20"/>
      <c r="T17" s="20"/>
      <c r="U17" s="20"/>
    </row>
    <row r="18" spans="1:21" x14ac:dyDescent="0.25">
      <c r="A18" s="20" t="s">
        <v>71</v>
      </c>
      <c r="B18" s="20">
        <f t="shared" si="1"/>
        <v>1413.3630000000001</v>
      </c>
      <c r="C18" s="22">
        <v>0.79180000000000006</v>
      </c>
      <c r="D18" s="20" t="s">
        <v>92</v>
      </c>
      <c r="I18" s="20">
        <f t="shared" si="0"/>
        <v>1814.3299101412067</v>
      </c>
      <c r="J18" s="20"/>
      <c r="S18" s="20"/>
      <c r="T18" s="20"/>
      <c r="U18" s="20"/>
    </row>
    <row r="19" spans="1:21" x14ac:dyDescent="0.25">
      <c r="A19" s="20" t="s">
        <v>72</v>
      </c>
      <c r="B19" s="20">
        <f t="shared" si="1"/>
        <v>1671.2954999999999</v>
      </c>
      <c r="C19" s="22">
        <v>0.93630000000000002</v>
      </c>
      <c r="D19" s="20" t="s">
        <v>92</v>
      </c>
      <c r="I19" s="20">
        <f t="shared" si="0"/>
        <v>2145.4370988446726</v>
      </c>
      <c r="J19" s="20"/>
      <c r="S19" s="20"/>
      <c r="T19" s="20"/>
      <c r="U19" s="20"/>
    </row>
    <row r="20" spans="1:21" x14ac:dyDescent="0.25">
      <c r="A20" s="20" t="s">
        <v>73</v>
      </c>
      <c r="B20" s="20">
        <f t="shared" si="1"/>
        <v>1033.5149999999999</v>
      </c>
      <c r="C20" s="22">
        <v>0.57899999999999996</v>
      </c>
      <c r="D20" s="20" t="s">
        <v>92</v>
      </c>
      <c r="I20" s="20">
        <f t="shared" si="0"/>
        <v>1326.7201540436456</v>
      </c>
      <c r="J20" s="20"/>
    </row>
    <row r="21" spans="1:21" x14ac:dyDescent="0.25">
      <c r="A21" s="20" t="s">
        <v>74</v>
      </c>
      <c r="B21" s="20">
        <f t="shared" si="1"/>
        <v>1048.1519999999998</v>
      </c>
      <c r="C21" s="22">
        <v>0.58719999999999994</v>
      </c>
      <c r="D21" s="20" t="s">
        <v>92</v>
      </c>
      <c r="I21" s="20">
        <f t="shared" si="0"/>
        <v>1345.509627727856</v>
      </c>
      <c r="J21" s="20"/>
    </row>
    <row r="22" spans="1:21" x14ac:dyDescent="0.25">
      <c r="A22" s="20" t="s">
        <v>75</v>
      </c>
      <c r="B22" s="20">
        <f t="shared" si="1"/>
        <v>1753.0484999999999</v>
      </c>
      <c r="C22" s="22">
        <v>0.98209999999999997</v>
      </c>
      <c r="D22" s="20" t="s">
        <v>92</v>
      </c>
      <c r="I22" s="20">
        <f t="shared" si="0"/>
        <v>2250.3831835686779</v>
      </c>
      <c r="J22" s="20"/>
    </row>
    <row r="23" spans="1:21" x14ac:dyDescent="0.25">
      <c r="A23" s="20" t="s">
        <v>76</v>
      </c>
      <c r="B23" s="20">
        <f t="shared" si="1"/>
        <v>1420.5029999999999</v>
      </c>
      <c r="C23" s="22">
        <v>0.79579999999999995</v>
      </c>
      <c r="D23" s="20" t="s">
        <v>92</v>
      </c>
      <c r="I23" s="20">
        <f t="shared" si="0"/>
        <v>1823.4955070603337</v>
      </c>
      <c r="J23" s="20"/>
    </row>
    <row r="24" spans="1:21" x14ac:dyDescent="0.25">
      <c r="A24" s="20" t="s">
        <v>77</v>
      </c>
      <c r="B24" s="20">
        <f t="shared" si="1"/>
        <v>1463.6999999999998</v>
      </c>
      <c r="C24" s="22">
        <v>0.82</v>
      </c>
      <c r="D24" s="20" t="s">
        <v>92</v>
      </c>
      <c r="I24" s="20">
        <f t="shared" si="0"/>
        <v>1878.9473684210525</v>
      </c>
      <c r="J24" s="20"/>
    </row>
    <row r="25" spans="1:21" x14ac:dyDescent="0.25">
      <c r="A25" s="20" t="s">
        <v>78</v>
      </c>
      <c r="B25" s="20">
        <f t="shared" si="1"/>
        <v>2869.2090000000003</v>
      </c>
      <c r="C25" s="22">
        <v>1.6074000000000002</v>
      </c>
      <c r="D25" s="20" t="s">
        <v>92</v>
      </c>
      <c r="I25" s="20">
        <f t="shared" si="0"/>
        <v>3683.1951219512202</v>
      </c>
      <c r="J25" s="20"/>
    </row>
    <row r="26" spans="1:21" x14ac:dyDescent="0.25">
      <c r="A26" s="20" t="s">
        <v>79</v>
      </c>
      <c r="B26" s="20">
        <f t="shared" si="1"/>
        <v>1171.1385</v>
      </c>
      <c r="C26" s="22">
        <v>0.65610000000000002</v>
      </c>
      <c r="D26" s="20" t="s">
        <v>92</v>
      </c>
      <c r="I26" s="20">
        <f t="shared" si="0"/>
        <v>1503.3870346598203</v>
      </c>
      <c r="J26" s="20"/>
    </row>
    <row r="27" spans="1:21" x14ac:dyDescent="0.25">
      <c r="A27" s="20" t="s">
        <v>80</v>
      </c>
      <c r="B27" s="20">
        <f t="shared" si="1"/>
        <v>898.39049999999997</v>
      </c>
      <c r="C27" s="22">
        <v>0.50329999999999997</v>
      </c>
      <c r="D27" s="20" t="s">
        <v>92</v>
      </c>
      <c r="I27" s="20">
        <f t="shared" si="0"/>
        <v>1153.2612323491655</v>
      </c>
      <c r="J27" s="20"/>
    </row>
    <row r="28" spans="1:21" x14ac:dyDescent="0.25">
      <c r="A28" s="20" t="s">
        <v>81</v>
      </c>
      <c r="B28" s="20">
        <f t="shared" si="1"/>
        <v>828.2399999999999</v>
      </c>
      <c r="C28" s="22">
        <v>0.46399999999999997</v>
      </c>
      <c r="D28" s="20" t="s">
        <v>92</v>
      </c>
      <c r="I28" s="20">
        <f t="shared" si="0"/>
        <v>1063.2092426187419</v>
      </c>
      <c r="J28" s="20"/>
    </row>
    <row r="29" spans="1:21" x14ac:dyDescent="0.25">
      <c r="A29" s="20" t="s">
        <v>82</v>
      </c>
      <c r="B29" s="20">
        <f t="shared" si="1"/>
        <v>922.48800000000006</v>
      </c>
      <c r="C29" s="22">
        <v>0.51680000000000004</v>
      </c>
      <c r="D29" s="20" t="s">
        <v>92</v>
      </c>
      <c r="I29" s="20">
        <f t="shared" si="0"/>
        <v>1184.1951219512196</v>
      </c>
      <c r="J29" s="20"/>
    </row>
    <row r="30" spans="1:21" x14ac:dyDescent="0.25">
      <c r="A30" s="20" t="s">
        <v>83</v>
      </c>
      <c r="B30" s="20">
        <f t="shared" si="1"/>
        <v>1428</v>
      </c>
      <c r="C30" s="22">
        <v>0.8</v>
      </c>
      <c r="D30" s="20" t="s">
        <v>92</v>
      </c>
      <c r="I30" s="20">
        <f t="shared" si="0"/>
        <v>1833.1193838254173</v>
      </c>
      <c r="J30" s="20"/>
    </row>
    <row r="31" spans="1:21" x14ac:dyDescent="0.25">
      <c r="A31" s="20" t="s">
        <v>84</v>
      </c>
      <c r="B31" s="20">
        <f t="shared" si="1"/>
        <v>1258.7819999999999</v>
      </c>
      <c r="C31" s="22">
        <v>0.70519999999999994</v>
      </c>
      <c r="D31" s="20" t="s">
        <v>92</v>
      </c>
      <c r="I31" s="20">
        <f t="shared" si="0"/>
        <v>1615.8947368421052</v>
      </c>
      <c r="J31" s="20"/>
    </row>
    <row r="32" spans="1:21" x14ac:dyDescent="0.25">
      <c r="A32" s="20" t="s">
        <v>85</v>
      </c>
      <c r="B32" s="20">
        <f t="shared" si="1"/>
        <v>2395.1130000000003</v>
      </c>
      <c r="C32" s="22">
        <v>1.3418000000000001</v>
      </c>
      <c r="D32" s="20" t="s">
        <v>92</v>
      </c>
      <c r="I32" s="20">
        <f t="shared" si="0"/>
        <v>3074.5994865211815</v>
      </c>
      <c r="J32" s="20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Sheet1</vt:lpstr>
      <vt:lpstr>ref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2022-02-03T09:01:41Z</dcterms:modified>
</cp:coreProperties>
</file>