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AccountingSystem\"/>
    </mc:Choice>
  </mc:AlternateContent>
  <bookViews>
    <workbookView xWindow="0" yWindow="0" windowWidth="23040" windowHeight="10644" activeTab="1"/>
  </bookViews>
  <sheets>
    <sheet name="Ledger Report" sheetId="1" r:id="rId1"/>
    <sheet name="Personnel 1000" sheetId="8" r:id="rId2"/>
    <sheet name="Travel 2000" sheetId="2" r:id="rId3"/>
    <sheet name="Operating 3000" sheetId="3" r:id="rId4"/>
    <sheet name="Supplies 4000" sheetId="4" r:id="rId5"/>
    <sheet name="Participant travel 5000" sheetId="5" r:id="rId6"/>
    <sheet name="OTHER 6000" sheetId="6" r:id="rId7"/>
    <sheet name="capital outlays 7000" sheetId="7" r:id="rId8"/>
    <sheet name="Running Totals" sheetId="9" r:id="rId9"/>
  </sheets>
  <definedNames>
    <definedName name="_xlnm.Print_Area" localSheetId="8">'Running Totals'!$A$1:$S$97</definedName>
  </definedNames>
  <calcPr calcId="152511"/>
</workbook>
</file>

<file path=xl/calcChain.xml><?xml version="1.0" encoding="utf-8"?>
<calcChain xmlns="http://schemas.openxmlformats.org/spreadsheetml/2006/main">
  <c r="C38" i="1" l="1"/>
  <c r="C28" i="1"/>
  <c r="C25" i="1"/>
  <c r="C21" i="1"/>
  <c r="C10" i="1"/>
  <c r="C43" i="9" l="1"/>
  <c r="R28" i="9" l="1"/>
  <c r="R38" i="9"/>
  <c r="A1" i="9"/>
  <c r="A89" i="9"/>
  <c r="C89" i="9"/>
  <c r="B89" i="9"/>
  <c r="A10" i="9"/>
  <c r="B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A21" i="9"/>
  <c r="B21" i="9"/>
  <c r="C21" i="9"/>
  <c r="B22" i="9"/>
  <c r="C22" i="9"/>
  <c r="A25" i="9"/>
  <c r="B25" i="9"/>
  <c r="B26" i="9"/>
  <c r="C26" i="9"/>
  <c r="C25" i="9" s="1"/>
  <c r="B28" i="9"/>
  <c r="B29" i="9"/>
  <c r="C29" i="9"/>
  <c r="C28" i="9" s="1"/>
  <c r="B30" i="9"/>
  <c r="C30" i="9"/>
  <c r="B31" i="9"/>
  <c r="C31" i="9"/>
  <c r="B32" i="9"/>
  <c r="C32" i="9"/>
  <c r="C33" i="9"/>
  <c r="A38" i="9"/>
  <c r="B38" i="9"/>
  <c r="B39" i="9"/>
  <c r="C39" i="9"/>
  <c r="B40" i="9"/>
  <c r="C40" i="9"/>
  <c r="B41" i="9"/>
  <c r="C41" i="9"/>
  <c r="B42" i="9"/>
  <c r="C42" i="9"/>
  <c r="B43" i="9"/>
  <c r="B48" i="9"/>
  <c r="B50" i="9"/>
  <c r="C50" i="9"/>
  <c r="A51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62" i="9"/>
  <c r="B64" i="9"/>
  <c r="A65" i="9"/>
  <c r="B65" i="9"/>
  <c r="C65" i="9"/>
  <c r="A66" i="9"/>
  <c r="B66" i="9"/>
  <c r="C66" i="9"/>
  <c r="B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B78" i="9"/>
  <c r="A79" i="9"/>
  <c r="B79" i="9"/>
  <c r="C79" i="9"/>
  <c r="A80" i="9"/>
  <c r="B80" i="9"/>
  <c r="C80" i="9"/>
  <c r="A81" i="9"/>
  <c r="B81" i="9"/>
  <c r="C81" i="9"/>
  <c r="A82" i="9"/>
  <c r="B82" i="9"/>
  <c r="C82" i="9"/>
  <c r="B85" i="9"/>
  <c r="A86" i="9"/>
  <c r="C86" i="9"/>
  <c r="B88" i="9"/>
  <c r="O30" i="8"/>
  <c r="P30" i="8"/>
  <c r="O31" i="8"/>
  <c r="P31" i="8"/>
  <c r="C10" i="9" l="1"/>
  <c r="C62" i="9"/>
  <c r="C38" i="9"/>
  <c r="C4" i="9"/>
  <c r="C5" i="9"/>
  <c r="A4" i="9"/>
  <c r="B4" i="9"/>
  <c r="B5" i="9"/>
  <c r="B6" i="9"/>
  <c r="B2" i="9"/>
  <c r="C2" i="9"/>
  <c r="A2" i="9"/>
  <c r="N5" i="6"/>
  <c r="O5" i="6"/>
  <c r="H291" i="4"/>
  <c r="I291" i="4"/>
  <c r="J291" i="4"/>
  <c r="K291" i="4"/>
  <c r="L291" i="4"/>
  <c r="M291" i="4"/>
  <c r="G291" i="4"/>
  <c r="O290" i="4"/>
  <c r="N290" i="4"/>
  <c r="O5" i="8"/>
  <c r="P5" i="8"/>
  <c r="N42" i="2" l="1"/>
  <c r="O42" i="2"/>
  <c r="N81" i="2" l="1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73" i="2"/>
  <c r="O73" i="2"/>
  <c r="N72" i="2"/>
  <c r="O72" i="2"/>
  <c r="O17" i="2" l="1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56" i="4" l="1"/>
  <c r="O156" i="4"/>
  <c r="R51" i="9" l="1"/>
  <c r="O58" i="8" l="1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R54" i="9" l="1"/>
  <c r="N150" i="4"/>
  <c r="O150" i="4"/>
  <c r="N151" i="4"/>
  <c r="O151" i="4"/>
  <c r="N152" i="4"/>
  <c r="O152" i="4"/>
  <c r="N153" i="4"/>
  <c r="O153" i="4"/>
  <c r="N154" i="4"/>
  <c r="O154" i="4"/>
  <c r="N155" i="4"/>
  <c r="O155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R55" i="9" l="1"/>
  <c r="R53" i="9"/>
  <c r="R25" i="9" l="1"/>
  <c r="R21" i="9"/>
  <c r="R57" i="9" s="1"/>
  <c r="R10" i="9"/>
  <c r="R52" i="9"/>
  <c r="R56" i="9" l="1"/>
  <c r="R62" i="9" s="1"/>
  <c r="R48" i="9"/>
  <c r="R93" i="9" s="1"/>
  <c r="P85" i="9"/>
  <c r="Q85" i="9"/>
  <c r="N112" i="4" l="1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82" i="4" l="1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47" i="4"/>
  <c r="O147" i="4"/>
  <c r="N148" i="4"/>
  <c r="O148" i="4"/>
  <c r="N149" i="4"/>
  <c r="O149" i="4"/>
  <c r="N56" i="4" l="1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O27" i="8" l="1"/>
  <c r="P27" i="8"/>
  <c r="O28" i="8"/>
  <c r="P28" i="8"/>
  <c r="O26" i="8" l="1"/>
  <c r="P26" i="8"/>
  <c r="L11" i="7" l="1"/>
  <c r="K11" i="7"/>
  <c r="J11" i="7"/>
  <c r="I11" i="7"/>
  <c r="H11" i="7"/>
  <c r="G11" i="7"/>
  <c r="F11" i="7"/>
  <c r="N10" i="7"/>
  <c r="M10" i="7"/>
  <c r="N9" i="7"/>
  <c r="M9" i="7"/>
  <c r="N8" i="7"/>
  <c r="M8" i="7"/>
  <c r="N7" i="7"/>
  <c r="M7" i="7"/>
  <c r="N6" i="7"/>
  <c r="M6" i="7"/>
  <c r="N5" i="7"/>
  <c r="M5" i="7"/>
  <c r="M11" i="6"/>
  <c r="L11" i="6"/>
  <c r="K11" i="6"/>
  <c r="J11" i="6"/>
  <c r="H11" i="6"/>
  <c r="G11" i="6"/>
  <c r="O10" i="6"/>
  <c r="N10" i="6"/>
  <c r="O9" i="6"/>
  <c r="O8" i="6"/>
  <c r="N8" i="6"/>
  <c r="O7" i="6"/>
  <c r="N7" i="6"/>
  <c r="O6" i="6"/>
  <c r="N6" i="6"/>
  <c r="M11" i="5"/>
  <c r="L11" i="5"/>
  <c r="K11" i="5"/>
  <c r="J11" i="5"/>
  <c r="I11" i="5"/>
  <c r="H11" i="5"/>
  <c r="G11" i="5"/>
  <c r="O10" i="5"/>
  <c r="N10" i="5"/>
  <c r="O9" i="5"/>
  <c r="N9" i="5"/>
  <c r="O8" i="5"/>
  <c r="N8" i="5"/>
  <c r="O7" i="5"/>
  <c r="N7" i="5"/>
  <c r="O6" i="5"/>
  <c r="N6" i="5"/>
  <c r="O5" i="5"/>
  <c r="N5" i="5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M61" i="3"/>
  <c r="L61" i="3"/>
  <c r="K61" i="3"/>
  <c r="J61" i="3"/>
  <c r="I61" i="3"/>
  <c r="H61" i="3"/>
  <c r="G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M206" i="2"/>
  <c r="L206" i="2"/>
  <c r="K206" i="2"/>
  <c r="J206" i="2"/>
  <c r="I206" i="2"/>
  <c r="H206" i="2"/>
  <c r="G206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N94" i="8"/>
  <c r="M94" i="8"/>
  <c r="L94" i="8"/>
  <c r="K94" i="8"/>
  <c r="J94" i="8"/>
  <c r="I94" i="8"/>
  <c r="H94" i="8"/>
  <c r="P93" i="8"/>
  <c r="O93" i="8"/>
  <c r="P92" i="8"/>
  <c r="O92" i="8"/>
  <c r="P91" i="8"/>
  <c r="O91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29" i="8"/>
  <c r="O29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O4" i="1" s="1"/>
  <c r="P8" i="8"/>
  <c r="O8" i="8"/>
  <c r="P7" i="8"/>
  <c r="O7" i="8"/>
  <c r="P6" i="8"/>
  <c r="O6" i="8"/>
  <c r="C7" i="1" l="1"/>
  <c r="G7" i="1"/>
  <c r="K7" i="1"/>
  <c r="O7" i="1"/>
  <c r="N7" i="1"/>
  <c r="D7" i="1"/>
  <c r="H7" i="1"/>
  <c r="L7" i="1"/>
  <c r="F7" i="1"/>
  <c r="E7" i="1"/>
  <c r="I7" i="1"/>
  <c r="M7" i="1"/>
  <c r="J7" i="1"/>
  <c r="D7" i="9"/>
  <c r="H7" i="9"/>
  <c r="L7" i="9"/>
  <c r="O7" i="9"/>
  <c r="E7" i="9"/>
  <c r="I7" i="9"/>
  <c r="M7" i="9"/>
  <c r="G7" i="9"/>
  <c r="F7" i="9"/>
  <c r="J7" i="9"/>
  <c r="N7" i="9"/>
  <c r="K7" i="9"/>
  <c r="E39" i="1"/>
  <c r="J40" i="1"/>
  <c r="O41" i="1"/>
  <c r="I43" i="1"/>
  <c r="J29" i="1"/>
  <c r="O30" i="1"/>
  <c r="I32" i="1"/>
  <c r="N33" i="1"/>
  <c r="O26" i="1"/>
  <c r="O25" i="1" s="1"/>
  <c r="I11" i="1"/>
  <c r="N12" i="1"/>
  <c r="H14" i="1"/>
  <c r="M15" i="1"/>
  <c r="G17" i="1"/>
  <c r="F4" i="1"/>
  <c r="K5" i="1"/>
  <c r="D5" i="1"/>
  <c r="N39" i="1"/>
  <c r="H41" i="1"/>
  <c r="M42" i="1"/>
  <c r="D42" i="1"/>
  <c r="H30" i="1"/>
  <c r="M31" i="1"/>
  <c r="G33" i="1"/>
  <c r="H26" i="1"/>
  <c r="H25" i="1" s="1"/>
  <c r="M22" i="1"/>
  <c r="M21" i="1" s="1"/>
  <c r="G12" i="1"/>
  <c r="L13" i="1"/>
  <c r="F15" i="1"/>
  <c r="K16" i="1"/>
  <c r="D12" i="1"/>
  <c r="I6" i="1"/>
  <c r="G39" i="1"/>
  <c r="L40" i="1"/>
  <c r="F42" i="1"/>
  <c r="K43" i="1"/>
  <c r="L29" i="1"/>
  <c r="F31" i="1"/>
  <c r="K32" i="1"/>
  <c r="D30" i="1"/>
  <c r="F22" i="1"/>
  <c r="F21" i="1" s="1"/>
  <c r="K11" i="1"/>
  <c r="E13" i="1"/>
  <c r="J14" i="1"/>
  <c r="O15" i="1"/>
  <c r="I17" i="1"/>
  <c r="H4" i="1"/>
  <c r="M5" i="1"/>
  <c r="D39" i="1"/>
  <c r="I40" i="1"/>
  <c r="N41" i="1"/>
  <c r="H43" i="1"/>
  <c r="I29" i="1"/>
  <c r="N30" i="1"/>
  <c r="H32" i="1"/>
  <c r="M33" i="1"/>
  <c r="N26" i="1"/>
  <c r="N25" i="1" s="1"/>
  <c r="H11" i="1"/>
  <c r="M12" i="1"/>
  <c r="G14" i="1"/>
  <c r="L15" i="1"/>
  <c r="F17" i="1"/>
  <c r="E4" i="1"/>
  <c r="J5" i="1"/>
  <c r="O6" i="1"/>
  <c r="I39" i="1"/>
  <c r="N40" i="1"/>
  <c r="H42" i="1"/>
  <c r="M43" i="1"/>
  <c r="N29" i="1"/>
  <c r="H31" i="1"/>
  <c r="M32" i="1"/>
  <c r="D32" i="1"/>
  <c r="H22" i="1"/>
  <c r="H21" i="1" s="1"/>
  <c r="M11" i="1"/>
  <c r="G13" i="1"/>
  <c r="L14" i="1"/>
  <c r="F16" i="1"/>
  <c r="K17" i="1"/>
  <c r="J4" i="1"/>
  <c r="O5" i="1"/>
  <c r="D26" i="1"/>
  <c r="D25" i="1" s="1"/>
  <c r="G40" i="1"/>
  <c r="L41" i="1"/>
  <c r="F43" i="1"/>
  <c r="G29" i="1"/>
  <c r="L30" i="1"/>
  <c r="F32" i="1"/>
  <c r="K33" i="1"/>
  <c r="L26" i="1"/>
  <c r="L25" i="1" s="1"/>
  <c r="F11" i="1"/>
  <c r="K12" i="1"/>
  <c r="E14" i="1"/>
  <c r="J15" i="1"/>
  <c r="O16" i="1"/>
  <c r="D16" i="1"/>
  <c r="H5" i="1"/>
  <c r="H52" i="1" s="1"/>
  <c r="M6" i="1"/>
  <c r="K39" i="1"/>
  <c r="E41" i="1"/>
  <c r="J42" i="1"/>
  <c r="O43" i="1"/>
  <c r="E30" i="1"/>
  <c r="J31" i="1"/>
  <c r="O32" i="1"/>
  <c r="E26" i="1"/>
  <c r="E25" i="1" s="1"/>
  <c r="J22" i="1"/>
  <c r="J21" i="1" s="1"/>
  <c r="J57" i="1" s="1"/>
  <c r="O11" i="1"/>
  <c r="I13" i="1"/>
  <c r="N14" i="1"/>
  <c r="H16" i="1"/>
  <c r="M17" i="1"/>
  <c r="L4" i="1"/>
  <c r="F6" i="1"/>
  <c r="H39" i="1"/>
  <c r="M40" i="1"/>
  <c r="G42" i="1"/>
  <c r="L43" i="1"/>
  <c r="M29" i="1"/>
  <c r="M55" i="1" s="1"/>
  <c r="G31" i="1"/>
  <c r="L32" i="1"/>
  <c r="D31" i="1"/>
  <c r="G22" i="1"/>
  <c r="G21" i="1" s="1"/>
  <c r="G57" i="1" s="1"/>
  <c r="L11" i="1"/>
  <c r="F13" i="1"/>
  <c r="K14" i="1"/>
  <c r="E16" i="1"/>
  <c r="J17" i="1"/>
  <c r="I4" i="1"/>
  <c r="N5" i="1"/>
  <c r="D29" i="1"/>
  <c r="M39" i="1"/>
  <c r="G41" i="1"/>
  <c r="L42" i="1"/>
  <c r="D41" i="1"/>
  <c r="G30" i="1"/>
  <c r="L31" i="1"/>
  <c r="F33" i="1"/>
  <c r="G26" i="1"/>
  <c r="G25" i="1" s="1"/>
  <c r="L22" i="1"/>
  <c r="L21" i="1" s="1"/>
  <c r="F12" i="1"/>
  <c r="K13" i="1"/>
  <c r="E15" i="1"/>
  <c r="J16" i="1"/>
  <c r="O17" i="1"/>
  <c r="N4" i="1"/>
  <c r="H6" i="1"/>
  <c r="H53" i="1" s="1"/>
  <c r="F39" i="1"/>
  <c r="K40" i="1"/>
  <c r="E42" i="1"/>
  <c r="J43" i="1"/>
  <c r="K29" i="1"/>
  <c r="E31" i="1"/>
  <c r="J32" i="1"/>
  <c r="O33" i="1"/>
  <c r="E22" i="1"/>
  <c r="E21" i="1" s="1"/>
  <c r="J11" i="1"/>
  <c r="O12" i="1"/>
  <c r="I14" i="1"/>
  <c r="N15" i="1"/>
  <c r="H17" i="1"/>
  <c r="G4" i="1"/>
  <c r="L5" i="1"/>
  <c r="D6" i="1"/>
  <c r="O39" i="1"/>
  <c r="I41" i="1"/>
  <c r="N42" i="1"/>
  <c r="D43" i="1"/>
  <c r="I30" i="1"/>
  <c r="N31" i="1"/>
  <c r="H33" i="1"/>
  <c r="I26" i="1"/>
  <c r="I25" i="1" s="1"/>
  <c r="N22" i="1"/>
  <c r="N21" i="1" s="1"/>
  <c r="H12" i="1"/>
  <c r="M13" i="1"/>
  <c r="G15" i="1"/>
  <c r="L16" i="1"/>
  <c r="D13" i="1"/>
  <c r="E5" i="1"/>
  <c r="E52" i="1" s="1"/>
  <c r="J6" i="1"/>
  <c r="L39" i="1"/>
  <c r="L38" i="1" s="1"/>
  <c r="F41" i="1"/>
  <c r="K42" i="1"/>
  <c r="D40" i="1"/>
  <c r="F30" i="1"/>
  <c r="K31" i="1"/>
  <c r="E33" i="1"/>
  <c r="F26" i="1"/>
  <c r="F25" i="1" s="1"/>
  <c r="K22" i="1"/>
  <c r="K21" i="1" s="1"/>
  <c r="E12" i="1"/>
  <c r="J13" i="1"/>
  <c r="O14" i="1"/>
  <c r="I16" i="1"/>
  <c r="N17" i="1"/>
  <c r="M4" i="1"/>
  <c r="G6" i="1"/>
  <c r="D4" i="1"/>
  <c r="F40" i="1"/>
  <c r="K41" i="1"/>
  <c r="E43" i="1"/>
  <c r="F29" i="1"/>
  <c r="F28" i="1" s="1"/>
  <c r="K30" i="1"/>
  <c r="E32" i="1"/>
  <c r="J33" i="1"/>
  <c r="K26" i="1"/>
  <c r="K25" i="1" s="1"/>
  <c r="E11" i="1"/>
  <c r="J12" i="1"/>
  <c r="O13" i="1"/>
  <c r="I15" i="1"/>
  <c r="N16" i="1"/>
  <c r="D15" i="1"/>
  <c r="G5" i="1"/>
  <c r="L6" i="1"/>
  <c r="J39" i="1"/>
  <c r="O40" i="1"/>
  <c r="I42" i="1"/>
  <c r="N43" i="1"/>
  <c r="O29" i="1"/>
  <c r="I31" i="1"/>
  <c r="N32" i="1"/>
  <c r="D33" i="1"/>
  <c r="I22" i="1"/>
  <c r="I21" i="1" s="1"/>
  <c r="I57" i="1" s="1"/>
  <c r="N11" i="1"/>
  <c r="H13" i="1"/>
  <c r="M14" i="1"/>
  <c r="G16" i="1"/>
  <c r="L17" i="1"/>
  <c r="K4" i="1"/>
  <c r="E6" i="1"/>
  <c r="D22" i="1"/>
  <c r="D21" i="1" s="1"/>
  <c r="D57" i="1" s="1"/>
  <c r="H40" i="1"/>
  <c r="M41" i="1"/>
  <c r="G43" i="1"/>
  <c r="H29" i="1"/>
  <c r="H55" i="1" s="1"/>
  <c r="M30" i="1"/>
  <c r="G32" i="1"/>
  <c r="L33" i="1"/>
  <c r="M26" i="1"/>
  <c r="M25" i="1" s="1"/>
  <c r="G11" i="1"/>
  <c r="L12" i="1"/>
  <c r="F14" i="1"/>
  <c r="K15" i="1"/>
  <c r="E17" i="1"/>
  <c r="D17" i="1"/>
  <c r="I5" i="1"/>
  <c r="N6" i="1"/>
  <c r="N53" i="1" s="1"/>
  <c r="E40" i="1"/>
  <c r="J41" i="1"/>
  <c r="O42" i="1"/>
  <c r="E29" i="1"/>
  <c r="E55" i="1" s="1"/>
  <c r="J30" i="1"/>
  <c r="O31" i="1"/>
  <c r="I33" i="1"/>
  <c r="J26" i="1"/>
  <c r="J25" i="1" s="1"/>
  <c r="O22" i="1"/>
  <c r="O21" i="1" s="1"/>
  <c r="O57" i="1" s="1"/>
  <c r="I12" i="1"/>
  <c r="N13" i="1"/>
  <c r="H15" i="1"/>
  <c r="M16" i="1"/>
  <c r="D14" i="1"/>
  <c r="F5" i="1"/>
  <c r="K6" i="1"/>
  <c r="K53" i="1" s="1"/>
  <c r="D11" i="1"/>
  <c r="E65" i="9"/>
  <c r="I65" i="9"/>
  <c r="M65" i="9"/>
  <c r="F66" i="9"/>
  <c r="J66" i="9"/>
  <c r="N66" i="9"/>
  <c r="N65" i="9"/>
  <c r="O66" i="9"/>
  <c r="D66" i="9"/>
  <c r="F65" i="9"/>
  <c r="J65" i="9"/>
  <c r="H66" i="9"/>
  <c r="G65" i="9"/>
  <c r="K65" i="9"/>
  <c r="O65" i="9"/>
  <c r="H65" i="9"/>
  <c r="L65" i="9"/>
  <c r="E66" i="9"/>
  <c r="I66" i="9"/>
  <c r="M66" i="9"/>
  <c r="D65" i="9"/>
  <c r="G66" i="9"/>
  <c r="K66" i="9"/>
  <c r="L66" i="9"/>
  <c r="E86" i="9"/>
  <c r="I86" i="9"/>
  <c r="M86" i="9"/>
  <c r="F86" i="9"/>
  <c r="J86" i="9"/>
  <c r="N86" i="9"/>
  <c r="G86" i="9"/>
  <c r="K86" i="9"/>
  <c r="O86" i="9"/>
  <c r="H86" i="9"/>
  <c r="L86" i="9"/>
  <c r="D86" i="9"/>
  <c r="D81" i="1"/>
  <c r="H79" i="1"/>
  <c r="L79" i="1"/>
  <c r="E80" i="1"/>
  <c r="I80" i="1"/>
  <c r="M80" i="1"/>
  <c r="F81" i="1"/>
  <c r="J81" i="1"/>
  <c r="N81" i="1"/>
  <c r="G82" i="1"/>
  <c r="K82" i="1"/>
  <c r="O82" i="1"/>
  <c r="E79" i="1"/>
  <c r="I79" i="1"/>
  <c r="M79" i="1"/>
  <c r="F80" i="1"/>
  <c r="J80" i="1"/>
  <c r="N80" i="1"/>
  <c r="G81" i="1"/>
  <c r="K81" i="1"/>
  <c r="O81" i="1"/>
  <c r="H82" i="1"/>
  <c r="L82" i="1"/>
  <c r="D80" i="1"/>
  <c r="F79" i="1"/>
  <c r="J79" i="1"/>
  <c r="N79" i="1"/>
  <c r="G80" i="1"/>
  <c r="K80" i="1"/>
  <c r="O80" i="1"/>
  <c r="H81" i="1"/>
  <c r="L81" i="1"/>
  <c r="E82" i="1"/>
  <c r="I82" i="1"/>
  <c r="M82" i="1"/>
  <c r="D82" i="1"/>
  <c r="G79" i="1"/>
  <c r="K79" i="1"/>
  <c r="O79" i="1"/>
  <c r="H80" i="1"/>
  <c r="L80" i="1"/>
  <c r="E81" i="1"/>
  <c r="I81" i="1"/>
  <c r="M81" i="1"/>
  <c r="F82" i="1"/>
  <c r="J82" i="1"/>
  <c r="N82" i="1"/>
  <c r="D79" i="1"/>
  <c r="E39" i="9"/>
  <c r="J40" i="9"/>
  <c r="O41" i="9"/>
  <c r="I43" i="9"/>
  <c r="J29" i="9"/>
  <c r="O30" i="9"/>
  <c r="I32" i="9"/>
  <c r="N33" i="9"/>
  <c r="O26" i="9"/>
  <c r="O25" i="9" s="1"/>
  <c r="I4" i="9"/>
  <c r="N5" i="9"/>
  <c r="N52" i="9" s="1"/>
  <c r="D29" i="9"/>
  <c r="D55" i="9" s="1"/>
  <c r="F12" i="9"/>
  <c r="K13" i="9"/>
  <c r="E15" i="9"/>
  <c r="J39" i="9"/>
  <c r="O40" i="9"/>
  <c r="I42" i="9"/>
  <c r="N43" i="9"/>
  <c r="I39" i="9"/>
  <c r="N40" i="9"/>
  <c r="H42" i="9"/>
  <c r="M43" i="9"/>
  <c r="N29" i="9"/>
  <c r="H31" i="9"/>
  <c r="M32" i="9"/>
  <c r="D32" i="9"/>
  <c r="H22" i="9"/>
  <c r="H21" i="9" s="1"/>
  <c r="H89" i="9" s="1"/>
  <c r="M4" i="9"/>
  <c r="G6" i="9"/>
  <c r="E11" i="9"/>
  <c r="J12" i="9"/>
  <c r="M39" i="9"/>
  <c r="G41" i="9"/>
  <c r="L42" i="9"/>
  <c r="D41" i="9"/>
  <c r="G30" i="9"/>
  <c r="L31" i="9"/>
  <c r="F33" i="9"/>
  <c r="G26" i="9"/>
  <c r="G25" i="9" s="1"/>
  <c r="L22" i="9"/>
  <c r="L21" i="9" s="1"/>
  <c r="F5" i="9"/>
  <c r="K6" i="9"/>
  <c r="K53" i="9" s="1"/>
  <c r="I11" i="9"/>
  <c r="N12" i="9"/>
  <c r="H14" i="9"/>
  <c r="D15" i="9"/>
  <c r="G40" i="9"/>
  <c r="L41" i="9"/>
  <c r="F43" i="9"/>
  <c r="G29" i="9"/>
  <c r="G55" i="9" s="1"/>
  <c r="F40" i="9"/>
  <c r="K41" i="9"/>
  <c r="E43" i="9"/>
  <c r="F29" i="9"/>
  <c r="K30" i="9"/>
  <c r="E32" i="9"/>
  <c r="J33" i="9"/>
  <c r="K26" i="9"/>
  <c r="K25" i="9" s="1"/>
  <c r="M11" i="9"/>
  <c r="I15" i="9"/>
  <c r="H41" i="9"/>
  <c r="D42" i="9"/>
  <c r="L30" i="9"/>
  <c r="F32" i="9"/>
  <c r="K33" i="9"/>
  <c r="L26" i="9"/>
  <c r="L25" i="9" s="1"/>
  <c r="F4" i="9"/>
  <c r="K5" i="9"/>
  <c r="D5" i="9"/>
  <c r="N11" i="9"/>
  <c r="H13" i="9"/>
  <c r="M14" i="9"/>
  <c r="G16" i="9"/>
  <c r="L17" i="9"/>
  <c r="F16" i="9"/>
  <c r="K39" i="9"/>
  <c r="E41" i="9"/>
  <c r="J42" i="9"/>
  <c r="O43" i="9"/>
  <c r="E30" i="9"/>
  <c r="J31" i="9"/>
  <c r="O32" i="9"/>
  <c r="E26" i="9"/>
  <c r="E25" i="9" s="1"/>
  <c r="J22" i="9"/>
  <c r="J21" i="9" s="1"/>
  <c r="O4" i="9"/>
  <c r="I6" i="9"/>
  <c r="I53" i="9" s="1"/>
  <c r="G11" i="9"/>
  <c r="L12" i="9"/>
  <c r="F14" i="9"/>
  <c r="K15" i="9"/>
  <c r="E17" i="9"/>
  <c r="M15" i="9"/>
  <c r="L39" i="9"/>
  <c r="F41" i="9"/>
  <c r="K42" i="9"/>
  <c r="D40" i="9"/>
  <c r="F30" i="9"/>
  <c r="K31" i="9"/>
  <c r="E33" i="9"/>
  <c r="F26" i="9"/>
  <c r="F25" i="9" s="1"/>
  <c r="K22" i="9"/>
  <c r="K21" i="9" s="1"/>
  <c r="K89" i="9" s="1"/>
  <c r="E5" i="9"/>
  <c r="J6" i="9"/>
  <c r="J53" i="9" s="1"/>
  <c r="H11" i="9"/>
  <c r="M12" i="9"/>
  <c r="G14" i="9"/>
  <c r="L15" i="9"/>
  <c r="F17" i="9"/>
  <c r="D11" i="9"/>
  <c r="E4" i="9"/>
  <c r="G13" i="9"/>
  <c r="F39" i="9"/>
  <c r="E42" i="9"/>
  <c r="K29" i="9"/>
  <c r="K55" i="9" s="1"/>
  <c r="E31" i="9"/>
  <c r="J32" i="9"/>
  <c r="O33" i="9"/>
  <c r="E22" i="9"/>
  <c r="E21" i="9" s="1"/>
  <c r="E89" i="9" s="1"/>
  <c r="J4" i="9"/>
  <c r="O5" i="9"/>
  <c r="O52" i="9" s="1"/>
  <c r="D26" i="9"/>
  <c r="D25" i="9" s="1"/>
  <c r="G12" i="9"/>
  <c r="L13" i="9"/>
  <c r="F15" i="9"/>
  <c r="K16" i="9"/>
  <c r="D12" i="9"/>
  <c r="N16" i="9"/>
  <c r="O39" i="9"/>
  <c r="I41" i="9"/>
  <c r="N42" i="9"/>
  <c r="D43" i="9"/>
  <c r="I30" i="9"/>
  <c r="N31" i="9"/>
  <c r="H33" i="9"/>
  <c r="I26" i="9"/>
  <c r="I25" i="9" s="1"/>
  <c r="N22" i="9"/>
  <c r="N21" i="9" s="1"/>
  <c r="H5" i="9"/>
  <c r="H52" i="9" s="1"/>
  <c r="M6" i="9"/>
  <c r="M53" i="9" s="1"/>
  <c r="K11" i="9"/>
  <c r="E13" i="9"/>
  <c r="J14" i="9"/>
  <c r="O15" i="9"/>
  <c r="I17" i="9"/>
  <c r="J16" i="9"/>
  <c r="E40" i="9"/>
  <c r="J41" i="9"/>
  <c r="O42" i="9"/>
  <c r="E29" i="9"/>
  <c r="J30" i="9"/>
  <c r="O31" i="9"/>
  <c r="I33" i="9"/>
  <c r="J26" i="9"/>
  <c r="J25" i="9" s="1"/>
  <c r="O22" i="9"/>
  <c r="O21" i="9" s="1"/>
  <c r="I5" i="9"/>
  <c r="N6" i="9"/>
  <c r="N53" i="9" s="1"/>
  <c r="L11" i="9"/>
  <c r="F13" i="9"/>
  <c r="K14" i="9"/>
  <c r="E16" i="9"/>
  <c r="J17" i="9"/>
  <c r="G17" i="9"/>
  <c r="J5" i="9"/>
  <c r="J52" i="9" s="1"/>
  <c r="O13" i="9"/>
  <c r="N39" i="9"/>
  <c r="M42" i="9"/>
  <c r="O29" i="9"/>
  <c r="O55" i="9" s="1"/>
  <c r="I31" i="9"/>
  <c r="N32" i="9"/>
  <c r="D33" i="9"/>
  <c r="I22" i="9"/>
  <c r="I21" i="9" s="1"/>
  <c r="I89" i="9" s="1"/>
  <c r="N4" i="9"/>
  <c r="H6" i="9"/>
  <c r="F11" i="9"/>
  <c r="K12" i="9"/>
  <c r="E14" i="9"/>
  <c r="J15" i="9"/>
  <c r="O16" i="9"/>
  <c r="D16" i="9"/>
  <c r="O17" i="9"/>
  <c r="H40" i="9"/>
  <c r="M41" i="9"/>
  <c r="G43" i="9"/>
  <c r="H29" i="9"/>
  <c r="H55" i="9" s="1"/>
  <c r="M30" i="9"/>
  <c r="G32" i="9"/>
  <c r="L33" i="9"/>
  <c r="M26" i="9"/>
  <c r="M25" i="9" s="1"/>
  <c r="G4" i="9"/>
  <c r="L5" i="9"/>
  <c r="L52" i="9" s="1"/>
  <c r="D6" i="9"/>
  <c r="O11" i="9"/>
  <c r="I13" i="9"/>
  <c r="N14" i="9"/>
  <c r="H16" i="9"/>
  <c r="M17" i="9"/>
  <c r="K17" i="9"/>
  <c r="I40" i="9"/>
  <c r="N41" i="9"/>
  <c r="H43" i="9"/>
  <c r="I29" i="9"/>
  <c r="I55" i="9" s="1"/>
  <c r="N30" i="9"/>
  <c r="H32" i="9"/>
  <c r="M33" i="9"/>
  <c r="N26" i="9"/>
  <c r="N25" i="9" s="1"/>
  <c r="H4" i="9"/>
  <c r="M5" i="9"/>
  <c r="M52" i="9" s="1"/>
  <c r="D39" i="9"/>
  <c r="E12" i="9"/>
  <c r="J13" i="9"/>
  <c r="O14" i="9"/>
  <c r="I16" i="9"/>
  <c r="N17" i="9"/>
  <c r="O6" i="9"/>
  <c r="O53" i="9" s="1"/>
  <c r="L14" i="9"/>
  <c r="K40" i="9"/>
  <c r="J43" i="9"/>
  <c r="H30" i="9"/>
  <c r="M31" i="9"/>
  <c r="G33" i="9"/>
  <c r="H26" i="9"/>
  <c r="H25" i="9" s="1"/>
  <c r="M22" i="9"/>
  <c r="M21" i="9" s="1"/>
  <c r="M89" i="9" s="1"/>
  <c r="G5" i="9"/>
  <c r="G52" i="9" s="1"/>
  <c r="L6" i="9"/>
  <c r="L53" i="9" s="1"/>
  <c r="J11" i="9"/>
  <c r="O12" i="9"/>
  <c r="I14" i="9"/>
  <c r="N15" i="9"/>
  <c r="H17" i="9"/>
  <c r="D17" i="9"/>
  <c r="G39" i="9"/>
  <c r="L40" i="9"/>
  <c r="F42" i="9"/>
  <c r="K43" i="9"/>
  <c r="L29" i="9"/>
  <c r="L55" i="9" s="1"/>
  <c r="F31" i="9"/>
  <c r="K32" i="9"/>
  <c r="D30" i="9"/>
  <c r="F22" i="9"/>
  <c r="F21" i="9" s="1"/>
  <c r="F89" i="9" s="1"/>
  <c r="K4" i="9"/>
  <c r="E6" i="9"/>
  <c r="D22" i="9"/>
  <c r="D21" i="9" s="1"/>
  <c r="D89" i="9" s="1"/>
  <c r="H12" i="9"/>
  <c r="M13" i="9"/>
  <c r="G15" i="9"/>
  <c r="L16" i="9"/>
  <c r="D13" i="9"/>
  <c r="H39" i="9"/>
  <c r="M40" i="9"/>
  <c r="G42" i="9"/>
  <c r="L43" i="9"/>
  <c r="M29" i="9"/>
  <c r="G31" i="9"/>
  <c r="L32" i="9"/>
  <c r="D31" i="9"/>
  <c r="G22" i="9"/>
  <c r="G21" i="9" s="1"/>
  <c r="G89" i="9" s="1"/>
  <c r="L4" i="9"/>
  <c r="F6" i="9"/>
  <c r="D4" i="9"/>
  <c r="I12" i="9"/>
  <c r="N13" i="9"/>
  <c r="H15" i="9"/>
  <c r="M16" i="9"/>
  <c r="D14" i="9"/>
  <c r="E70" i="1"/>
  <c r="I70" i="1"/>
  <c r="M70" i="1"/>
  <c r="G72" i="1"/>
  <c r="D73" i="1"/>
  <c r="O71" i="1"/>
  <c r="G75" i="1"/>
  <c r="F70" i="1"/>
  <c r="J70" i="1"/>
  <c r="H72" i="1"/>
  <c r="F74" i="1"/>
  <c r="D74" i="1"/>
  <c r="G70" i="1"/>
  <c r="K70" i="1"/>
  <c r="O70" i="1"/>
  <c r="H71" i="1"/>
  <c r="L71" i="1"/>
  <c r="E72" i="1"/>
  <c r="I72" i="1"/>
  <c r="M72" i="1"/>
  <c r="F73" i="1"/>
  <c r="J73" i="1"/>
  <c r="N73" i="1"/>
  <c r="G74" i="1"/>
  <c r="K74" i="1"/>
  <c r="O74" i="1"/>
  <c r="H75" i="1"/>
  <c r="L75" i="1"/>
  <c r="D71" i="1"/>
  <c r="D75" i="1"/>
  <c r="H70" i="1"/>
  <c r="L70" i="1"/>
  <c r="I71" i="1"/>
  <c r="F72" i="1"/>
  <c r="N72" i="1"/>
  <c r="K73" i="1"/>
  <c r="H74" i="1"/>
  <c r="E75" i="1"/>
  <c r="M75" i="1"/>
  <c r="D70" i="1"/>
  <c r="J71" i="1"/>
  <c r="K72" i="1"/>
  <c r="H73" i="1"/>
  <c r="E74" i="1"/>
  <c r="M74" i="1"/>
  <c r="N75" i="1"/>
  <c r="K71" i="1"/>
  <c r="E73" i="1"/>
  <c r="M73" i="1"/>
  <c r="N74" i="1"/>
  <c r="O75" i="1"/>
  <c r="E71" i="1"/>
  <c r="M71" i="1"/>
  <c r="J72" i="1"/>
  <c r="G73" i="1"/>
  <c r="O73" i="1"/>
  <c r="L74" i="1"/>
  <c r="I75" i="1"/>
  <c r="D72" i="1"/>
  <c r="F71" i="1"/>
  <c r="N71" i="1"/>
  <c r="O72" i="1"/>
  <c r="L73" i="1"/>
  <c r="I74" i="1"/>
  <c r="F75" i="1"/>
  <c r="J75" i="1"/>
  <c r="N70" i="1"/>
  <c r="G71" i="1"/>
  <c r="L72" i="1"/>
  <c r="I73" i="1"/>
  <c r="J74" i="1"/>
  <c r="K75" i="1"/>
  <c r="E79" i="9"/>
  <c r="I79" i="9"/>
  <c r="M79" i="9"/>
  <c r="F80" i="9"/>
  <c r="J80" i="9"/>
  <c r="N80" i="9"/>
  <c r="G81" i="9"/>
  <c r="K81" i="9"/>
  <c r="O81" i="9"/>
  <c r="H82" i="9"/>
  <c r="L82" i="9"/>
  <c r="D80" i="9"/>
  <c r="F79" i="9"/>
  <c r="J79" i="9"/>
  <c r="N79" i="9"/>
  <c r="G80" i="9"/>
  <c r="K80" i="9"/>
  <c r="O80" i="9"/>
  <c r="H81" i="9"/>
  <c r="L81" i="9"/>
  <c r="E82" i="9"/>
  <c r="I82" i="9"/>
  <c r="M82" i="9"/>
  <c r="D81" i="9"/>
  <c r="G79" i="9"/>
  <c r="K79" i="9"/>
  <c r="O79" i="9"/>
  <c r="H80" i="9"/>
  <c r="L80" i="9"/>
  <c r="E81" i="9"/>
  <c r="I81" i="9"/>
  <c r="M81" i="9"/>
  <c r="F82" i="9"/>
  <c r="J82" i="9"/>
  <c r="N82" i="9"/>
  <c r="D82" i="9"/>
  <c r="H79" i="9"/>
  <c r="L79" i="9"/>
  <c r="E80" i="9"/>
  <c r="I80" i="9"/>
  <c r="M80" i="9"/>
  <c r="F81" i="9"/>
  <c r="J81" i="9"/>
  <c r="N81" i="9"/>
  <c r="G82" i="9"/>
  <c r="K82" i="9"/>
  <c r="O82" i="9"/>
  <c r="D79" i="9"/>
  <c r="E70" i="9"/>
  <c r="I70" i="9"/>
  <c r="M70" i="9"/>
  <c r="F71" i="9"/>
  <c r="J71" i="9"/>
  <c r="N71" i="9"/>
  <c r="G72" i="9"/>
  <c r="K72" i="9"/>
  <c r="O72" i="9"/>
  <c r="H73" i="9"/>
  <c r="L73" i="9"/>
  <c r="E74" i="9"/>
  <c r="I74" i="9"/>
  <c r="M74" i="9"/>
  <c r="F75" i="9"/>
  <c r="J75" i="9"/>
  <c r="N75" i="9"/>
  <c r="D73" i="9"/>
  <c r="F70" i="9"/>
  <c r="J70" i="9"/>
  <c r="N70" i="9"/>
  <c r="G71" i="9"/>
  <c r="K71" i="9"/>
  <c r="O71" i="9"/>
  <c r="H72" i="9"/>
  <c r="L72" i="9"/>
  <c r="E73" i="9"/>
  <c r="I73" i="9"/>
  <c r="M73" i="9"/>
  <c r="F74" i="9"/>
  <c r="J74" i="9"/>
  <c r="N74" i="9"/>
  <c r="G75" i="9"/>
  <c r="K75" i="9"/>
  <c r="O75" i="9"/>
  <c r="D74" i="9"/>
  <c r="G70" i="9"/>
  <c r="K70" i="9"/>
  <c r="O70" i="9"/>
  <c r="H71" i="9"/>
  <c r="L71" i="9"/>
  <c r="E72" i="9"/>
  <c r="I72" i="9"/>
  <c r="M72" i="9"/>
  <c r="F73" i="9"/>
  <c r="J73" i="9"/>
  <c r="N73" i="9"/>
  <c r="G74" i="9"/>
  <c r="K74" i="9"/>
  <c r="O74" i="9"/>
  <c r="H75" i="9"/>
  <c r="L75" i="9"/>
  <c r="D71" i="9"/>
  <c r="D75" i="9"/>
  <c r="H70" i="9"/>
  <c r="L70" i="9"/>
  <c r="E71" i="9"/>
  <c r="I71" i="9"/>
  <c r="M71" i="9"/>
  <c r="F72" i="9"/>
  <c r="J72" i="9"/>
  <c r="N72" i="9"/>
  <c r="G73" i="9"/>
  <c r="K73" i="9"/>
  <c r="O73" i="9"/>
  <c r="H74" i="9"/>
  <c r="L74" i="9"/>
  <c r="E75" i="9"/>
  <c r="I75" i="9"/>
  <c r="M75" i="9"/>
  <c r="D72" i="9"/>
  <c r="D70" i="9"/>
  <c r="N66" i="1"/>
  <c r="J89" i="9"/>
  <c r="N89" i="9"/>
  <c r="O89" i="9"/>
  <c r="J55" i="9"/>
  <c r="L89" i="9"/>
  <c r="O66" i="1"/>
  <c r="E86" i="1"/>
  <c r="G86" i="1"/>
  <c r="F86" i="1"/>
  <c r="D86" i="1"/>
  <c r="N86" i="1"/>
  <c r="M86" i="1"/>
  <c r="O86" i="1"/>
  <c r="H86" i="1"/>
  <c r="I86" i="1"/>
  <c r="J86" i="1"/>
  <c r="K86" i="1"/>
  <c r="L86" i="1"/>
  <c r="D65" i="1"/>
  <c r="K66" i="1"/>
  <c r="H66" i="1"/>
  <c r="G66" i="1"/>
  <c r="G65" i="1"/>
  <c r="H65" i="1"/>
  <c r="L65" i="1"/>
  <c r="M52" i="1"/>
  <c r="D55" i="1"/>
  <c r="L53" i="1"/>
  <c r="N52" i="1"/>
  <c r="M53" i="1"/>
  <c r="F55" i="1"/>
  <c r="C6" i="1"/>
  <c r="C48" i="1" s="1"/>
  <c r="G55" i="1"/>
  <c r="E65" i="1"/>
  <c r="I11" i="6"/>
  <c r="E53" i="1"/>
  <c r="L55" i="1"/>
  <c r="N55" i="1"/>
  <c r="D66" i="1"/>
  <c r="L66" i="1"/>
  <c r="I65" i="1"/>
  <c r="I52" i="1"/>
  <c r="I53" i="1"/>
  <c r="O55" i="1"/>
  <c r="M65" i="1"/>
  <c r="M57" i="1"/>
  <c r="E57" i="1"/>
  <c r="O53" i="1"/>
  <c r="G53" i="1"/>
  <c r="L52" i="1"/>
  <c r="I55" i="1"/>
  <c r="L57" i="1"/>
  <c r="F53" i="1"/>
  <c r="K52" i="1"/>
  <c r="K57" i="1"/>
  <c r="H57" i="1"/>
  <c r="J53" i="1"/>
  <c r="O52" i="1"/>
  <c r="G52" i="1"/>
  <c r="D53" i="1"/>
  <c r="F57" i="1"/>
  <c r="K55" i="1"/>
  <c r="F52" i="1"/>
  <c r="J52" i="1"/>
  <c r="N57" i="1"/>
  <c r="O65" i="1"/>
  <c r="F65" i="1"/>
  <c r="N65" i="1"/>
  <c r="I66" i="1"/>
  <c r="J65" i="1"/>
  <c r="E66" i="1"/>
  <c r="M66" i="1"/>
  <c r="K65" i="1"/>
  <c r="F66" i="1"/>
  <c r="N9" i="6"/>
  <c r="K52" i="9"/>
  <c r="G53" i="9"/>
  <c r="I52" i="9"/>
  <c r="H53" i="9"/>
  <c r="D38" i="9" l="1"/>
  <c r="C7" i="9"/>
  <c r="Q7" i="9" s="1"/>
  <c r="S7" i="9" s="1"/>
  <c r="P7" i="1"/>
  <c r="P7" i="9"/>
  <c r="H38" i="9"/>
  <c r="H28" i="1"/>
  <c r="H54" i="1" s="1"/>
  <c r="D10" i="1"/>
  <c r="D56" i="1" s="1"/>
  <c r="O28" i="9"/>
  <c r="E28" i="1"/>
  <c r="F10" i="9"/>
  <c r="G10" i="1"/>
  <c r="G56" i="1" s="1"/>
  <c r="I28" i="9"/>
  <c r="E28" i="9"/>
  <c r="M28" i="9"/>
  <c r="M54" i="9" s="1"/>
  <c r="J10" i="9"/>
  <c r="J56" i="9" s="1"/>
  <c r="O10" i="9"/>
  <c r="H28" i="9"/>
  <c r="H54" i="9" s="1"/>
  <c r="K10" i="9"/>
  <c r="K56" i="9" s="1"/>
  <c r="Q43" i="9"/>
  <c r="S43" i="9" s="1"/>
  <c r="P43" i="9"/>
  <c r="G10" i="9"/>
  <c r="G56" i="9" s="1"/>
  <c r="M10" i="9"/>
  <c r="I10" i="9"/>
  <c r="I56" i="9" s="1"/>
  <c r="N28" i="9"/>
  <c r="I38" i="9"/>
  <c r="J38" i="9"/>
  <c r="D28" i="9"/>
  <c r="D54" i="9" s="1"/>
  <c r="N10" i="1"/>
  <c r="N56" i="1" s="1"/>
  <c r="D28" i="1"/>
  <c r="M28" i="1"/>
  <c r="M54" i="1" s="1"/>
  <c r="H38" i="1"/>
  <c r="H89" i="1" s="1"/>
  <c r="K38" i="1"/>
  <c r="K89" i="1" s="1"/>
  <c r="F10" i="1"/>
  <c r="F56" i="1" s="1"/>
  <c r="M10" i="1"/>
  <c r="M56" i="1" s="1"/>
  <c r="L28" i="9"/>
  <c r="L54" i="9" s="1"/>
  <c r="G38" i="9"/>
  <c r="K28" i="9"/>
  <c r="K54" i="9" s="1"/>
  <c r="N10" i="9"/>
  <c r="N56" i="9" s="1"/>
  <c r="P42" i="9"/>
  <c r="Q42" i="9"/>
  <c r="S42" i="9" s="1"/>
  <c r="F28" i="9"/>
  <c r="F54" i="9" s="1"/>
  <c r="G28" i="9"/>
  <c r="G54" i="9" s="1"/>
  <c r="E10" i="9"/>
  <c r="O28" i="1"/>
  <c r="J38" i="1"/>
  <c r="E10" i="1"/>
  <c r="E56" i="1" s="1"/>
  <c r="G28" i="1"/>
  <c r="G54" i="1" s="1"/>
  <c r="N28" i="1"/>
  <c r="N54" i="1" s="1"/>
  <c r="I38" i="1"/>
  <c r="I89" i="1" s="1"/>
  <c r="H10" i="1"/>
  <c r="H56" i="1" s="1"/>
  <c r="K10" i="1"/>
  <c r="K56" i="1" s="1"/>
  <c r="D10" i="9"/>
  <c r="L38" i="9"/>
  <c r="O38" i="1"/>
  <c r="O89" i="1" s="1"/>
  <c r="J10" i="1"/>
  <c r="J56" i="1" s="1"/>
  <c r="I28" i="1"/>
  <c r="I54" i="1" s="1"/>
  <c r="D38" i="1"/>
  <c r="D89" i="1" s="1"/>
  <c r="L28" i="1"/>
  <c r="L54" i="1" s="1"/>
  <c r="G38" i="1"/>
  <c r="G89" i="1" s="1"/>
  <c r="N38" i="1"/>
  <c r="N89" i="1" s="1"/>
  <c r="I10" i="1"/>
  <c r="I56" i="1" s="1"/>
  <c r="N38" i="9"/>
  <c r="L10" i="9"/>
  <c r="L56" i="9" s="1"/>
  <c r="O38" i="9"/>
  <c r="F38" i="9"/>
  <c r="H10" i="9"/>
  <c r="H56" i="9" s="1"/>
  <c r="K38" i="9"/>
  <c r="M38" i="9"/>
  <c r="J28" i="9"/>
  <c r="J54" i="9" s="1"/>
  <c r="E38" i="9"/>
  <c r="K28" i="1"/>
  <c r="K54" i="1" s="1"/>
  <c r="F38" i="1"/>
  <c r="F89" i="1" s="1"/>
  <c r="M38" i="1"/>
  <c r="M89" i="1" s="1"/>
  <c r="L10" i="1"/>
  <c r="L56" i="1" s="1"/>
  <c r="O10" i="1"/>
  <c r="O56" i="1" s="1"/>
  <c r="J28" i="1"/>
  <c r="J54" i="1" s="1"/>
  <c r="E38" i="1"/>
  <c r="E89" i="1" s="1"/>
  <c r="H57" i="9"/>
  <c r="K57" i="9"/>
  <c r="J57" i="9"/>
  <c r="I57" i="9"/>
  <c r="G57" i="9"/>
  <c r="L57" i="9"/>
  <c r="O57" i="9"/>
  <c r="N57" i="9"/>
  <c r="M57" i="9"/>
  <c r="Q5" i="9"/>
  <c r="S5" i="9" s="1"/>
  <c r="P5" i="9"/>
  <c r="C6" i="9"/>
  <c r="C48" i="9" s="1"/>
  <c r="L89" i="1"/>
  <c r="P43" i="1"/>
  <c r="P42" i="1"/>
  <c r="E51" i="1"/>
  <c r="N51" i="1"/>
  <c r="F51" i="1"/>
  <c r="O51" i="1"/>
  <c r="J51" i="1"/>
  <c r="H51" i="1"/>
  <c r="M51" i="1"/>
  <c r="K51" i="1"/>
  <c r="G51" i="1"/>
  <c r="I51" i="1"/>
  <c r="L51" i="1"/>
  <c r="P40" i="1"/>
  <c r="P40" i="9"/>
  <c r="Q40" i="9"/>
  <c r="S40" i="9" s="1"/>
  <c r="P72" i="1"/>
  <c r="Q72" i="9"/>
  <c r="S72" i="9" s="1"/>
  <c r="P72" i="9"/>
  <c r="P30" i="9"/>
  <c r="P31" i="9"/>
  <c r="Q31" i="9"/>
  <c r="S31" i="9" s="1"/>
  <c r="Q30" i="9"/>
  <c r="S30" i="9" s="1"/>
  <c r="F54" i="1"/>
  <c r="E54" i="1"/>
  <c r="D54" i="1"/>
  <c r="P21" i="9"/>
  <c r="P16" i="9"/>
  <c r="P12" i="9"/>
  <c r="P86" i="9"/>
  <c r="P32" i="9"/>
  <c r="P81" i="9"/>
  <c r="P17" i="9"/>
  <c r="P13" i="9"/>
  <c r="P26" i="9"/>
  <c r="P33" i="9"/>
  <c r="P39" i="9"/>
  <c r="P82" i="9"/>
  <c r="P73" i="9"/>
  <c r="P71" i="9"/>
  <c r="P74" i="9"/>
  <c r="P65" i="9"/>
  <c r="P14" i="9"/>
  <c r="P22" i="9"/>
  <c r="P41" i="9"/>
  <c r="P15" i="9"/>
  <c r="P29" i="9"/>
  <c r="P79" i="9"/>
  <c r="P70" i="9"/>
  <c r="P75" i="9"/>
  <c r="P66" i="9"/>
  <c r="Q80" i="9"/>
  <c r="S80" i="9" s="1"/>
  <c r="P80" i="9"/>
  <c r="P11" i="9"/>
  <c r="P6" i="9"/>
  <c r="P4" i="9"/>
  <c r="Q4" i="9"/>
  <c r="S4" i="9" s="1"/>
  <c r="Q86" i="9"/>
  <c r="S86" i="9" s="1"/>
  <c r="Q16" i="9"/>
  <c r="S16" i="9" s="1"/>
  <c r="Q15" i="9"/>
  <c r="S15" i="9" s="1"/>
  <c r="Q33" i="9"/>
  <c r="S33" i="9" s="1"/>
  <c r="Q39" i="9"/>
  <c r="S39" i="9" s="1"/>
  <c r="Q17" i="9"/>
  <c r="S17" i="9" s="1"/>
  <c r="Q32" i="9"/>
  <c r="S32" i="9" s="1"/>
  <c r="Q81" i="9"/>
  <c r="S81" i="9" s="1"/>
  <c r="Q82" i="9"/>
  <c r="S82" i="9" s="1"/>
  <c r="Q73" i="9"/>
  <c r="S73" i="9" s="1"/>
  <c r="Q71" i="9"/>
  <c r="S71" i="9" s="1"/>
  <c r="Q74" i="9"/>
  <c r="S74" i="9" s="1"/>
  <c r="Q65" i="9"/>
  <c r="S65" i="9" s="1"/>
  <c r="Q12" i="9"/>
  <c r="S12" i="9" s="1"/>
  <c r="Q22" i="9"/>
  <c r="S22" i="9" s="1"/>
  <c r="Q14" i="9"/>
  <c r="S14" i="9" s="1"/>
  <c r="Q13" i="9"/>
  <c r="S13" i="9" s="1"/>
  <c r="Q41" i="9"/>
  <c r="S41" i="9" s="1"/>
  <c r="Q21" i="9"/>
  <c r="S21" i="9" s="1"/>
  <c r="Q79" i="9"/>
  <c r="S79" i="9" s="1"/>
  <c r="Q70" i="9"/>
  <c r="S70" i="9" s="1"/>
  <c r="Q75" i="9"/>
  <c r="S75" i="9" s="1"/>
  <c r="Q66" i="9"/>
  <c r="S66" i="9" s="1"/>
  <c r="Q26" i="9"/>
  <c r="S26" i="9" s="1"/>
  <c r="Q29" i="9"/>
  <c r="S29" i="9" s="1"/>
  <c r="Q11" i="9"/>
  <c r="S11" i="9" s="1"/>
  <c r="G51" i="9"/>
  <c r="N51" i="9"/>
  <c r="I51" i="9"/>
  <c r="H51" i="9"/>
  <c r="M51" i="9"/>
  <c r="K51" i="9"/>
  <c r="L51" i="9"/>
  <c r="J51" i="9"/>
  <c r="O51" i="9"/>
  <c r="D57" i="9"/>
  <c r="D53" i="9"/>
  <c r="D52" i="9"/>
  <c r="E57" i="9"/>
  <c r="E55" i="9"/>
  <c r="F52" i="9"/>
  <c r="F51" i="9"/>
  <c r="F57" i="9"/>
  <c r="D51" i="9"/>
  <c r="E53" i="9"/>
  <c r="E52" i="9"/>
  <c r="E51" i="9"/>
  <c r="F53" i="9"/>
  <c r="P57" i="1"/>
  <c r="P53" i="1"/>
  <c r="P86" i="1"/>
  <c r="P65" i="1"/>
  <c r="P73" i="1"/>
  <c r="P71" i="1"/>
  <c r="P80" i="1"/>
  <c r="P70" i="1"/>
  <c r="P66" i="1"/>
  <c r="P74" i="1"/>
  <c r="P81" i="1"/>
  <c r="P75" i="1"/>
  <c r="P79" i="1"/>
  <c r="P82" i="1"/>
  <c r="P13" i="1"/>
  <c r="P14" i="1"/>
  <c r="P16" i="1"/>
  <c r="P11" i="1"/>
  <c r="P26" i="1"/>
  <c r="P15" i="1"/>
  <c r="I54" i="9"/>
  <c r="P41" i="1"/>
  <c r="P4" i="1"/>
  <c r="P17" i="1"/>
  <c r="P31" i="1"/>
  <c r="P33" i="1"/>
  <c r="P32" i="1"/>
  <c r="O54" i="9"/>
  <c r="J55" i="1"/>
  <c r="P55" i="1" s="1"/>
  <c r="P5" i="1"/>
  <c r="P25" i="1"/>
  <c r="O54" i="1"/>
  <c r="E54" i="9"/>
  <c r="P29" i="1"/>
  <c r="P30" i="1"/>
  <c r="D52" i="1"/>
  <c r="P52" i="1" s="1"/>
  <c r="P22" i="1"/>
  <c r="P21" i="1"/>
  <c r="D51" i="1"/>
  <c r="P12" i="1"/>
  <c r="P6" i="1"/>
  <c r="P39" i="1"/>
  <c r="M55" i="9"/>
  <c r="N55" i="9"/>
  <c r="N54" i="9"/>
  <c r="F55" i="9"/>
  <c r="H48" i="1" l="1"/>
  <c r="L48" i="1"/>
  <c r="N48" i="1"/>
  <c r="J48" i="1"/>
  <c r="O48" i="1"/>
  <c r="F48" i="1"/>
  <c r="I48" i="1"/>
  <c r="D48" i="1"/>
  <c r="G48" i="1"/>
  <c r="E48" i="1"/>
  <c r="K48" i="1"/>
  <c r="M48" i="1"/>
  <c r="M48" i="9"/>
  <c r="Q6" i="9"/>
  <c r="S6" i="9" s="1"/>
  <c r="P38" i="1"/>
  <c r="Q38" i="9"/>
  <c r="S38" i="9" s="1"/>
  <c r="J89" i="1"/>
  <c r="P89" i="1" s="1"/>
  <c r="O56" i="9"/>
  <c r="O48" i="9"/>
  <c r="I62" i="1"/>
  <c r="K62" i="1"/>
  <c r="L62" i="1"/>
  <c r="H62" i="1"/>
  <c r="P51" i="1"/>
  <c r="D62" i="1"/>
  <c r="G62" i="1"/>
  <c r="J62" i="1"/>
  <c r="F62" i="1"/>
  <c r="E62" i="1"/>
  <c r="Q55" i="9"/>
  <c r="S55" i="9" s="1"/>
  <c r="Q54" i="9"/>
  <c r="S54" i="9" s="1"/>
  <c r="P54" i="9"/>
  <c r="D48" i="9"/>
  <c r="Q10" i="9"/>
  <c r="S10" i="9" s="1"/>
  <c r="K62" i="9"/>
  <c r="P25" i="9"/>
  <c r="P57" i="9"/>
  <c r="P55" i="9"/>
  <c r="P51" i="9"/>
  <c r="P38" i="9"/>
  <c r="P28" i="9"/>
  <c r="P52" i="9"/>
  <c r="P53" i="9"/>
  <c r="P10" i="9"/>
  <c r="L62" i="9"/>
  <c r="I62" i="9"/>
  <c r="O62" i="9"/>
  <c r="J62" i="9"/>
  <c r="G62" i="9"/>
  <c r="Q57" i="9"/>
  <c r="S57" i="9" s="1"/>
  <c r="Q52" i="9"/>
  <c r="S52" i="9" s="1"/>
  <c r="Q53" i="9"/>
  <c r="S53" i="9" s="1"/>
  <c r="Q25" i="9"/>
  <c r="S25" i="9" s="1"/>
  <c r="Q28" i="9"/>
  <c r="S28" i="9" s="1"/>
  <c r="Q51" i="9"/>
  <c r="S51" i="9" s="1"/>
  <c r="E48" i="9"/>
  <c r="F48" i="9"/>
  <c r="H62" i="9"/>
  <c r="H48" i="9"/>
  <c r="N48" i="9"/>
  <c r="L48" i="9"/>
  <c r="L93" i="9" s="1"/>
  <c r="L94" i="9" s="1"/>
  <c r="I48" i="9"/>
  <c r="G48" i="9"/>
  <c r="J48" i="9"/>
  <c r="K48" i="9"/>
  <c r="F56" i="9"/>
  <c r="F62" i="9" s="1"/>
  <c r="D56" i="9"/>
  <c r="E56" i="9"/>
  <c r="M62" i="1"/>
  <c r="P54" i="1"/>
  <c r="O62" i="1"/>
  <c r="N62" i="1"/>
  <c r="N62" i="9"/>
  <c r="P28" i="1"/>
  <c r="P10" i="1"/>
  <c r="M56" i="9"/>
  <c r="P56" i="1"/>
  <c r="C62" i="1"/>
  <c r="P48" i="1" l="1"/>
  <c r="I93" i="1"/>
  <c r="E93" i="1"/>
  <c r="E94" i="1" s="1"/>
  <c r="H93" i="1"/>
  <c r="H94" i="1" s="1"/>
  <c r="F93" i="1"/>
  <c r="F94" i="1" s="1"/>
  <c r="G93" i="1"/>
  <c r="G94" i="1" s="1"/>
  <c r="D93" i="1"/>
  <c r="K93" i="1"/>
  <c r="K94" i="1" s="1"/>
  <c r="J93" i="1"/>
  <c r="J94" i="1" s="1"/>
  <c r="N93" i="1"/>
  <c r="N94" i="1" s="1"/>
  <c r="M93" i="1"/>
  <c r="M94" i="1" s="1"/>
  <c r="O93" i="1"/>
  <c r="O94" i="1" s="1"/>
  <c r="L93" i="1"/>
  <c r="L94" i="1" s="1"/>
  <c r="I94" i="1"/>
  <c r="K93" i="9"/>
  <c r="K94" i="9" s="1"/>
  <c r="I93" i="9"/>
  <c r="I94" i="9" s="1"/>
  <c r="Q48" i="9"/>
  <c r="S48" i="9" s="1"/>
  <c r="O93" i="9"/>
  <c r="O94" i="9" s="1"/>
  <c r="P48" i="9"/>
  <c r="P89" i="9"/>
  <c r="D62" i="9"/>
  <c r="D93" i="9" s="1"/>
  <c r="D94" i="9" s="1"/>
  <c r="P56" i="9"/>
  <c r="P62" i="9" s="1"/>
  <c r="G93" i="9"/>
  <c r="G94" i="9" s="1"/>
  <c r="J93" i="9"/>
  <c r="J94" i="9" s="1"/>
  <c r="H93" i="9"/>
  <c r="H94" i="9" s="1"/>
  <c r="N93" i="9"/>
  <c r="N94" i="9" s="1"/>
  <c r="F93" i="9"/>
  <c r="F94" i="9" s="1"/>
  <c r="Q89" i="9"/>
  <c r="S89" i="9" s="1"/>
  <c r="Q56" i="9"/>
  <c r="S56" i="9" s="1"/>
  <c r="E62" i="9"/>
  <c r="E93" i="9" s="1"/>
  <c r="E94" i="9" s="1"/>
  <c r="M62" i="9"/>
  <c r="M93" i="9" s="1"/>
  <c r="M94" i="9" s="1"/>
  <c r="P62" i="1"/>
  <c r="P93" i="1" s="1"/>
  <c r="D95" i="9" l="1"/>
  <c r="E95" i="9" s="1"/>
  <c r="F95" i="9" s="1"/>
  <c r="G95" i="9" s="1"/>
  <c r="H95" i="9" s="1"/>
  <c r="I95" i="9" s="1"/>
  <c r="J95" i="9" s="1"/>
  <c r="K95" i="9" s="1"/>
  <c r="L95" i="9" s="1"/>
  <c r="D94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3" i="9"/>
  <c r="Q62" i="9"/>
  <c r="S62" i="9" s="1"/>
  <c r="M95" i="9" l="1"/>
  <c r="N95" i="9" s="1"/>
  <c r="O95" i="9" s="1"/>
  <c r="Q93" i="9"/>
  <c r="S93" i="9" s="1"/>
</calcChain>
</file>

<file path=xl/sharedStrings.xml><?xml version="1.0" encoding="utf-8"?>
<sst xmlns="http://schemas.openxmlformats.org/spreadsheetml/2006/main" count="286" uniqueCount="85">
  <si>
    <t>Object codes</t>
  </si>
  <si>
    <t xml:space="preserve">Personnel </t>
  </si>
  <si>
    <t>Balance</t>
  </si>
  <si>
    <t>Grad Students</t>
  </si>
  <si>
    <t>Undergrad students</t>
  </si>
  <si>
    <t>Total Personnel</t>
  </si>
  <si>
    <t xml:space="preserve">Benefits </t>
  </si>
  <si>
    <t xml:space="preserve">Total Benefits </t>
  </si>
  <si>
    <t>Travel</t>
  </si>
  <si>
    <t>Mileage</t>
  </si>
  <si>
    <t>Operating</t>
  </si>
  <si>
    <t>Supplies</t>
  </si>
  <si>
    <t>Office Supplies</t>
  </si>
  <si>
    <t>Other</t>
  </si>
  <si>
    <t>Tuition Remission</t>
  </si>
  <si>
    <t>Total Direct Costs</t>
  </si>
  <si>
    <t>BALANCE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</si>
  <si>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2000</t>
    </r>
  </si>
  <si>
    <t>Object Code</t>
  </si>
  <si>
    <t>Date Posted</t>
  </si>
  <si>
    <t>Date Incurred</t>
  </si>
  <si>
    <t>Description</t>
  </si>
  <si>
    <t>Voucher Reference #</t>
  </si>
  <si>
    <t>Current debits</t>
  </si>
  <si>
    <t>Current Credits</t>
  </si>
  <si>
    <t>Totals</t>
  </si>
  <si>
    <t>Meals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</si>
  <si>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Personnel</t>
    </r>
  </si>
  <si>
    <t>Tentative debits</t>
  </si>
  <si>
    <t xml:space="preserve">Tentative Credits </t>
  </si>
  <si>
    <t>Pending Debits</t>
  </si>
  <si>
    <t>Pending credits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</si>
  <si>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Travel</t>
    </r>
  </si>
  <si>
    <r>
      <t xml:space="preserve">Object  Description: </t>
    </r>
    <r>
      <rPr>
        <b/>
        <u/>
        <sz val="12"/>
        <color theme="1"/>
        <rFont val="Calibri"/>
        <family val="2"/>
        <scheme val="minor"/>
      </rPr>
      <t>Operating</t>
    </r>
  </si>
  <si>
    <t>Object  Description: SUPPLIES</t>
  </si>
  <si>
    <t>Object  Description: OTHER</t>
  </si>
  <si>
    <t xml:space="preserve">Oject Object </t>
  </si>
  <si>
    <t>Van Driver</t>
  </si>
  <si>
    <t>Adult Education Teacher</t>
  </si>
  <si>
    <t>Advisors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</si>
  <si>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1000</t>
    </r>
  </si>
  <si>
    <t>Name</t>
  </si>
  <si>
    <t>Payroll</t>
  </si>
  <si>
    <t>Incurred</t>
  </si>
  <si>
    <t>Total Current</t>
  </si>
  <si>
    <t>Total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</si>
  <si>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4000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</si>
  <si>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3000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</si>
  <si>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5000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</si>
  <si>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7000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</si>
  <si>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6000</t>
    </r>
  </si>
  <si>
    <t>Van Rental</t>
  </si>
  <si>
    <t>Outsourced Copies</t>
  </si>
  <si>
    <t>Copier Management</t>
  </si>
  <si>
    <t>Postage</t>
  </si>
  <si>
    <t>Miscellaneous</t>
  </si>
  <si>
    <t>Fuel</t>
  </si>
  <si>
    <t>Training Supplies</t>
  </si>
  <si>
    <t>Phone Bill</t>
  </si>
  <si>
    <t>July</t>
  </si>
  <si>
    <t>August</t>
  </si>
  <si>
    <t>September</t>
  </si>
  <si>
    <t>Effective Date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</si>
  <si>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Participant travel (summer school fees)/ Professional Services</t>
    </r>
  </si>
  <si>
    <t>Participant Travel</t>
  </si>
  <si>
    <t>Projected Balance</t>
  </si>
  <si>
    <t>Subscriptions</t>
  </si>
  <si>
    <t>Indirect Cost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</si>
  <si>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</si>
  <si>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</si>
  <si>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</si>
  <si>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</si>
  <si>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</si>
  <si>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</si>
  <si>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</si>
  <si>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</si>
  <si>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</si>
  <si>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Projections</t>
  </si>
  <si>
    <t>Name of Account</t>
  </si>
  <si>
    <t>Jim</t>
  </si>
  <si>
    <t>BF 77777</t>
  </si>
  <si>
    <t>Inclusion, Fake</t>
  </si>
  <si>
    <t>Inclusn, Fake</t>
  </si>
  <si>
    <t>Fake Inclusion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</si>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</sst>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_);_(@_)"/>
    <numFmt numFmtId="165" formatCode="_(&quot;$&quot;* #,##0_);_(&quot;$&quot;* \(#,##0\);_(&quot;$&quot;* &quot;-&quot;??_);_(@_)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39">
    <xf numFmtId="0" fontId="0" fillId="0" borderId="0" xfId="0"/>
    <xf numFmtId="0" fontId="2" fillId="0" borderId="1" xfId="0" applyFont="1" applyBorder="1"/>
    <xf numFmtId="44" fontId="0" fillId="0" borderId="1" xfId="1" applyNumberFormat="1" applyFont="1" applyBorder="1"/>
    <xf numFmtId="44" fontId="0" fillId="2" borderId="1" xfId="1" applyNumberFormat="1" applyFont="1" applyFill="1" applyBorder="1"/>
    <xf numFmtId="44" fontId="0" fillId="3" borderId="1" xfId="1" applyNumberFormat="1" applyFont="1" applyFill="1" applyBorder="1"/>
    <xf numFmtId="44" fontId="0" fillId="0" borderId="0" xfId="1" applyNumberFormat="1" applyFont="1" applyBorder="1"/>
    <xf numFmtId="165" fontId="0" fillId="0" borderId="0" xfId="1" applyNumberFormat="1" applyFont="1" applyBorder="1"/>
    <xf numFmtId="0" fontId="4" fillId="0" borderId="0" xfId="0" applyFont="1" applyBorder="1" applyAlignment="1"/>
    <xf numFmtId="0" fontId="0" fillId="0" borderId="0" xfId="0" applyFont="1"/>
    <xf numFmtId="0" fontId="0" fillId="0" borderId="1" xfId="0" applyFont="1" applyFill="1" applyBorder="1"/>
    <xf numFmtId="165" fontId="0" fillId="0" borderId="1" xfId="0" applyNumberFormat="1" applyFont="1" applyBorder="1"/>
    <xf numFmtId="0" fontId="0" fillId="0" borderId="3" xfId="0" applyFont="1" applyFill="1" applyBorder="1"/>
    <xf numFmtId="2" fontId="0" fillId="0" borderId="1" xfId="0" applyNumberFormat="1" applyFont="1" applyFill="1" applyBorder="1"/>
    <xf numFmtId="0" fontId="0" fillId="0" borderId="0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2" fontId="0" fillId="3" borderId="1" xfId="0" applyNumberFormat="1" applyFont="1" applyFill="1" applyBorder="1"/>
    <xf numFmtId="2" fontId="0" fillId="3" borderId="3" xfId="0" applyNumberFormat="1" applyFont="1" applyFill="1" applyBorder="1"/>
    <xf numFmtId="165" fontId="0" fillId="0" borderId="0" xfId="0" applyNumberFormat="1" applyFont="1" applyBorder="1"/>
    <xf numFmtId="44" fontId="0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16" fontId="7" fillId="0" borderId="1" xfId="2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7" fillId="0" borderId="1" xfId="0" applyFont="1" applyBorder="1"/>
    <xf numFmtId="0" fontId="8" fillId="2" borderId="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1" xfId="1" applyNumberFormat="1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0" xfId="0"/>
    <xf numFmtId="0" fontId="0" fillId="0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/>
    <xf numFmtId="0" fontId="4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0" xfId="0"/>
    <xf numFmtId="0" fontId="4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0" xfId="0"/>
    <xf numFmtId="44" fontId="0" fillId="2" borderId="1" xfId="1" applyNumberFormat="1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Fill="1" applyBorder="1"/>
    <xf numFmtId="2" fontId="0" fillId="0" borderId="1" xfId="0" applyNumberFormat="1" applyFont="1" applyFill="1" applyBorder="1"/>
    <xf numFmtId="0" fontId="0" fillId="3" borderId="3" xfId="0" applyFont="1" applyFill="1" applyBorder="1"/>
    <xf numFmtId="2" fontId="0" fillId="3" borderId="1" xfId="0" applyNumberFormat="1" applyFont="1" applyFill="1" applyBorder="1"/>
    <xf numFmtId="2" fontId="0" fillId="3" borderId="3" xfId="0" applyNumberFormat="1" applyFont="1" applyFill="1" applyBorder="1"/>
    <xf numFmtId="44" fontId="0" fillId="0" borderId="1" xfId="1" applyNumberFormat="1" applyFont="1" applyFill="1" applyBorder="1"/>
    <xf numFmtId="44" fontId="0" fillId="5" borderId="1" xfId="1" applyNumberFormat="1" applyFont="1" applyFill="1" applyBorder="1"/>
    <xf numFmtId="0" fontId="0" fillId="0" borderId="0" xfId="0"/>
    <xf numFmtId="44" fontId="0" fillId="0" borderId="1" xfId="1" applyNumberFormat="1" applyFont="1" applyBorder="1"/>
    <xf numFmtId="44" fontId="0" fillId="4" borderId="1" xfId="1" applyNumberFormat="1" applyFont="1" applyFill="1" applyBorder="1"/>
    <xf numFmtId="44" fontId="0" fillId="2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44" fontId="0" fillId="0" borderId="0" xfId="1" applyNumberFormat="1" applyFont="1" applyBorder="1"/>
    <xf numFmtId="165" fontId="0" fillId="0" borderId="0" xfId="1" applyNumberFormat="1" applyFont="1" applyBorder="1"/>
    <xf numFmtId="44" fontId="0" fillId="0" borderId="0" xfId="1" applyNumberFormat="1" applyFont="1" applyFill="1" applyBorder="1"/>
    <xf numFmtId="0" fontId="0" fillId="0" borderId="1" xfId="0" applyBorder="1"/>
    <xf numFmtId="0" fontId="2" fillId="0" borderId="1" xfId="0" applyFont="1" applyBorder="1"/>
    <xf numFmtId="0" fontId="8" fillId="0" borderId="0" xfId="0" applyFon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0" borderId="6" xfId="0" applyFont="1" applyBorder="1"/>
    <xf numFmtId="165" fontId="0" fillId="0" borderId="0" xfId="0" applyNumberFormat="1" applyFont="1" applyBorder="1"/>
    <xf numFmtId="44" fontId="0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164" fontId="7" fillId="0" borderId="1" xfId="2" applyNumberFormat="1" applyFont="1" applyBorder="1" applyAlignment="1">
      <alignment horizontal="center" wrapText="1"/>
    </xf>
    <xf numFmtId="16" fontId="7" fillId="0" borderId="1" xfId="2" quotePrefix="1" applyNumberFormat="1" applyFont="1" applyFill="1" applyBorder="1" applyAlignment="1">
      <alignment horizontal="center" wrapText="1"/>
    </xf>
    <xf numFmtId="0" fontId="7" fillId="0" borderId="1" xfId="2" quotePrefix="1" applyFont="1" applyFill="1" applyBorder="1" applyAlignment="1">
      <alignment horizontal="center" wrapText="1"/>
    </xf>
    <xf numFmtId="0" fontId="7" fillId="0" borderId="1" xfId="2" quotePrefix="1" applyFont="1" applyBorder="1" applyAlignment="1">
      <alignment horizontal="center" wrapText="1"/>
    </xf>
    <xf numFmtId="16" fontId="7" fillId="0" borderId="1" xfId="2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0" borderId="0" xfId="0" applyFont="1" applyFill="1" applyBorder="1"/>
    <xf numFmtId="44" fontId="0" fillId="0" borderId="1" xfId="1" applyNumberFormat="1" applyFont="1" applyFill="1" applyBorder="1"/>
    <xf numFmtId="0" fontId="8" fillId="0" borderId="5" xfId="0" applyFont="1" applyBorder="1" applyAlignment="1">
      <alignment horizontal="left"/>
    </xf>
    <xf numFmtId="44" fontId="0" fillId="0" borderId="1" xfId="0" applyNumberFormat="1" applyFont="1" applyFill="1" applyBorder="1"/>
    <xf numFmtId="44" fontId="0" fillId="0" borderId="1" xfId="0" applyNumberFormat="1" applyBorder="1"/>
    <xf numFmtId="44" fontId="0" fillId="0" borderId="1" xfId="0" applyNumberFormat="1" applyBorder="1" applyAlignment="1"/>
    <xf numFmtId="44" fontId="0" fillId="0" borderId="8" xfId="0" applyNumberFormat="1" applyFill="1" applyBorder="1"/>
    <xf numFmtId="44" fontId="0" fillId="0" borderId="0" xfId="0" applyNumberFormat="1"/>
    <xf numFmtId="44" fontId="0" fillId="0" borderId="0" xfId="0" applyNumberFormat="1" applyBorder="1"/>
    <xf numFmtId="44" fontId="0" fillId="0" borderId="1" xfId="0" applyNumberFormat="1" applyFont="1" applyBorder="1"/>
    <xf numFmtId="44" fontId="0" fillId="0" borderId="3" xfId="0" applyNumberFormat="1" applyFont="1" applyBorder="1"/>
    <xf numFmtId="44" fontId="0" fillId="2" borderId="1" xfId="0" applyNumberFormat="1" applyFont="1" applyFill="1" applyBorder="1"/>
    <xf numFmtId="44" fontId="0" fillId="3" borderId="1" xfId="0" applyNumberFormat="1" applyFill="1" applyBorder="1"/>
    <xf numFmtId="14" fontId="0" fillId="0" borderId="1" xfId="0" applyNumberFormat="1" applyBorder="1"/>
    <xf numFmtId="166" fontId="0" fillId="3" borderId="1" xfId="0" applyNumberFormat="1" applyFill="1" applyBorder="1"/>
    <xf numFmtId="0" fontId="0" fillId="0" borderId="1" xfId="0" applyFill="1" applyBorder="1"/>
    <xf numFmtId="44" fontId="0" fillId="0" borderId="3" xfId="1" applyNumberFormat="1" applyFont="1" applyFill="1" applyBorder="1"/>
    <xf numFmtId="44" fontId="0" fillId="0" borderId="0" xfId="0" applyNumberFormat="1" applyFont="1"/>
    <xf numFmtId="44" fontId="0" fillId="4" borderId="1" xfId="0" applyNumberFormat="1" applyFont="1" applyFill="1" applyBorder="1"/>
    <xf numFmtId="16" fontId="7" fillId="0" borderId="6" xfId="2" applyNumberFormat="1" applyFont="1" applyFill="1" applyBorder="1" applyAlignment="1">
      <alignment horizontal="center" wrapText="1"/>
    </xf>
    <xf numFmtId="165" fontId="0" fillId="0" borderId="6" xfId="0" applyNumberFormat="1" applyFont="1" applyBorder="1"/>
    <xf numFmtId="44" fontId="0" fillId="0" borderId="6" xfId="0" applyNumberFormat="1" applyFont="1" applyBorder="1"/>
    <xf numFmtId="16" fontId="7" fillId="0" borderId="8" xfId="2" applyNumberFormat="1" applyFont="1" applyFill="1" applyBorder="1" applyAlignment="1">
      <alignment horizontal="center" wrapText="1"/>
    </xf>
    <xf numFmtId="165" fontId="0" fillId="0" borderId="8" xfId="0" applyNumberFormat="1" applyFont="1" applyFill="1" applyBorder="1"/>
    <xf numFmtId="44" fontId="0" fillId="0" borderId="8" xfId="0" applyNumberFormat="1" applyFont="1" applyFill="1" applyBorder="1"/>
    <xf numFmtId="0" fontId="0" fillId="0" borderId="0" xfId="0" applyFill="1" applyBorder="1"/>
    <xf numFmtId="44" fontId="0" fillId="6" borderId="1" xfId="1" applyNumberFormat="1" applyFont="1" applyFill="1" applyBorder="1"/>
    <xf numFmtId="44" fontId="0" fillId="6" borderId="1" xfId="0" applyNumberFormat="1" applyFont="1" applyFill="1" applyBorder="1"/>
    <xf numFmtId="44" fontId="0" fillId="0" borderId="0" xfId="0" applyNumberFormat="1" applyFont="1" applyBorder="1"/>
    <xf numFmtId="0" fontId="0" fillId="0" borderId="0" xfId="0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Border="1"/>
    <xf numFmtId="44" fontId="0" fillId="3" borderId="1" xfId="0" applyNumberFormat="1" applyFill="1" applyBorder="1"/>
    <xf numFmtId="166" fontId="0" fillId="0" borderId="1" xfId="0" quotePrefix="1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44" fontId="0" fillId="0" borderId="1" xfId="0" applyNumberFormat="1" applyBorder="1"/>
    <xf numFmtId="14" fontId="0" fillId="0" borderId="1" xfId="1" applyNumberFormat="1" applyFont="1" applyBorder="1"/>
    <xf numFmtId="0" fontId="0" fillId="3" borderId="1" xfId="0" applyFill="1" applyBorder="1"/>
    <xf numFmtId="0" fontId="0" fillId="0" borderId="0" xfId="0"/>
    <xf numFmtId="0" fontId="0" fillId="0" borderId="0" xfId="0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44" fontId="0" fillId="3" borderId="0" xfId="0" applyNumberFormat="1" applyFill="1"/>
    <xf numFmtId="0" fontId="0" fillId="0" borderId="0" xfId="0"/>
    <xf numFmtId="0" fontId="0" fillId="0" borderId="0" xfId="0"/>
    <xf numFmtId="166" fontId="0" fillId="0" borderId="1" xfId="0" applyNumberFormat="1" applyFill="1" applyBorder="1"/>
    <xf numFmtId="44" fontId="0" fillId="0" borderId="0" xfId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44" fontId="0" fillId="0" borderId="0" xfId="0" applyNumberFormat="1" applyFill="1" applyBorder="1"/>
    <xf numFmtId="0" fontId="8" fillId="0" borderId="3" xfId="0" applyFont="1" applyBorder="1"/>
    <xf numFmtId="0" fontId="8" fillId="0" borderId="6" xfId="0" applyFont="1" applyBorder="1"/>
    <xf numFmtId="44" fontId="0" fillId="0" borderId="3" xfId="1" applyNumberFormat="1" applyFont="1" applyBorder="1"/>
    <xf numFmtId="44" fontId="0" fillId="0" borderId="2" xfId="1" applyNumberFormat="1" applyFont="1" applyBorder="1"/>
    <xf numFmtId="0" fontId="0" fillId="0" borderId="13" xfId="0" applyFont="1" applyBorder="1"/>
    <xf numFmtId="10" fontId="0" fillId="0" borderId="13" xfId="0" applyNumberFormat="1" applyFont="1" applyBorder="1"/>
    <xf numFmtId="0" fontId="8" fillId="0" borderId="9" xfId="0" applyFont="1" applyBorder="1"/>
    <xf numFmtId="44" fontId="0" fillId="0" borderId="14" xfId="1" applyNumberFormat="1" applyFont="1" applyBorder="1"/>
    <xf numFmtId="10" fontId="0" fillId="0" borderId="12" xfId="1" applyNumberFormat="1" applyFont="1" applyBorder="1"/>
    <xf numFmtId="10" fontId="2" fillId="0" borderId="11" xfId="1" applyNumberFormat="1" applyFont="1" applyBorder="1"/>
    <xf numFmtId="44" fontId="2" fillId="0" borderId="12" xfId="1" applyNumberFormat="1" applyFont="1" applyBorder="1"/>
    <xf numFmtId="44" fontId="0" fillId="0" borderId="6" xfId="1" applyNumberFormat="1" applyFont="1" applyBorder="1"/>
    <xf numFmtId="0" fontId="0" fillId="2" borderId="2" xfId="0" applyFont="1" applyFill="1" applyBorder="1"/>
    <xf numFmtId="165" fontId="0" fillId="2" borderId="2" xfId="0" applyNumberFormat="1" applyFont="1" applyFill="1" applyBorder="1"/>
    <xf numFmtId="44" fontId="1" fillId="0" borderId="15" xfId="1" applyNumberFormat="1" applyFont="1" applyBorder="1"/>
    <xf numFmtId="44" fontId="0" fillId="0" borderId="16" xfId="0" applyNumberFormat="1" applyFont="1" applyBorder="1"/>
    <xf numFmtId="44" fontId="0" fillId="0" borderId="17" xfId="0" applyNumberFormat="1" applyFont="1" applyBorder="1"/>
    <xf numFmtId="44" fontId="0" fillId="2" borderId="10" xfId="0" applyNumberFormat="1" applyFont="1" applyFill="1" applyBorder="1"/>
    <xf numFmtId="44" fontId="0" fillId="2" borderId="6" xfId="0" applyNumberFormat="1" applyFont="1" applyFill="1" applyBorder="1"/>
    <xf numFmtId="44" fontId="0" fillId="6" borderId="6" xfId="0" applyNumberFormat="1" applyFont="1" applyFill="1" applyBorder="1"/>
    <xf numFmtId="44" fontId="8" fillId="0" borderId="1" xfId="0" applyNumberFormat="1" applyFont="1" applyFill="1" applyBorder="1"/>
    <xf numFmtId="44" fontId="9" fillId="0" borderId="1" xfId="0" applyNumberFormat="1" applyFont="1" applyFill="1" applyBorder="1"/>
    <xf numFmtId="44" fontId="0" fillId="2" borderId="2" xfId="0" applyNumberFormat="1" applyFont="1" applyFill="1" applyBorder="1"/>
    <xf numFmtId="44" fontId="0" fillId="0" borderId="5" xfId="1" applyNumberFormat="1" applyFont="1" applyBorder="1"/>
    <xf numFmtId="44" fontId="0" fillId="0" borderId="12" xfId="1" applyNumberFormat="1" applyFont="1" applyBorder="1"/>
    <xf numFmtId="0" fontId="0" fillId="0" borderId="0" xfId="0"/>
    <xf numFmtId="44" fontId="7" fillId="6" borderId="1" xfId="1" applyNumberFormat="1" applyFont="1" applyFill="1" applyBorder="1"/>
    <xf numFmtId="44" fontId="7" fillId="6" borderId="1" xfId="0" applyNumberFormat="1" applyFont="1" applyFill="1" applyBorder="1"/>
    <xf numFmtId="44" fontId="0" fillId="3" borderId="1" xfId="0" applyNumberFormat="1" applyFont="1" applyFill="1" applyBorder="1"/>
    <xf numFmtId="44" fontId="0" fillId="4" borderId="3" xfId="1" applyNumberFormat="1" applyFont="1" applyFill="1" applyBorder="1"/>
    <xf numFmtId="44" fontId="0" fillId="4" borderId="3" xfId="0" applyNumberFormat="1" applyFont="1" applyFill="1" applyBorder="1"/>
    <xf numFmtId="44" fontId="0" fillId="0" borderId="2" xfId="0" applyNumberFormat="1" applyFont="1" applyBorder="1"/>
    <xf numFmtId="0" fontId="0" fillId="0" borderId="5" xfId="0" applyFont="1" applyBorder="1" applyAlignment="1">
      <alignment vertical="center"/>
    </xf>
    <xf numFmtId="0" fontId="7" fillId="3" borderId="1" xfId="0" applyFont="1" applyFill="1" applyBorder="1"/>
    <xf numFmtId="44" fontId="0" fillId="5" borderId="3" xfId="1" applyNumberFormat="1" applyFont="1" applyFill="1" applyBorder="1"/>
    <xf numFmtId="0" fontId="8" fillId="3" borderId="1" xfId="0" applyFont="1" applyFill="1" applyBorder="1"/>
    <xf numFmtId="44" fontId="0" fillId="3" borderId="3" xfId="0" applyNumberFormat="1" applyFont="1" applyFill="1" applyBorder="1"/>
    <xf numFmtId="44" fontId="0" fillId="3" borderId="2" xfId="0" applyNumberFormat="1" applyFont="1" applyFill="1" applyBorder="1"/>
    <xf numFmtId="44" fontId="0" fillId="5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/>
  </cellXfs>
  <cellStyles count="4">
    <cellStyle name="Comma 2" xfId="3"/>
    <cellStyle name="Currency" xfId="1" builtinId="4"/>
    <cellStyle name="Normal" xfId="0" builtinId="0"/>
    <cellStyle name="Normal 2" xfId="2"/>
  </cellStyles>
  <dxfs count="16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colors>
    <mruColors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zoomScale="80" zoomScaleNormal="80" workbookViewId="0">
      <selection activeCell="B53" sqref="B53"/>
    </sheetView>
  </sheetViews>
  <sheetFormatPr defaultRowHeight="14.4" x14ac:dyDescent="0.3"/>
  <cols>
    <col min="1" max="1" width="12.44140625" bestFit="1" customWidth="1"/>
    <col min="2" max="2" width="28.33203125" customWidth="1"/>
    <col min="3" max="11" width="12.5546875" bestFit="1" customWidth="1"/>
    <col min="12" max="12" width="12.33203125" customWidth="1"/>
    <col min="13" max="13" width="12.44140625" customWidth="1"/>
    <col min="14" max="14" width="12.5546875" customWidth="1"/>
    <col min="15" max="15" width="12.33203125" customWidth="1"/>
    <col min="16" max="16" width="13.33203125" customWidth="1"/>
    <col min="17" max="17" width="12.5546875" bestFit="1" customWidth="1"/>
  </cols>
  <sheetData>
    <row r="1" spans="1:18" ht="21" x14ac:dyDescent="0.4">
      <c r="A1" s="226" t="s">
        <v>78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8" x14ac:dyDescent="0.3">
      <c r="A2" s="1" t="s">
        <v>0</v>
      </c>
      <c r="B2" s="22" t="s">
        <v>1</v>
      </c>
      <c r="C2" s="95" t="s">
        <v>2</v>
      </c>
      <c r="D2" s="97" t="s">
        <v>59</v>
      </c>
      <c r="E2" s="98" t="s">
        <v>60</v>
      </c>
      <c r="F2" s="98" t="s">
        <v>61</v>
      </c>
      <c r="G2" s="98" t="s">
        <v>68</v>
      </c>
      <c r="H2" s="98" t="s">
        <v>69</v>
      </c>
      <c r="I2" s="98" t="s">
        <v>70</v>
      </c>
      <c r="J2" s="96" t="s">
        <v>71</v>
      </c>
      <c r="K2" s="96" t="s">
        <v>72</v>
      </c>
      <c r="L2" s="96" t="s">
        <v>73</v>
      </c>
      <c r="M2" s="96" t="s">
        <v>74</v>
      </c>
      <c r="N2" s="96" t="s">
        <v>75</v>
      </c>
      <c r="O2" s="96" t="s">
        <v>76</v>
      </c>
      <c r="P2" s="23" t="s">
        <v>2</v>
      </c>
      <c r="Q2" s="8"/>
      <c r="R2" s="8"/>
    </row>
    <row r="3" spans="1:18" x14ac:dyDescent="0.3">
      <c r="A3" s="170"/>
      <c r="B3" s="30"/>
      <c r="C3" s="29"/>
      <c r="D3" s="37">
        <v>7</v>
      </c>
      <c r="E3" s="38">
        <v>8</v>
      </c>
      <c r="F3" s="38">
        <v>9</v>
      </c>
      <c r="G3" s="37">
        <v>10</v>
      </c>
      <c r="H3" s="37">
        <v>11</v>
      </c>
      <c r="I3" s="39">
        <v>12</v>
      </c>
      <c r="J3" s="38">
        <v>1</v>
      </c>
      <c r="K3" s="38">
        <v>2</v>
      </c>
      <c r="L3" s="38">
        <v>3</v>
      </c>
      <c r="M3" s="38">
        <v>4</v>
      </c>
      <c r="N3" s="38">
        <v>5</v>
      </c>
      <c r="O3" s="38">
        <v>6</v>
      </c>
      <c r="P3" s="10"/>
      <c r="Q3" s="8"/>
      <c r="R3" s="8"/>
    </row>
    <row r="4" spans="1:18" x14ac:dyDescent="0.3">
      <c r="A4" s="227">
        <v>1110</v>
      </c>
      <c r="B4" s="31" t="s">
        <v>84</v>
      </c>
      <c r="C4" s="106">
        <v>0</v>
      </c>
      <c r="D4" s="73">
        <f>SUMPRODUCT((MONTH('Personnel 1000'!$D$5:'Personnel 1000'!$D$93)='Ledger Report'!D$3)*('Personnel 1000'!$E$5:'Personnel 1000'!$E$93=$B4)*('Personnel 1000'!$O$5:'Personnel 1000'!$O$93))</f>
        <v>0</v>
      </c>
      <c r="E4" s="73">
        <f>SUMPRODUCT((MONTH('Personnel 1000'!$D$5:'Personnel 1000'!$D$93)='Ledger Report'!E$3)*('Personnel 1000'!$E$5:'Personnel 1000'!$E$93=$B4)*('Personnel 1000'!$O$5:'Personnel 1000'!$O$93))</f>
        <v>0</v>
      </c>
      <c r="F4" s="73">
        <f>SUMPRODUCT((MONTH('Personnel 1000'!$D$5:'Personnel 1000'!$D$93)='Ledger Report'!F$3)*('Personnel 1000'!$E$5:'Personnel 1000'!$E$93=$B4)*('Personnel 1000'!$O$5:'Personnel 1000'!$O$93))</f>
        <v>0</v>
      </c>
      <c r="G4" s="73">
        <f>SUMPRODUCT((MONTH('Personnel 1000'!$D$5:'Personnel 1000'!$D$93)='Ledger Report'!G$3)*('Personnel 1000'!$E$5:'Personnel 1000'!$E$93=$B4)*('Personnel 1000'!$O$5:'Personnel 1000'!$O$93))</f>
        <v>0</v>
      </c>
      <c r="H4" s="73">
        <f>SUMPRODUCT((MONTH('Personnel 1000'!$D$5:'Personnel 1000'!$D$93)='Ledger Report'!H$3)*('Personnel 1000'!$E$5:'Personnel 1000'!$E$93=$B4)*('Personnel 1000'!$O$5:'Personnel 1000'!$O$93))</f>
        <v>0</v>
      </c>
      <c r="I4" s="73">
        <f>SUMPRODUCT((MONTH('Personnel 1000'!$D$5:'Personnel 1000'!$D$93)='Ledger Report'!I$3)*('Personnel 1000'!$E$5:'Personnel 1000'!$E$93=$B4)*('Personnel 1000'!$O$5:'Personnel 1000'!$O$93))</f>
        <v>0</v>
      </c>
      <c r="J4" s="73">
        <f>SUMPRODUCT((MONTH('Personnel 1000'!$D$5:'Personnel 1000'!$D$93)='Ledger Report'!J$3)*('Personnel 1000'!$E$5:'Personnel 1000'!$E$93=$B4)*('Personnel 1000'!$O$5:'Personnel 1000'!$O$93))</f>
        <v>0</v>
      </c>
      <c r="K4" s="73">
        <f>SUMPRODUCT((MONTH('Personnel 1000'!$D$5:'Personnel 1000'!$D$93)='Ledger Report'!K$3)*('Personnel 1000'!$E$5:'Personnel 1000'!$E$93=$B4)*('Personnel 1000'!$O$5:'Personnel 1000'!$O$93))</f>
        <v>0</v>
      </c>
      <c r="L4" s="73">
        <f>SUMPRODUCT((MONTH('Personnel 1000'!$D$5:'Personnel 1000'!$D$93)='Ledger Report'!L$3)*('Personnel 1000'!$E$5:'Personnel 1000'!$E$93=$B4)*('Personnel 1000'!$O$5:'Personnel 1000'!$O$93))</f>
        <v>0</v>
      </c>
      <c r="M4" s="73">
        <f>SUMPRODUCT((MONTH('Personnel 1000'!$D$5:'Personnel 1000'!$D$93)='Ledger Report'!M$3)*('Personnel 1000'!$E$5:'Personnel 1000'!$E$93=$B4)*('Personnel 1000'!$O$5:'Personnel 1000'!$O$93))</f>
        <v>0</v>
      </c>
      <c r="N4" s="73">
        <f>SUMPRODUCT((MONTH('Personnel 1000'!$D$5:'Personnel 1000'!$D$93)='Ledger Report'!N$3)*('Personnel 1000'!$E$5:'Personnel 1000'!$E$93=$B4)*('Personnel 1000'!$O$5:'Personnel 1000'!$O$93))</f>
        <v>0</v>
      </c>
      <c r="O4" s="73">
        <f>SUMPRODUCT((MONTH('Personnel 1000'!$D$5:'Personnel 1000'!$D$93)='Ledger Report'!O$3)*('Personnel 1000'!$E$5:'Personnel 1000'!$E$93=$B4)*('Personnel 1000'!$O$5:'Personnel 1000'!$O$93))</f>
        <v>0</v>
      </c>
      <c r="P4" s="114">
        <f t="shared" ref="P4:P89" si="0">C4-D4-E4-F4-G4-H4-I4-J4-K4-L4-M4-N4-O4</f>
        <v>0</v>
      </c>
      <c r="Q4" s="122"/>
      <c r="R4" s="8"/>
    </row>
    <row r="5" spans="1:18" x14ac:dyDescent="0.3">
      <c r="A5" s="228"/>
      <c r="B5" s="31" t="s">
        <v>84</v>
      </c>
      <c r="C5" s="106">
        <v>0</v>
      </c>
      <c r="D5" s="73">
        <f>SUMPRODUCT((MONTH('Personnel 1000'!$D$5:'Personnel 1000'!$D$93)='Ledger Report'!D$3)*('Personnel 1000'!$E$5:'Personnel 1000'!$E$93=$B5)*('Personnel 1000'!$O$5:'Personnel 1000'!$O$93))</f>
        <v>0</v>
      </c>
      <c r="E5" s="73">
        <f>SUMPRODUCT((MONTH('Personnel 1000'!$D$5:'Personnel 1000'!$D$93)='Ledger Report'!E$3)*('Personnel 1000'!$E$5:'Personnel 1000'!$E$93=$B5)*('Personnel 1000'!$O$5:'Personnel 1000'!$O$93))</f>
        <v>0</v>
      </c>
      <c r="F5" s="73">
        <f>SUMPRODUCT((MONTH('Personnel 1000'!$D$5:'Personnel 1000'!$D$93)='Ledger Report'!F$3)*('Personnel 1000'!$E$5:'Personnel 1000'!$E$93=$B5)*('Personnel 1000'!$O$5:'Personnel 1000'!$O$93))</f>
        <v>0</v>
      </c>
      <c r="G5" s="73">
        <f>SUMPRODUCT((MONTH('Personnel 1000'!$D$5:'Personnel 1000'!$D$93)='Ledger Report'!G$3)*('Personnel 1000'!$E$5:'Personnel 1000'!$E$93=$B5)*('Personnel 1000'!$O$5:'Personnel 1000'!$O$93))</f>
        <v>0</v>
      </c>
      <c r="H5" s="73">
        <f>SUMPRODUCT((MONTH('Personnel 1000'!$D$5:'Personnel 1000'!$D$93)='Ledger Report'!H$3)*('Personnel 1000'!$E$5:'Personnel 1000'!$E$93=$B5)*('Personnel 1000'!$O$5:'Personnel 1000'!$O$93))</f>
        <v>0</v>
      </c>
      <c r="I5" s="73">
        <f>SUMPRODUCT((MONTH('Personnel 1000'!$D$5:'Personnel 1000'!$D$93)='Ledger Report'!I$3)*('Personnel 1000'!$E$5:'Personnel 1000'!$E$93=$B5)*('Personnel 1000'!$O$5:'Personnel 1000'!$O$93))</f>
        <v>0</v>
      </c>
      <c r="J5" s="73">
        <f>SUMPRODUCT((MONTH('Personnel 1000'!$D$5:'Personnel 1000'!$D$93)='Ledger Report'!J$3)*('Personnel 1000'!$E$5:'Personnel 1000'!$E$93=$B5)*('Personnel 1000'!$O$5:'Personnel 1000'!$O$93))</f>
        <v>0</v>
      </c>
      <c r="K5" s="73">
        <f>SUMPRODUCT((MONTH('Personnel 1000'!$D$5:'Personnel 1000'!$D$93)='Ledger Report'!K$3)*('Personnel 1000'!$E$5:'Personnel 1000'!$E$93=$B5)*('Personnel 1000'!$O$5:'Personnel 1000'!$O$93))</f>
        <v>0</v>
      </c>
      <c r="L5" s="73">
        <f>SUMPRODUCT((MONTH('Personnel 1000'!$D$5:'Personnel 1000'!$D$93)='Ledger Report'!L$3)*('Personnel 1000'!$E$5:'Personnel 1000'!$E$93=$B5)*('Personnel 1000'!$O$5:'Personnel 1000'!$O$93))</f>
        <v>0</v>
      </c>
      <c r="M5" s="73">
        <f>SUMPRODUCT((MONTH('Personnel 1000'!$D$5:'Personnel 1000'!$D$93)='Ledger Report'!M$3)*('Personnel 1000'!$E$5:'Personnel 1000'!$E$93=$B5)*('Personnel 1000'!$O$5:'Personnel 1000'!$O$93))</f>
        <v>0</v>
      </c>
      <c r="N5" s="73">
        <f>SUMPRODUCT((MONTH('Personnel 1000'!$D$5:'Personnel 1000'!$D$93)='Ledger Report'!N$3)*('Personnel 1000'!$E$5:'Personnel 1000'!$E$93=$B5)*('Personnel 1000'!$O$5:'Personnel 1000'!$O$93))</f>
        <v>0</v>
      </c>
      <c r="O5" s="73">
        <f>SUMPRODUCT((MONTH('Personnel 1000'!$D$5:'Personnel 1000'!$D$93)='Ledger Report'!O$3)*('Personnel 1000'!$E$5:'Personnel 1000'!$E$93=$B5)*('Personnel 1000'!$O$5:'Personnel 1000'!$O$93))</f>
        <v>0</v>
      </c>
      <c r="P5" s="114">
        <f t="shared" si="0"/>
        <v>0</v>
      </c>
      <c r="Q5" s="122"/>
      <c r="R5" s="8"/>
    </row>
    <row r="6" spans="1:18" x14ac:dyDescent="0.3">
      <c r="A6" s="228"/>
      <c r="B6" s="31" t="s">
        <v>84</v>
      </c>
      <c r="C6" s="106">
        <f>SUMPRODUCT((MONTH('Personnel 1000'!$D$6:'Personnel 1000'!$D$93)='Ledger Report'!C$3)*('Personnel 1000'!$E$6:'Personnel 1000'!$E$93=$B6)*('Personnel 1000'!$O$6:'Personnel 1000'!$O$93))</f>
        <v>0</v>
      </c>
      <c r="D6" s="73">
        <f>SUMPRODUCT((MONTH('Personnel 1000'!$D$5:'Personnel 1000'!$D$93)='Ledger Report'!D$3)*('Personnel 1000'!$E$5:'Personnel 1000'!$E$93=$B6)*('Personnel 1000'!$O$5:'Personnel 1000'!$O$93))</f>
        <v>0</v>
      </c>
      <c r="E6" s="73">
        <f>SUMPRODUCT((MONTH('Personnel 1000'!$D$5:'Personnel 1000'!$D$93)='Ledger Report'!E$3)*('Personnel 1000'!$E$5:'Personnel 1000'!$E$93=$B6)*('Personnel 1000'!$O$5:'Personnel 1000'!$O$93))</f>
        <v>0</v>
      </c>
      <c r="F6" s="73">
        <f>SUMPRODUCT((MONTH('Personnel 1000'!$D$5:'Personnel 1000'!$D$93)='Ledger Report'!F$3)*('Personnel 1000'!$E$5:'Personnel 1000'!$E$93=$B6)*('Personnel 1000'!$O$5:'Personnel 1000'!$O$93))</f>
        <v>0</v>
      </c>
      <c r="G6" s="73">
        <f>SUMPRODUCT((MONTH('Personnel 1000'!$D$5:'Personnel 1000'!$D$93)='Ledger Report'!G$3)*('Personnel 1000'!$E$5:'Personnel 1000'!$E$93=$B6)*('Personnel 1000'!$O$5:'Personnel 1000'!$O$93))</f>
        <v>0</v>
      </c>
      <c r="H6" s="73">
        <f>SUMPRODUCT((MONTH('Personnel 1000'!$D$5:'Personnel 1000'!$D$93)='Ledger Report'!H$3)*('Personnel 1000'!$E$5:'Personnel 1000'!$E$93=$B6)*('Personnel 1000'!$O$5:'Personnel 1000'!$O$93))</f>
        <v>0</v>
      </c>
      <c r="I6" s="73">
        <f>SUMPRODUCT((MONTH('Personnel 1000'!$D$5:'Personnel 1000'!$D$93)='Ledger Report'!I$3)*('Personnel 1000'!$E$5:'Personnel 1000'!$E$93=$B6)*('Personnel 1000'!$O$5:'Personnel 1000'!$O$93))</f>
        <v>0</v>
      </c>
      <c r="J6" s="73">
        <f>SUMPRODUCT((MONTH('Personnel 1000'!$D$5:'Personnel 1000'!$D$93)='Ledger Report'!J$3)*('Personnel 1000'!$E$5:'Personnel 1000'!$E$93=$B6)*('Personnel 1000'!$O$5:'Personnel 1000'!$O$93))</f>
        <v>0</v>
      </c>
      <c r="K6" s="73">
        <f>SUMPRODUCT((MONTH('Personnel 1000'!$D$5:'Personnel 1000'!$D$93)='Ledger Report'!K$3)*('Personnel 1000'!$E$5:'Personnel 1000'!$E$93=$B6)*('Personnel 1000'!$O$5:'Personnel 1000'!$O$93))</f>
        <v>0</v>
      </c>
      <c r="L6" s="73">
        <f>SUMPRODUCT((MONTH('Personnel 1000'!$D$5:'Personnel 1000'!$D$93)='Ledger Report'!L$3)*('Personnel 1000'!$E$5:'Personnel 1000'!$E$93=$B6)*('Personnel 1000'!$O$5:'Personnel 1000'!$O$93))</f>
        <v>0</v>
      </c>
      <c r="M6" s="73">
        <f>SUMPRODUCT((MONTH('Personnel 1000'!$D$5:'Personnel 1000'!$D$93)='Ledger Report'!M$3)*('Personnel 1000'!$E$5:'Personnel 1000'!$E$93=$B6)*('Personnel 1000'!$O$5:'Personnel 1000'!$O$93))</f>
        <v>0</v>
      </c>
      <c r="N6" s="73">
        <f>SUMPRODUCT((MONTH('Personnel 1000'!$D$5:'Personnel 1000'!$D$93)='Ledger Report'!N$3)*('Personnel 1000'!$E$5:'Personnel 1000'!$E$93=$B6)*('Personnel 1000'!$O$5:'Personnel 1000'!$O$93))</f>
        <v>0</v>
      </c>
      <c r="O6" s="73">
        <f>SUMPRODUCT((MONTH('Personnel 1000'!$D$5:'Personnel 1000'!$D$93)='Ledger Report'!O$3)*('Personnel 1000'!$E$5:'Personnel 1000'!$E$93=$B6)*('Personnel 1000'!$O$5:'Personnel 1000'!$O$93))</f>
        <v>0</v>
      </c>
      <c r="P6" s="114">
        <f t="shared" si="0"/>
        <v>0</v>
      </c>
      <c r="Q6" s="122"/>
      <c r="R6" s="8"/>
    </row>
    <row r="7" spans="1:18" s="209" customFormat="1" x14ac:dyDescent="0.3">
      <c r="A7" s="228"/>
      <c r="B7" s="100" t="s">
        <v>81</v>
      </c>
      <c r="C7" s="106">
        <f>SUMPRODUCT((MONTH('Personnel 1000'!$D$6:'Personnel 1000'!$D$93)='Ledger Report'!C$3)*('Personnel 1000'!$E$6:'Personnel 1000'!$E$93=$B7)*('Personnel 1000'!$O$6:'Personnel 1000'!$O$93))</f>
        <v>0</v>
      </c>
      <c r="D7" s="73">
        <f>SUMPRODUCT((MONTH('Personnel 1000'!$D$5:'Personnel 1000'!$D$93)='Ledger Report'!D$3)*('Personnel 1000'!$E$5:'Personnel 1000'!$E$93=$B7)*('Personnel 1000'!$O$5:'Personnel 1000'!$O$93))</f>
        <v>0</v>
      </c>
      <c r="E7" s="73">
        <f>SUMPRODUCT((MONTH('Personnel 1000'!$D$5:'Personnel 1000'!$D$93)='Ledger Report'!E$3)*('Personnel 1000'!$E$5:'Personnel 1000'!$E$93=$B7)*('Personnel 1000'!$O$5:'Personnel 1000'!$O$93))</f>
        <v>0</v>
      </c>
      <c r="F7" s="73">
        <f>SUMPRODUCT((MONTH('Personnel 1000'!$D$5:'Personnel 1000'!$D$93)='Ledger Report'!F$3)*('Personnel 1000'!$E$5:'Personnel 1000'!$E$93=$B7)*('Personnel 1000'!$O$5:'Personnel 1000'!$O$93))</f>
        <v>0</v>
      </c>
      <c r="G7" s="73">
        <f>SUMPRODUCT((MONTH('Personnel 1000'!$D$5:'Personnel 1000'!$D$93)='Ledger Report'!G$3)*('Personnel 1000'!$E$5:'Personnel 1000'!$E$93=$B7)*('Personnel 1000'!$O$5:'Personnel 1000'!$O$93))</f>
        <v>0</v>
      </c>
      <c r="H7" s="73">
        <f>SUMPRODUCT((MONTH('Personnel 1000'!$D$5:'Personnel 1000'!$D$93)='Ledger Report'!H$3)*('Personnel 1000'!$E$5:'Personnel 1000'!$E$93=$B7)*('Personnel 1000'!$O$5:'Personnel 1000'!$O$93))</f>
        <v>0</v>
      </c>
      <c r="I7" s="73">
        <f>SUMPRODUCT((MONTH('Personnel 1000'!$D$5:'Personnel 1000'!$D$93)='Ledger Report'!I$3)*('Personnel 1000'!$E$5:'Personnel 1000'!$E$93=$B7)*('Personnel 1000'!$O$5:'Personnel 1000'!$O$93))</f>
        <v>0</v>
      </c>
      <c r="J7" s="73">
        <f>SUMPRODUCT((MONTH('Personnel 1000'!$D$5:'Personnel 1000'!$D$93)='Ledger Report'!J$3)*('Personnel 1000'!$E$5:'Personnel 1000'!$E$93=$B7)*('Personnel 1000'!$O$5:'Personnel 1000'!$O$93))</f>
        <v>5000</v>
      </c>
      <c r="K7" s="73">
        <f>SUMPRODUCT((MONTH('Personnel 1000'!$D$5:'Personnel 1000'!$D$93)='Ledger Report'!K$3)*('Personnel 1000'!$E$5:'Personnel 1000'!$E$93=$B7)*('Personnel 1000'!$O$5:'Personnel 1000'!$O$93))</f>
        <v>0</v>
      </c>
      <c r="L7" s="73">
        <f>SUMPRODUCT((MONTH('Personnel 1000'!$D$5:'Personnel 1000'!$D$93)='Ledger Report'!L$3)*('Personnel 1000'!$E$5:'Personnel 1000'!$E$93=$B7)*('Personnel 1000'!$O$5:'Personnel 1000'!$O$93))</f>
        <v>0</v>
      </c>
      <c r="M7" s="73">
        <f>SUMPRODUCT((MONTH('Personnel 1000'!$D$5:'Personnel 1000'!$D$93)='Ledger Report'!M$3)*('Personnel 1000'!$E$5:'Personnel 1000'!$E$93=$B7)*('Personnel 1000'!$O$5:'Personnel 1000'!$O$93))</f>
        <v>0</v>
      </c>
      <c r="N7" s="73">
        <f>SUMPRODUCT((MONTH('Personnel 1000'!$D$5:'Personnel 1000'!$D$93)='Ledger Report'!N$3)*('Personnel 1000'!$E$5:'Personnel 1000'!$E$93=$B7)*('Personnel 1000'!$O$5:'Personnel 1000'!$O$93))</f>
        <v>0</v>
      </c>
      <c r="O7" s="73">
        <f>SUMPRODUCT((MONTH('Personnel 1000'!$D$5:'Personnel 1000'!$D$93)='Ledger Report'!O$3)*('Personnel 1000'!$E$5:'Personnel 1000'!$E$93=$B7)*('Personnel 1000'!$O$5:'Personnel 1000'!$O$93))</f>
        <v>0</v>
      </c>
      <c r="P7" s="114">
        <f t="shared" si="0"/>
        <v>-5000</v>
      </c>
      <c r="Q7" s="122"/>
      <c r="R7" s="82"/>
    </row>
    <row r="8" spans="1:18" s="209" customFormat="1" x14ac:dyDescent="0.3">
      <c r="A8" s="228"/>
      <c r="B8" s="100"/>
      <c r="C8" s="106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114"/>
      <c r="Q8" s="122"/>
      <c r="R8" s="82"/>
    </row>
    <row r="9" spans="1:18" x14ac:dyDescent="0.3">
      <c r="A9" s="229"/>
      <c r="B9" s="30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114"/>
      <c r="Q9" s="122"/>
      <c r="R9" s="8"/>
    </row>
    <row r="10" spans="1:18" x14ac:dyDescent="0.3">
      <c r="A10" s="223">
        <v>1220</v>
      </c>
      <c r="B10" s="34" t="s">
        <v>37</v>
      </c>
      <c r="C10" s="57">
        <f>SUM(C11:C20)</f>
        <v>0</v>
      </c>
      <c r="D10" s="74">
        <f t="shared" ref="D10:O10" si="1">SUM(D11:D20)</f>
        <v>0</v>
      </c>
      <c r="E10" s="74">
        <f t="shared" si="1"/>
        <v>0</v>
      </c>
      <c r="F10" s="74">
        <f t="shared" si="1"/>
        <v>0</v>
      </c>
      <c r="G10" s="74">
        <f t="shared" si="1"/>
        <v>0</v>
      </c>
      <c r="H10" s="74">
        <f t="shared" si="1"/>
        <v>0</v>
      </c>
      <c r="I10" s="74">
        <f t="shared" si="1"/>
        <v>0</v>
      </c>
      <c r="J10" s="74">
        <f t="shared" si="1"/>
        <v>0</v>
      </c>
      <c r="K10" s="74">
        <f t="shared" si="1"/>
        <v>0</v>
      </c>
      <c r="L10" s="74">
        <f t="shared" si="1"/>
        <v>0</v>
      </c>
      <c r="M10" s="74">
        <f t="shared" si="1"/>
        <v>0</v>
      </c>
      <c r="N10" s="74">
        <f t="shared" si="1"/>
        <v>0</v>
      </c>
      <c r="O10" s="74">
        <f t="shared" si="1"/>
        <v>0</v>
      </c>
      <c r="P10" s="116">
        <f t="shared" si="0"/>
        <v>0</v>
      </c>
      <c r="Q10" s="122"/>
      <c r="R10" s="8"/>
    </row>
    <row r="11" spans="1:18" x14ac:dyDescent="0.3">
      <c r="A11" s="224"/>
      <c r="B11" s="30" t="s">
        <v>84</v>
      </c>
      <c r="C11" s="106">
        <v>0</v>
      </c>
      <c r="D11" s="73">
        <f>SUMPRODUCT((MONTH('Personnel 1000'!$D$5:'Personnel 1000'!$D$93)='Ledger Report'!D$3)*('Personnel 1000'!$E$5:'Personnel 1000'!$E$93=$B11)*('Personnel 1000'!$O$5:'Personnel 1000'!$O$93))</f>
        <v>0</v>
      </c>
      <c r="E11" s="73">
        <f>SUMPRODUCT((MONTH('Personnel 1000'!$D$5:'Personnel 1000'!$D$93)='Ledger Report'!E$3)*('Personnel 1000'!$E$5:'Personnel 1000'!$E$93=$B11)*('Personnel 1000'!$O$5:'Personnel 1000'!$O$93))</f>
        <v>0</v>
      </c>
      <c r="F11" s="73">
        <f>SUMPRODUCT((MONTH('Personnel 1000'!$D$5:'Personnel 1000'!$D$93)='Ledger Report'!F$3)*('Personnel 1000'!$E$5:'Personnel 1000'!$E$93=$B11)*('Personnel 1000'!$O$5:'Personnel 1000'!$O$93))</f>
        <v>0</v>
      </c>
      <c r="G11" s="73">
        <f>SUMPRODUCT((MONTH('Personnel 1000'!$D$5:'Personnel 1000'!$D$93)='Ledger Report'!G$3)*('Personnel 1000'!$E$5:'Personnel 1000'!$E$93=$B11)*('Personnel 1000'!$O$5:'Personnel 1000'!$O$93))</f>
        <v>0</v>
      </c>
      <c r="H11" s="73">
        <f>SUMPRODUCT((MONTH('Personnel 1000'!$D$5:'Personnel 1000'!$D$93)='Ledger Report'!H$3)*('Personnel 1000'!$E$5:'Personnel 1000'!$E$93=$B11)*('Personnel 1000'!$O$5:'Personnel 1000'!$O$93))</f>
        <v>0</v>
      </c>
      <c r="I11" s="73">
        <f>SUMPRODUCT((MONTH('Personnel 1000'!$D$5:'Personnel 1000'!$D$93)='Ledger Report'!I$3)*('Personnel 1000'!$E$5:'Personnel 1000'!$E$93=$B11)*('Personnel 1000'!$O$5:'Personnel 1000'!$O$93))</f>
        <v>0</v>
      </c>
      <c r="J11" s="73">
        <f>SUMPRODUCT((MONTH('Personnel 1000'!$D$5:'Personnel 1000'!$D$93)='Ledger Report'!J$3)*('Personnel 1000'!$E$5:'Personnel 1000'!$E$93=$B11)*('Personnel 1000'!$O$5:'Personnel 1000'!$O$93))</f>
        <v>0</v>
      </c>
      <c r="K11" s="73">
        <f>SUMPRODUCT((MONTH('Personnel 1000'!$D$5:'Personnel 1000'!$D$93)='Ledger Report'!K$3)*('Personnel 1000'!$E$5:'Personnel 1000'!$E$93=$B11)*('Personnel 1000'!$O$5:'Personnel 1000'!$O$93))</f>
        <v>0</v>
      </c>
      <c r="L11" s="73">
        <f>SUMPRODUCT((MONTH('Personnel 1000'!$D$5:'Personnel 1000'!$D$93)='Ledger Report'!L$3)*('Personnel 1000'!$E$5:'Personnel 1000'!$E$93=$B11)*('Personnel 1000'!$O$5:'Personnel 1000'!$O$93))</f>
        <v>0</v>
      </c>
      <c r="M11" s="73">
        <f>SUMPRODUCT((MONTH('Personnel 1000'!$D$5:'Personnel 1000'!$D$93)='Ledger Report'!M$3)*('Personnel 1000'!$E$5:'Personnel 1000'!$E$93=$B11)*('Personnel 1000'!$O$5:'Personnel 1000'!$O$93))</f>
        <v>0</v>
      </c>
      <c r="N11" s="73">
        <f>SUMPRODUCT((MONTH('Personnel 1000'!$D$5:'Personnel 1000'!$D$93)='Ledger Report'!N$3)*('Personnel 1000'!$E$5:'Personnel 1000'!$E$93=$B11)*('Personnel 1000'!$O$5:'Personnel 1000'!$O$93))</f>
        <v>0</v>
      </c>
      <c r="O11" s="73">
        <f>SUMPRODUCT((MONTH('Personnel 1000'!$D$5:'Personnel 1000'!$D$93)='Ledger Report'!O$3)*('Personnel 1000'!$E$5:'Personnel 1000'!$E$93=$B11)*('Personnel 1000'!$O$5:'Personnel 1000'!$O$93))</f>
        <v>0</v>
      </c>
      <c r="P11" s="114">
        <f t="shared" si="0"/>
        <v>0</v>
      </c>
      <c r="Q11" s="122"/>
      <c r="R11" s="8"/>
    </row>
    <row r="12" spans="1:18" x14ac:dyDescent="0.3">
      <c r="A12" s="224"/>
      <c r="B12" s="100" t="s">
        <v>84</v>
      </c>
      <c r="C12" s="106">
        <v>0</v>
      </c>
      <c r="D12" s="73">
        <f>SUMPRODUCT((MONTH('Personnel 1000'!$D$5:'Personnel 1000'!$D$93)='Ledger Report'!D$3)*('Personnel 1000'!$E$5:'Personnel 1000'!$E$93=$B12)*('Personnel 1000'!$O$5:'Personnel 1000'!$O$93))</f>
        <v>0</v>
      </c>
      <c r="E12" s="73">
        <f>SUMPRODUCT((MONTH('Personnel 1000'!$D$5:'Personnel 1000'!$D$93)='Ledger Report'!E$3)*('Personnel 1000'!$E$5:'Personnel 1000'!$E$93=$B12)*('Personnel 1000'!$O$5:'Personnel 1000'!$O$93))</f>
        <v>0</v>
      </c>
      <c r="F12" s="73">
        <f>SUMPRODUCT((MONTH('Personnel 1000'!$D$5:'Personnel 1000'!$D$93)='Ledger Report'!F$3)*('Personnel 1000'!$E$5:'Personnel 1000'!$E$93=$B12)*('Personnel 1000'!$O$5:'Personnel 1000'!$O$93))</f>
        <v>0</v>
      </c>
      <c r="G12" s="73">
        <f>SUMPRODUCT((MONTH('Personnel 1000'!$D$5:'Personnel 1000'!$D$93)='Ledger Report'!G$3)*('Personnel 1000'!$E$5:'Personnel 1000'!$E$93=$B12)*('Personnel 1000'!$O$5:'Personnel 1000'!$O$93))</f>
        <v>0</v>
      </c>
      <c r="H12" s="73">
        <f>SUMPRODUCT((MONTH('Personnel 1000'!$D$5:'Personnel 1000'!$D$93)='Ledger Report'!H$3)*('Personnel 1000'!$E$5:'Personnel 1000'!$E$93=$B12)*('Personnel 1000'!$O$5:'Personnel 1000'!$O$93))</f>
        <v>0</v>
      </c>
      <c r="I12" s="73">
        <f>SUMPRODUCT((MONTH('Personnel 1000'!$D$5:'Personnel 1000'!$D$93)='Ledger Report'!I$3)*('Personnel 1000'!$E$5:'Personnel 1000'!$E$93=$B12)*('Personnel 1000'!$O$5:'Personnel 1000'!$O$93))</f>
        <v>0</v>
      </c>
      <c r="J12" s="73">
        <f>SUMPRODUCT((MONTH('Personnel 1000'!$D$5:'Personnel 1000'!$D$93)='Ledger Report'!J$3)*('Personnel 1000'!$E$5:'Personnel 1000'!$E$93=$B12)*('Personnel 1000'!$O$5:'Personnel 1000'!$O$93))</f>
        <v>0</v>
      </c>
      <c r="K12" s="73">
        <f>SUMPRODUCT((MONTH('Personnel 1000'!$D$5:'Personnel 1000'!$D$93)='Ledger Report'!K$3)*('Personnel 1000'!$E$5:'Personnel 1000'!$E$93=$B12)*('Personnel 1000'!$O$5:'Personnel 1000'!$O$93))</f>
        <v>0</v>
      </c>
      <c r="L12" s="73">
        <f>SUMPRODUCT((MONTH('Personnel 1000'!$D$5:'Personnel 1000'!$D$93)='Ledger Report'!L$3)*('Personnel 1000'!$E$5:'Personnel 1000'!$E$93=$B12)*('Personnel 1000'!$O$5:'Personnel 1000'!$O$93))</f>
        <v>0</v>
      </c>
      <c r="M12" s="73">
        <f>SUMPRODUCT((MONTH('Personnel 1000'!$D$5:'Personnel 1000'!$D$93)='Ledger Report'!M$3)*('Personnel 1000'!$E$5:'Personnel 1000'!$E$93=$B12)*('Personnel 1000'!$O$5:'Personnel 1000'!$O$93))</f>
        <v>0</v>
      </c>
      <c r="N12" s="73">
        <f>SUMPRODUCT((MONTH('Personnel 1000'!$D$5:'Personnel 1000'!$D$93)='Ledger Report'!N$3)*('Personnel 1000'!$E$5:'Personnel 1000'!$E$93=$B12)*('Personnel 1000'!$O$5:'Personnel 1000'!$O$93))</f>
        <v>0</v>
      </c>
      <c r="O12" s="73">
        <f>SUMPRODUCT((MONTH('Personnel 1000'!$D$5:'Personnel 1000'!$D$93)='Ledger Report'!O$3)*('Personnel 1000'!$E$5:'Personnel 1000'!$E$93=$B12)*('Personnel 1000'!$O$5:'Personnel 1000'!$O$93))</f>
        <v>0</v>
      </c>
      <c r="P12" s="114">
        <f t="shared" si="0"/>
        <v>0</v>
      </c>
      <c r="Q12" s="122"/>
      <c r="R12" s="8"/>
    </row>
    <row r="13" spans="1:18" x14ac:dyDescent="0.3">
      <c r="A13" s="224"/>
      <c r="B13" s="100" t="s">
        <v>84</v>
      </c>
      <c r="C13" s="106">
        <v>0</v>
      </c>
      <c r="D13" s="73">
        <f>SUMPRODUCT((MONTH('Personnel 1000'!$D$5:'Personnel 1000'!$D$93)='Ledger Report'!D$3)*('Personnel 1000'!$E$5:'Personnel 1000'!$E$93=$B13)*('Personnel 1000'!$O$5:'Personnel 1000'!$O$93))</f>
        <v>0</v>
      </c>
      <c r="E13" s="73">
        <f>SUMPRODUCT((MONTH('Personnel 1000'!$D$5:'Personnel 1000'!$D$93)='Ledger Report'!E$3)*('Personnel 1000'!$E$5:'Personnel 1000'!$E$93=$B13)*('Personnel 1000'!$O$5:'Personnel 1000'!$O$93))</f>
        <v>0</v>
      </c>
      <c r="F13" s="73">
        <f>SUMPRODUCT((MONTH('Personnel 1000'!$D$5:'Personnel 1000'!$D$93)='Ledger Report'!F$3)*('Personnel 1000'!$E$5:'Personnel 1000'!$E$93=$B13)*('Personnel 1000'!$O$5:'Personnel 1000'!$O$93))</f>
        <v>0</v>
      </c>
      <c r="G13" s="73">
        <f>SUMPRODUCT((MONTH('Personnel 1000'!$D$5:'Personnel 1000'!$D$93)='Ledger Report'!G$3)*('Personnel 1000'!$E$5:'Personnel 1000'!$E$93=$B13)*('Personnel 1000'!$O$5:'Personnel 1000'!$O$93))</f>
        <v>0</v>
      </c>
      <c r="H13" s="73">
        <f>SUMPRODUCT((MONTH('Personnel 1000'!$D$5:'Personnel 1000'!$D$93)='Ledger Report'!H$3)*('Personnel 1000'!$E$5:'Personnel 1000'!$E$93=$B13)*('Personnel 1000'!$O$5:'Personnel 1000'!$O$93))</f>
        <v>0</v>
      </c>
      <c r="I13" s="73">
        <f>SUMPRODUCT((MONTH('Personnel 1000'!$D$5:'Personnel 1000'!$D$93)='Ledger Report'!I$3)*('Personnel 1000'!$E$5:'Personnel 1000'!$E$93=$B13)*('Personnel 1000'!$O$5:'Personnel 1000'!$O$93))</f>
        <v>0</v>
      </c>
      <c r="J13" s="73">
        <f>SUMPRODUCT((MONTH('Personnel 1000'!$D$5:'Personnel 1000'!$D$93)='Ledger Report'!J$3)*('Personnel 1000'!$E$5:'Personnel 1000'!$E$93=$B13)*('Personnel 1000'!$O$5:'Personnel 1000'!$O$93))</f>
        <v>0</v>
      </c>
      <c r="K13" s="73">
        <f>SUMPRODUCT((MONTH('Personnel 1000'!$D$5:'Personnel 1000'!$D$93)='Ledger Report'!K$3)*('Personnel 1000'!$E$5:'Personnel 1000'!$E$93=$B13)*('Personnel 1000'!$O$5:'Personnel 1000'!$O$93))</f>
        <v>0</v>
      </c>
      <c r="L13" s="73">
        <f>SUMPRODUCT((MONTH('Personnel 1000'!$D$5:'Personnel 1000'!$D$93)='Ledger Report'!L$3)*('Personnel 1000'!$E$5:'Personnel 1000'!$E$93=$B13)*('Personnel 1000'!$O$5:'Personnel 1000'!$O$93))</f>
        <v>0</v>
      </c>
      <c r="M13" s="73">
        <f>SUMPRODUCT((MONTH('Personnel 1000'!$D$5:'Personnel 1000'!$D$93)='Ledger Report'!M$3)*('Personnel 1000'!$E$5:'Personnel 1000'!$E$93=$B13)*('Personnel 1000'!$O$5:'Personnel 1000'!$O$93))</f>
        <v>0</v>
      </c>
      <c r="N13" s="73">
        <f>SUMPRODUCT((MONTH('Personnel 1000'!$D$5:'Personnel 1000'!$D$93)='Ledger Report'!N$3)*('Personnel 1000'!$E$5:'Personnel 1000'!$E$93=$B13)*('Personnel 1000'!$O$5:'Personnel 1000'!$O$93))</f>
        <v>0</v>
      </c>
      <c r="O13" s="73">
        <f>SUMPRODUCT((MONTH('Personnel 1000'!$D$5:'Personnel 1000'!$D$93)='Ledger Report'!O$3)*('Personnel 1000'!$E$5:'Personnel 1000'!$E$93=$B13)*('Personnel 1000'!$O$5:'Personnel 1000'!$O$93))</f>
        <v>0</v>
      </c>
      <c r="P13" s="114">
        <f t="shared" si="0"/>
        <v>0</v>
      </c>
      <c r="Q13" s="122"/>
      <c r="R13" s="8"/>
    </row>
    <row r="14" spans="1:18" x14ac:dyDescent="0.3">
      <c r="A14" s="224"/>
      <c r="B14" s="100" t="s">
        <v>84</v>
      </c>
      <c r="C14" s="106">
        <v>0</v>
      </c>
      <c r="D14" s="73">
        <f>SUMPRODUCT((MONTH('Personnel 1000'!$D$5:'Personnel 1000'!$D$93)='Ledger Report'!D$3)*('Personnel 1000'!$E$5:'Personnel 1000'!$E$93=$B14)*('Personnel 1000'!$O$5:'Personnel 1000'!$O$93))</f>
        <v>0</v>
      </c>
      <c r="E14" s="73">
        <f>SUMPRODUCT((MONTH('Personnel 1000'!$D$5:'Personnel 1000'!$D$93)='Ledger Report'!E$3)*('Personnel 1000'!$E$5:'Personnel 1000'!$E$93=$B14)*('Personnel 1000'!$O$5:'Personnel 1000'!$O$93))</f>
        <v>0</v>
      </c>
      <c r="F14" s="73">
        <f>SUMPRODUCT((MONTH('Personnel 1000'!$D$5:'Personnel 1000'!$D$93)='Ledger Report'!F$3)*('Personnel 1000'!$E$5:'Personnel 1000'!$E$93=$B14)*('Personnel 1000'!$O$5:'Personnel 1000'!$O$93))</f>
        <v>0</v>
      </c>
      <c r="G14" s="73">
        <f>SUMPRODUCT((MONTH('Personnel 1000'!$D$5:'Personnel 1000'!$D$93)='Ledger Report'!G$3)*('Personnel 1000'!$E$5:'Personnel 1000'!$E$93=$B14)*('Personnel 1000'!$O$5:'Personnel 1000'!$O$93))</f>
        <v>0</v>
      </c>
      <c r="H14" s="73">
        <f>SUMPRODUCT((MONTH('Personnel 1000'!$D$5:'Personnel 1000'!$D$93)='Ledger Report'!H$3)*('Personnel 1000'!$E$5:'Personnel 1000'!$E$93=$B14)*('Personnel 1000'!$O$5:'Personnel 1000'!$O$93))</f>
        <v>0</v>
      </c>
      <c r="I14" s="73">
        <f>SUMPRODUCT((MONTH('Personnel 1000'!$D$5:'Personnel 1000'!$D$93)='Ledger Report'!I$3)*('Personnel 1000'!$E$5:'Personnel 1000'!$E$93=$B14)*('Personnel 1000'!$O$5:'Personnel 1000'!$O$93))</f>
        <v>0</v>
      </c>
      <c r="J14" s="73">
        <f>SUMPRODUCT((MONTH('Personnel 1000'!$D$5:'Personnel 1000'!$D$93)='Ledger Report'!J$3)*('Personnel 1000'!$E$5:'Personnel 1000'!$E$93=$B14)*('Personnel 1000'!$O$5:'Personnel 1000'!$O$93))</f>
        <v>0</v>
      </c>
      <c r="K14" s="73">
        <f>SUMPRODUCT((MONTH('Personnel 1000'!$D$5:'Personnel 1000'!$D$93)='Ledger Report'!K$3)*('Personnel 1000'!$E$5:'Personnel 1000'!$E$93=$B14)*('Personnel 1000'!$O$5:'Personnel 1000'!$O$93))</f>
        <v>0</v>
      </c>
      <c r="L14" s="73">
        <f>SUMPRODUCT((MONTH('Personnel 1000'!$D$5:'Personnel 1000'!$D$93)='Ledger Report'!L$3)*('Personnel 1000'!$E$5:'Personnel 1000'!$E$93=$B14)*('Personnel 1000'!$O$5:'Personnel 1000'!$O$93))</f>
        <v>0</v>
      </c>
      <c r="M14" s="73">
        <f>SUMPRODUCT((MONTH('Personnel 1000'!$D$5:'Personnel 1000'!$D$93)='Ledger Report'!M$3)*('Personnel 1000'!$E$5:'Personnel 1000'!$E$93=$B14)*('Personnel 1000'!$O$5:'Personnel 1000'!$O$93))</f>
        <v>0</v>
      </c>
      <c r="N14" s="73">
        <f>SUMPRODUCT((MONTH('Personnel 1000'!$D$5:'Personnel 1000'!$D$93)='Ledger Report'!N$3)*('Personnel 1000'!$E$5:'Personnel 1000'!$E$93=$B14)*('Personnel 1000'!$O$5:'Personnel 1000'!$O$93))</f>
        <v>0</v>
      </c>
      <c r="O14" s="73">
        <f>SUMPRODUCT((MONTH('Personnel 1000'!$D$5:'Personnel 1000'!$D$93)='Ledger Report'!O$3)*('Personnel 1000'!$E$5:'Personnel 1000'!$E$93=$B14)*('Personnel 1000'!$O$5:'Personnel 1000'!$O$93))</f>
        <v>0</v>
      </c>
      <c r="P14" s="114">
        <f t="shared" si="0"/>
        <v>0</v>
      </c>
      <c r="Q14" s="122"/>
      <c r="R14" s="8"/>
    </row>
    <row r="15" spans="1:18" x14ac:dyDescent="0.3">
      <c r="A15" s="224"/>
      <c r="B15" s="100" t="s">
        <v>84</v>
      </c>
      <c r="C15" s="106">
        <v>0</v>
      </c>
      <c r="D15" s="73">
        <f>SUMPRODUCT((MONTH('Personnel 1000'!$D$5:'Personnel 1000'!$D$93)='Ledger Report'!D$3)*('Personnel 1000'!$E$5:'Personnel 1000'!$E$93=$B15)*('Personnel 1000'!$O$5:'Personnel 1000'!$O$93))</f>
        <v>0</v>
      </c>
      <c r="E15" s="73">
        <f>SUMPRODUCT((MONTH('Personnel 1000'!$D$5:'Personnel 1000'!$D$93)='Ledger Report'!E$3)*('Personnel 1000'!$E$5:'Personnel 1000'!$E$93=$B15)*('Personnel 1000'!$O$5:'Personnel 1000'!$O$93))</f>
        <v>0</v>
      </c>
      <c r="F15" s="73">
        <f>SUMPRODUCT((MONTH('Personnel 1000'!$D$5:'Personnel 1000'!$D$93)='Ledger Report'!F$3)*('Personnel 1000'!$E$5:'Personnel 1000'!$E$93=$B15)*('Personnel 1000'!$O$5:'Personnel 1000'!$O$93))</f>
        <v>0</v>
      </c>
      <c r="G15" s="73">
        <f>SUMPRODUCT((MONTH('Personnel 1000'!$D$5:'Personnel 1000'!$D$93)='Ledger Report'!G$3)*('Personnel 1000'!$E$5:'Personnel 1000'!$E$93=$B15)*('Personnel 1000'!$O$5:'Personnel 1000'!$O$93))</f>
        <v>0</v>
      </c>
      <c r="H15" s="73">
        <f>SUMPRODUCT((MONTH('Personnel 1000'!$D$5:'Personnel 1000'!$D$93)='Ledger Report'!H$3)*('Personnel 1000'!$E$5:'Personnel 1000'!$E$93=$B15)*('Personnel 1000'!$O$5:'Personnel 1000'!$O$93))</f>
        <v>0</v>
      </c>
      <c r="I15" s="73">
        <f>SUMPRODUCT((MONTH('Personnel 1000'!$D$5:'Personnel 1000'!$D$93)='Ledger Report'!I$3)*('Personnel 1000'!$E$5:'Personnel 1000'!$E$93=$B15)*('Personnel 1000'!$O$5:'Personnel 1000'!$O$93))</f>
        <v>0</v>
      </c>
      <c r="J15" s="73">
        <f>SUMPRODUCT((MONTH('Personnel 1000'!$D$5:'Personnel 1000'!$D$93)='Ledger Report'!J$3)*('Personnel 1000'!$E$5:'Personnel 1000'!$E$93=$B15)*('Personnel 1000'!$O$5:'Personnel 1000'!$O$93))</f>
        <v>0</v>
      </c>
      <c r="K15" s="73">
        <f>SUMPRODUCT((MONTH('Personnel 1000'!$D$5:'Personnel 1000'!$D$93)='Ledger Report'!K$3)*('Personnel 1000'!$E$5:'Personnel 1000'!$E$93=$B15)*('Personnel 1000'!$O$5:'Personnel 1000'!$O$93))</f>
        <v>0</v>
      </c>
      <c r="L15" s="73">
        <f>SUMPRODUCT((MONTH('Personnel 1000'!$D$5:'Personnel 1000'!$D$93)='Ledger Report'!L$3)*('Personnel 1000'!$E$5:'Personnel 1000'!$E$93=$B15)*('Personnel 1000'!$O$5:'Personnel 1000'!$O$93))</f>
        <v>0</v>
      </c>
      <c r="M15" s="73">
        <f>SUMPRODUCT((MONTH('Personnel 1000'!$D$5:'Personnel 1000'!$D$93)='Ledger Report'!M$3)*('Personnel 1000'!$E$5:'Personnel 1000'!$E$93=$B15)*('Personnel 1000'!$O$5:'Personnel 1000'!$O$93))</f>
        <v>0</v>
      </c>
      <c r="N15" s="73">
        <f>SUMPRODUCT((MONTH('Personnel 1000'!$D$5:'Personnel 1000'!$D$93)='Ledger Report'!N$3)*('Personnel 1000'!$E$5:'Personnel 1000'!$E$93=$B15)*('Personnel 1000'!$O$5:'Personnel 1000'!$O$93))</f>
        <v>0</v>
      </c>
      <c r="O15" s="73">
        <f>SUMPRODUCT((MONTH('Personnel 1000'!$D$5:'Personnel 1000'!$D$93)='Ledger Report'!O$3)*('Personnel 1000'!$E$5:'Personnel 1000'!$E$93=$B15)*('Personnel 1000'!$O$5:'Personnel 1000'!$O$93))</f>
        <v>0</v>
      </c>
      <c r="P15" s="114">
        <f t="shared" si="0"/>
        <v>0</v>
      </c>
      <c r="Q15" s="122"/>
      <c r="R15" s="8"/>
    </row>
    <row r="16" spans="1:18" x14ac:dyDescent="0.3">
      <c r="A16" s="224"/>
      <c r="B16" s="100" t="s">
        <v>84</v>
      </c>
      <c r="C16" s="106">
        <v>0</v>
      </c>
      <c r="D16" s="73">
        <f>SUMPRODUCT((MONTH('Personnel 1000'!$D$5:'Personnel 1000'!$D$93)='Ledger Report'!D$3)*('Personnel 1000'!$E$5:'Personnel 1000'!$E$93=$B16)*('Personnel 1000'!$O$5:'Personnel 1000'!$O$93))</f>
        <v>0</v>
      </c>
      <c r="E16" s="73">
        <f>SUMPRODUCT((MONTH('Personnel 1000'!$D$5:'Personnel 1000'!$D$93)='Ledger Report'!E$3)*('Personnel 1000'!$E$5:'Personnel 1000'!$E$93=$B16)*('Personnel 1000'!$O$5:'Personnel 1000'!$O$93))</f>
        <v>0</v>
      </c>
      <c r="F16" s="73">
        <f>SUMPRODUCT((MONTH('Personnel 1000'!$D$5:'Personnel 1000'!$D$93)='Ledger Report'!F$3)*('Personnel 1000'!$E$5:'Personnel 1000'!$E$93=$B16)*('Personnel 1000'!$O$5:'Personnel 1000'!$O$93))</f>
        <v>0</v>
      </c>
      <c r="G16" s="73">
        <f>SUMPRODUCT((MONTH('Personnel 1000'!$D$5:'Personnel 1000'!$D$93)='Ledger Report'!G$3)*('Personnel 1000'!$E$5:'Personnel 1000'!$E$93=$B16)*('Personnel 1000'!$O$5:'Personnel 1000'!$O$93))</f>
        <v>0</v>
      </c>
      <c r="H16" s="73">
        <f>SUMPRODUCT((MONTH('Personnel 1000'!$D$5:'Personnel 1000'!$D$93)='Ledger Report'!H$3)*('Personnel 1000'!$E$5:'Personnel 1000'!$E$93=$B16)*('Personnel 1000'!$O$5:'Personnel 1000'!$O$93))</f>
        <v>0</v>
      </c>
      <c r="I16" s="73">
        <f>SUMPRODUCT((MONTH('Personnel 1000'!$D$5:'Personnel 1000'!$D$93)='Ledger Report'!I$3)*('Personnel 1000'!$E$5:'Personnel 1000'!$E$93=$B16)*('Personnel 1000'!$O$5:'Personnel 1000'!$O$93))</f>
        <v>0</v>
      </c>
      <c r="J16" s="73">
        <f>SUMPRODUCT((MONTH('Personnel 1000'!$D$5:'Personnel 1000'!$D$93)='Ledger Report'!J$3)*('Personnel 1000'!$E$5:'Personnel 1000'!$E$93=$B16)*('Personnel 1000'!$O$5:'Personnel 1000'!$O$93))</f>
        <v>0</v>
      </c>
      <c r="K16" s="73">
        <f>SUMPRODUCT((MONTH('Personnel 1000'!$D$5:'Personnel 1000'!$D$93)='Ledger Report'!K$3)*('Personnel 1000'!$E$5:'Personnel 1000'!$E$93=$B16)*('Personnel 1000'!$O$5:'Personnel 1000'!$O$93))</f>
        <v>0</v>
      </c>
      <c r="L16" s="73">
        <f>SUMPRODUCT((MONTH('Personnel 1000'!$D$5:'Personnel 1000'!$D$93)='Ledger Report'!L$3)*('Personnel 1000'!$E$5:'Personnel 1000'!$E$93=$B16)*('Personnel 1000'!$O$5:'Personnel 1000'!$O$93))</f>
        <v>0</v>
      </c>
      <c r="M16" s="73">
        <f>SUMPRODUCT((MONTH('Personnel 1000'!$D$5:'Personnel 1000'!$D$93)='Ledger Report'!M$3)*('Personnel 1000'!$E$5:'Personnel 1000'!$E$93=$B16)*('Personnel 1000'!$O$5:'Personnel 1000'!$O$93))</f>
        <v>0</v>
      </c>
      <c r="N16" s="73">
        <f>SUMPRODUCT((MONTH('Personnel 1000'!$D$5:'Personnel 1000'!$D$93)='Ledger Report'!N$3)*('Personnel 1000'!$E$5:'Personnel 1000'!$E$93=$B16)*('Personnel 1000'!$O$5:'Personnel 1000'!$O$93))</f>
        <v>0</v>
      </c>
      <c r="O16" s="73">
        <f>SUMPRODUCT((MONTH('Personnel 1000'!$D$5:'Personnel 1000'!$D$93)='Ledger Report'!O$3)*('Personnel 1000'!$E$5:'Personnel 1000'!$E$93=$B16)*('Personnel 1000'!$O$5:'Personnel 1000'!$O$93))</f>
        <v>0</v>
      </c>
      <c r="P16" s="114">
        <f t="shared" si="0"/>
        <v>0</v>
      </c>
      <c r="Q16" s="122"/>
      <c r="R16" s="8"/>
    </row>
    <row r="17" spans="1:18" x14ac:dyDescent="0.3">
      <c r="A17" s="224"/>
      <c r="B17" s="100" t="s">
        <v>84</v>
      </c>
      <c r="C17" s="106">
        <v>0</v>
      </c>
      <c r="D17" s="73">
        <f>SUMPRODUCT((MONTH('Personnel 1000'!$D$5:'Personnel 1000'!$D$93)='Ledger Report'!D$3)*('Personnel 1000'!$E$5:'Personnel 1000'!$E$93=$B17)*('Personnel 1000'!$O$5:'Personnel 1000'!$O$93))</f>
        <v>0</v>
      </c>
      <c r="E17" s="73">
        <f>SUMPRODUCT((MONTH('Personnel 1000'!$D$5:'Personnel 1000'!$D$93)='Ledger Report'!E$3)*('Personnel 1000'!$E$5:'Personnel 1000'!$E$93=$B17)*('Personnel 1000'!$O$5:'Personnel 1000'!$O$93))</f>
        <v>0</v>
      </c>
      <c r="F17" s="73">
        <f>SUMPRODUCT((MONTH('Personnel 1000'!$D$5:'Personnel 1000'!$D$93)='Ledger Report'!F$3)*('Personnel 1000'!$E$5:'Personnel 1000'!$E$93=$B17)*('Personnel 1000'!$O$5:'Personnel 1000'!$O$93))</f>
        <v>0</v>
      </c>
      <c r="G17" s="73">
        <f>SUMPRODUCT((MONTH('Personnel 1000'!$D$5:'Personnel 1000'!$D$93)='Ledger Report'!G$3)*('Personnel 1000'!$E$5:'Personnel 1000'!$E$93=$B17)*('Personnel 1000'!$O$5:'Personnel 1000'!$O$93))</f>
        <v>0</v>
      </c>
      <c r="H17" s="73">
        <f>SUMPRODUCT((MONTH('Personnel 1000'!$D$5:'Personnel 1000'!$D$93)='Ledger Report'!H$3)*('Personnel 1000'!$E$5:'Personnel 1000'!$E$93=$B17)*('Personnel 1000'!$O$5:'Personnel 1000'!$O$93))</f>
        <v>0</v>
      </c>
      <c r="I17" s="73">
        <f>SUMPRODUCT((MONTH('Personnel 1000'!$D$5:'Personnel 1000'!$D$93)='Ledger Report'!I$3)*('Personnel 1000'!$E$5:'Personnel 1000'!$E$93=$B17)*('Personnel 1000'!$O$5:'Personnel 1000'!$O$93))</f>
        <v>0</v>
      </c>
      <c r="J17" s="73">
        <f>SUMPRODUCT((MONTH('Personnel 1000'!$D$5:'Personnel 1000'!$D$93)='Ledger Report'!J$3)*('Personnel 1000'!$E$5:'Personnel 1000'!$E$93=$B17)*('Personnel 1000'!$O$5:'Personnel 1000'!$O$93))</f>
        <v>0</v>
      </c>
      <c r="K17" s="73">
        <f>SUMPRODUCT((MONTH('Personnel 1000'!$D$5:'Personnel 1000'!$D$93)='Ledger Report'!K$3)*('Personnel 1000'!$E$5:'Personnel 1000'!$E$93=$B17)*('Personnel 1000'!$O$5:'Personnel 1000'!$O$93))</f>
        <v>0</v>
      </c>
      <c r="L17" s="73">
        <f>SUMPRODUCT((MONTH('Personnel 1000'!$D$5:'Personnel 1000'!$D$93)='Ledger Report'!L$3)*('Personnel 1000'!$E$5:'Personnel 1000'!$E$93=$B17)*('Personnel 1000'!$O$5:'Personnel 1000'!$O$93))</f>
        <v>0</v>
      </c>
      <c r="M17" s="73">
        <f>SUMPRODUCT((MONTH('Personnel 1000'!$D$5:'Personnel 1000'!$D$93)='Ledger Report'!M$3)*('Personnel 1000'!$E$5:'Personnel 1000'!$E$93=$B17)*('Personnel 1000'!$O$5:'Personnel 1000'!$O$93))</f>
        <v>0</v>
      </c>
      <c r="N17" s="73">
        <f>SUMPRODUCT((MONTH('Personnel 1000'!$D$5:'Personnel 1000'!$D$93)='Ledger Report'!N$3)*('Personnel 1000'!$E$5:'Personnel 1000'!$E$93=$B17)*('Personnel 1000'!$O$5:'Personnel 1000'!$O$93))</f>
        <v>0</v>
      </c>
      <c r="O17" s="73">
        <f>SUMPRODUCT((MONTH('Personnel 1000'!$D$5:'Personnel 1000'!$D$93)='Ledger Report'!O$3)*('Personnel 1000'!$E$5:'Personnel 1000'!$E$93=$B17)*('Personnel 1000'!$O$5:'Personnel 1000'!$O$93))</f>
        <v>0</v>
      </c>
      <c r="P17" s="114">
        <f t="shared" si="0"/>
        <v>0</v>
      </c>
      <c r="Q17" s="122"/>
      <c r="R17" s="8"/>
    </row>
    <row r="18" spans="1:18" s="209" customFormat="1" x14ac:dyDescent="0.3">
      <c r="A18" s="224"/>
      <c r="B18" s="170"/>
      <c r="C18" s="106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114"/>
      <c r="Q18" s="122"/>
      <c r="R18" s="82"/>
    </row>
    <row r="19" spans="1:18" s="209" customFormat="1" x14ac:dyDescent="0.3">
      <c r="A19" s="224"/>
      <c r="B19" s="170"/>
      <c r="C19" s="106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114"/>
      <c r="Q19" s="122"/>
      <c r="R19" s="82"/>
    </row>
    <row r="20" spans="1:18" s="209" customFormat="1" x14ac:dyDescent="0.3">
      <c r="A20" s="225"/>
      <c r="B20" s="17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12"/>
      <c r="Q20" s="122"/>
      <c r="R20" s="82"/>
    </row>
    <row r="21" spans="1:18" x14ac:dyDescent="0.3">
      <c r="A21" s="227">
        <v>1230</v>
      </c>
      <c r="B21" s="34" t="s">
        <v>3</v>
      </c>
      <c r="C21" s="57">
        <f>SUM(C22:C24)</f>
        <v>0</v>
      </c>
      <c r="D21" s="74">
        <f t="shared" ref="D21:O21" si="2">SUM(D22:D24)</f>
        <v>0</v>
      </c>
      <c r="E21" s="74">
        <f t="shared" si="2"/>
        <v>0</v>
      </c>
      <c r="F21" s="74">
        <f t="shared" si="2"/>
        <v>0</v>
      </c>
      <c r="G21" s="74">
        <f t="shared" si="2"/>
        <v>0</v>
      </c>
      <c r="H21" s="74">
        <f t="shared" si="2"/>
        <v>0</v>
      </c>
      <c r="I21" s="74">
        <f t="shared" si="2"/>
        <v>0</v>
      </c>
      <c r="J21" s="74">
        <f t="shared" si="2"/>
        <v>0</v>
      </c>
      <c r="K21" s="74">
        <f t="shared" si="2"/>
        <v>0</v>
      </c>
      <c r="L21" s="74">
        <f t="shared" si="2"/>
        <v>0</v>
      </c>
      <c r="M21" s="74">
        <f t="shared" si="2"/>
        <v>0</v>
      </c>
      <c r="N21" s="74">
        <f t="shared" si="2"/>
        <v>0</v>
      </c>
      <c r="O21" s="74">
        <f t="shared" si="2"/>
        <v>0</v>
      </c>
      <c r="P21" s="116">
        <f t="shared" si="0"/>
        <v>0</v>
      </c>
      <c r="Q21" s="122"/>
      <c r="R21" s="8"/>
    </row>
    <row r="22" spans="1:18" x14ac:dyDescent="0.3">
      <c r="A22" s="228"/>
      <c r="B22" s="100" t="s">
        <v>84</v>
      </c>
      <c r="C22" s="106">
        <v>0</v>
      </c>
      <c r="D22" s="73">
        <f>SUMPRODUCT((MONTH('Personnel 1000'!$D$5:'Personnel 1000'!$D$93)='Ledger Report'!D$3)*('Personnel 1000'!$E$5:'Personnel 1000'!$E$93=$B22)*('Personnel 1000'!$O$5:'Personnel 1000'!$O$93))</f>
        <v>0</v>
      </c>
      <c r="E22" s="73">
        <f>SUMPRODUCT((MONTH('Personnel 1000'!$D$5:'Personnel 1000'!$D$93)='Ledger Report'!E$3)*('Personnel 1000'!$E$5:'Personnel 1000'!$E$93=$B22)*('Personnel 1000'!$O$5:'Personnel 1000'!$O$93))</f>
        <v>0</v>
      </c>
      <c r="F22" s="73">
        <f>SUMPRODUCT((MONTH('Personnel 1000'!$D$5:'Personnel 1000'!$D$93)='Ledger Report'!F$3)*('Personnel 1000'!$E$5:'Personnel 1000'!$E$93=$B22)*('Personnel 1000'!$O$5:'Personnel 1000'!$O$93))</f>
        <v>0</v>
      </c>
      <c r="G22" s="73">
        <f>SUMPRODUCT((MONTH('Personnel 1000'!$D$5:'Personnel 1000'!$D$93)='Ledger Report'!G$3)*('Personnel 1000'!$E$5:'Personnel 1000'!$E$93=$B22)*('Personnel 1000'!$O$5:'Personnel 1000'!$O$93))</f>
        <v>0</v>
      </c>
      <c r="H22" s="73">
        <f>SUMPRODUCT((MONTH('Personnel 1000'!$D$5:'Personnel 1000'!$D$93)='Ledger Report'!H$3)*('Personnel 1000'!$E$5:'Personnel 1000'!$E$93=$B22)*('Personnel 1000'!$O$5:'Personnel 1000'!$O$93))</f>
        <v>0</v>
      </c>
      <c r="I22" s="73">
        <f>SUMPRODUCT((MONTH('Personnel 1000'!$D$5:'Personnel 1000'!$D$93)='Ledger Report'!I$3)*('Personnel 1000'!$E$5:'Personnel 1000'!$E$93=$B22)*('Personnel 1000'!$O$5:'Personnel 1000'!$O$93))</f>
        <v>0</v>
      </c>
      <c r="J22" s="73">
        <f>SUMPRODUCT((MONTH('Personnel 1000'!$D$5:'Personnel 1000'!$D$93)='Ledger Report'!J$3)*('Personnel 1000'!$E$5:'Personnel 1000'!$E$93=$B22)*('Personnel 1000'!$O$5:'Personnel 1000'!$O$93))</f>
        <v>0</v>
      </c>
      <c r="K22" s="73">
        <f>SUMPRODUCT((MONTH('Personnel 1000'!$D$5:'Personnel 1000'!$D$93)='Ledger Report'!K$3)*('Personnel 1000'!$E$5:'Personnel 1000'!$E$93=$B22)*('Personnel 1000'!$O$5:'Personnel 1000'!$O$93))</f>
        <v>0</v>
      </c>
      <c r="L22" s="73">
        <f>SUMPRODUCT((MONTH('Personnel 1000'!$D$5:'Personnel 1000'!$D$93)='Ledger Report'!L$3)*('Personnel 1000'!$E$5:'Personnel 1000'!$E$93=$B22)*('Personnel 1000'!$O$5:'Personnel 1000'!$O$93))</f>
        <v>0</v>
      </c>
      <c r="M22" s="73">
        <f>SUMPRODUCT((MONTH('Personnel 1000'!$D$5:'Personnel 1000'!$D$93)='Ledger Report'!M$3)*('Personnel 1000'!$E$5:'Personnel 1000'!$E$93=$B22)*('Personnel 1000'!$O$5:'Personnel 1000'!$O$93))</f>
        <v>0</v>
      </c>
      <c r="N22" s="73">
        <f>SUMPRODUCT((MONTH('Personnel 1000'!$D$5:'Personnel 1000'!$D$93)='Ledger Report'!N$3)*('Personnel 1000'!$E$5:'Personnel 1000'!$E$93=$B22)*('Personnel 1000'!$O$5:'Personnel 1000'!$O$93))</f>
        <v>0</v>
      </c>
      <c r="O22" s="73">
        <f>SUMPRODUCT((MONTH('Personnel 1000'!$D$5:'Personnel 1000'!$D$93)='Ledger Report'!O$3)*('Personnel 1000'!$E$5:'Personnel 1000'!$E$93=$B22)*('Personnel 1000'!$O$5:'Personnel 1000'!$O$93))</f>
        <v>0</v>
      </c>
      <c r="P22" s="114">
        <f t="shared" si="0"/>
        <v>0</v>
      </c>
      <c r="Q22" s="122"/>
      <c r="R22" s="8"/>
    </row>
    <row r="23" spans="1:18" s="209" customFormat="1" x14ac:dyDescent="0.3">
      <c r="A23" s="228"/>
      <c r="B23" s="32"/>
      <c r="C23" s="106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114"/>
      <c r="Q23" s="122"/>
      <c r="R23" s="82"/>
    </row>
    <row r="24" spans="1:18" s="209" customFormat="1" x14ac:dyDescent="0.3">
      <c r="A24" s="229"/>
      <c r="B24" s="3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12"/>
      <c r="Q24" s="122"/>
      <c r="R24" s="82"/>
    </row>
    <row r="25" spans="1:18" x14ac:dyDescent="0.3">
      <c r="A25" s="227">
        <v>1250</v>
      </c>
      <c r="B25" s="34" t="s">
        <v>38</v>
      </c>
      <c r="C25" s="57">
        <f>SUM(C26:C27)</f>
        <v>0</v>
      </c>
      <c r="D25" s="74">
        <f t="shared" ref="D25:O25" si="3">SUM(D26:D27)</f>
        <v>0</v>
      </c>
      <c r="E25" s="74">
        <f t="shared" si="3"/>
        <v>0</v>
      </c>
      <c r="F25" s="74">
        <f t="shared" si="3"/>
        <v>0</v>
      </c>
      <c r="G25" s="74">
        <f t="shared" si="3"/>
        <v>0</v>
      </c>
      <c r="H25" s="74">
        <f t="shared" si="3"/>
        <v>0</v>
      </c>
      <c r="I25" s="74">
        <f t="shared" si="3"/>
        <v>0</v>
      </c>
      <c r="J25" s="74">
        <f t="shared" si="3"/>
        <v>0</v>
      </c>
      <c r="K25" s="74">
        <f t="shared" si="3"/>
        <v>0</v>
      </c>
      <c r="L25" s="74">
        <f t="shared" si="3"/>
        <v>0</v>
      </c>
      <c r="M25" s="74">
        <f t="shared" si="3"/>
        <v>0</v>
      </c>
      <c r="N25" s="74">
        <f t="shared" si="3"/>
        <v>0</v>
      </c>
      <c r="O25" s="74">
        <f t="shared" si="3"/>
        <v>0</v>
      </c>
      <c r="P25" s="116">
        <f t="shared" si="0"/>
        <v>0</v>
      </c>
      <c r="Q25" s="122"/>
      <c r="R25" s="8"/>
    </row>
    <row r="26" spans="1:18" x14ac:dyDescent="0.3">
      <c r="A26" s="228"/>
      <c r="B26" s="100" t="s">
        <v>84</v>
      </c>
      <c r="C26" s="106">
        <v>0</v>
      </c>
      <c r="D26" s="73">
        <f>SUMPRODUCT((MONTH('Personnel 1000'!$D$5:'Personnel 1000'!$D$93)='Ledger Report'!D$3)*('Personnel 1000'!$E$5:'Personnel 1000'!$E$93=$B26)*('Personnel 1000'!$O$5:'Personnel 1000'!$O$93))</f>
        <v>0</v>
      </c>
      <c r="E26" s="73">
        <f>SUMPRODUCT((MONTH('Personnel 1000'!$D$5:'Personnel 1000'!$D$93)='Ledger Report'!E$3)*('Personnel 1000'!$E$5:'Personnel 1000'!$E$93=$B26)*('Personnel 1000'!$O$5:'Personnel 1000'!$O$93))</f>
        <v>0</v>
      </c>
      <c r="F26" s="73">
        <f>SUMPRODUCT((MONTH('Personnel 1000'!$D$5:'Personnel 1000'!$D$93)='Ledger Report'!F$3)*('Personnel 1000'!$E$5:'Personnel 1000'!$E$93=$B26)*('Personnel 1000'!$O$5:'Personnel 1000'!$O$93))</f>
        <v>0</v>
      </c>
      <c r="G26" s="73">
        <f>SUMPRODUCT((MONTH('Personnel 1000'!$D$5:'Personnel 1000'!$D$93)='Ledger Report'!G$3)*('Personnel 1000'!$E$5:'Personnel 1000'!$E$93=$B26)*('Personnel 1000'!$O$5:'Personnel 1000'!$O$93))</f>
        <v>0</v>
      </c>
      <c r="H26" s="73">
        <f>SUMPRODUCT((MONTH('Personnel 1000'!$D$5:'Personnel 1000'!$D$93)='Ledger Report'!H$3)*('Personnel 1000'!$E$5:'Personnel 1000'!$E$93=$B26)*('Personnel 1000'!$O$5:'Personnel 1000'!$O$93))</f>
        <v>0</v>
      </c>
      <c r="I26" s="73">
        <f>SUMPRODUCT((MONTH('Personnel 1000'!$D$5:'Personnel 1000'!$D$93)='Ledger Report'!I$3)*('Personnel 1000'!$E$5:'Personnel 1000'!$E$93=$B26)*('Personnel 1000'!$O$5:'Personnel 1000'!$O$93))</f>
        <v>0</v>
      </c>
      <c r="J26" s="73">
        <f>SUMPRODUCT((MONTH('Personnel 1000'!$D$5:'Personnel 1000'!$D$93)='Ledger Report'!J$3)*('Personnel 1000'!$E$5:'Personnel 1000'!$E$93=$B26)*('Personnel 1000'!$O$5:'Personnel 1000'!$O$93))</f>
        <v>0</v>
      </c>
      <c r="K26" s="73">
        <f>SUMPRODUCT((MONTH('Personnel 1000'!$D$5:'Personnel 1000'!$D$93)='Ledger Report'!K$3)*('Personnel 1000'!$E$5:'Personnel 1000'!$E$93=$B26)*('Personnel 1000'!$O$5:'Personnel 1000'!$O$93))</f>
        <v>0</v>
      </c>
      <c r="L26" s="73">
        <f>SUMPRODUCT((MONTH('Personnel 1000'!$D$5:'Personnel 1000'!$D$93)='Ledger Report'!L$3)*('Personnel 1000'!$E$5:'Personnel 1000'!$E$93=$B26)*('Personnel 1000'!$O$5:'Personnel 1000'!$O$93))</f>
        <v>0</v>
      </c>
      <c r="M26" s="73">
        <f>SUMPRODUCT((MONTH('Personnel 1000'!$D$5:'Personnel 1000'!$D$93)='Ledger Report'!M$3)*('Personnel 1000'!$E$5:'Personnel 1000'!$E$93=$B26)*('Personnel 1000'!$O$5:'Personnel 1000'!$O$93))</f>
        <v>0</v>
      </c>
      <c r="N26" s="73">
        <f>SUMPRODUCT((MONTH('Personnel 1000'!$D$5:'Personnel 1000'!$D$93)='Ledger Report'!N$3)*('Personnel 1000'!$E$5:'Personnel 1000'!$E$93=$B26)*('Personnel 1000'!$O$5:'Personnel 1000'!$O$93))</f>
        <v>0</v>
      </c>
      <c r="O26" s="73">
        <f>SUMPRODUCT((MONTH('Personnel 1000'!$D$5:'Personnel 1000'!$D$93)='Ledger Report'!O$3)*('Personnel 1000'!$E$5:'Personnel 1000'!$E$93=$B26)*('Personnel 1000'!$O$5:'Personnel 1000'!$O$93))</f>
        <v>0</v>
      </c>
      <c r="P26" s="114">
        <f t="shared" si="0"/>
        <v>0</v>
      </c>
      <c r="Q26" s="122"/>
      <c r="R26" s="8"/>
    </row>
    <row r="27" spans="1:18" s="209" customFormat="1" x14ac:dyDescent="0.3">
      <c r="A27" s="228"/>
      <c r="B27" s="17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12"/>
      <c r="Q27" s="122"/>
      <c r="R27" s="82"/>
    </row>
    <row r="28" spans="1:18" x14ac:dyDescent="0.3">
      <c r="A28" s="228"/>
      <c r="B28" s="33" t="s">
        <v>39</v>
      </c>
      <c r="C28" s="57">
        <f>SUM(C29:C37)</f>
        <v>0</v>
      </c>
      <c r="D28" s="74">
        <f t="shared" ref="D28:O28" si="4">SUM(D29:D37)</f>
        <v>0</v>
      </c>
      <c r="E28" s="74">
        <f t="shared" si="4"/>
        <v>0</v>
      </c>
      <c r="F28" s="74">
        <f t="shared" si="4"/>
        <v>0</v>
      </c>
      <c r="G28" s="74">
        <f t="shared" si="4"/>
        <v>0</v>
      </c>
      <c r="H28" s="74">
        <f t="shared" si="4"/>
        <v>0</v>
      </c>
      <c r="I28" s="74">
        <f t="shared" si="4"/>
        <v>0</v>
      </c>
      <c r="J28" s="74">
        <f t="shared" si="4"/>
        <v>0</v>
      </c>
      <c r="K28" s="74">
        <f t="shared" si="4"/>
        <v>0</v>
      </c>
      <c r="L28" s="74">
        <f t="shared" si="4"/>
        <v>0</v>
      </c>
      <c r="M28" s="74">
        <f t="shared" si="4"/>
        <v>0</v>
      </c>
      <c r="N28" s="74">
        <f t="shared" si="4"/>
        <v>0</v>
      </c>
      <c r="O28" s="74">
        <f t="shared" si="4"/>
        <v>0</v>
      </c>
      <c r="P28" s="116">
        <f t="shared" si="0"/>
        <v>0</v>
      </c>
      <c r="Q28" s="122"/>
      <c r="R28" s="8"/>
    </row>
    <row r="29" spans="1:18" x14ac:dyDescent="0.3">
      <c r="A29" s="228"/>
      <c r="B29" s="100" t="s">
        <v>84</v>
      </c>
      <c r="C29" s="106">
        <v>0</v>
      </c>
      <c r="D29" s="73">
        <f>SUMPRODUCT((MONTH('Personnel 1000'!$D$5:'Personnel 1000'!$D$93)='Ledger Report'!D$3)*('Personnel 1000'!$E$5:'Personnel 1000'!$E$93=$B29)*('Personnel 1000'!$O$5:'Personnel 1000'!$O$93))</f>
        <v>0</v>
      </c>
      <c r="E29" s="73">
        <f>SUMPRODUCT((MONTH('Personnel 1000'!$D$5:'Personnel 1000'!$D$93)='Ledger Report'!E$3)*('Personnel 1000'!$E$5:'Personnel 1000'!$E$93=$B29)*('Personnel 1000'!$O$5:'Personnel 1000'!$O$93))</f>
        <v>0</v>
      </c>
      <c r="F29" s="73">
        <f>SUMPRODUCT((MONTH('Personnel 1000'!$D$5:'Personnel 1000'!$D$93)='Ledger Report'!F$3)*('Personnel 1000'!$E$5:'Personnel 1000'!$E$93=$B29)*('Personnel 1000'!$O$5:'Personnel 1000'!$O$93))</f>
        <v>0</v>
      </c>
      <c r="G29" s="73">
        <f>SUMPRODUCT((MONTH('Personnel 1000'!$D$5:'Personnel 1000'!$D$93)='Ledger Report'!G$3)*('Personnel 1000'!$E$5:'Personnel 1000'!$E$93=$B29)*('Personnel 1000'!$O$5:'Personnel 1000'!$O$93))</f>
        <v>0</v>
      </c>
      <c r="H29" s="73">
        <f>SUMPRODUCT((MONTH('Personnel 1000'!$D$5:'Personnel 1000'!$D$93)='Ledger Report'!H$3)*('Personnel 1000'!$E$5:'Personnel 1000'!$E$93=$B29)*('Personnel 1000'!$O$5:'Personnel 1000'!$O$93))</f>
        <v>0</v>
      </c>
      <c r="I29" s="73">
        <f>SUMPRODUCT((MONTH('Personnel 1000'!$D$5:'Personnel 1000'!$D$93)='Ledger Report'!I$3)*('Personnel 1000'!$E$5:'Personnel 1000'!$E$93=$B29)*('Personnel 1000'!$O$5:'Personnel 1000'!$O$93))</f>
        <v>0</v>
      </c>
      <c r="J29" s="73">
        <f>SUMPRODUCT((MONTH('Personnel 1000'!$D$5:'Personnel 1000'!$D$93)='Ledger Report'!J$3)*('Personnel 1000'!$E$5:'Personnel 1000'!$E$93=$B29)*('Personnel 1000'!$O$5:'Personnel 1000'!$O$93))</f>
        <v>0</v>
      </c>
      <c r="K29" s="73">
        <f>SUMPRODUCT((MONTH('Personnel 1000'!$D$5:'Personnel 1000'!$D$93)='Ledger Report'!K$3)*('Personnel 1000'!$E$5:'Personnel 1000'!$E$93=$B29)*('Personnel 1000'!$O$5:'Personnel 1000'!$O$93))</f>
        <v>0</v>
      </c>
      <c r="L29" s="73">
        <f>SUMPRODUCT((MONTH('Personnel 1000'!$D$5:'Personnel 1000'!$D$93)='Ledger Report'!L$3)*('Personnel 1000'!$E$5:'Personnel 1000'!$E$93=$B29)*('Personnel 1000'!$O$5:'Personnel 1000'!$O$93))</f>
        <v>0</v>
      </c>
      <c r="M29" s="73">
        <f>SUMPRODUCT((MONTH('Personnel 1000'!$D$5:'Personnel 1000'!$D$93)='Ledger Report'!M$3)*('Personnel 1000'!$E$5:'Personnel 1000'!$E$93=$B29)*('Personnel 1000'!$O$5:'Personnel 1000'!$O$93))</f>
        <v>0</v>
      </c>
      <c r="N29" s="73">
        <f>SUMPRODUCT((MONTH('Personnel 1000'!$D$5:'Personnel 1000'!$D$93)='Ledger Report'!N$3)*('Personnel 1000'!$E$5:'Personnel 1000'!$E$93=$B29)*('Personnel 1000'!$O$5:'Personnel 1000'!$O$93))</f>
        <v>0</v>
      </c>
      <c r="O29" s="73">
        <f>SUMPRODUCT((MONTH('Personnel 1000'!$D$5:'Personnel 1000'!$D$93)='Ledger Report'!O$3)*('Personnel 1000'!$E$5:'Personnel 1000'!$E$93=$B29)*('Personnel 1000'!$O$5:'Personnel 1000'!$O$93))</f>
        <v>0</v>
      </c>
      <c r="P29" s="114">
        <f t="shared" si="0"/>
        <v>0</v>
      </c>
      <c r="Q29" s="122"/>
      <c r="R29" s="8"/>
    </row>
    <row r="30" spans="1:18" s="71" customFormat="1" x14ac:dyDescent="0.3">
      <c r="A30" s="228"/>
      <c r="B30" s="100" t="s">
        <v>84</v>
      </c>
      <c r="C30" s="106">
        <v>0</v>
      </c>
      <c r="D30" s="73">
        <f>SUMPRODUCT((MONTH('Personnel 1000'!$D$5:'Personnel 1000'!$D$93)='Ledger Report'!D$3)*('Personnel 1000'!$E$5:'Personnel 1000'!$E$93=$B30)*('Personnel 1000'!$O$5:'Personnel 1000'!$O$93))</f>
        <v>0</v>
      </c>
      <c r="E30" s="73">
        <f>SUMPRODUCT((MONTH('Personnel 1000'!$D$5:'Personnel 1000'!$D$93)='Ledger Report'!E$3)*('Personnel 1000'!$E$5:'Personnel 1000'!$E$93=$B30)*('Personnel 1000'!$O$5:'Personnel 1000'!$O$93))</f>
        <v>0</v>
      </c>
      <c r="F30" s="73">
        <f>SUMPRODUCT((MONTH('Personnel 1000'!$D$5:'Personnel 1000'!$D$93)='Ledger Report'!F$3)*('Personnel 1000'!$E$5:'Personnel 1000'!$E$93=$B30)*('Personnel 1000'!$O$5:'Personnel 1000'!$O$93))</f>
        <v>0</v>
      </c>
      <c r="G30" s="73">
        <f>SUMPRODUCT((MONTH('Personnel 1000'!$D$5:'Personnel 1000'!$D$93)='Ledger Report'!G$3)*('Personnel 1000'!$E$5:'Personnel 1000'!$E$93=$B30)*('Personnel 1000'!$O$5:'Personnel 1000'!$O$93))</f>
        <v>0</v>
      </c>
      <c r="H30" s="73">
        <f>SUMPRODUCT((MONTH('Personnel 1000'!$D$5:'Personnel 1000'!$D$93)='Ledger Report'!H$3)*('Personnel 1000'!$E$5:'Personnel 1000'!$E$93=$B30)*('Personnel 1000'!$O$5:'Personnel 1000'!$O$93))</f>
        <v>0</v>
      </c>
      <c r="I30" s="73">
        <f>SUMPRODUCT((MONTH('Personnel 1000'!$D$5:'Personnel 1000'!$D$93)='Ledger Report'!I$3)*('Personnel 1000'!$E$5:'Personnel 1000'!$E$93=$B30)*('Personnel 1000'!$O$5:'Personnel 1000'!$O$93))</f>
        <v>0</v>
      </c>
      <c r="J30" s="73">
        <f>SUMPRODUCT((MONTH('Personnel 1000'!$D$5:'Personnel 1000'!$D$93)='Ledger Report'!J$3)*('Personnel 1000'!$E$5:'Personnel 1000'!$E$93=$B30)*('Personnel 1000'!$O$5:'Personnel 1000'!$O$93))</f>
        <v>0</v>
      </c>
      <c r="K30" s="73">
        <f>SUMPRODUCT((MONTH('Personnel 1000'!$D$5:'Personnel 1000'!$D$93)='Ledger Report'!K$3)*('Personnel 1000'!$E$5:'Personnel 1000'!$E$93=$B30)*('Personnel 1000'!$O$5:'Personnel 1000'!$O$93))</f>
        <v>0</v>
      </c>
      <c r="L30" s="73">
        <f>SUMPRODUCT((MONTH('Personnel 1000'!$D$5:'Personnel 1000'!$D$93)='Ledger Report'!L$3)*('Personnel 1000'!$E$5:'Personnel 1000'!$E$93=$B30)*('Personnel 1000'!$O$5:'Personnel 1000'!$O$93))</f>
        <v>0</v>
      </c>
      <c r="M30" s="73">
        <f>SUMPRODUCT((MONTH('Personnel 1000'!$D$5:'Personnel 1000'!$D$93)='Ledger Report'!M$3)*('Personnel 1000'!$E$5:'Personnel 1000'!$E$93=$B30)*('Personnel 1000'!$O$5:'Personnel 1000'!$O$93))</f>
        <v>0</v>
      </c>
      <c r="N30" s="73">
        <f>SUMPRODUCT((MONTH('Personnel 1000'!$D$5:'Personnel 1000'!$D$93)='Ledger Report'!N$3)*('Personnel 1000'!$E$5:'Personnel 1000'!$E$93=$B30)*('Personnel 1000'!$O$5:'Personnel 1000'!$O$93))</f>
        <v>0</v>
      </c>
      <c r="O30" s="73">
        <f>SUMPRODUCT((MONTH('Personnel 1000'!$D$5:'Personnel 1000'!$D$93)='Ledger Report'!O$3)*('Personnel 1000'!$E$5:'Personnel 1000'!$E$93=$B30)*('Personnel 1000'!$O$5:'Personnel 1000'!$O$93))</f>
        <v>0</v>
      </c>
      <c r="P30" s="114">
        <f>C30-D30-E30-F30-G30-H30-I30-J30-K30-L30-M30-N30-O30</f>
        <v>0</v>
      </c>
      <c r="Q30" s="122"/>
      <c r="R30" s="82"/>
    </row>
    <row r="31" spans="1:18" s="71" customFormat="1" x14ac:dyDescent="0.3">
      <c r="A31" s="228"/>
      <c r="B31" s="100" t="s">
        <v>84</v>
      </c>
      <c r="C31" s="106">
        <v>0</v>
      </c>
      <c r="D31" s="73">
        <f>SUMPRODUCT((MONTH('Personnel 1000'!$D$5:'Personnel 1000'!$D$93)='Ledger Report'!D$3)*('Personnel 1000'!$E$5:'Personnel 1000'!$E$93=$B31)*('Personnel 1000'!$O$5:'Personnel 1000'!$O$93))</f>
        <v>0</v>
      </c>
      <c r="E31" s="73">
        <f>SUMPRODUCT((MONTH('Personnel 1000'!$D$5:'Personnel 1000'!$D$93)='Ledger Report'!E$3)*('Personnel 1000'!$E$5:'Personnel 1000'!$E$93=$B31)*('Personnel 1000'!$O$5:'Personnel 1000'!$O$93))</f>
        <v>0</v>
      </c>
      <c r="F31" s="73">
        <f>SUMPRODUCT((MONTH('Personnel 1000'!$D$5:'Personnel 1000'!$D$93)='Ledger Report'!F$3)*('Personnel 1000'!$E$5:'Personnel 1000'!$E$93=$B31)*('Personnel 1000'!$O$5:'Personnel 1000'!$O$93))</f>
        <v>0</v>
      </c>
      <c r="G31" s="73">
        <f>SUMPRODUCT((MONTH('Personnel 1000'!$D$5:'Personnel 1000'!$D$93)='Ledger Report'!G$3)*('Personnel 1000'!$E$5:'Personnel 1000'!$E$93=$B31)*('Personnel 1000'!$O$5:'Personnel 1000'!$O$93))</f>
        <v>0</v>
      </c>
      <c r="H31" s="73">
        <f>SUMPRODUCT((MONTH('Personnel 1000'!$D$5:'Personnel 1000'!$D$93)='Ledger Report'!H$3)*('Personnel 1000'!$E$5:'Personnel 1000'!$E$93=$B31)*('Personnel 1000'!$O$5:'Personnel 1000'!$O$93))</f>
        <v>0</v>
      </c>
      <c r="I31" s="73">
        <f>SUMPRODUCT((MONTH('Personnel 1000'!$D$5:'Personnel 1000'!$D$93)='Ledger Report'!I$3)*('Personnel 1000'!$E$5:'Personnel 1000'!$E$93=$B31)*('Personnel 1000'!$O$5:'Personnel 1000'!$O$93))</f>
        <v>0</v>
      </c>
      <c r="J31" s="73">
        <f>SUMPRODUCT((MONTH('Personnel 1000'!$D$5:'Personnel 1000'!$D$93)='Ledger Report'!J$3)*('Personnel 1000'!$E$5:'Personnel 1000'!$E$93=$B31)*('Personnel 1000'!$O$5:'Personnel 1000'!$O$93))</f>
        <v>0</v>
      </c>
      <c r="K31" s="73">
        <f>SUMPRODUCT((MONTH('Personnel 1000'!$D$5:'Personnel 1000'!$D$93)='Ledger Report'!K$3)*('Personnel 1000'!$E$5:'Personnel 1000'!$E$93=$B31)*('Personnel 1000'!$O$5:'Personnel 1000'!$O$93))</f>
        <v>0</v>
      </c>
      <c r="L31" s="73">
        <f>SUMPRODUCT((MONTH('Personnel 1000'!$D$5:'Personnel 1000'!$D$93)='Ledger Report'!L$3)*('Personnel 1000'!$E$5:'Personnel 1000'!$E$93=$B31)*('Personnel 1000'!$O$5:'Personnel 1000'!$O$93))</f>
        <v>0</v>
      </c>
      <c r="M31" s="73">
        <f>SUMPRODUCT((MONTH('Personnel 1000'!$D$5:'Personnel 1000'!$D$93)='Ledger Report'!M$3)*('Personnel 1000'!$E$5:'Personnel 1000'!$E$93=$B31)*('Personnel 1000'!$O$5:'Personnel 1000'!$O$93))</f>
        <v>0</v>
      </c>
      <c r="N31" s="73">
        <f>SUMPRODUCT((MONTH('Personnel 1000'!$D$5:'Personnel 1000'!$D$93)='Ledger Report'!N$3)*('Personnel 1000'!$E$5:'Personnel 1000'!$E$93=$B31)*('Personnel 1000'!$O$5:'Personnel 1000'!$O$93))</f>
        <v>0</v>
      </c>
      <c r="O31" s="73">
        <f>SUMPRODUCT((MONTH('Personnel 1000'!$D$5:'Personnel 1000'!$D$93)='Ledger Report'!O$3)*('Personnel 1000'!$E$5:'Personnel 1000'!$E$93=$B31)*('Personnel 1000'!$O$5:'Personnel 1000'!$O$93))</f>
        <v>0</v>
      </c>
      <c r="P31" s="114">
        <f>C31-D31-E31-F31-G31-H31-I31-J31-K31-L31-M31-N31-O31</f>
        <v>0</v>
      </c>
      <c r="Q31" s="122"/>
      <c r="R31" s="82"/>
    </row>
    <row r="32" spans="1:18" x14ac:dyDescent="0.3">
      <c r="A32" s="228"/>
      <c r="B32" s="100" t="s">
        <v>84</v>
      </c>
      <c r="C32" s="106">
        <v>0</v>
      </c>
      <c r="D32" s="73">
        <f>SUMPRODUCT((MONTH('Personnel 1000'!$D$5:'Personnel 1000'!$D$93)='Ledger Report'!D$3)*('Personnel 1000'!$E$5:'Personnel 1000'!$E$93=$B32)*('Personnel 1000'!$O$5:'Personnel 1000'!$O$93))</f>
        <v>0</v>
      </c>
      <c r="E32" s="73">
        <f>SUMPRODUCT((MONTH('Personnel 1000'!$D$5:'Personnel 1000'!$D$93)='Ledger Report'!E$3)*('Personnel 1000'!$E$5:'Personnel 1000'!$E$93=$B32)*('Personnel 1000'!$O$5:'Personnel 1000'!$O$93))</f>
        <v>0</v>
      </c>
      <c r="F32" s="73">
        <f>SUMPRODUCT((MONTH('Personnel 1000'!$D$5:'Personnel 1000'!$D$93)='Ledger Report'!F$3)*('Personnel 1000'!$E$5:'Personnel 1000'!$E$93=$B32)*('Personnel 1000'!$O$5:'Personnel 1000'!$O$93))</f>
        <v>0</v>
      </c>
      <c r="G32" s="73">
        <f>SUMPRODUCT((MONTH('Personnel 1000'!$D$5:'Personnel 1000'!$D$93)='Ledger Report'!G$3)*('Personnel 1000'!$E$5:'Personnel 1000'!$E$93=$B32)*('Personnel 1000'!$O$5:'Personnel 1000'!$O$93))</f>
        <v>0</v>
      </c>
      <c r="H32" s="73">
        <f>SUMPRODUCT((MONTH('Personnel 1000'!$D$5:'Personnel 1000'!$D$93)='Ledger Report'!H$3)*('Personnel 1000'!$E$5:'Personnel 1000'!$E$93=$B32)*('Personnel 1000'!$O$5:'Personnel 1000'!$O$93))</f>
        <v>0</v>
      </c>
      <c r="I32" s="73">
        <f>SUMPRODUCT((MONTH('Personnel 1000'!$D$5:'Personnel 1000'!$D$93)='Ledger Report'!I$3)*('Personnel 1000'!$E$5:'Personnel 1000'!$E$93=$B32)*('Personnel 1000'!$O$5:'Personnel 1000'!$O$93))</f>
        <v>0</v>
      </c>
      <c r="J32" s="73">
        <f>SUMPRODUCT((MONTH('Personnel 1000'!$D$5:'Personnel 1000'!$D$93)='Ledger Report'!J$3)*('Personnel 1000'!$E$5:'Personnel 1000'!$E$93=$B32)*('Personnel 1000'!$O$5:'Personnel 1000'!$O$93))</f>
        <v>0</v>
      </c>
      <c r="K32" s="73">
        <f>SUMPRODUCT((MONTH('Personnel 1000'!$D$5:'Personnel 1000'!$D$93)='Ledger Report'!K$3)*('Personnel 1000'!$E$5:'Personnel 1000'!$E$93=$B32)*('Personnel 1000'!$O$5:'Personnel 1000'!$O$93))</f>
        <v>0</v>
      </c>
      <c r="L32" s="73">
        <f>SUMPRODUCT((MONTH('Personnel 1000'!$D$5:'Personnel 1000'!$D$93)='Ledger Report'!L$3)*('Personnel 1000'!$E$5:'Personnel 1000'!$E$93=$B32)*('Personnel 1000'!$O$5:'Personnel 1000'!$O$93))</f>
        <v>0</v>
      </c>
      <c r="M32" s="73">
        <f>SUMPRODUCT((MONTH('Personnel 1000'!$D$5:'Personnel 1000'!$D$93)='Ledger Report'!M$3)*('Personnel 1000'!$E$5:'Personnel 1000'!$E$93=$B32)*('Personnel 1000'!$O$5:'Personnel 1000'!$O$93))</f>
        <v>0</v>
      </c>
      <c r="N32" s="73">
        <f>SUMPRODUCT((MONTH('Personnel 1000'!$D$5:'Personnel 1000'!$D$93)='Ledger Report'!N$3)*('Personnel 1000'!$E$5:'Personnel 1000'!$E$93=$B32)*('Personnel 1000'!$O$5:'Personnel 1000'!$O$93))</f>
        <v>0</v>
      </c>
      <c r="O32" s="73">
        <f>SUMPRODUCT((MONTH('Personnel 1000'!$D$5:'Personnel 1000'!$D$93)='Ledger Report'!O$3)*('Personnel 1000'!$E$5:'Personnel 1000'!$E$93=$B32)*('Personnel 1000'!$O$5:'Personnel 1000'!$O$93))</f>
        <v>0</v>
      </c>
      <c r="P32" s="114">
        <f>C32-D32-E32-F32-G32-H32-I32-J32-K32-L32-M32-N32-O32</f>
        <v>0</v>
      </c>
      <c r="Q32" s="122"/>
      <c r="R32" s="8"/>
    </row>
    <row r="33" spans="1:18" x14ac:dyDescent="0.3">
      <c r="A33" s="228"/>
      <c r="B33" s="30"/>
      <c r="C33" s="106">
        <v>0</v>
      </c>
      <c r="D33" s="73">
        <f>SUMPRODUCT((MONTH('Personnel 1000'!$D$5:'Personnel 1000'!$D$93)='Ledger Report'!D$3)*('Personnel 1000'!$E$5:'Personnel 1000'!$E$93=$B33)*('Personnel 1000'!$O$5:'Personnel 1000'!$O$93))</f>
        <v>0</v>
      </c>
      <c r="E33" s="73">
        <f>SUMPRODUCT((MONTH('Personnel 1000'!$D$5:'Personnel 1000'!$D$93)='Ledger Report'!E$3)*('Personnel 1000'!$E$5:'Personnel 1000'!$E$93=$B33)*('Personnel 1000'!$O$5:'Personnel 1000'!$O$93))</f>
        <v>0</v>
      </c>
      <c r="F33" s="73">
        <f>SUMPRODUCT((MONTH('Personnel 1000'!$D$5:'Personnel 1000'!$D$93)='Ledger Report'!F$3)*('Personnel 1000'!$E$5:'Personnel 1000'!$E$93=$B33)*('Personnel 1000'!$O$5:'Personnel 1000'!$O$93))</f>
        <v>0</v>
      </c>
      <c r="G33" s="73">
        <f>SUMPRODUCT((MONTH('Personnel 1000'!$D$5:'Personnel 1000'!$D$93)='Ledger Report'!G$3)*('Personnel 1000'!$E$5:'Personnel 1000'!$E$93=$B33)*('Personnel 1000'!$O$5:'Personnel 1000'!$O$93))</f>
        <v>0</v>
      </c>
      <c r="H33" s="73">
        <f>SUMPRODUCT((MONTH('Personnel 1000'!$D$5:'Personnel 1000'!$D$93)='Ledger Report'!H$3)*('Personnel 1000'!$E$5:'Personnel 1000'!$E$93=$B33)*('Personnel 1000'!$O$5:'Personnel 1000'!$O$93))</f>
        <v>0</v>
      </c>
      <c r="I33" s="73">
        <f>SUMPRODUCT((MONTH('Personnel 1000'!$D$5:'Personnel 1000'!$D$93)='Ledger Report'!I$3)*('Personnel 1000'!$E$5:'Personnel 1000'!$E$93=$B33)*('Personnel 1000'!$O$5:'Personnel 1000'!$O$93))</f>
        <v>0</v>
      </c>
      <c r="J33" s="73">
        <f>SUMPRODUCT((MONTH('Personnel 1000'!$D$5:'Personnel 1000'!$D$93)='Ledger Report'!J$3)*('Personnel 1000'!$E$5:'Personnel 1000'!$E$93=$B33)*('Personnel 1000'!$O$5:'Personnel 1000'!$O$93))</f>
        <v>0</v>
      </c>
      <c r="K33" s="73">
        <f>SUMPRODUCT((MONTH('Personnel 1000'!$D$5:'Personnel 1000'!$D$93)='Ledger Report'!K$3)*('Personnel 1000'!$E$5:'Personnel 1000'!$E$93=$B33)*('Personnel 1000'!$O$5:'Personnel 1000'!$O$93))</f>
        <v>0</v>
      </c>
      <c r="L33" s="73">
        <f>SUMPRODUCT((MONTH('Personnel 1000'!$D$5:'Personnel 1000'!$D$93)='Ledger Report'!L$3)*('Personnel 1000'!$E$5:'Personnel 1000'!$E$93=$B33)*('Personnel 1000'!$O$5:'Personnel 1000'!$O$93))</f>
        <v>0</v>
      </c>
      <c r="M33" s="73">
        <f>SUMPRODUCT((MONTH('Personnel 1000'!$D$5:'Personnel 1000'!$D$93)='Ledger Report'!M$3)*('Personnel 1000'!$E$5:'Personnel 1000'!$E$93=$B33)*('Personnel 1000'!$O$5:'Personnel 1000'!$O$93))</f>
        <v>0</v>
      </c>
      <c r="N33" s="73">
        <f>SUMPRODUCT((MONTH('Personnel 1000'!$D$5:'Personnel 1000'!$D$93)='Ledger Report'!N$3)*('Personnel 1000'!$E$5:'Personnel 1000'!$E$93=$B33)*('Personnel 1000'!$O$5:'Personnel 1000'!$O$93))</f>
        <v>0</v>
      </c>
      <c r="O33" s="73">
        <f>SUMPRODUCT((MONTH('Personnel 1000'!$D$5:'Personnel 1000'!$D$93)='Ledger Report'!O$3)*('Personnel 1000'!$E$5:'Personnel 1000'!$E$93=$B33)*('Personnel 1000'!$O$5:'Personnel 1000'!$O$93))</f>
        <v>0</v>
      </c>
      <c r="P33" s="114">
        <f t="shared" si="0"/>
        <v>0</v>
      </c>
      <c r="Q33" s="122"/>
      <c r="R33" s="8"/>
    </row>
    <row r="34" spans="1:18" s="209" customFormat="1" x14ac:dyDescent="0.3">
      <c r="A34" s="228"/>
      <c r="B34" s="170"/>
      <c r="C34" s="106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114"/>
      <c r="Q34" s="122"/>
      <c r="R34" s="82"/>
    </row>
    <row r="35" spans="1:18" s="209" customFormat="1" x14ac:dyDescent="0.3">
      <c r="A35" s="228"/>
      <c r="B35" s="170"/>
      <c r="C35" s="106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14"/>
      <c r="Q35" s="122"/>
      <c r="R35" s="82"/>
    </row>
    <row r="36" spans="1:18" s="209" customFormat="1" x14ac:dyDescent="0.3">
      <c r="A36" s="228"/>
      <c r="B36" s="170"/>
      <c r="C36" s="106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14"/>
      <c r="Q36" s="122"/>
      <c r="R36" s="82"/>
    </row>
    <row r="37" spans="1:18" x14ac:dyDescent="0.3">
      <c r="A37" s="229"/>
      <c r="B37" s="3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114"/>
      <c r="Q37" s="122"/>
      <c r="R37" s="8"/>
    </row>
    <row r="38" spans="1:18" x14ac:dyDescent="0.3">
      <c r="A38" s="230">
        <v>1240</v>
      </c>
      <c r="B38" s="34" t="s">
        <v>4</v>
      </c>
      <c r="C38" s="57">
        <f>SUM(C39:C47)</f>
        <v>0</v>
      </c>
      <c r="D38" s="74">
        <f t="shared" ref="D38:O38" si="5">SUM(D39:D47)</f>
        <v>0</v>
      </c>
      <c r="E38" s="74">
        <f t="shared" si="5"/>
        <v>0</v>
      </c>
      <c r="F38" s="74">
        <f t="shared" si="5"/>
        <v>0</v>
      </c>
      <c r="G38" s="74">
        <f t="shared" si="5"/>
        <v>0</v>
      </c>
      <c r="H38" s="74">
        <f t="shared" si="5"/>
        <v>0</v>
      </c>
      <c r="I38" s="74">
        <f t="shared" si="5"/>
        <v>0</v>
      </c>
      <c r="J38" s="74">
        <f t="shared" si="5"/>
        <v>0</v>
      </c>
      <c r="K38" s="74">
        <f t="shared" si="5"/>
        <v>0</v>
      </c>
      <c r="L38" s="74">
        <f t="shared" si="5"/>
        <v>0</v>
      </c>
      <c r="M38" s="74">
        <f t="shared" si="5"/>
        <v>0</v>
      </c>
      <c r="N38" s="74">
        <f t="shared" si="5"/>
        <v>0</v>
      </c>
      <c r="O38" s="74">
        <f t="shared" si="5"/>
        <v>0</v>
      </c>
      <c r="P38" s="116">
        <f t="shared" si="0"/>
        <v>0</v>
      </c>
      <c r="Q38" s="122"/>
      <c r="R38" s="8"/>
    </row>
    <row r="39" spans="1:18" x14ac:dyDescent="0.3">
      <c r="A39" s="231"/>
      <c r="B39" s="100" t="s">
        <v>84</v>
      </c>
      <c r="C39" s="106">
        <v>0</v>
      </c>
      <c r="D39" s="73">
        <f>SUMPRODUCT((MONTH('Personnel 1000'!$D$5:'Personnel 1000'!$D$93)='Ledger Report'!D$3)*('Personnel 1000'!$E$5:'Personnel 1000'!$E$93=$B39)*('Personnel 1000'!$O$5:'Personnel 1000'!$O$93))</f>
        <v>0</v>
      </c>
      <c r="E39" s="73">
        <f>SUMPRODUCT((MONTH('Personnel 1000'!$D$5:'Personnel 1000'!$D$93)='Ledger Report'!E$3)*('Personnel 1000'!$E$5:'Personnel 1000'!$E$93=$B39)*('Personnel 1000'!$O$5:'Personnel 1000'!$O$93))</f>
        <v>0</v>
      </c>
      <c r="F39" s="73">
        <f>SUMPRODUCT((MONTH('Personnel 1000'!$D$5:'Personnel 1000'!$D$93)='Ledger Report'!F$3)*('Personnel 1000'!$E$5:'Personnel 1000'!$E$93=$B39)*('Personnel 1000'!$O$5:'Personnel 1000'!$O$93))</f>
        <v>0</v>
      </c>
      <c r="G39" s="73">
        <f>SUMPRODUCT((MONTH('Personnel 1000'!$D$5:'Personnel 1000'!$D$93)='Ledger Report'!G$3)*('Personnel 1000'!$E$5:'Personnel 1000'!$E$93=$B39)*('Personnel 1000'!$O$5:'Personnel 1000'!$O$93))</f>
        <v>0</v>
      </c>
      <c r="H39" s="73">
        <f>SUMPRODUCT((MONTH('Personnel 1000'!$D$5:'Personnel 1000'!$D$93)='Ledger Report'!H$3)*('Personnel 1000'!$E$5:'Personnel 1000'!$E$93=$B39)*('Personnel 1000'!$O$5:'Personnel 1000'!$O$93))</f>
        <v>0</v>
      </c>
      <c r="I39" s="73">
        <f>SUMPRODUCT((MONTH('Personnel 1000'!$D$5:'Personnel 1000'!$D$93)='Ledger Report'!I$3)*('Personnel 1000'!$E$5:'Personnel 1000'!$E$93=$B39)*('Personnel 1000'!$O$5:'Personnel 1000'!$O$93))</f>
        <v>0</v>
      </c>
      <c r="J39" s="73">
        <f>SUMPRODUCT((MONTH('Personnel 1000'!$D$5:'Personnel 1000'!$D$93)='Ledger Report'!J$3)*('Personnel 1000'!$E$5:'Personnel 1000'!$E$93=$B39)*('Personnel 1000'!$O$5:'Personnel 1000'!$O$93))</f>
        <v>0</v>
      </c>
      <c r="K39" s="73">
        <f>SUMPRODUCT((MONTH('Personnel 1000'!$D$5:'Personnel 1000'!$D$93)='Ledger Report'!K$3)*('Personnel 1000'!$E$5:'Personnel 1000'!$E$93=$B39)*('Personnel 1000'!$O$5:'Personnel 1000'!$O$93))</f>
        <v>0</v>
      </c>
      <c r="L39" s="73">
        <f>SUMPRODUCT((MONTH('Personnel 1000'!$D$5:'Personnel 1000'!$D$93)='Ledger Report'!L$3)*('Personnel 1000'!$E$5:'Personnel 1000'!$E$93=$B39)*('Personnel 1000'!$O$5:'Personnel 1000'!$O$93))</f>
        <v>0</v>
      </c>
      <c r="M39" s="73">
        <f>SUMPRODUCT((MONTH('Personnel 1000'!$D$5:'Personnel 1000'!$D$93)='Ledger Report'!M$3)*('Personnel 1000'!$E$5:'Personnel 1000'!$E$93=$B39)*('Personnel 1000'!$O$5:'Personnel 1000'!$O$93))</f>
        <v>0</v>
      </c>
      <c r="N39" s="73">
        <f>SUMPRODUCT((MONTH('Personnel 1000'!$D$5:'Personnel 1000'!$D$93)='Ledger Report'!N$3)*('Personnel 1000'!$E$5:'Personnel 1000'!$E$93=$B39)*('Personnel 1000'!$O$5:'Personnel 1000'!$O$93))</f>
        <v>0</v>
      </c>
      <c r="O39" s="73">
        <f>SUMPRODUCT((MONTH('Personnel 1000'!$D$5:'Personnel 1000'!$D$93)='Ledger Report'!O$3)*('Personnel 1000'!$E$5:'Personnel 1000'!$E$93=$B39)*('Personnel 1000'!$O$5:'Personnel 1000'!$O$93))</f>
        <v>0</v>
      </c>
      <c r="P39" s="114">
        <f t="shared" si="0"/>
        <v>0</v>
      </c>
      <c r="Q39" s="122"/>
      <c r="R39" s="8"/>
    </row>
    <row r="40" spans="1:18" s="134" customFormat="1" x14ac:dyDescent="0.3">
      <c r="A40" s="231"/>
      <c r="B40" s="100" t="s">
        <v>84</v>
      </c>
      <c r="C40" s="106">
        <v>0</v>
      </c>
      <c r="D40" s="73">
        <f>SUMPRODUCT((MONTH('Personnel 1000'!$D$5:'Personnel 1000'!$D$93)='Ledger Report'!D$3)*('Personnel 1000'!$E$5:'Personnel 1000'!$E$93=$B40)*('Personnel 1000'!$O$5:'Personnel 1000'!$O$93))</f>
        <v>0</v>
      </c>
      <c r="E40" s="73">
        <f>SUMPRODUCT((MONTH('Personnel 1000'!$D$5:'Personnel 1000'!$D$93)='Ledger Report'!E$3)*('Personnel 1000'!$E$5:'Personnel 1000'!$E$93=$B40)*('Personnel 1000'!$O$5:'Personnel 1000'!$O$93))</f>
        <v>0</v>
      </c>
      <c r="F40" s="73">
        <f>SUMPRODUCT((MONTH('Personnel 1000'!$D$5:'Personnel 1000'!$D$93)='Ledger Report'!F$3)*('Personnel 1000'!$E$5:'Personnel 1000'!$E$93=$B40)*('Personnel 1000'!$O$5:'Personnel 1000'!$O$93))</f>
        <v>0</v>
      </c>
      <c r="G40" s="73">
        <f>SUMPRODUCT((MONTH('Personnel 1000'!$D$5:'Personnel 1000'!$D$93)='Ledger Report'!G$3)*('Personnel 1000'!$E$5:'Personnel 1000'!$E$93=$B40)*('Personnel 1000'!$O$5:'Personnel 1000'!$O$93))</f>
        <v>0</v>
      </c>
      <c r="H40" s="73">
        <f>SUMPRODUCT((MONTH('Personnel 1000'!$D$5:'Personnel 1000'!$D$93)='Ledger Report'!H$3)*('Personnel 1000'!$E$5:'Personnel 1000'!$E$93=$B40)*('Personnel 1000'!$O$5:'Personnel 1000'!$O$93))</f>
        <v>0</v>
      </c>
      <c r="I40" s="73">
        <f>SUMPRODUCT((MONTH('Personnel 1000'!$D$5:'Personnel 1000'!$D$93)='Ledger Report'!I$3)*('Personnel 1000'!$E$5:'Personnel 1000'!$E$93=$B40)*('Personnel 1000'!$O$5:'Personnel 1000'!$O$93))</f>
        <v>0</v>
      </c>
      <c r="J40" s="73">
        <f>SUMPRODUCT((MONTH('Personnel 1000'!$D$5:'Personnel 1000'!$D$93)='Ledger Report'!J$3)*('Personnel 1000'!$E$5:'Personnel 1000'!$E$93=$B40)*('Personnel 1000'!$O$5:'Personnel 1000'!$O$93))</f>
        <v>0</v>
      </c>
      <c r="K40" s="73">
        <f>SUMPRODUCT((MONTH('Personnel 1000'!$D$5:'Personnel 1000'!$D$93)='Ledger Report'!K$3)*('Personnel 1000'!$E$5:'Personnel 1000'!$E$93=$B40)*('Personnel 1000'!$O$5:'Personnel 1000'!$O$93))</f>
        <v>0</v>
      </c>
      <c r="L40" s="73">
        <f>SUMPRODUCT((MONTH('Personnel 1000'!$D$5:'Personnel 1000'!$D$93)='Ledger Report'!L$3)*('Personnel 1000'!$E$5:'Personnel 1000'!$E$93=$B40)*('Personnel 1000'!$O$5:'Personnel 1000'!$O$93))</f>
        <v>0</v>
      </c>
      <c r="M40" s="73">
        <f>SUMPRODUCT((MONTH('Personnel 1000'!$D$5:'Personnel 1000'!$D$93)='Ledger Report'!M$3)*('Personnel 1000'!$E$5:'Personnel 1000'!$E$93=$B40)*('Personnel 1000'!$O$5:'Personnel 1000'!$O$93))</f>
        <v>0</v>
      </c>
      <c r="N40" s="73">
        <f>SUMPRODUCT((MONTH('Personnel 1000'!$D$5:'Personnel 1000'!$D$93)='Ledger Report'!N$3)*('Personnel 1000'!$E$5:'Personnel 1000'!$E$93=$B40)*('Personnel 1000'!$O$5:'Personnel 1000'!$O$93))</f>
        <v>0</v>
      </c>
      <c r="O40" s="73">
        <f>SUMPRODUCT((MONTH('Personnel 1000'!$D$5:'Personnel 1000'!$D$93)='Ledger Report'!O$3)*('Personnel 1000'!$E$5:'Personnel 1000'!$E$93=$B40)*('Personnel 1000'!$O$5:'Personnel 1000'!$O$93))</f>
        <v>0</v>
      </c>
      <c r="P40" s="114">
        <f t="shared" ref="P40" si="6">C40-D40-E40-F40-G40-H40-I40-J40-K40-L40-M40-N40-O40</f>
        <v>0</v>
      </c>
      <c r="Q40" s="122"/>
      <c r="R40" s="82"/>
    </row>
    <row r="41" spans="1:18" s="71" customFormat="1" x14ac:dyDescent="0.3">
      <c r="A41" s="231"/>
      <c r="B41" s="100" t="s">
        <v>84</v>
      </c>
      <c r="C41" s="106">
        <v>0</v>
      </c>
      <c r="D41" s="73">
        <f>SUMPRODUCT((MONTH('Personnel 1000'!$D$5:'Personnel 1000'!$D$93)='Ledger Report'!D$3)*('Personnel 1000'!$E$5:'Personnel 1000'!$E$93=$B41)*('Personnel 1000'!$O$5:'Personnel 1000'!$O$93))</f>
        <v>0</v>
      </c>
      <c r="E41" s="73">
        <f>SUMPRODUCT((MONTH('Personnel 1000'!$D$5:'Personnel 1000'!$D$93)='Ledger Report'!E$3)*('Personnel 1000'!$E$5:'Personnel 1000'!$E$93=$B41)*('Personnel 1000'!$O$5:'Personnel 1000'!$O$93))</f>
        <v>0</v>
      </c>
      <c r="F41" s="73">
        <f>SUMPRODUCT((MONTH('Personnel 1000'!$D$5:'Personnel 1000'!$D$93)='Ledger Report'!F$3)*('Personnel 1000'!$E$5:'Personnel 1000'!$E$93=$B41)*('Personnel 1000'!$O$5:'Personnel 1000'!$O$93))</f>
        <v>0</v>
      </c>
      <c r="G41" s="73">
        <f>SUMPRODUCT((MONTH('Personnel 1000'!$D$5:'Personnel 1000'!$D$93)='Ledger Report'!G$3)*('Personnel 1000'!$E$5:'Personnel 1000'!$E$93=$B41)*('Personnel 1000'!$O$5:'Personnel 1000'!$O$93))</f>
        <v>0</v>
      </c>
      <c r="H41" s="73">
        <f>SUMPRODUCT((MONTH('Personnel 1000'!$D$5:'Personnel 1000'!$D$93)='Ledger Report'!H$3)*('Personnel 1000'!$E$5:'Personnel 1000'!$E$93=$B41)*('Personnel 1000'!$O$5:'Personnel 1000'!$O$93))</f>
        <v>0</v>
      </c>
      <c r="I41" s="73">
        <f>SUMPRODUCT((MONTH('Personnel 1000'!$D$5:'Personnel 1000'!$D$93)='Ledger Report'!I$3)*('Personnel 1000'!$E$5:'Personnel 1000'!$E$93=$B41)*('Personnel 1000'!$O$5:'Personnel 1000'!$O$93))</f>
        <v>0</v>
      </c>
      <c r="J41" s="73">
        <f>SUMPRODUCT((MONTH('Personnel 1000'!$D$5:'Personnel 1000'!$D$93)='Ledger Report'!J$3)*('Personnel 1000'!$E$5:'Personnel 1000'!$E$93=$B41)*('Personnel 1000'!$O$5:'Personnel 1000'!$O$93))</f>
        <v>0</v>
      </c>
      <c r="K41" s="73">
        <f>SUMPRODUCT((MONTH('Personnel 1000'!$D$5:'Personnel 1000'!$D$93)='Ledger Report'!K$3)*('Personnel 1000'!$E$5:'Personnel 1000'!$E$93=$B41)*('Personnel 1000'!$O$5:'Personnel 1000'!$O$93))</f>
        <v>0</v>
      </c>
      <c r="L41" s="73">
        <f>SUMPRODUCT((MONTH('Personnel 1000'!$D$5:'Personnel 1000'!$D$93)='Ledger Report'!L$3)*('Personnel 1000'!$E$5:'Personnel 1000'!$E$93=$B41)*('Personnel 1000'!$O$5:'Personnel 1000'!$O$93))</f>
        <v>0</v>
      </c>
      <c r="M41" s="73">
        <f>SUMPRODUCT((MONTH('Personnel 1000'!$D$5:'Personnel 1000'!$D$93)='Ledger Report'!M$3)*('Personnel 1000'!$E$5:'Personnel 1000'!$E$93=$B41)*('Personnel 1000'!$O$5:'Personnel 1000'!$O$93))</f>
        <v>0</v>
      </c>
      <c r="N41" s="73">
        <f>SUMPRODUCT((MONTH('Personnel 1000'!$D$5:'Personnel 1000'!$D$93)='Ledger Report'!N$3)*('Personnel 1000'!$E$5:'Personnel 1000'!$E$93=$B41)*('Personnel 1000'!$O$5:'Personnel 1000'!$O$93))</f>
        <v>0</v>
      </c>
      <c r="O41" s="73">
        <f>SUMPRODUCT((MONTH('Personnel 1000'!$D$5:'Personnel 1000'!$D$93)='Ledger Report'!O$3)*('Personnel 1000'!$E$5:'Personnel 1000'!$E$93=$B41)*('Personnel 1000'!$O$5:'Personnel 1000'!$O$93))</f>
        <v>0</v>
      </c>
      <c r="P41" s="114">
        <f t="shared" si="0"/>
        <v>0</v>
      </c>
      <c r="Q41" s="122"/>
      <c r="R41" s="82"/>
    </row>
    <row r="42" spans="1:18" s="169" customFormat="1" x14ac:dyDescent="0.3">
      <c r="A42" s="231"/>
      <c r="B42" s="100" t="s">
        <v>84</v>
      </c>
      <c r="C42" s="106">
        <v>0</v>
      </c>
      <c r="D42" s="73">
        <f>SUMPRODUCT((MONTH('Personnel 1000'!$D$5:'Personnel 1000'!$D$93)='Ledger Report'!D$3)*('Personnel 1000'!$E$5:'Personnel 1000'!$E$93=$B42)*('Personnel 1000'!$O$5:'Personnel 1000'!$O$93))</f>
        <v>0</v>
      </c>
      <c r="E42" s="73">
        <f>SUMPRODUCT((MONTH('Personnel 1000'!$D$5:'Personnel 1000'!$D$93)='Ledger Report'!E$3)*('Personnel 1000'!$E$5:'Personnel 1000'!$E$93=$B42)*('Personnel 1000'!$O$5:'Personnel 1000'!$O$93))</f>
        <v>0</v>
      </c>
      <c r="F42" s="73">
        <f>SUMPRODUCT((MONTH('Personnel 1000'!$D$5:'Personnel 1000'!$D$93)='Ledger Report'!F$3)*('Personnel 1000'!$E$5:'Personnel 1000'!$E$93=$B42)*('Personnel 1000'!$O$5:'Personnel 1000'!$O$93))</f>
        <v>0</v>
      </c>
      <c r="G42" s="73">
        <f>SUMPRODUCT((MONTH('Personnel 1000'!$D$5:'Personnel 1000'!$D$93)='Ledger Report'!G$3)*('Personnel 1000'!$E$5:'Personnel 1000'!$E$93=$B42)*('Personnel 1000'!$O$5:'Personnel 1000'!$O$93))</f>
        <v>0</v>
      </c>
      <c r="H42" s="73">
        <f>SUMPRODUCT((MONTH('Personnel 1000'!$D$5:'Personnel 1000'!$D$93)='Ledger Report'!H$3)*('Personnel 1000'!$E$5:'Personnel 1000'!$E$93=$B42)*('Personnel 1000'!$O$5:'Personnel 1000'!$O$93))</f>
        <v>0</v>
      </c>
      <c r="I42" s="73">
        <f>SUMPRODUCT((MONTH('Personnel 1000'!$D$5:'Personnel 1000'!$D$93)='Ledger Report'!I$3)*('Personnel 1000'!$E$5:'Personnel 1000'!$E$93=$B42)*('Personnel 1000'!$O$5:'Personnel 1000'!$O$93))</f>
        <v>0</v>
      </c>
      <c r="J42" s="73">
        <f>SUMPRODUCT((MONTH('Personnel 1000'!$D$5:'Personnel 1000'!$D$93)='Ledger Report'!J$3)*('Personnel 1000'!$E$5:'Personnel 1000'!$E$93=$B42)*('Personnel 1000'!$O$5:'Personnel 1000'!$O$93))</f>
        <v>0</v>
      </c>
      <c r="K42" s="73">
        <f>SUMPRODUCT((MONTH('Personnel 1000'!$D$5:'Personnel 1000'!$D$93)='Ledger Report'!K$3)*('Personnel 1000'!$E$5:'Personnel 1000'!$E$93=$B42)*('Personnel 1000'!$O$5:'Personnel 1000'!$O$93))</f>
        <v>0</v>
      </c>
      <c r="L42" s="73">
        <f>SUMPRODUCT((MONTH('Personnel 1000'!$D$5:'Personnel 1000'!$D$93)='Ledger Report'!L$3)*('Personnel 1000'!$E$5:'Personnel 1000'!$E$93=$B42)*('Personnel 1000'!$O$5:'Personnel 1000'!$O$93))</f>
        <v>0</v>
      </c>
      <c r="M42" s="73">
        <f>SUMPRODUCT((MONTH('Personnel 1000'!$D$5:'Personnel 1000'!$D$93)='Ledger Report'!M$3)*('Personnel 1000'!$E$5:'Personnel 1000'!$E$93=$B42)*('Personnel 1000'!$O$5:'Personnel 1000'!$O$93))</f>
        <v>0</v>
      </c>
      <c r="N42" s="73">
        <f>SUMPRODUCT((MONTH('Personnel 1000'!$D$5:'Personnel 1000'!$D$93)='Ledger Report'!N$3)*('Personnel 1000'!$E$5:'Personnel 1000'!$E$93=$B42)*('Personnel 1000'!$O$5:'Personnel 1000'!$O$93))</f>
        <v>0</v>
      </c>
      <c r="O42" s="73">
        <f>SUMPRODUCT((MONTH('Personnel 1000'!$D$5:'Personnel 1000'!$D$93)='Ledger Report'!O$3)*('Personnel 1000'!$E$5:'Personnel 1000'!$E$93=$B42)*('Personnel 1000'!$O$5:'Personnel 1000'!$O$93))</f>
        <v>0</v>
      </c>
      <c r="P42" s="114">
        <f t="shared" ref="P42:P43" si="7">C42-D42-E42-F42-G42-H42-I42-J42-K42-L42-M42-N42-O42</f>
        <v>0</v>
      </c>
      <c r="Q42" s="122"/>
      <c r="R42" s="82"/>
    </row>
    <row r="43" spans="1:18" s="169" customFormat="1" x14ac:dyDescent="0.3">
      <c r="A43" s="231"/>
      <c r="B43" s="100" t="s">
        <v>84</v>
      </c>
      <c r="C43" s="106">
        <v>0</v>
      </c>
      <c r="D43" s="73">
        <f>SUMPRODUCT((MONTH('Personnel 1000'!$D$5:'Personnel 1000'!$D$93)='Ledger Report'!D$3)*('Personnel 1000'!$E$5:'Personnel 1000'!$E$93=$B43)*('Personnel 1000'!$O$5:'Personnel 1000'!$O$93))</f>
        <v>0</v>
      </c>
      <c r="E43" s="73">
        <f>SUMPRODUCT((MONTH('Personnel 1000'!$D$5:'Personnel 1000'!$D$93)='Ledger Report'!E$3)*('Personnel 1000'!$E$5:'Personnel 1000'!$E$93=$B43)*('Personnel 1000'!$O$5:'Personnel 1000'!$O$93))</f>
        <v>0</v>
      </c>
      <c r="F43" s="73">
        <f>SUMPRODUCT((MONTH('Personnel 1000'!$D$5:'Personnel 1000'!$D$93)='Ledger Report'!F$3)*('Personnel 1000'!$E$5:'Personnel 1000'!$E$93=$B43)*('Personnel 1000'!$O$5:'Personnel 1000'!$O$93))</f>
        <v>0</v>
      </c>
      <c r="G43" s="73">
        <f>SUMPRODUCT((MONTH('Personnel 1000'!$D$5:'Personnel 1000'!$D$93)='Ledger Report'!G$3)*('Personnel 1000'!$E$5:'Personnel 1000'!$E$93=$B43)*('Personnel 1000'!$O$5:'Personnel 1000'!$O$93))</f>
        <v>0</v>
      </c>
      <c r="H43" s="73">
        <f>SUMPRODUCT((MONTH('Personnel 1000'!$D$5:'Personnel 1000'!$D$93)='Ledger Report'!H$3)*('Personnel 1000'!$E$5:'Personnel 1000'!$E$93=$B43)*('Personnel 1000'!$O$5:'Personnel 1000'!$O$93))</f>
        <v>0</v>
      </c>
      <c r="I43" s="73">
        <f>SUMPRODUCT((MONTH('Personnel 1000'!$D$5:'Personnel 1000'!$D$93)='Ledger Report'!I$3)*('Personnel 1000'!$E$5:'Personnel 1000'!$E$93=$B43)*('Personnel 1000'!$O$5:'Personnel 1000'!$O$93))</f>
        <v>0</v>
      </c>
      <c r="J43" s="73">
        <f>SUMPRODUCT((MONTH('Personnel 1000'!$D$5:'Personnel 1000'!$D$93)='Ledger Report'!J$3)*('Personnel 1000'!$E$5:'Personnel 1000'!$E$93=$B43)*('Personnel 1000'!$O$5:'Personnel 1000'!$O$93))</f>
        <v>0</v>
      </c>
      <c r="K43" s="73">
        <f>SUMPRODUCT((MONTH('Personnel 1000'!$D$5:'Personnel 1000'!$D$93)='Ledger Report'!K$3)*('Personnel 1000'!$E$5:'Personnel 1000'!$E$93=$B43)*('Personnel 1000'!$O$5:'Personnel 1000'!$O$93))</f>
        <v>0</v>
      </c>
      <c r="L43" s="73">
        <f>SUMPRODUCT((MONTH('Personnel 1000'!$D$5:'Personnel 1000'!$D$93)='Ledger Report'!L$3)*('Personnel 1000'!$E$5:'Personnel 1000'!$E$93=$B43)*('Personnel 1000'!$O$5:'Personnel 1000'!$O$93))</f>
        <v>0</v>
      </c>
      <c r="M43" s="73">
        <f>SUMPRODUCT((MONTH('Personnel 1000'!$D$5:'Personnel 1000'!$D$93)='Ledger Report'!M$3)*('Personnel 1000'!$E$5:'Personnel 1000'!$E$93=$B43)*('Personnel 1000'!$O$5:'Personnel 1000'!$O$93))</f>
        <v>0</v>
      </c>
      <c r="N43" s="73">
        <f>SUMPRODUCT((MONTH('Personnel 1000'!$D$5:'Personnel 1000'!$D$93)='Ledger Report'!N$3)*('Personnel 1000'!$E$5:'Personnel 1000'!$E$93=$B43)*('Personnel 1000'!$O$5:'Personnel 1000'!$O$93))</f>
        <v>0</v>
      </c>
      <c r="O43" s="73">
        <f>SUMPRODUCT((MONTH('Personnel 1000'!$D$5:'Personnel 1000'!$D$93)='Ledger Report'!O$3)*('Personnel 1000'!$E$5:'Personnel 1000'!$E$93=$B43)*('Personnel 1000'!$O$5:'Personnel 1000'!$O$93))</f>
        <v>0</v>
      </c>
      <c r="P43" s="114">
        <f t="shared" si="7"/>
        <v>0</v>
      </c>
      <c r="Q43" s="122"/>
      <c r="R43" s="82"/>
    </row>
    <row r="44" spans="1:18" s="209" customFormat="1" x14ac:dyDescent="0.3">
      <c r="A44" s="231"/>
      <c r="B44" s="107"/>
      <c r="C44" s="106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14"/>
      <c r="Q44" s="122"/>
      <c r="R44" s="82"/>
    </row>
    <row r="45" spans="1:18" s="209" customFormat="1" x14ac:dyDescent="0.3">
      <c r="A45" s="231"/>
      <c r="B45" s="107"/>
      <c r="C45" s="106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14"/>
      <c r="Q45" s="122"/>
      <c r="R45" s="82"/>
    </row>
    <row r="46" spans="1:18" s="209" customFormat="1" x14ac:dyDescent="0.3">
      <c r="A46" s="231"/>
      <c r="B46" s="107"/>
      <c r="C46" s="106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14"/>
      <c r="Q46" s="122"/>
      <c r="R46" s="82"/>
    </row>
    <row r="47" spans="1:18" x14ac:dyDescent="0.3">
      <c r="A47" s="231"/>
      <c r="B47" s="35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114"/>
      <c r="Q47" s="122"/>
      <c r="R47" s="8"/>
    </row>
    <row r="48" spans="1:18" x14ac:dyDescent="0.3">
      <c r="A48" s="87"/>
      <c r="B48" s="217" t="s">
        <v>5</v>
      </c>
      <c r="C48" s="210">
        <f>C4+C5+C6+C10+C21+C25+C28+C38</f>
        <v>0</v>
      </c>
      <c r="D48" s="210">
        <f>D4+D5+D6+D10+D21+D25+D28+D38+D7</f>
        <v>0</v>
      </c>
      <c r="E48" s="210">
        <f t="shared" ref="E48:I48" si="8">E4+E5+E6+E10+E21+E25+E28+E38+E7</f>
        <v>0</v>
      </c>
      <c r="F48" s="210">
        <f t="shared" si="8"/>
        <v>0</v>
      </c>
      <c r="G48" s="210">
        <f t="shared" si="8"/>
        <v>0</v>
      </c>
      <c r="H48" s="210">
        <f t="shared" si="8"/>
        <v>0</v>
      </c>
      <c r="I48" s="210">
        <f t="shared" si="8"/>
        <v>0</v>
      </c>
      <c r="J48" s="210">
        <f>J4+J5+J6+J10+J21+J25+J28+J38+J7</f>
        <v>5000</v>
      </c>
      <c r="K48" s="210">
        <f t="shared" ref="K48:O48" si="9">K4+K5+K6+K10+K21+K25+K28+K38+K7</f>
        <v>0</v>
      </c>
      <c r="L48" s="210">
        <f t="shared" si="9"/>
        <v>0</v>
      </c>
      <c r="M48" s="210">
        <f t="shared" si="9"/>
        <v>0</v>
      </c>
      <c r="N48" s="210">
        <f t="shared" si="9"/>
        <v>0</v>
      </c>
      <c r="O48" s="210">
        <f t="shared" si="9"/>
        <v>0</v>
      </c>
      <c r="P48" s="211">
        <f>C48-D48-E48-F48-G48-H48-I48-J48-K48-L48-M48-N48-O48</f>
        <v>-5000</v>
      </c>
      <c r="Q48" s="122"/>
      <c r="R48" s="8"/>
    </row>
    <row r="49" spans="1:18" x14ac:dyDescent="0.3">
      <c r="A49" s="87"/>
      <c r="B49" s="90"/>
      <c r="C49" s="4"/>
      <c r="D49" s="90"/>
      <c r="E49" s="90"/>
      <c r="F49" s="90"/>
      <c r="G49" s="90"/>
      <c r="H49" s="90"/>
      <c r="I49" s="66"/>
      <c r="J49" s="90"/>
      <c r="K49" s="90"/>
      <c r="L49" s="90"/>
      <c r="M49" s="90"/>
      <c r="N49" s="90"/>
      <c r="O49" s="90"/>
      <c r="P49" s="212"/>
      <c r="Q49" s="122"/>
      <c r="R49" s="8"/>
    </row>
    <row r="50" spans="1:18" x14ac:dyDescent="0.3">
      <c r="A50" s="87"/>
      <c r="B50" s="22" t="s">
        <v>6</v>
      </c>
      <c r="C50" s="72"/>
      <c r="D50" s="108"/>
      <c r="E50" s="114"/>
      <c r="F50" s="114"/>
      <c r="G50" s="108"/>
      <c r="H50" s="108"/>
      <c r="I50" s="115"/>
      <c r="J50" s="114"/>
      <c r="K50" s="114"/>
      <c r="L50" s="114"/>
      <c r="M50" s="114"/>
      <c r="N50" s="114"/>
      <c r="O50" s="114"/>
      <c r="P50" s="114"/>
      <c r="Q50" s="122"/>
      <c r="R50" s="8"/>
    </row>
    <row r="51" spans="1:18" x14ac:dyDescent="0.3">
      <c r="A51" s="230">
        <v>6800</v>
      </c>
      <c r="B51" s="100" t="s">
        <v>84</v>
      </c>
      <c r="C51" s="108">
        <v>0</v>
      </c>
      <c r="D51" s="123">
        <f>D4*0.4</f>
        <v>0</v>
      </c>
      <c r="E51" s="123">
        <f t="shared" ref="E51:O51" si="10">E4*0.4</f>
        <v>0</v>
      </c>
      <c r="F51" s="123">
        <f t="shared" si="10"/>
        <v>0</v>
      </c>
      <c r="G51" s="123">
        <f t="shared" si="10"/>
        <v>0</v>
      </c>
      <c r="H51" s="123">
        <f t="shared" si="10"/>
        <v>0</v>
      </c>
      <c r="I51" s="123">
        <f t="shared" si="10"/>
        <v>0</v>
      </c>
      <c r="J51" s="123">
        <f t="shared" si="10"/>
        <v>0</v>
      </c>
      <c r="K51" s="123">
        <f t="shared" si="10"/>
        <v>0</v>
      </c>
      <c r="L51" s="123">
        <f t="shared" si="10"/>
        <v>0</v>
      </c>
      <c r="M51" s="123">
        <f t="shared" si="10"/>
        <v>0</v>
      </c>
      <c r="N51" s="123">
        <f t="shared" si="10"/>
        <v>0</v>
      </c>
      <c r="O51" s="123">
        <f t="shared" si="10"/>
        <v>0</v>
      </c>
      <c r="P51" s="114">
        <f t="shared" si="0"/>
        <v>0</v>
      </c>
      <c r="Q51" s="122"/>
      <c r="R51" s="8"/>
    </row>
    <row r="52" spans="1:18" x14ac:dyDescent="0.3">
      <c r="A52" s="231"/>
      <c r="B52" s="100" t="s">
        <v>84</v>
      </c>
      <c r="C52" s="108">
        <v>0</v>
      </c>
      <c r="D52" s="123">
        <f>D5*0.4</f>
        <v>0</v>
      </c>
      <c r="E52" s="123">
        <f t="shared" ref="E52:O52" si="11">E5*0.4</f>
        <v>0</v>
      </c>
      <c r="F52" s="123">
        <f t="shared" si="11"/>
        <v>0</v>
      </c>
      <c r="G52" s="123">
        <f t="shared" si="11"/>
        <v>0</v>
      </c>
      <c r="H52" s="123">
        <f t="shared" si="11"/>
        <v>0</v>
      </c>
      <c r="I52" s="123">
        <f t="shared" si="11"/>
        <v>0</v>
      </c>
      <c r="J52" s="123">
        <f t="shared" si="11"/>
        <v>0</v>
      </c>
      <c r="K52" s="123">
        <f t="shared" si="11"/>
        <v>0</v>
      </c>
      <c r="L52" s="123">
        <f t="shared" si="11"/>
        <v>0</v>
      </c>
      <c r="M52" s="123">
        <f t="shared" si="11"/>
        <v>0</v>
      </c>
      <c r="N52" s="123">
        <f t="shared" si="11"/>
        <v>0</v>
      </c>
      <c r="O52" s="123">
        <f t="shared" si="11"/>
        <v>0</v>
      </c>
      <c r="P52" s="114">
        <f t="shared" si="0"/>
        <v>0</v>
      </c>
      <c r="Q52" s="122"/>
      <c r="R52" s="8"/>
    </row>
    <row r="53" spans="1:18" x14ac:dyDescent="0.3">
      <c r="A53" s="231"/>
      <c r="B53" s="100" t="s">
        <v>84</v>
      </c>
      <c r="C53" s="108">
        <v>0</v>
      </c>
      <c r="D53" s="123">
        <f>D6*0.4</f>
        <v>0</v>
      </c>
      <c r="E53" s="123">
        <f t="shared" ref="E53:O53" si="12">E6*0.4</f>
        <v>0</v>
      </c>
      <c r="F53" s="123">
        <f t="shared" si="12"/>
        <v>0</v>
      </c>
      <c r="G53" s="123">
        <f t="shared" si="12"/>
        <v>0</v>
      </c>
      <c r="H53" s="123">
        <f t="shared" si="12"/>
        <v>0</v>
      </c>
      <c r="I53" s="123">
        <f t="shared" si="12"/>
        <v>0</v>
      </c>
      <c r="J53" s="123">
        <f t="shared" si="12"/>
        <v>0</v>
      </c>
      <c r="K53" s="123">
        <f t="shared" si="12"/>
        <v>0</v>
      </c>
      <c r="L53" s="123">
        <f t="shared" si="12"/>
        <v>0</v>
      </c>
      <c r="M53" s="123">
        <f t="shared" si="12"/>
        <v>0</v>
      </c>
      <c r="N53" s="123">
        <f t="shared" si="12"/>
        <v>0</v>
      </c>
      <c r="O53" s="123">
        <f t="shared" si="12"/>
        <v>0</v>
      </c>
      <c r="P53" s="114">
        <f t="shared" si="0"/>
        <v>0</v>
      </c>
      <c r="Q53" s="122"/>
      <c r="R53" s="8"/>
    </row>
    <row r="54" spans="1:18" x14ac:dyDescent="0.3">
      <c r="A54" s="231"/>
      <c r="B54" s="100" t="s">
        <v>84</v>
      </c>
      <c r="C54" s="108">
        <v>0</v>
      </c>
      <c r="D54" s="123">
        <f>(D32+D33+D31+D30)*0.0765</f>
        <v>0</v>
      </c>
      <c r="E54" s="123">
        <f t="shared" ref="E54" si="13">(E32+E33+E31+E30)*0.0765</f>
        <v>0</v>
      </c>
      <c r="F54" s="123">
        <f>(F32+F33+F31+F30)*0.0765</f>
        <v>0</v>
      </c>
      <c r="G54" s="123">
        <f>G28*0.0765</f>
        <v>0</v>
      </c>
      <c r="H54" s="123">
        <f t="shared" ref="H54:O54" si="14">H28*0.0765</f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14">
        <f t="shared" si="0"/>
        <v>0</v>
      </c>
      <c r="Q54" s="122"/>
      <c r="R54" s="8"/>
    </row>
    <row r="55" spans="1:18" x14ac:dyDescent="0.3">
      <c r="A55" s="231"/>
      <c r="B55" s="100" t="s">
        <v>84</v>
      </c>
      <c r="C55" s="108">
        <v>0</v>
      </c>
      <c r="D55" s="123">
        <f>D29*0.0765</f>
        <v>0</v>
      </c>
      <c r="E55" s="123">
        <f t="shared" ref="E55:O55" si="15">E29*0.0765</f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14">
        <f t="shared" si="0"/>
        <v>0</v>
      </c>
      <c r="Q55" s="122"/>
      <c r="R55" s="8"/>
    </row>
    <row r="56" spans="1:18" x14ac:dyDescent="0.3">
      <c r="A56" s="231"/>
      <c r="B56" s="100" t="s">
        <v>84</v>
      </c>
      <c r="C56" s="108">
        <v>0</v>
      </c>
      <c r="D56" s="123">
        <f>D10*0.0765</f>
        <v>0</v>
      </c>
      <c r="E56" s="123">
        <f t="shared" ref="E56:O56" si="16">E10*0.0765</f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14">
        <f t="shared" si="0"/>
        <v>0</v>
      </c>
      <c r="Q56" s="122"/>
      <c r="R56" s="8"/>
    </row>
    <row r="57" spans="1:18" x14ac:dyDescent="0.3">
      <c r="A57" s="231"/>
      <c r="B57" s="100" t="s">
        <v>84</v>
      </c>
      <c r="C57" s="108">
        <v>0</v>
      </c>
      <c r="D57" s="123">
        <f t="shared" ref="D57:O57" si="17">D21*0.03</f>
        <v>0</v>
      </c>
      <c r="E57" s="123">
        <f t="shared" si="17"/>
        <v>0</v>
      </c>
      <c r="F57" s="123">
        <f t="shared" si="17"/>
        <v>0</v>
      </c>
      <c r="G57" s="123">
        <f t="shared" si="17"/>
        <v>0</v>
      </c>
      <c r="H57" s="123">
        <f t="shared" si="17"/>
        <v>0</v>
      </c>
      <c r="I57" s="123">
        <f t="shared" si="17"/>
        <v>0</v>
      </c>
      <c r="J57" s="123">
        <f t="shared" si="17"/>
        <v>0</v>
      </c>
      <c r="K57" s="123">
        <f t="shared" si="17"/>
        <v>0</v>
      </c>
      <c r="L57" s="123">
        <f t="shared" si="17"/>
        <v>0</v>
      </c>
      <c r="M57" s="123">
        <f t="shared" si="17"/>
        <v>0</v>
      </c>
      <c r="N57" s="123">
        <f t="shared" si="17"/>
        <v>0</v>
      </c>
      <c r="O57" s="123">
        <f t="shared" si="17"/>
        <v>0</v>
      </c>
      <c r="P57" s="114">
        <f t="shared" si="0"/>
        <v>0</v>
      </c>
      <c r="Q57" s="122"/>
      <c r="R57" s="8"/>
    </row>
    <row r="58" spans="1:18" s="209" customFormat="1" x14ac:dyDescent="0.3">
      <c r="A58" s="231"/>
      <c r="B58" s="32"/>
      <c r="C58" s="108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14"/>
      <c r="Q58" s="122"/>
      <c r="R58" s="82"/>
    </row>
    <row r="59" spans="1:18" s="209" customFormat="1" x14ac:dyDescent="0.3">
      <c r="A59" s="231"/>
      <c r="B59" s="32"/>
      <c r="C59" s="108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14"/>
      <c r="Q59" s="122"/>
      <c r="R59" s="82"/>
    </row>
    <row r="60" spans="1:18" s="209" customFormat="1" x14ac:dyDescent="0.3">
      <c r="A60" s="231"/>
      <c r="B60" s="32"/>
      <c r="C60" s="108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14"/>
      <c r="Q60" s="122"/>
      <c r="R60" s="82"/>
    </row>
    <row r="61" spans="1:18" x14ac:dyDescent="0.3">
      <c r="A61" s="231"/>
      <c r="B61" s="24"/>
      <c r="C61" s="72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14"/>
      <c r="Q61" s="122"/>
      <c r="R61" s="8"/>
    </row>
    <row r="62" spans="1:18" x14ac:dyDescent="0.3">
      <c r="A62" s="87"/>
      <c r="B62" s="25" t="s">
        <v>7</v>
      </c>
      <c r="C62" s="74">
        <f>SUM(C51:C61)</f>
        <v>0</v>
      </c>
      <c r="D62" s="116">
        <f t="shared" ref="D62:L62" si="18">SUM(D51:D61)</f>
        <v>0</v>
      </c>
      <c r="E62" s="116">
        <f t="shared" si="18"/>
        <v>0</v>
      </c>
      <c r="F62" s="116">
        <f t="shared" si="18"/>
        <v>0</v>
      </c>
      <c r="G62" s="116">
        <f t="shared" si="18"/>
        <v>0</v>
      </c>
      <c r="H62" s="116">
        <f t="shared" si="18"/>
        <v>0</v>
      </c>
      <c r="I62" s="116">
        <f t="shared" si="18"/>
        <v>0</v>
      </c>
      <c r="J62" s="116">
        <f t="shared" si="18"/>
        <v>0</v>
      </c>
      <c r="K62" s="116">
        <f t="shared" si="18"/>
        <v>0</v>
      </c>
      <c r="L62" s="116">
        <f t="shared" si="18"/>
        <v>0</v>
      </c>
      <c r="M62" s="116">
        <f>SUM(M51:M61)</f>
        <v>0</v>
      </c>
      <c r="N62" s="116">
        <f>SUM(N51:N61)</f>
        <v>0</v>
      </c>
      <c r="O62" s="116">
        <f>SUM(O51:O61)</f>
        <v>0</v>
      </c>
      <c r="P62" s="116">
        <f t="shared" si="0"/>
        <v>0</v>
      </c>
      <c r="Q62" s="122"/>
      <c r="R62" s="8"/>
    </row>
    <row r="63" spans="1:18" x14ac:dyDescent="0.3">
      <c r="A63" s="87"/>
      <c r="B63" s="90"/>
      <c r="C63" s="4"/>
      <c r="D63" s="90"/>
      <c r="E63" s="90"/>
      <c r="F63" s="90"/>
      <c r="G63" s="90"/>
      <c r="H63" s="90"/>
      <c r="I63" s="66"/>
      <c r="J63" s="90"/>
      <c r="K63" s="90"/>
      <c r="L63" s="90"/>
      <c r="M63" s="90"/>
      <c r="N63" s="90"/>
      <c r="O63" s="90"/>
      <c r="P63" s="212"/>
      <c r="Q63" s="122"/>
      <c r="R63" s="8"/>
    </row>
    <row r="64" spans="1:18" x14ac:dyDescent="0.3">
      <c r="A64" s="87"/>
      <c r="B64" s="75" t="s">
        <v>8</v>
      </c>
      <c r="C64" s="4"/>
      <c r="D64" s="16"/>
      <c r="E64" s="16"/>
      <c r="F64" s="16"/>
      <c r="G64" s="16"/>
      <c r="H64" s="16"/>
      <c r="I64" s="17"/>
      <c r="J64" s="16"/>
      <c r="K64" s="16"/>
      <c r="L64" s="16"/>
      <c r="M64" s="16"/>
      <c r="N64" s="16"/>
      <c r="O64" s="16"/>
      <c r="P64" s="114"/>
      <c r="Q64" s="122"/>
      <c r="R64" s="8"/>
    </row>
    <row r="65" spans="1:18" x14ac:dyDescent="0.3">
      <c r="A65" s="170">
        <v>2141</v>
      </c>
      <c r="B65" s="79" t="s">
        <v>9</v>
      </c>
      <c r="C65" s="106">
        <v>0</v>
      </c>
      <c r="D65" s="73">
        <f>SUMPRODUCT((MONTH('Travel 2000'!$D$5:'Travel 2000'!$D$205)='Ledger Report'!D$3)*('Travel 2000'!$A$5:'Travel 2000'!$A$205=$A65)*('Travel 2000'!$N$5:'Travel 2000'!$N$205))</f>
        <v>0</v>
      </c>
      <c r="E65" s="73">
        <f>SUMPRODUCT((MONTH('Travel 2000'!$D$5:'Travel 2000'!$D$205)='Ledger Report'!E$3)*('Travel 2000'!$A$5:'Travel 2000'!$A$205=$A65)*('Travel 2000'!$N$5:'Travel 2000'!$N$205))</f>
        <v>0</v>
      </c>
      <c r="F65" s="73">
        <f>SUMPRODUCT((MONTH('Travel 2000'!$D$5:'Travel 2000'!$D$205)='Ledger Report'!F$3)*('Travel 2000'!$A$5:'Travel 2000'!$A$205=$A65)*('Travel 2000'!$N$5:'Travel 2000'!$N$205))</f>
        <v>0</v>
      </c>
      <c r="G65" s="73">
        <f>SUMPRODUCT((MONTH('Travel 2000'!$D$5:'Travel 2000'!$D$205)='Ledger Report'!G$3)*('Travel 2000'!$A$5:'Travel 2000'!$A$205=$A65)*('Travel 2000'!$N$5:'Travel 2000'!$N$205))</f>
        <v>0</v>
      </c>
      <c r="H65" s="73">
        <f>SUMPRODUCT((MONTH('Travel 2000'!$D$5:'Travel 2000'!$D$205)='Ledger Report'!H$3)*('Travel 2000'!$A$5:'Travel 2000'!$A$205=$A65)*('Travel 2000'!$N$5:'Travel 2000'!$N$205))</f>
        <v>0</v>
      </c>
      <c r="I65" s="73">
        <f>SUMPRODUCT((MONTH('Travel 2000'!$D$5:'Travel 2000'!$D$205)='Ledger Report'!I$3)*('Travel 2000'!$A$5:'Travel 2000'!$A$205=$A65)*('Travel 2000'!$N$5:'Travel 2000'!$N$205))</f>
        <v>0</v>
      </c>
      <c r="J65" s="73">
        <f>SUMPRODUCT((MONTH('Travel 2000'!$D$5:'Travel 2000'!$D$205)='Ledger Report'!J$3)*('Travel 2000'!$A$5:'Travel 2000'!$A$205=$A65)*('Travel 2000'!$N$5:'Travel 2000'!$N$205))</f>
        <v>0</v>
      </c>
      <c r="K65" s="73">
        <f>SUMPRODUCT((MONTH('Travel 2000'!$D$5:'Travel 2000'!$D$205)='Ledger Report'!K$3)*('Travel 2000'!$A$5:'Travel 2000'!$A$205=$A65)*('Travel 2000'!$N$5:'Travel 2000'!$N$205))</f>
        <v>0</v>
      </c>
      <c r="L65" s="73">
        <f>SUMPRODUCT((MONTH('Travel 2000'!$D$5:'Travel 2000'!$D$205)='Ledger Report'!L$3)*('Travel 2000'!$A$5:'Travel 2000'!$A$205=$A65)*('Travel 2000'!$N$5:'Travel 2000'!$N$205))</f>
        <v>0</v>
      </c>
      <c r="M65" s="73">
        <f>SUMPRODUCT((MONTH('Travel 2000'!$D$5:'Travel 2000'!$D$205)='Ledger Report'!M$3)*('Travel 2000'!$A$5:'Travel 2000'!$A$205=$A65)*('Travel 2000'!$N$5:'Travel 2000'!$N$205))</f>
        <v>0</v>
      </c>
      <c r="N65" s="73">
        <f>SUMPRODUCT((MONTH('Travel 2000'!$D$5:'Travel 2000'!$D$205)='Ledger Report'!N$3)*('Travel 2000'!$A$5:'Travel 2000'!$A$205=$A65)*('Travel 2000'!$N$5:'Travel 2000'!$N$205))</f>
        <v>0</v>
      </c>
      <c r="O65" s="73">
        <f>SUMPRODUCT((MONTH('Travel 2000'!$D$5:'Travel 2000'!$D$205)='Ledger Report'!O$3)*('Travel 2000'!$A$5:'Travel 2000'!$A$205=$A65)*('Travel 2000'!$N$5:'Travel 2000'!$N$205))</f>
        <v>0</v>
      </c>
      <c r="P65" s="114">
        <f t="shared" si="0"/>
        <v>0</v>
      </c>
      <c r="Q65" s="122"/>
      <c r="R65" s="8"/>
    </row>
    <row r="66" spans="1:18" x14ac:dyDescent="0.3">
      <c r="A66" s="170">
        <v>2400</v>
      </c>
      <c r="B66" s="79" t="s">
        <v>51</v>
      </c>
      <c r="C66" s="106">
        <v>0</v>
      </c>
      <c r="D66" s="73">
        <f>SUMPRODUCT((MONTH('Travel 2000'!$D$5:'Travel 2000'!$D$205)='Ledger Report'!D$3)*('Travel 2000'!$A$5:'Travel 2000'!$A$205=$A66)*('Travel 2000'!$N$5:'Travel 2000'!$N$205))</f>
        <v>0</v>
      </c>
      <c r="E66" s="73">
        <f>SUMPRODUCT((MONTH('Travel 2000'!$D$5:'Travel 2000'!$D$205)='Ledger Report'!E$3)*('Travel 2000'!$A$5:'Travel 2000'!$A$205=$A66)*('Travel 2000'!$N$5:'Travel 2000'!$N$205))</f>
        <v>0</v>
      </c>
      <c r="F66" s="73">
        <f>SUMPRODUCT((MONTH('Travel 2000'!$D$5:'Travel 2000'!$D$205)='Ledger Report'!F$3)*('Travel 2000'!$A$5:'Travel 2000'!$A$205=$A66)*('Travel 2000'!$N$5:'Travel 2000'!$N$205))</f>
        <v>0</v>
      </c>
      <c r="G66" s="73">
        <f>SUMPRODUCT((MONTH('Travel 2000'!$D$5:'Travel 2000'!$D$205)='Ledger Report'!G$3)*('Travel 2000'!$A$5:'Travel 2000'!$A$205=$A66)*('Travel 2000'!$N$5:'Travel 2000'!$N$205))</f>
        <v>0</v>
      </c>
      <c r="H66" s="73">
        <f>SUMPRODUCT((MONTH('Travel 2000'!$D$5:'Travel 2000'!$D$205)='Ledger Report'!H$3)*('Travel 2000'!$A$5:'Travel 2000'!$A$205=$A66)*('Travel 2000'!$N$5:'Travel 2000'!$N$205))</f>
        <v>0</v>
      </c>
      <c r="I66" s="73">
        <f>SUMPRODUCT((MONTH('Travel 2000'!$D$5:'Travel 2000'!$D$205)='Ledger Report'!I$3)*('Travel 2000'!$A$5:'Travel 2000'!$A$205=$A66)*('Travel 2000'!$N$5:'Travel 2000'!$N$205))</f>
        <v>0</v>
      </c>
      <c r="J66" s="73">
        <v>0</v>
      </c>
      <c r="K66" s="73">
        <f>SUMPRODUCT((MONTH('Travel 2000'!$D$5:'Travel 2000'!$D$205)='Ledger Report'!K$3)*('Travel 2000'!$A$5:'Travel 2000'!$A$205=$A66)*('Travel 2000'!$N$5:'Travel 2000'!$N$205))</f>
        <v>0</v>
      </c>
      <c r="L66" s="73">
        <f>SUMPRODUCT((MONTH('Travel 2000'!$D$5:'Travel 2000'!$D$205)='Ledger Report'!L$3)*('Travel 2000'!$A$5:'Travel 2000'!$A$205=$A66)*('Travel 2000'!$N$5:'Travel 2000'!$N$205))</f>
        <v>0</v>
      </c>
      <c r="M66" s="73">
        <f>SUMPRODUCT((MONTH('Travel 2000'!$D$5:'Travel 2000'!$D$205)='Ledger Report'!M$3)*('Travel 2000'!$A$5:'Travel 2000'!$A$205=$A66)*('Travel 2000'!$N$5:'Travel 2000'!$N$205))</f>
        <v>0</v>
      </c>
      <c r="N66" s="73">
        <f>'Travel 2000'!N210</f>
        <v>0</v>
      </c>
      <c r="O66" s="73">
        <f>SUMPRODUCT((MONTH('Travel 2000'!$D$5:'Travel 2000'!$D$205)='Ledger Report'!O$3)*('Travel 2000'!$A$5:'Travel 2000'!$A$205=$A66)*('Travel 2000'!$N$5:'Travel 2000'!$N$205))</f>
        <v>0</v>
      </c>
      <c r="P66" s="114">
        <f t="shared" si="0"/>
        <v>0</v>
      </c>
      <c r="Q66" s="122"/>
      <c r="R66" s="8"/>
    </row>
    <row r="67" spans="1:18" s="209" customFormat="1" x14ac:dyDescent="0.3">
      <c r="A67" s="59"/>
      <c r="B67" s="170"/>
      <c r="C67" s="106"/>
      <c r="D67" s="73"/>
      <c r="E67" s="73"/>
      <c r="F67" s="73"/>
      <c r="G67" s="73"/>
      <c r="H67" s="73"/>
      <c r="I67" s="213"/>
      <c r="J67" s="73"/>
      <c r="K67" s="73"/>
      <c r="L67" s="73"/>
      <c r="M67" s="73"/>
      <c r="N67" s="73"/>
      <c r="O67" s="73"/>
      <c r="P67" s="114"/>
      <c r="Q67" s="122"/>
      <c r="R67" s="82"/>
    </row>
    <row r="68" spans="1:18" s="209" customFormat="1" x14ac:dyDescent="0.3">
      <c r="A68" s="59"/>
      <c r="B68" s="170"/>
      <c r="C68" s="106"/>
      <c r="D68" s="73"/>
      <c r="E68" s="73"/>
      <c r="F68" s="73"/>
      <c r="G68" s="73"/>
      <c r="H68" s="73"/>
      <c r="I68" s="213"/>
      <c r="J68" s="73"/>
      <c r="K68" s="73"/>
      <c r="L68" s="73"/>
      <c r="M68" s="73"/>
      <c r="N68" s="73"/>
      <c r="O68" s="73"/>
      <c r="P68" s="114"/>
      <c r="Q68" s="122"/>
      <c r="R68" s="82"/>
    </row>
    <row r="69" spans="1:18" x14ac:dyDescent="0.3">
      <c r="A69" s="87"/>
      <c r="B69" s="94" t="s">
        <v>10</v>
      </c>
      <c r="C69" s="106"/>
      <c r="D69" s="18"/>
      <c r="E69" s="18"/>
      <c r="F69" s="18"/>
      <c r="G69" s="12"/>
      <c r="H69" s="12"/>
      <c r="I69" s="19"/>
      <c r="J69" s="18"/>
      <c r="K69" s="18"/>
      <c r="L69" s="18"/>
      <c r="M69" s="18"/>
      <c r="N69" s="18"/>
      <c r="O69" s="18"/>
      <c r="P69" s="114"/>
      <c r="Q69" s="122"/>
      <c r="R69" s="8"/>
    </row>
    <row r="70" spans="1:18" x14ac:dyDescent="0.3">
      <c r="A70" s="170">
        <v>3110</v>
      </c>
      <c r="B70" s="79" t="s">
        <v>52</v>
      </c>
      <c r="C70" s="106">
        <v>0</v>
      </c>
      <c r="D70" s="73">
        <f>SUMPRODUCT((MONTH('Operating 3000'!$D$5:'Operating 3000'!$D$60)='Ledger Report'!D$3)*('Operating 3000'!$A$5:'Operating 3000'!$A$60=$A70)*('Operating 3000'!$N$5:'Operating 3000'!$N$60))</f>
        <v>0</v>
      </c>
      <c r="E70" s="73">
        <f>SUMPRODUCT((MONTH('Operating 3000'!$D$5:'Operating 3000'!$D$60)='Ledger Report'!E$3)*('Operating 3000'!$A$5:'Operating 3000'!$A$60=$A70)*('Operating 3000'!$N$5:'Operating 3000'!$N$60))</f>
        <v>0</v>
      </c>
      <c r="F70" s="73">
        <f>SUMPRODUCT((MONTH('Operating 3000'!$D$5:'Operating 3000'!$D$60)='Ledger Report'!F$3)*('Operating 3000'!$A$5:'Operating 3000'!$A$60=$A70)*('Operating 3000'!$N$5:'Operating 3000'!$N$60))</f>
        <v>0</v>
      </c>
      <c r="G70" s="73">
        <f>SUMPRODUCT((MONTH('Operating 3000'!$D$5:'Operating 3000'!$D$60)='Ledger Report'!G$3)*('Operating 3000'!$A$5:'Operating 3000'!$A$60=$A70)*('Operating 3000'!$N$5:'Operating 3000'!$N$60))</f>
        <v>0</v>
      </c>
      <c r="H70" s="73">
        <f>SUMPRODUCT((MONTH('Operating 3000'!$D$5:'Operating 3000'!$D$60)='Ledger Report'!H$3)*('Operating 3000'!$A$5:'Operating 3000'!$A$60=$A70)*('Operating 3000'!$N$5:'Operating 3000'!$N$60))</f>
        <v>0</v>
      </c>
      <c r="I70" s="73">
        <f>SUMPRODUCT((MONTH('Operating 3000'!$D$5:'Operating 3000'!$D$60)='Ledger Report'!I$3)*('Operating 3000'!$A$5:'Operating 3000'!$A$60=$A70)*('Operating 3000'!$N$5:'Operating 3000'!$N$60))</f>
        <v>0</v>
      </c>
      <c r="J70" s="73">
        <f>SUMPRODUCT((MONTH('Operating 3000'!$D$5:'Operating 3000'!$D$60)='Ledger Report'!J$3)*('Operating 3000'!$A$5:'Operating 3000'!$A$60=$A70)*('Operating 3000'!$N$5:'Operating 3000'!$N$60))</f>
        <v>0</v>
      </c>
      <c r="K70" s="73">
        <f>SUMPRODUCT((MONTH('Operating 3000'!$D$5:'Operating 3000'!$D$60)='Ledger Report'!K$3)*('Operating 3000'!$A$5:'Operating 3000'!$A$60=$A70)*('Operating 3000'!$N$5:'Operating 3000'!$N$60))</f>
        <v>0</v>
      </c>
      <c r="L70" s="73">
        <f>SUMPRODUCT((MONTH('Operating 3000'!$D$5:'Operating 3000'!$D$60)='Ledger Report'!L$3)*('Operating 3000'!$A$5:'Operating 3000'!$A$60=$A70)*('Operating 3000'!$N$5:'Operating 3000'!$N$60))</f>
        <v>0</v>
      </c>
      <c r="M70" s="73">
        <f>SUMPRODUCT((MONTH('Operating 3000'!$D$5:'Operating 3000'!$D$60)='Ledger Report'!M$3)*('Operating 3000'!$A$5:'Operating 3000'!$A$60=$A70)*('Operating 3000'!$N$5:'Operating 3000'!$N$60))</f>
        <v>0</v>
      </c>
      <c r="N70" s="73">
        <f>SUMPRODUCT((MONTH('Operating 3000'!$D$5:'Operating 3000'!$D$60)='Ledger Report'!N$3)*('Operating 3000'!$A$5:'Operating 3000'!$A$60=$A70)*('Operating 3000'!$N$5:'Operating 3000'!$N$60))</f>
        <v>0</v>
      </c>
      <c r="O70" s="73">
        <f>SUMPRODUCT((MONTH('Operating 3000'!$D$5:'Operating 3000'!$D$60)='Ledger Report'!O$3)*('Operating 3000'!$A$5:'Operating 3000'!$A$60=$A70)*('Operating 3000'!$N$5:'Operating 3000'!$N$60))</f>
        <v>0</v>
      </c>
      <c r="P70" s="114">
        <f t="shared" si="0"/>
        <v>0</v>
      </c>
      <c r="Q70" s="122"/>
      <c r="R70" s="8"/>
    </row>
    <row r="71" spans="1:18" x14ac:dyDescent="0.3">
      <c r="A71" s="170">
        <v>3460</v>
      </c>
      <c r="B71" s="79" t="s">
        <v>53</v>
      </c>
      <c r="C71" s="106">
        <v>0</v>
      </c>
      <c r="D71" s="73">
        <f>SUMPRODUCT((MONTH('Operating 3000'!$D$5:'Operating 3000'!$D$60)='Ledger Report'!D$3)*('Operating 3000'!$A$5:'Operating 3000'!$A$60=$A71)*('Operating 3000'!$N$5:'Operating 3000'!$N$60))</f>
        <v>0</v>
      </c>
      <c r="E71" s="73">
        <f>SUMPRODUCT((MONTH('Operating 3000'!$D$5:'Operating 3000'!$D$60)='Ledger Report'!E$3)*('Operating 3000'!$A$5:'Operating 3000'!$A$60=$A71)*('Operating 3000'!$N$5:'Operating 3000'!$N$60))</f>
        <v>0</v>
      </c>
      <c r="F71" s="73">
        <f>SUMPRODUCT((MONTH('Operating 3000'!$D$5:'Operating 3000'!$D$60)='Ledger Report'!F$3)*('Operating 3000'!$A$5:'Operating 3000'!$A$60=$A71)*('Operating 3000'!$N$5:'Operating 3000'!$N$60))</f>
        <v>0</v>
      </c>
      <c r="G71" s="73">
        <f>SUMPRODUCT((MONTH('Operating 3000'!$D$5:'Operating 3000'!$D$60)='Ledger Report'!G$3)*('Operating 3000'!$A$5:'Operating 3000'!$A$60=$A71)*('Operating 3000'!$N$5:'Operating 3000'!$N$60))</f>
        <v>0</v>
      </c>
      <c r="H71" s="73">
        <f>SUMPRODUCT((MONTH('Operating 3000'!$D$5:'Operating 3000'!$D$60)='Ledger Report'!H$3)*('Operating 3000'!$A$5:'Operating 3000'!$A$60=$A71)*('Operating 3000'!$N$5:'Operating 3000'!$N$60))</f>
        <v>0</v>
      </c>
      <c r="I71" s="73">
        <f>SUMPRODUCT((MONTH('Operating 3000'!$D$5:'Operating 3000'!$D$60)='Ledger Report'!I$3)*('Operating 3000'!$A$5:'Operating 3000'!$A$60=$A71)*('Operating 3000'!$N$5:'Operating 3000'!$N$60))</f>
        <v>0</v>
      </c>
      <c r="J71" s="73">
        <f>SUMPRODUCT((MONTH('Operating 3000'!$D$5:'Operating 3000'!$D$60)='Ledger Report'!J$3)*('Operating 3000'!$A$5:'Operating 3000'!$A$60=$A71)*('Operating 3000'!$N$5:'Operating 3000'!$N$60))</f>
        <v>0</v>
      </c>
      <c r="K71" s="73">
        <f>SUMPRODUCT((MONTH('Operating 3000'!$D$5:'Operating 3000'!$D$60)='Ledger Report'!K$3)*('Operating 3000'!$A$5:'Operating 3000'!$A$60=$A71)*('Operating 3000'!$N$5:'Operating 3000'!$N$60))</f>
        <v>0</v>
      </c>
      <c r="L71" s="73">
        <f>SUMPRODUCT((MONTH('Operating 3000'!$D$5:'Operating 3000'!$D$60)='Ledger Report'!L$3)*('Operating 3000'!$A$5:'Operating 3000'!$A$60=$A71)*('Operating 3000'!$N$5:'Operating 3000'!$N$60))</f>
        <v>0</v>
      </c>
      <c r="M71" s="73">
        <f>SUMPRODUCT((MONTH('Operating 3000'!$D$5:'Operating 3000'!$D$60)='Ledger Report'!M$3)*('Operating 3000'!$A$5:'Operating 3000'!$A$60=$A71)*('Operating 3000'!$N$5:'Operating 3000'!$N$60))</f>
        <v>0</v>
      </c>
      <c r="N71" s="73">
        <f>SUMPRODUCT((MONTH('Operating 3000'!$D$5:'Operating 3000'!$D$60)='Ledger Report'!N$3)*('Operating 3000'!$A$5:'Operating 3000'!$A$60=$A71)*('Operating 3000'!$N$5:'Operating 3000'!$N$60))</f>
        <v>0</v>
      </c>
      <c r="O71" s="73">
        <f>SUMPRODUCT((MONTH('Operating 3000'!$D$5:'Operating 3000'!$D$60)='Ledger Report'!O$3)*('Operating 3000'!$A$5:'Operating 3000'!$A$60=$A71)*('Operating 3000'!$N$5:'Operating 3000'!$N$60))</f>
        <v>0</v>
      </c>
      <c r="P71" s="114">
        <f t="shared" si="0"/>
        <v>0</v>
      </c>
      <c r="Q71" s="122"/>
      <c r="R71" s="8"/>
    </row>
    <row r="72" spans="1:18" s="71" customFormat="1" x14ac:dyDescent="0.3">
      <c r="A72" s="170">
        <v>3500</v>
      </c>
      <c r="B72" s="79" t="s">
        <v>66</v>
      </c>
      <c r="C72" s="106">
        <v>0</v>
      </c>
      <c r="D72" s="73">
        <f>SUMPRODUCT((MONTH('Operating 3000'!$D$5:'Operating 3000'!$D$60)='Ledger Report'!D$3)*('Operating 3000'!$A$5:'Operating 3000'!$A$60=$A72)*('Operating 3000'!$N$5:'Operating 3000'!$N$60))</f>
        <v>0</v>
      </c>
      <c r="E72" s="73">
        <f>SUMPRODUCT((MONTH('Operating 3000'!$D$5:'Operating 3000'!$D$60)='Ledger Report'!E$3)*('Operating 3000'!$A$5:'Operating 3000'!$A$60=$A72)*('Operating 3000'!$N$5:'Operating 3000'!$N$60))</f>
        <v>0</v>
      </c>
      <c r="F72" s="73">
        <f>SUMPRODUCT((MONTH('Operating 3000'!$D$5:'Operating 3000'!$D$60)='Ledger Report'!F$3)*('Operating 3000'!$A$5:'Operating 3000'!$A$60=$A72)*('Operating 3000'!$N$5:'Operating 3000'!$N$60))</f>
        <v>0</v>
      </c>
      <c r="G72" s="73">
        <f>SUMPRODUCT((MONTH('Operating 3000'!$D$5:'Operating 3000'!$D$60)='Ledger Report'!G$3)*('Operating 3000'!$A$5:'Operating 3000'!$A$60=$A72)*('Operating 3000'!$N$5:'Operating 3000'!$N$60))</f>
        <v>0</v>
      </c>
      <c r="H72" s="73">
        <f>SUMPRODUCT((MONTH('Operating 3000'!$D$5:'Operating 3000'!$D$60)='Ledger Report'!H$3)*('Operating 3000'!$A$5:'Operating 3000'!$A$60=$A72)*('Operating 3000'!$N$5:'Operating 3000'!$N$60))</f>
        <v>0</v>
      </c>
      <c r="I72" s="73">
        <f>SUMPRODUCT((MONTH('Operating 3000'!$D$5:'Operating 3000'!$D$60)='Ledger Report'!I$3)*('Operating 3000'!$A$5:'Operating 3000'!$A$60=$A72)*('Operating 3000'!$N$5:'Operating 3000'!$N$60))</f>
        <v>0</v>
      </c>
      <c r="J72" s="73">
        <f>SUMPRODUCT((MONTH('Operating 3000'!$D$5:'Operating 3000'!$D$60)='Ledger Report'!J$3)*('Operating 3000'!$A$5:'Operating 3000'!$A$60=$A72)*('Operating 3000'!$N$5:'Operating 3000'!$N$60))</f>
        <v>0</v>
      </c>
      <c r="K72" s="73">
        <f>SUMPRODUCT((MONTH('Operating 3000'!$D$5:'Operating 3000'!$D$60)='Ledger Report'!K$3)*('Operating 3000'!$A$5:'Operating 3000'!$A$60=$A72)*('Operating 3000'!$N$5:'Operating 3000'!$N$60))</f>
        <v>0</v>
      </c>
      <c r="L72" s="73">
        <f>SUMPRODUCT((MONTH('Operating 3000'!$D$5:'Operating 3000'!$D$60)='Ledger Report'!L$3)*('Operating 3000'!$A$5:'Operating 3000'!$A$60=$A72)*('Operating 3000'!$N$5:'Operating 3000'!$N$60))</f>
        <v>0</v>
      </c>
      <c r="M72" s="73">
        <f>SUMPRODUCT((MONTH('Operating 3000'!$D$5:'Operating 3000'!$D$60)='Ledger Report'!M$3)*('Operating 3000'!$A$5:'Operating 3000'!$A$60=$A72)*('Operating 3000'!$N$5:'Operating 3000'!$N$60))</f>
        <v>0</v>
      </c>
      <c r="N72" s="73">
        <f>SUMPRODUCT((MONTH('Operating 3000'!$D$5:'Operating 3000'!$D$60)='Ledger Report'!N$3)*('Operating 3000'!$A$5:'Operating 3000'!$A$60=$A72)*('Operating 3000'!$N$5:'Operating 3000'!$N$60))</f>
        <v>0</v>
      </c>
      <c r="O72" s="73">
        <f>SUMPRODUCT((MONTH('Operating 3000'!$D$5:'Operating 3000'!$D$60)='Ledger Report'!O$3)*('Operating 3000'!$A$5:'Operating 3000'!$A$60=$A72)*('Operating 3000'!$N$5:'Operating 3000'!$N$60))</f>
        <v>0</v>
      </c>
      <c r="P72" s="114">
        <f t="shared" ref="P72" si="19">C72-D72-E72-F72-G72-H72-I72-J72-K72-L72-M72-N72-O72</f>
        <v>0</v>
      </c>
      <c r="Q72" s="122"/>
      <c r="R72" s="82"/>
    </row>
    <row r="73" spans="1:18" x14ac:dyDescent="0.3">
      <c r="A73" s="170">
        <v>3600</v>
      </c>
      <c r="B73" s="79" t="s">
        <v>54</v>
      </c>
      <c r="C73" s="106">
        <v>0</v>
      </c>
      <c r="D73" s="73">
        <f>SUMPRODUCT((MONTH('Operating 3000'!$D$5:'Operating 3000'!$D$60)='Ledger Report'!D$3)*('Operating 3000'!$A$5:'Operating 3000'!$A$60=$A73)*('Operating 3000'!$N$5:'Operating 3000'!$N$60))</f>
        <v>0</v>
      </c>
      <c r="E73" s="73">
        <f>SUMPRODUCT((MONTH('Operating 3000'!$D$5:'Operating 3000'!$D$60)='Ledger Report'!E$3)*('Operating 3000'!$A$5:'Operating 3000'!$A$60=$A73)*('Operating 3000'!$N$5:'Operating 3000'!$N$60))</f>
        <v>0</v>
      </c>
      <c r="F73" s="73">
        <f>SUMPRODUCT((MONTH('Operating 3000'!$D$5:'Operating 3000'!$D$60)='Ledger Report'!F$3)*('Operating 3000'!$A$5:'Operating 3000'!$A$60=$A73)*('Operating 3000'!$N$5:'Operating 3000'!$N$60))</f>
        <v>0</v>
      </c>
      <c r="G73" s="73">
        <f>SUMPRODUCT((MONTH('Operating 3000'!$D$5:'Operating 3000'!$D$60)='Ledger Report'!G$3)*('Operating 3000'!$A$5:'Operating 3000'!$A$60=$A73)*('Operating 3000'!$N$5:'Operating 3000'!$N$60))</f>
        <v>0</v>
      </c>
      <c r="H73" s="73">
        <f>SUMPRODUCT((MONTH('Operating 3000'!$D$5:'Operating 3000'!$D$60)='Ledger Report'!H$3)*('Operating 3000'!$A$5:'Operating 3000'!$A$60=$A73)*('Operating 3000'!$N$5:'Operating 3000'!$N$60))</f>
        <v>0</v>
      </c>
      <c r="I73" s="73">
        <f>SUMPRODUCT((MONTH('Operating 3000'!$D$5:'Operating 3000'!$D$60)='Ledger Report'!I$3)*('Operating 3000'!$A$5:'Operating 3000'!$A$60=$A73)*('Operating 3000'!$N$5:'Operating 3000'!$N$60))</f>
        <v>0</v>
      </c>
      <c r="J73" s="73">
        <f>SUMPRODUCT((MONTH('Operating 3000'!$D$5:'Operating 3000'!$D$60)='Ledger Report'!J$3)*('Operating 3000'!$A$5:'Operating 3000'!$A$60=$A73)*('Operating 3000'!$N$5:'Operating 3000'!$N$60))</f>
        <v>0</v>
      </c>
      <c r="K73" s="73">
        <f>SUMPRODUCT((MONTH('Operating 3000'!$D$5:'Operating 3000'!$D$60)='Ledger Report'!K$3)*('Operating 3000'!$A$5:'Operating 3000'!$A$60=$A73)*('Operating 3000'!$N$5:'Operating 3000'!$N$60))</f>
        <v>0</v>
      </c>
      <c r="L73" s="73">
        <f>SUMPRODUCT((MONTH('Operating 3000'!$D$5:'Operating 3000'!$D$60)='Ledger Report'!L$3)*('Operating 3000'!$A$5:'Operating 3000'!$A$60=$A73)*('Operating 3000'!$N$5:'Operating 3000'!$N$60))</f>
        <v>0</v>
      </c>
      <c r="M73" s="73">
        <f>SUMPRODUCT((MONTH('Operating 3000'!$D$5:'Operating 3000'!$D$60)='Ledger Report'!M$3)*('Operating 3000'!$A$5:'Operating 3000'!$A$60=$A73)*('Operating 3000'!$N$5:'Operating 3000'!$N$60))</f>
        <v>0</v>
      </c>
      <c r="N73" s="73">
        <f>SUMPRODUCT((MONTH('Operating 3000'!$D$5:'Operating 3000'!$D$60)='Ledger Report'!N$3)*('Operating 3000'!$A$5:'Operating 3000'!$A$60=$A73)*('Operating 3000'!$N$5:'Operating 3000'!$N$60))</f>
        <v>0</v>
      </c>
      <c r="O73" s="73">
        <f>SUMPRODUCT((MONTH('Operating 3000'!$D$5:'Operating 3000'!$D$60)='Ledger Report'!O$3)*('Operating 3000'!$A$5:'Operating 3000'!$A$60=$A73)*('Operating 3000'!$N$5:'Operating 3000'!$N$60))</f>
        <v>0</v>
      </c>
      <c r="P73" s="114">
        <f t="shared" si="0"/>
        <v>0</v>
      </c>
      <c r="Q73" s="122"/>
      <c r="R73" s="8"/>
    </row>
    <row r="74" spans="1:18" s="71" customFormat="1" x14ac:dyDescent="0.3">
      <c r="A74" s="170">
        <v>3701</v>
      </c>
      <c r="B74" s="79" t="s">
        <v>58</v>
      </c>
      <c r="C74" s="106">
        <v>0</v>
      </c>
      <c r="D74" s="73">
        <f>SUMPRODUCT((MONTH('Operating 3000'!$D$5:'Operating 3000'!$D$60)='Ledger Report'!D$3)*('Operating 3000'!$A$5:'Operating 3000'!$A$60=$A74)*('Operating 3000'!$N$5:'Operating 3000'!$N$60))</f>
        <v>0</v>
      </c>
      <c r="E74" s="73">
        <f>SUMPRODUCT((MONTH('Operating 3000'!$D$5:'Operating 3000'!$D$60)='Ledger Report'!E$3)*('Operating 3000'!$A$5:'Operating 3000'!$A$60=$A74)*('Operating 3000'!$N$5:'Operating 3000'!$N$60))</f>
        <v>0</v>
      </c>
      <c r="F74" s="73">
        <f>SUMPRODUCT((MONTH('Operating 3000'!$D$5:'Operating 3000'!$D$60)='Ledger Report'!F$3)*('Operating 3000'!$A$5:'Operating 3000'!$A$60=$A74)*('Operating 3000'!$N$5:'Operating 3000'!$N$60))</f>
        <v>0</v>
      </c>
      <c r="G74" s="73">
        <f>SUMPRODUCT((MONTH('Operating 3000'!$D$5:'Operating 3000'!$D$60)='Ledger Report'!G$3)*('Operating 3000'!$A$5:'Operating 3000'!$A$60=$A74)*('Operating 3000'!$N$5:'Operating 3000'!$N$60))</f>
        <v>0</v>
      </c>
      <c r="H74" s="73">
        <f>SUMPRODUCT((MONTH('Operating 3000'!$D$5:'Operating 3000'!$D$60)='Ledger Report'!H$3)*('Operating 3000'!$A$5:'Operating 3000'!$A$60=$A74)*('Operating 3000'!$N$5:'Operating 3000'!$N$60))</f>
        <v>0</v>
      </c>
      <c r="I74" s="73">
        <f>SUMPRODUCT((MONTH('Operating 3000'!$D$5:'Operating 3000'!$D$60)='Ledger Report'!I$3)*('Operating 3000'!$A$5:'Operating 3000'!$A$60=$A74)*('Operating 3000'!$N$5:'Operating 3000'!$N$60))</f>
        <v>0</v>
      </c>
      <c r="J74" s="73">
        <f>SUMPRODUCT((MONTH('Operating 3000'!$D$5:'Operating 3000'!$D$60)='Ledger Report'!J$3)*('Operating 3000'!$A$5:'Operating 3000'!$A$60=$A74)*('Operating 3000'!$N$5:'Operating 3000'!$N$60))</f>
        <v>0</v>
      </c>
      <c r="K74" s="73">
        <f>SUMPRODUCT((MONTH('Operating 3000'!$D$5:'Operating 3000'!$D$60)='Ledger Report'!K$3)*('Operating 3000'!$A$5:'Operating 3000'!$A$60=$A74)*('Operating 3000'!$N$5:'Operating 3000'!$N$60))</f>
        <v>0</v>
      </c>
      <c r="L74" s="73">
        <f>SUMPRODUCT((MONTH('Operating 3000'!$D$5:'Operating 3000'!$D$60)='Ledger Report'!L$3)*('Operating 3000'!$A$5:'Operating 3000'!$A$60=$A74)*('Operating 3000'!$N$5:'Operating 3000'!$N$60))</f>
        <v>0</v>
      </c>
      <c r="M74" s="73">
        <f>SUMPRODUCT((MONTH('Operating 3000'!$D$5:'Operating 3000'!$D$60)='Ledger Report'!M$3)*('Operating 3000'!$A$5:'Operating 3000'!$A$60=$A74)*('Operating 3000'!$N$5:'Operating 3000'!$N$60))</f>
        <v>0</v>
      </c>
      <c r="N74" s="73">
        <f>SUMPRODUCT((MONTH('Operating 3000'!$D$5:'Operating 3000'!$D$60)='Ledger Report'!N$3)*('Operating 3000'!$A$5:'Operating 3000'!$A$60=$A74)*('Operating 3000'!$N$5:'Operating 3000'!$N$60))</f>
        <v>0</v>
      </c>
      <c r="O74" s="73">
        <f>SUMPRODUCT((MONTH('Operating 3000'!$D$5:'Operating 3000'!$D$60)='Ledger Report'!O$3)*('Operating 3000'!$A$5:'Operating 3000'!$A$60=$A74)*('Operating 3000'!$N$5:'Operating 3000'!$N$60))</f>
        <v>0</v>
      </c>
      <c r="P74" s="114">
        <f t="shared" si="0"/>
        <v>0</v>
      </c>
      <c r="Q74" s="122"/>
      <c r="R74" s="82"/>
    </row>
    <row r="75" spans="1:18" x14ac:dyDescent="0.3">
      <c r="A75" s="170">
        <v>3960</v>
      </c>
      <c r="B75" s="79" t="s">
        <v>55</v>
      </c>
      <c r="C75" s="106">
        <v>0</v>
      </c>
      <c r="D75" s="73">
        <f>SUMPRODUCT((MONTH('Operating 3000'!$D$5:'Operating 3000'!$D$60)='Ledger Report'!D$3)*('Operating 3000'!$A$5:'Operating 3000'!$A$60=$A75)*('Operating 3000'!$N$5:'Operating 3000'!$N$60))</f>
        <v>0</v>
      </c>
      <c r="E75" s="73">
        <f>SUMPRODUCT((MONTH('Operating 3000'!$D$5:'Operating 3000'!$D$60)='Ledger Report'!E$3)*('Operating 3000'!$A$5:'Operating 3000'!$A$60=$A75)*('Operating 3000'!$N$5:'Operating 3000'!$N$60))</f>
        <v>0</v>
      </c>
      <c r="F75" s="73">
        <f>SUMPRODUCT((MONTH('Operating 3000'!$D$5:'Operating 3000'!$D$60)='Ledger Report'!F$3)*('Operating 3000'!$A$5:'Operating 3000'!$A$60=$A75)*('Operating 3000'!$N$5:'Operating 3000'!$N$60))</f>
        <v>0</v>
      </c>
      <c r="G75" s="73">
        <f>SUMPRODUCT((MONTH('Operating 3000'!$D$5:'Operating 3000'!$D$60)='Ledger Report'!G$3)*('Operating 3000'!$A$5:'Operating 3000'!$A$60=$A75)*('Operating 3000'!$N$5:'Operating 3000'!$N$60))</f>
        <v>0</v>
      </c>
      <c r="H75" s="73">
        <f>SUMPRODUCT((MONTH('Operating 3000'!$D$5:'Operating 3000'!$D$60)='Ledger Report'!H$3)*('Operating 3000'!$A$5:'Operating 3000'!$A$60=$A75)*('Operating 3000'!$N$5:'Operating 3000'!$N$60))</f>
        <v>0</v>
      </c>
      <c r="I75" s="73">
        <f>SUMPRODUCT((MONTH('Operating 3000'!$D$5:'Operating 3000'!$D$60)='Ledger Report'!I$3)*('Operating 3000'!$A$5:'Operating 3000'!$A$60=$A75)*('Operating 3000'!$N$5:'Operating 3000'!$N$60))</f>
        <v>0</v>
      </c>
      <c r="J75" s="73">
        <f>SUMPRODUCT((MONTH('Operating 3000'!$D$5:'Operating 3000'!$D$60)='Ledger Report'!J$3)*('Operating 3000'!$A$5:'Operating 3000'!$A$60=$A75)*('Operating 3000'!$N$5:'Operating 3000'!$N$60))</f>
        <v>0</v>
      </c>
      <c r="K75" s="73">
        <f>SUMPRODUCT((MONTH('Operating 3000'!$D$5:'Operating 3000'!$D$60)='Ledger Report'!K$3)*('Operating 3000'!$A$5:'Operating 3000'!$A$60=$A75)*('Operating 3000'!$N$5:'Operating 3000'!$N$60))</f>
        <v>0</v>
      </c>
      <c r="L75" s="73">
        <f>SUMPRODUCT((MONTH('Operating 3000'!$D$5:'Operating 3000'!$D$60)='Ledger Report'!L$3)*('Operating 3000'!$A$5:'Operating 3000'!$A$60=$A75)*('Operating 3000'!$N$5:'Operating 3000'!$N$60))</f>
        <v>0</v>
      </c>
      <c r="M75" s="73">
        <f>SUMPRODUCT((MONTH('Operating 3000'!$D$5:'Operating 3000'!$D$60)='Ledger Report'!M$3)*('Operating 3000'!$A$5:'Operating 3000'!$A$60=$A75)*('Operating 3000'!$N$5:'Operating 3000'!$N$60))</f>
        <v>0</v>
      </c>
      <c r="N75" s="73">
        <f>SUMPRODUCT((MONTH('Operating 3000'!$D$5:'Operating 3000'!$D$60)='Ledger Report'!N$3)*('Operating 3000'!$A$5:'Operating 3000'!$A$60=$A75)*('Operating 3000'!$N$5:'Operating 3000'!$N$60))</f>
        <v>0</v>
      </c>
      <c r="O75" s="73">
        <f>SUMPRODUCT((MONTH('Operating 3000'!$D$5:'Operating 3000'!$D$60)='Ledger Report'!O$3)*('Operating 3000'!$A$5:'Operating 3000'!$A$60=$A75)*('Operating 3000'!$N$5:'Operating 3000'!$N$60))</f>
        <v>0</v>
      </c>
      <c r="P75" s="114">
        <f t="shared" si="0"/>
        <v>0</v>
      </c>
      <c r="Q75" s="122"/>
      <c r="R75" s="8"/>
    </row>
    <row r="76" spans="1:18" s="209" customFormat="1" x14ac:dyDescent="0.3">
      <c r="A76" s="59"/>
      <c r="B76" s="170"/>
      <c r="C76" s="106"/>
      <c r="D76" s="73"/>
      <c r="E76" s="73"/>
      <c r="F76" s="73"/>
      <c r="G76" s="73"/>
      <c r="H76" s="73"/>
      <c r="I76" s="213"/>
      <c r="J76" s="73"/>
      <c r="K76" s="73"/>
      <c r="L76" s="73"/>
      <c r="M76" s="73"/>
      <c r="N76" s="73"/>
      <c r="O76" s="73"/>
      <c r="P76" s="114"/>
      <c r="Q76" s="122"/>
      <c r="R76" s="82"/>
    </row>
    <row r="77" spans="1:18" s="209" customFormat="1" x14ac:dyDescent="0.3">
      <c r="A77" s="59"/>
      <c r="B77" s="170"/>
      <c r="C77" s="106"/>
      <c r="D77" s="73"/>
      <c r="E77" s="73"/>
      <c r="F77" s="73"/>
      <c r="G77" s="73"/>
      <c r="H77" s="73"/>
      <c r="I77" s="213"/>
      <c r="J77" s="73"/>
      <c r="K77" s="73"/>
      <c r="L77" s="73"/>
      <c r="M77" s="73"/>
      <c r="N77" s="73"/>
      <c r="O77" s="73"/>
      <c r="P77" s="114"/>
      <c r="Q77" s="122"/>
      <c r="R77" s="82"/>
    </row>
    <row r="78" spans="1:18" x14ac:dyDescent="0.3">
      <c r="A78" s="87"/>
      <c r="B78" s="102" t="s">
        <v>11</v>
      </c>
      <c r="C78" s="106"/>
      <c r="D78" s="18"/>
      <c r="E78" s="18"/>
      <c r="F78" s="18"/>
      <c r="G78" s="12"/>
      <c r="H78" s="12"/>
      <c r="I78" s="19"/>
      <c r="J78" s="18"/>
      <c r="K78" s="18"/>
      <c r="L78" s="18"/>
      <c r="M78" s="18"/>
      <c r="N78" s="18"/>
      <c r="O78" s="18"/>
      <c r="P78" s="114"/>
      <c r="Q78" s="122"/>
      <c r="R78" s="8"/>
    </row>
    <row r="79" spans="1:18" s="56" customFormat="1" x14ac:dyDescent="0.3">
      <c r="A79" s="170">
        <v>4100</v>
      </c>
      <c r="B79" s="79" t="s">
        <v>12</v>
      </c>
      <c r="C79" s="106">
        <v>0</v>
      </c>
      <c r="D79" s="73">
        <f>SUMPRODUCT((MONTH('Supplies 4000'!$D$5:'Supplies 4000'!$D$295)='Ledger Report'!D$3)*('Supplies 4000'!$A$5:'Supplies 4000'!$A$295=$A79)*('Supplies 4000'!$N$5:'Supplies 4000'!$N$295))</f>
        <v>0</v>
      </c>
      <c r="E79" s="73">
        <f>SUMPRODUCT((MONTH('Supplies 4000'!$D$5:'Supplies 4000'!$D$295)='Ledger Report'!E$3)*('Supplies 4000'!$A$5:'Supplies 4000'!$A$295=$A79)*('Supplies 4000'!$N$5:'Supplies 4000'!$N$295))</f>
        <v>0</v>
      </c>
      <c r="F79" s="73">
        <f>SUMPRODUCT((MONTH('Supplies 4000'!$D$5:'Supplies 4000'!$D$295)='Ledger Report'!F$3)*('Supplies 4000'!$A$5:'Supplies 4000'!$A$295=$A79)*('Supplies 4000'!$N$5:'Supplies 4000'!$N$295))</f>
        <v>0</v>
      </c>
      <c r="G79" s="73">
        <f>SUMPRODUCT((MONTH('Supplies 4000'!$D$5:'Supplies 4000'!$D$295)='Ledger Report'!G$3)*('Supplies 4000'!$A$5:'Supplies 4000'!$A$295=$A79)*('Supplies 4000'!$N$5:'Supplies 4000'!$N$295))</f>
        <v>0</v>
      </c>
      <c r="H79" s="73">
        <f>SUMPRODUCT((MONTH('Supplies 4000'!$D$5:'Supplies 4000'!$D$295)='Ledger Report'!H$3)*('Supplies 4000'!$A$5:'Supplies 4000'!$A$295=$A79)*('Supplies 4000'!$N$5:'Supplies 4000'!$N$295))</f>
        <v>0</v>
      </c>
      <c r="I79" s="73">
        <f>SUMPRODUCT((MONTH('Supplies 4000'!$D$5:'Supplies 4000'!$D$295)='Ledger Report'!I$3)*('Supplies 4000'!$A$5:'Supplies 4000'!$A$295=$A79)*('Supplies 4000'!$N$5:'Supplies 4000'!$N$295))</f>
        <v>0</v>
      </c>
      <c r="J79" s="73">
        <f>SUMPRODUCT((MONTH('Supplies 4000'!$D$5:'Supplies 4000'!$D$295)='Ledger Report'!J$3)*('Supplies 4000'!$A$5:'Supplies 4000'!$A$295=$A79)*('Supplies 4000'!$N$5:'Supplies 4000'!$N$295))</f>
        <v>0</v>
      </c>
      <c r="K79" s="73">
        <f>SUMPRODUCT((MONTH('Supplies 4000'!$D$5:'Supplies 4000'!$D$295)='Ledger Report'!K$3)*('Supplies 4000'!$A$5:'Supplies 4000'!$A$295=$A79)*('Supplies 4000'!$N$5:'Supplies 4000'!$N$295))</f>
        <v>0</v>
      </c>
      <c r="L79" s="73">
        <f>SUMPRODUCT((MONTH('Supplies 4000'!$D$5:'Supplies 4000'!$D$295)='Ledger Report'!L$3)*('Supplies 4000'!$A$5:'Supplies 4000'!$A$295=$A79)*('Supplies 4000'!$N$5:'Supplies 4000'!$N$295))</f>
        <v>0</v>
      </c>
      <c r="M79" s="73">
        <f>SUMPRODUCT((MONTH('Supplies 4000'!$D$5:'Supplies 4000'!$D$295)='Ledger Report'!M$3)*('Supplies 4000'!$A$5:'Supplies 4000'!$A$295=$A79)*('Supplies 4000'!$N$5:'Supplies 4000'!$N$295))</f>
        <v>0</v>
      </c>
      <c r="N79" s="73">
        <f>SUMPRODUCT((MONTH('Supplies 4000'!$D$5:'Supplies 4000'!$D$295)='Ledger Report'!N$3)*('Supplies 4000'!$A$5:'Supplies 4000'!$A$295=$A79)*('Supplies 4000'!$N$5:'Supplies 4000'!$N$295))</f>
        <v>0</v>
      </c>
      <c r="O79" s="73">
        <f>SUMPRODUCT((MONTH('Supplies 4000'!$D$5:'Supplies 4000'!$D$295)='Ledger Report'!O$3)*('Supplies 4000'!$A$5:'Supplies 4000'!$A$295=$A79)*('Supplies 4000'!$N$5:'Supplies 4000'!$N$295))</f>
        <v>0</v>
      </c>
      <c r="P79" s="114">
        <f t="shared" si="0"/>
        <v>0</v>
      </c>
      <c r="Q79" s="122"/>
      <c r="R79" s="63"/>
    </row>
    <row r="80" spans="1:18" s="56" customFormat="1" x14ac:dyDescent="0.3">
      <c r="A80" s="170">
        <v>4200</v>
      </c>
      <c r="B80" s="79" t="s">
        <v>56</v>
      </c>
      <c r="C80" s="106">
        <v>0</v>
      </c>
      <c r="D80" s="73">
        <f>SUMPRODUCT((MONTH('Supplies 4000'!$D$5:'Supplies 4000'!$D$295)='Ledger Report'!D$3)*('Supplies 4000'!$A$5:'Supplies 4000'!$A$295=$A80)*('Supplies 4000'!$N$5:'Supplies 4000'!$N$295))</f>
        <v>0</v>
      </c>
      <c r="E80" s="73">
        <f>SUMPRODUCT((MONTH('Supplies 4000'!$D$5:'Supplies 4000'!$D$295)='Ledger Report'!E$3)*('Supplies 4000'!$A$5:'Supplies 4000'!$A$295=$A80)*('Supplies 4000'!$N$5:'Supplies 4000'!$N$295))</f>
        <v>0</v>
      </c>
      <c r="F80" s="73">
        <f>SUMPRODUCT((MONTH('Supplies 4000'!$D$5:'Supplies 4000'!$D$295)='Ledger Report'!F$3)*('Supplies 4000'!$A$5:'Supplies 4000'!$A$295=$A80)*('Supplies 4000'!$N$5:'Supplies 4000'!$N$295))</f>
        <v>0</v>
      </c>
      <c r="G80" s="73">
        <f>SUMPRODUCT((MONTH('Supplies 4000'!$D$5:'Supplies 4000'!$D$295)='Ledger Report'!G$3)*('Supplies 4000'!$A$5:'Supplies 4000'!$A$295=$A80)*('Supplies 4000'!$N$5:'Supplies 4000'!$N$295))</f>
        <v>0</v>
      </c>
      <c r="H80" s="73">
        <f>SUMPRODUCT((MONTH('Supplies 4000'!$D$5:'Supplies 4000'!$D$295)='Ledger Report'!H$3)*('Supplies 4000'!$A$5:'Supplies 4000'!$A$295=$A80)*('Supplies 4000'!$N$5:'Supplies 4000'!$N$295))</f>
        <v>0</v>
      </c>
      <c r="I80" s="73">
        <f>SUMPRODUCT((MONTH('Supplies 4000'!$D$5:'Supplies 4000'!$D$295)='Ledger Report'!I$3)*('Supplies 4000'!$A$5:'Supplies 4000'!$A$295=$A80)*('Supplies 4000'!$N$5:'Supplies 4000'!$N$295))</f>
        <v>0</v>
      </c>
      <c r="J80" s="73">
        <f>SUMPRODUCT((MONTH('Supplies 4000'!$D$5:'Supplies 4000'!$D$295)='Ledger Report'!J$3)*('Supplies 4000'!$A$5:'Supplies 4000'!$A$295=$A80)*('Supplies 4000'!$N$5:'Supplies 4000'!$N$295))</f>
        <v>0</v>
      </c>
      <c r="K80" s="73">
        <f>SUMPRODUCT((MONTH('Supplies 4000'!$D$5:'Supplies 4000'!$D$295)='Ledger Report'!K$3)*('Supplies 4000'!$A$5:'Supplies 4000'!$A$295=$A80)*('Supplies 4000'!$N$5:'Supplies 4000'!$N$295))</f>
        <v>0</v>
      </c>
      <c r="L80" s="73">
        <f>SUMPRODUCT((MONTH('Supplies 4000'!$D$5:'Supplies 4000'!$D$295)='Ledger Report'!L$3)*('Supplies 4000'!$A$5:'Supplies 4000'!$A$295=$A80)*('Supplies 4000'!$N$5:'Supplies 4000'!$N$295))</f>
        <v>0</v>
      </c>
      <c r="M80" s="73">
        <f>SUMPRODUCT((MONTH('Supplies 4000'!$D$5:'Supplies 4000'!$D$295)='Ledger Report'!M$3)*('Supplies 4000'!$A$5:'Supplies 4000'!$A$295=$A80)*('Supplies 4000'!$N$5:'Supplies 4000'!$N$295))</f>
        <v>0</v>
      </c>
      <c r="N80" s="73">
        <f>SUMPRODUCT((MONTH('Supplies 4000'!$D$5:'Supplies 4000'!$D$295)='Ledger Report'!N$3)*('Supplies 4000'!$A$5:'Supplies 4000'!$A$295=$A80)*('Supplies 4000'!$N$5:'Supplies 4000'!$N$295))</f>
        <v>0</v>
      </c>
      <c r="O80" s="73">
        <f>SUMPRODUCT((MONTH('Supplies 4000'!$D$5:'Supplies 4000'!$D$295)='Ledger Report'!O$3)*('Supplies 4000'!$A$5:'Supplies 4000'!$A$295=$A80)*('Supplies 4000'!$N$5:'Supplies 4000'!$N$295))</f>
        <v>0</v>
      </c>
      <c r="P80" s="114">
        <f t="shared" si="0"/>
        <v>0</v>
      </c>
      <c r="Q80" s="122"/>
      <c r="R80" s="63"/>
    </row>
    <row r="81" spans="1:18" s="56" customFormat="1" x14ac:dyDescent="0.3">
      <c r="A81" s="170">
        <v>4250</v>
      </c>
      <c r="B81" s="79" t="s">
        <v>57</v>
      </c>
      <c r="C81" s="106">
        <v>0</v>
      </c>
      <c r="D81" s="73">
        <f>SUMPRODUCT((MONTH('Supplies 4000'!$D$5:'Supplies 4000'!$D$295)='Ledger Report'!D$3)*('Supplies 4000'!$A$5:'Supplies 4000'!$A$295=$A81)*('Supplies 4000'!$N$5:'Supplies 4000'!$N$295))</f>
        <v>0</v>
      </c>
      <c r="E81" s="73">
        <f>SUMPRODUCT((MONTH('Supplies 4000'!$D$5:'Supplies 4000'!$D$295)='Ledger Report'!E$3)*('Supplies 4000'!$A$5:'Supplies 4000'!$A$295=$A81)*('Supplies 4000'!$N$5:'Supplies 4000'!$N$295))</f>
        <v>0</v>
      </c>
      <c r="F81" s="73">
        <f>SUMPRODUCT((MONTH('Supplies 4000'!$D$5:'Supplies 4000'!$D$295)='Ledger Report'!F$3)*('Supplies 4000'!$A$5:'Supplies 4000'!$A$295=$A81)*('Supplies 4000'!$N$5:'Supplies 4000'!$N$295))</f>
        <v>0</v>
      </c>
      <c r="G81" s="73">
        <f>SUMPRODUCT((MONTH('Supplies 4000'!$D$5:'Supplies 4000'!$D$295)='Ledger Report'!G$3)*('Supplies 4000'!$A$5:'Supplies 4000'!$A$295=$A81)*('Supplies 4000'!$N$5:'Supplies 4000'!$N$295))</f>
        <v>0</v>
      </c>
      <c r="H81" s="73">
        <f>SUMPRODUCT((MONTH('Supplies 4000'!$D$5:'Supplies 4000'!$D$295)='Ledger Report'!H$3)*('Supplies 4000'!$A$5:'Supplies 4000'!$A$295=$A81)*('Supplies 4000'!$N$5:'Supplies 4000'!$N$295))</f>
        <v>0</v>
      </c>
      <c r="I81" s="73">
        <f>SUMPRODUCT((MONTH('Supplies 4000'!$D$5:'Supplies 4000'!$D$295)='Ledger Report'!I$3)*('Supplies 4000'!$A$5:'Supplies 4000'!$A$295=$A81)*('Supplies 4000'!$N$5:'Supplies 4000'!$N$295))</f>
        <v>0</v>
      </c>
      <c r="J81" s="73">
        <f>SUMPRODUCT((MONTH('Supplies 4000'!$D$5:'Supplies 4000'!$D$295)='Ledger Report'!J$3)*('Supplies 4000'!$A$5:'Supplies 4000'!$A$295=$A81)*('Supplies 4000'!$N$5:'Supplies 4000'!$N$295))</f>
        <v>0</v>
      </c>
      <c r="K81" s="73">
        <f>SUMPRODUCT((MONTH('Supplies 4000'!$D$5:'Supplies 4000'!$D$295)='Ledger Report'!K$3)*('Supplies 4000'!$A$5:'Supplies 4000'!$A$295=$A81)*('Supplies 4000'!$N$5:'Supplies 4000'!$N$295))</f>
        <v>0</v>
      </c>
      <c r="L81" s="73">
        <f>SUMPRODUCT((MONTH('Supplies 4000'!$D$5:'Supplies 4000'!$D$295)='Ledger Report'!L$3)*('Supplies 4000'!$A$5:'Supplies 4000'!$A$295=$A81)*('Supplies 4000'!$N$5:'Supplies 4000'!$N$295))</f>
        <v>0</v>
      </c>
      <c r="M81" s="73">
        <f>SUMPRODUCT((MONTH('Supplies 4000'!$D$5:'Supplies 4000'!$D$295)='Ledger Report'!M$3)*('Supplies 4000'!$A$5:'Supplies 4000'!$A$295=$A81)*('Supplies 4000'!$N$5:'Supplies 4000'!$N$295))</f>
        <v>0</v>
      </c>
      <c r="N81" s="73">
        <f>SUMPRODUCT((MONTH('Supplies 4000'!$D$5:'Supplies 4000'!$D$295)='Ledger Report'!N$3)*('Supplies 4000'!$A$5:'Supplies 4000'!$A$295=$A81)*('Supplies 4000'!$N$5:'Supplies 4000'!$N$295))</f>
        <v>0</v>
      </c>
      <c r="O81" s="73">
        <f>SUMPRODUCT((MONTH('Supplies 4000'!$D$5:'Supplies 4000'!$D$295)='Ledger Report'!O$3)*('Supplies 4000'!$A$5:'Supplies 4000'!$A$295=$A81)*('Supplies 4000'!$N$5:'Supplies 4000'!$N$295))</f>
        <v>0</v>
      </c>
      <c r="P81" s="114">
        <f t="shared" si="0"/>
        <v>0</v>
      </c>
      <c r="Q81" s="122"/>
      <c r="R81" s="63"/>
    </row>
    <row r="82" spans="1:18" x14ac:dyDescent="0.3">
      <c r="A82" s="170">
        <v>4350</v>
      </c>
      <c r="B82" s="79" t="s">
        <v>26</v>
      </c>
      <c r="C82" s="106">
        <v>0</v>
      </c>
      <c r="D82" s="73">
        <f>SUMPRODUCT((MONTH('Supplies 4000'!$D$5:'Supplies 4000'!$D$295)='Ledger Report'!D$3)*('Supplies 4000'!$A$5:'Supplies 4000'!$A$295=$A82)*('Supplies 4000'!$N$5:'Supplies 4000'!$N$295))</f>
        <v>0</v>
      </c>
      <c r="E82" s="73">
        <f>SUMPRODUCT((MONTH('Supplies 4000'!$D$5:'Supplies 4000'!$D$295)='Ledger Report'!E$3)*('Supplies 4000'!$A$5:'Supplies 4000'!$A$295=$A82)*('Supplies 4000'!$N$5:'Supplies 4000'!$N$295))</f>
        <v>0</v>
      </c>
      <c r="F82" s="73">
        <f>SUMPRODUCT((MONTH('Supplies 4000'!$D$5:'Supplies 4000'!$D$295)='Ledger Report'!F$3)*('Supplies 4000'!$A$5:'Supplies 4000'!$A$295=$A82)*('Supplies 4000'!$N$5:'Supplies 4000'!$N$295))</f>
        <v>0</v>
      </c>
      <c r="G82" s="73">
        <f>SUMPRODUCT((MONTH('Supplies 4000'!$D$5:'Supplies 4000'!$D$295)='Ledger Report'!G$3)*('Supplies 4000'!$A$5:'Supplies 4000'!$A$295=$A82)*('Supplies 4000'!$N$5:'Supplies 4000'!$N$295))</f>
        <v>0</v>
      </c>
      <c r="H82" s="73">
        <f>SUMPRODUCT((MONTH('Supplies 4000'!$D$5:'Supplies 4000'!$D$295)='Ledger Report'!H$3)*('Supplies 4000'!$A$5:'Supplies 4000'!$A$295=$A82)*('Supplies 4000'!$N$5:'Supplies 4000'!$N$295))</f>
        <v>0</v>
      </c>
      <c r="I82" s="73">
        <f>SUMPRODUCT((MONTH('Supplies 4000'!$D$5:'Supplies 4000'!$D$295)='Ledger Report'!I$3)*('Supplies 4000'!$A$5:'Supplies 4000'!$A$295=$A82)*('Supplies 4000'!$N$5:'Supplies 4000'!$N$295))</f>
        <v>0</v>
      </c>
      <c r="J82" s="73">
        <f>SUMPRODUCT((MONTH('Supplies 4000'!$D$5:'Supplies 4000'!$D$295)='Ledger Report'!J$3)*('Supplies 4000'!$A$5:'Supplies 4000'!$A$295=$A82)*('Supplies 4000'!$N$5:'Supplies 4000'!$N$295))</f>
        <v>0</v>
      </c>
      <c r="K82" s="73">
        <f>SUMPRODUCT((MONTH('Supplies 4000'!$D$5:'Supplies 4000'!$D$295)='Ledger Report'!K$3)*('Supplies 4000'!$A$5:'Supplies 4000'!$A$295=$A82)*('Supplies 4000'!$N$5:'Supplies 4000'!$N$295))</f>
        <v>0</v>
      </c>
      <c r="L82" s="73">
        <f>SUMPRODUCT((MONTH('Supplies 4000'!$D$5:'Supplies 4000'!$D$295)='Ledger Report'!L$3)*('Supplies 4000'!$A$5:'Supplies 4000'!$A$295=$A82)*('Supplies 4000'!$N$5:'Supplies 4000'!$N$295))</f>
        <v>0</v>
      </c>
      <c r="M82" s="73">
        <f>SUMPRODUCT((MONTH('Supplies 4000'!$D$5:'Supplies 4000'!$D$295)='Ledger Report'!M$3)*('Supplies 4000'!$A$5:'Supplies 4000'!$A$295=$A82)*('Supplies 4000'!$N$5:'Supplies 4000'!$N$295))</f>
        <v>0</v>
      </c>
      <c r="N82" s="73">
        <f>SUMPRODUCT((MONTH('Supplies 4000'!$D$5:'Supplies 4000'!$D$295)='Ledger Report'!N$3)*('Supplies 4000'!$A$5:'Supplies 4000'!$A$295=$A82)*('Supplies 4000'!$N$5:'Supplies 4000'!$N$295))</f>
        <v>0</v>
      </c>
      <c r="O82" s="73">
        <f>SUMPRODUCT((MONTH('Supplies 4000'!$D$5:'Supplies 4000'!$D$295)='Ledger Report'!O$3)*('Supplies 4000'!$A$5:'Supplies 4000'!$A$295=$A82)*('Supplies 4000'!$N$5:'Supplies 4000'!$N$295))</f>
        <v>0</v>
      </c>
      <c r="P82" s="114">
        <f t="shared" si="0"/>
        <v>0</v>
      </c>
      <c r="Q82" s="122"/>
      <c r="R82" s="8"/>
    </row>
    <row r="83" spans="1:18" s="209" customFormat="1" x14ac:dyDescent="0.3">
      <c r="A83" s="59"/>
      <c r="B83" s="170"/>
      <c r="C83" s="106"/>
      <c r="D83" s="73"/>
      <c r="E83" s="73"/>
      <c r="F83" s="73"/>
      <c r="G83" s="73"/>
      <c r="H83" s="73"/>
      <c r="I83" s="213"/>
      <c r="J83" s="73"/>
      <c r="K83" s="73"/>
      <c r="L83" s="73"/>
      <c r="M83" s="73"/>
      <c r="N83" s="73"/>
      <c r="O83" s="73"/>
      <c r="P83" s="114"/>
      <c r="Q83" s="122"/>
      <c r="R83" s="82"/>
    </row>
    <row r="84" spans="1:18" s="209" customFormat="1" x14ac:dyDescent="0.3">
      <c r="A84" s="59"/>
      <c r="B84" s="170"/>
      <c r="C84" s="106"/>
      <c r="D84" s="73"/>
      <c r="E84" s="73"/>
      <c r="F84" s="73"/>
      <c r="G84" s="73"/>
      <c r="H84" s="73"/>
      <c r="I84" s="213"/>
      <c r="J84" s="73"/>
      <c r="K84" s="73"/>
      <c r="L84" s="73"/>
      <c r="M84" s="73"/>
      <c r="N84" s="73"/>
      <c r="O84" s="73"/>
      <c r="P84" s="114"/>
      <c r="Q84" s="122"/>
      <c r="R84" s="82"/>
    </row>
    <row r="85" spans="1:18" s="71" customFormat="1" x14ac:dyDescent="0.3">
      <c r="A85" s="59"/>
      <c r="B85" s="80" t="s">
        <v>64</v>
      </c>
      <c r="C85" s="106"/>
      <c r="D85" s="106"/>
      <c r="E85" s="106"/>
      <c r="F85" s="106"/>
      <c r="G85" s="106"/>
      <c r="H85" s="106"/>
      <c r="I85" s="121"/>
      <c r="J85" s="106"/>
      <c r="K85" s="106"/>
      <c r="L85" s="106"/>
      <c r="M85" s="106"/>
      <c r="N85" s="106"/>
      <c r="O85" s="106"/>
      <c r="P85" s="114"/>
      <c r="Q85" s="122"/>
      <c r="R85" s="82"/>
    </row>
    <row r="86" spans="1:18" s="71" customFormat="1" x14ac:dyDescent="0.3">
      <c r="A86" s="120">
        <v>5701</v>
      </c>
      <c r="B86" s="79"/>
      <c r="C86" s="106">
        <v>0</v>
      </c>
      <c r="D86" s="73">
        <f>SUMPRODUCT((MONTH('Participant travel 5000'!$D$5:'Participant travel 5000'!$D$95)='Ledger Report'!E$3)*('Participant travel 5000'!$A$5:'Participant travel 5000'!$A$95=$A86)*('Participant travel 5000'!$N$5:'Participant travel 5000'!$N$95))</f>
        <v>0</v>
      </c>
      <c r="E86" s="73">
        <f>SUMPRODUCT((MONTH('Participant travel 5000'!$D$5:'Participant travel 5000'!$D$95)='Ledger Report'!F$3)*('Participant travel 5000'!$A$5:'Participant travel 5000'!$A$95=$A86)*('Participant travel 5000'!$N$5:'Participant travel 5000'!$N$95))</f>
        <v>0</v>
      </c>
      <c r="F86" s="73">
        <f>SUMPRODUCT((MONTH('Participant travel 5000'!$D$5:'Participant travel 5000'!$D$95)='Ledger Report'!G$3)*('Participant travel 5000'!$A$5:'Participant travel 5000'!$A$95=$A86)*('Participant travel 5000'!$N$5:'Participant travel 5000'!$N$95))</f>
        <v>0</v>
      </c>
      <c r="G86" s="73">
        <f>SUMPRODUCT((MONTH('Participant travel 5000'!$D$5:'Participant travel 5000'!$D$95)='Ledger Report'!H$3)*('Participant travel 5000'!$A$5:'Participant travel 5000'!$A$95=$A86)*('Participant travel 5000'!$N$5:'Participant travel 5000'!$N$95))</f>
        <v>0</v>
      </c>
      <c r="H86" s="73">
        <f>SUMPRODUCT((MONTH('Participant travel 5000'!$D$5:'Participant travel 5000'!$D$95)='Ledger Report'!I$3)*('Participant travel 5000'!$A$5:'Participant travel 5000'!$A$95=$A86)*('Participant travel 5000'!$N$5:'Participant travel 5000'!$N$95))</f>
        <v>0</v>
      </c>
      <c r="I86" s="73">
        <f>SUMPRODUCT((MONTH('Participant travel 5000'!$D$5:'Participant travel 5000'!$D$95)='Ledger Report'!J$3)*('Participant travel 5000'!$A$5:'Participant travel 5000'!$A$95=$A86)*('Participant travel 5000'!$N$5:'Participant travel 5000'!$N$95))</f>
        <v>0</v>
      </c>
      <c r="J86" s="73">
        <f>SUMPRODUCT((MONTH('Participant travel 5000'!$D$5:'Participant travel 5000'!$D$95)='Ledger Report'!K$3)*('Participant travel 5000'!$A$5:'Participant travel 5000'!$A$95=$A86)*('Participant travel 5000'!$N$5:'Participant travel 5000'!$N$95))</f>
        <v>0</v>
      </c>
      <c r="K86" s="73">
        <f>SUMPRODUCT((MONTH('Participant travel 5000'!$D$5:'Participant travel 5000'!$D$95)='Ledger Report'!L$3)*('Participant travel 5000'!$A$5:'Participant travel 5000'!$A$95=$A86)*('Participant travel 5000'!$N$5:'Participant travel 5000'!$N$95))</f>
        <v>0</v>
      </c>
      <c r="L86" s="73">
        <f>SUMPRODUCT((MONTH('Participant travel 5000'!$D$5:'Participant travel 5000'!$D$95)='Ledger Report'!M$3)*('Participant travel 5000'!$A$5:'Participant travel 5000'!$A$95=$A86)*('Participant travel 5000'!$N$5:'Participant travel 5000'!$N$95))</f>
        <v>0</v>
      </c>
      <c r="M86" s="73">
        <f>SUMPRODUCT((MONTH('Participant travel 5000'!$D$5:'Participant travel 5000'!$D$95)='Ledger Report'!N$3)*('Participant travel 5000'!$A$5:'Participant travel 5000'!$A$95=$A86)*('Participant travel 5000'!$N$5:'Participant travel 5000'!$N$95))</f>
        <v>0</v>
      </c>
      <c r="N86" s="73">
        <f>SUMPRODUCT((MONTH('Participant travel 5000'!$D$5:'Participant travel 5000'!$D$95)='Ledger Report'!O$3)*('Participant travel 5000'!$A$5:'Participant travel 5000'!$A$95=$A86)*('Participant travel 5000'!$N$5:'Participant travel 5000'!$N$95))</f>
        <v>0</v>
      </c>
      <c r="O86" s="73">
        <f>SUMPRODUCT((MONTH('Participant travel 5000'!$D$5:'Participant travel 5000'!$D$95)='Ledger Report'!P$3)*('Participant travel 5000'!$A$5:'Participant travel 5000'!$A$95=$A86)*('Participant travel 5000'!$N$5:'Participant travel 5000'!$N$95))</f>
        <v>0</v>
      </c>
      <c r="P86" s="114">
        <f t="shared" si="0"/>
        <v>0</v>
      </c>
      <c r="Q86" s="122"/>
      <c r="R86" s="82"/>
    </row>
    <row r="87" spans="1:18" s="209" customFormat="1" x14ac:dyDescent="0.3">
      <c r="A87" s="130"/>
      <c r="B87" s="170"/>
      <c r="C87" s="106"/>
      <c r="D87" s="73"/>
      <c r="E87" s="73"/>
      <c r="F87" s="73"/>
      <c r="G87" s="73"/>
      <c r="H87" s="73"/>
      <c r="I87" s="213"/>
      <c r="J87" s="73"/>
      <c r="K87" s="73"/>
      <c r="L87" s="73"/>
      <c r="M87" s="73"/>
      <c r="N87" s="73"/>
      <c r="O87" s="73"/>
      <c r="P87" s="114"/>
      <c r="Q87" s="122"/>
      <c r="R87" s="82"/>
    </row>
    <row r="88" spans="1:18" x14ac:dyDescent="0.3">
      <c r="A88" s="87"/>
      <c r="B88" s="103" t="s">
        <v>13</v>
      </c>
      <c r="C88" s="2"/>
      <c r="D88" s="9"/>
      <c r="E88" s="9"/>
      <c r="F88" s="9"/>
      <c r="G88" s="9"/>
      <c r="H88" s="9"/>
      <c r="I88" s="11"/>
      <c r="J88" s="9"/>
      <c r="K88" s="16"/>
      <c r="L88" s="9"/>
      <c r="M88" s="9"/>
      <c r="N88" s="9"/>
      <c r="O88" s="9"/>
      <c r="P88" s="114"/>
      <c r="Q88" s="122"/>
      <c r="R88" s="8"/>
    </row>
    <row r="89" spans="1:18" x14ac:dyDescent="0.3">
      <c r="A89" s="91">
        <v>6900</v>
      </c>
      <c r="B89" s="101" t="s">
        <v>14</v>
      </c>
      <c r="C89" s="108">
        <v>0</v>
      </c>
      <c r="D89" s="123">
        <f t="shared" ref="D89:O89" si="20">D38*0.33</f>
        <v>0</v>
      </c>
      <c r="E89" s="123">
        <f t="shared" si="20"/>
        <v>0</v>
      </c>
      <c r="F89" s="123">
        <f t="shared" si="20"/>
        <v>0</v>
      </c>
      <c r="G89" s="123">
        <f t="shared" si="20"/>
        <v>0</v>
      </c>
      <c r="H89" s="123">
        <f t="shared" si="20"/>
        <v>0</v>
      </c>
      <c r="I89" s="123">
        <f t="shared" si="20"/>
        <v>0</v>
      </c>
      <c r="J89" s="123">
        <f t="shared" si="20"/>
        <v>0</v>
      </c>
      <c r="K89" s="123">
        <f t="shared" si="20"/>
        <v>0</v>
      </c>
      <c r="L89" s="123">
        <f t="shared" si="20"/>
        <v>0</v>
      </c>
      <c r="M89" s="123">
        <f t="shared" si="20"/>
        <v>0</v>
      </c>
      <c r="N89" s="123">
        <f t="shared" si="20"/>
        <v>0</v>
      </c>
      <c r="O89" s="123">
        <f t="shared" si="20"/>
        <v>0</v>
      </c>
      <c r="P89" s="114">
        <f t="shared" si="0"/>
        <v>0</v>
      </c>
      <c r="Q89" s="122"/>
      <c r="R89" s="8"/>
    </row>
    <row r="90" spans="1:18" s="209" customFormat="1" x14ac:dyDescent="0.3">
      <c r="A90" s="87"/>
      <c r="B90" s="101"/>
      <c r="C90" s="108"/>
      <c r="D90" s="123"/>
      <c r="E90" s="123"/>
      <c r="F90" s="123"/>
      <c r="G90" s="123"/>
      <c r="H90" s="123"/>
      <c r="I90" s="214"/>
      <c r="J90" s="123"/>
      <c r="K90" s="123"/>
      <c r="L90" s="123"/>
      <c r="M90" s="123"/>
      <c r="N90" s="123"/>
      <c r="O90" s="123"/>
      <c r="P90" s="215"/>
      <c r="Q90" s="122"/>
      <c r="R90" s="82"/>
    </row>
    <row r="91" spans="1:18" s="209" customFormat="1" x14ac:dyDescent="0.3">
      <c r="A91" s="87"/>
      <c r="B91" s="219"/>
      <c r="C91" s="212"/>
      <c r="D91" s="212"/>
      <c r="E91" s="212"/>
      <c r="F91" s="212"/>
      <c r="G91" s="212"/>
      <c r="H91" s="212"/>
      <c r="I91" s="220"/>
      <c r="J91" s="212"/>
      <c r="K91" s="212"/>
      <c r="L91" s="212"/>
      <c r="M91" s="212"/>
      <c r="N91" s="212"/>
      <c r="O91" s="212"/>
      <c r="P91" s="221"/>
      <c r="Q91" s="122"/>
      <c r="R91" s="82"/>
    </row>
    <row r="92" spans="1:18" ht="15" thickBot="1" x14ac:dyDescent="0.35">
      <c r="A92" s="8"/>
      <c r="B92" s="26"/>
      <c r="C92" s="3"/>
      <c r="D92" s="14"/>
      <c r="E92" s="14"/>
      <c r="F92" s="14"/>
      <c r="G92" s="14"/>
      <c r="H92" s="14"/>
      <c r="I92" s="15"/>
      <c r="J92" s="14"/>
      <c r="K92" s="14"/>
      <c r="L92" s="14"/>
      <c r="M92" s="14"/>
      <c r="N92" s="14"/>
      <c r="O92" s="14"/>
      <c r="P92" s="206"/>
      <c r="Q92" s="122"/>
      <c r="R92" s="8"/>
    </row>
    <row r="93" spans="1:18" ht="15" thickBot="1" x14ac:dyDescent="0.35">
      <c r="A93" s="188"/>
      <c r="B93" s="184" t="s">
        <v>15</v>
      </c>
      <c r="C93" s="187"/>
      <c r="D93" s="72">
        <f>D48+D62+SUM(D65:D91)</f>
        <v>0</v>
      </c>
      <c r="E93" s="72">
        <f t="shared" ref="E93:O93" si="21">E48+E62+SUM(E65:E91)</f>
        <v>0</v>
      </c>
      <c r="F93" s="72">
        <f t="shared" si="21"/>
        <v>0</v>
      </c>
      <c r="G93" s="72">
        <f t="shared" si="21"/>
        <v>0</v>
      </c>
      <c r="H93" s="72">
        <f t="shared" si="21"/>
        <v>0</v>
      </c>
      <c r="I93" s="72">
        <f t="shared" si="21"/>
        <v>0</v>
      </c>
      <c r="J93" s="72">
        <f t="shared" si="21"/>
        <v>5000</v>
      </c>
      <c r="K93" s="72">
        <f t="shared" si="21"/>
        <v>0</v>
      </c>
      <c r="L93" s="72">
        <f t="shared" si="21"/>
        <v>0</v>
      </c>
      <c r="M93" s="72">
        <f t="shared" si="21"/>
        <v>0</v>
      </c>
      <c r="N93" s="72">
        <f t="shared" si="21"/>
        <v>0</v>
      </c>
      <c r="O93" s="72">
        <f t="shared" si="21"/>
        <v>0</v>
      </c>
      <c r="P93" s="208">
        <f>P48+P62+P65+P66+P75+P78+P82+P70+P71+P89+P80+P74+P73+P79+P81</f>
        <v>-5000</v>
      </c>
      <c r="Q93" s="122"/>
      <c r="R93" s="8"/>
    </row>
    <row r="94" spans="1:18" s="177" customFormat="1" ht="15" thickBot="1" x14ac:dyDescent="0.35">
      <c r="A94" s="189"/>
      <c r="B94" s="190" t="s">
        <v>67</v>
      </c>
      <c r="C94" s="193">
        <v>0</v>
      </c>
      <c r="D94" s="186">
        <f>D93*$C$94</f>
        <v>0</v>
      </c>
      <c r="E94" s="186">
        <f t="shared" ref="E94:O94" si="22">E93*$C$94</f>
        <v>0</v>
      </c>
      <c r="F94" s="186">
        <f t="shared" si="22"/>
        <v>0</v>
      </c>
      <c r="G94" s="186">
        <f t="shared" si="22"/>
        <v>0</v>
      </c>
      <c r="H94" s="186">
        <f t="shared" si="22"/>
        <v>0</v>
      </c>
      <c r="I94" s="186">
        <f t="shared" si="22"/>
        <v>0</v>
      </c>
      <c r="J94" s="186">
        <f t="shared" si="22"/>
        <v>0</v>
      </c>
      <c r="K94" s="186">
        <f t="shared" si="22"/>
        <v>0</v>
      </c>
      <c r="L94" s="186">
        <f t="shared" si="22"/>
        <v>0</v>
      </c>
      <c r="M94" s="186">
        <f t="shared" si="22"/>
        <v>0</v>
      </c>
      <c r="N94" s="186">
        <f t="shared" si="22"/>
        <v>0</v>
      </c>
      <c r="O94" s="186">
        <f t="shared" si="22"/>
        <v>0</v>
      </c>
      <c r="P94" s="207"/>
      <c r="Q94" s="122"/>
      <c r="R94" s="82"/>
    </row>
    <row r="95" spans="1:18" ht="15" thickBot="1" x14ac:dyDescent="0.35">
      <c r="A95" s="8"/>
      <c r="B95" s="185" t="s">
        <v>16</v>
      </c>
      <c r="C95" s="194">
        <v>0</v>
      </c>
      <c r="D95" s="186">
        <f>C95-(D93+D94)</f>
        <v>0</v>
      </c>
      <c r="E95" s="186">
        <f t="shared" ref="E95:O95" si="23">D95-(E93+E94)</f>
        <v>0</v>
      </c>
      <c r="F95" s="186">
        <f t="shared" si="23"/>
        <v>0</v>
      </c>
      <c r="G95" s="186">
        <f t="shared" si="23"/>
        <v>0</v>
      </c>
      <c r="H95" s="186">
        <f t="shared" si="23"/>
        <v>0</v>
      </c>
      <c r="I95" s="186">
        <f t="shared" si="23"/>
        <v>0</v>
      </c>
      <c r="J95" s="186">
        <f t="shared" si="23"/>
        <v>-5000</v>
      </c>
      <c r="K95" s="186">
        <f t="shared" si="23"/>
        <v>-5000</v>
      </c>
      <c r="L95" s="186">
        <f t="shared" si="23"/>
        <v>-5000</v>
      </c>
      <c r="M95" s="186">
        <f t="shared" si="23"/>
        <v>-5000</v>
      </c>
      <c r="N95" s="186">
        <f t="shared" si="23"/>
        <v>-5000</v>
      </c>
      <c r="O95" s="186">
        <f t="shared" si="23"/>
        <v>-5000</v>
      </c>
      <c r="P95" s="2"/>
      <c r="Q95" s="8"/>
      <c r="R95" s="8"/>
    </row>
    <row r="96" spans="1:18" x14ac:dyDescent="0.3">
      <c r="A96" s="8"/>
      <c r="B96" s="27"/>
      <c r="C96" s="5"/>
      <c r="D96" s="6"/>
      <c r="E96" s="77"/>
      <c r="F96" s="77"/>
      <c r="G96" s="78"/>
      <c r="H96" s="77"/>
      <c r="I96" s="77"/>
      <c r="J96" s="77"/>
      <c r="K96" s="77"/>
      <c r="L96" s="77"/>
      <c r="M96" s="77"/>
      <c r="N96" s="77"/>
      <c r="O96" s="76"/>
      <c r="P96" s="20"/>
      <c r="Q96" s="8"/>
      <c r="R96" s="8"/>
    </row>
    <row r="97" spans="1:18" x14ac:dyDescent="0.3">
      <c r="A97" s="8"/>
      <c r="B97" s="28"/>
      <c r="C97" s="13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93"/>
      <c r="O97" s="179"/>
      <c r="P97" s="180"/>
      <c r="Q97" s="181"/>
      <c r="R97" s="8"/>
    </row>
    <row r="98" spans="1:18" x14ac:dyDescent="0.3">
      <c r="A98" s="8"/>
      <c r="B98" s="8"/>
      <c r="C98" s="8"/>
      <c r="D98" s="8"/>
      <c r="E98" s="8"/>
      <c r="F98" s="8"/>
      <c r="G98" s="8"/>
      <c r="H98" s="8"/>
      <c r="I98" s="8"/>
      <c r="J98" s="122"/>
      <c r="K98" s="8"/>
      <c r="L98" s="8"/>
      <c r="M98" s="8"/>
      <c r="N98" s="181"/>
      <c r="O98" s="179"/>
      <c r="P98" s="180"/>
      <c r="Q98" s="181"/>
      <c r="R98" s="8"/>
    </row>
    <row r="99" spans="1:18" x14ac:dyDescent="0.3">
      <c r="A99" s="8"/>
      <c r="B99" s="8"/>
      <c r="C99" s="8"/>
      <c r="D99" s="8"/>
      <c r="E99" s="8"/>
      <c r="F99" s="8"/>
      <c r="G99" s="122"/>
      <c r="H99" s="8"/>
      <c r="I99" s="8"/>
      <c r="J99" s="8"/>
      <c r="K99" s="8"/>
      <c r="L99" s="8"/>
      <c r="M99" s="8"/>
      <c r="N99" s="181"/>
      <c r="O99" s="179"/>
      <c r="P99" s="180"/>
      <c r="Q99" s="181"/>
      <c r="R99" s="8"/>
    </row>
    <row r="100" spans="1:18" s="176" customFormat="1" x14ac:dyDescent="0.3">
      <c r="A100" s="82"/>
      <c r="B100" s="82"/>
      <c r="C100" s="82"/>
      <c r="D100" s="82"/>
      <c r="E100" s="82"/>
      <c r="F100" s="82"/>
      <c r="G100" s="122"/>
      <c r="H100" s="82"/>
      <c r="I100" s="82"/>
      <c r="J100" s="82"/>
      <c r="K100" s="82"/>
      <c r="L100" s="82"/>
      <c r="M100" s="82"/>
      <c r="N100" s="181"/>
      <c r="O100" s="179"/>
      <c r="P100" s="180"/>
      <c r="Q100" s="181"/>
      <c r="R100" s="82"/>
    </row>
    <row r="101" spans="1:1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81"/>
      <c r="O101" s="179"/>
      <c r="P101" s="180"/>
      <c r="Q101" s="181"/>
      <c r="R101" s="8"/>
    </row>
    <row r="102" spans="1:1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81"/>
      <c r="O102" s="179"/>
      <c r="P102" s="180"/>
      <c r="Q102" s="181"/>
      <c r="R102" s="8"/>
    </row>
    <row r="103" spans="1:1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81"/>
      <c r="O103" s="179"/>
      <c r="P103" s="180"/>
      <c r="Q103" s="181"/>
      <c r="R103" s="8"/>
    </row>
    <row r="104" spans="1:18" x14ac:dyDescent="0.3">
      <c r="N104" s="130"/>
      <c r="O104" s="179"/>
      <c r="P104" s="180"/>
      <c r="Q104" s="130"/>
    </row>
    <row r="105" spans="1:18" x14ac:dyDescent="0.3">
      <c r="N105" s="130"/>
      <c r="O105" s="179"/>
      <c r="P105" s="180"/>
      <c r="Q105" s="130"/>
    </row>
    <row r="106" spans="1:18" x14ac:dyDescent="0.3">
      <c r="N106" s="130"/>
      <c r="O106" s="179"/>
      <c r="P106" s="180"/>
      <c r="Q106" s="130"/>
    </row>
    <row r="107" spans="1:18" x14ac:dyDescent="0.3">
      <c r="N107" s="130"/>
      <c r="O107" s="179"/>
      <c r="P107" s="182"/>
      <c r="Q107" s="130"/>
    </row>
    <row r="108" spans="1:18" x14ac:dyDescent="0.3">
      <c r="N108" s="130"/>
      <c r="O108" s="179"/>
      <c r="P108" s="182"/>
      <c r="Q108" s="130"/>
    </row>
    <row r="109" spans="1:18" x14ac:dyDescent="0.3">
      <c r="N109" s="130"/>
      <c r="O109" s="179"/>
      <c r="P109" s="182"/>
      <c r="Q109" s="130"/>
    </row>
    <row r="110" spans="1:18" x14ac:dyDescent="0.3">
      <c r="N110" s="130"/>
      <c r="O110" s="183"/>
      <c r="P110" s="130"/>
      <c r="Q110" s="130"/>
    </row>
    <row r="111" spans="1:18" x14ac:dyDescent="0.3">
      <c r="N111" s="130"/>
      <c r="O111" s="130"/>
      <c r="P111" s="130"/>
      <c r="Q111" s="130"/>
    </row>
  </sheetData>
  <sheetProtection selectLockedCells="1"/>
  <mergeCells count="7">
    <mergeCell ref="A10:A20"/>
    <mergeCell ref="A1:P1"/>
    <mergeCell ref="A4:A9"/>
    <mergeCell ref="A51:A61"/>
    <mergeCell ref="A38:A47"/>
    <mergeCell ref="A25:A37"/>
    <mergeCell ref="A21:A24"/>
  </mergeCells>
  <pageMargins left="0.25" right="0.25" top="0.75" bottom="0.75" header="0.3" footer="0.3"/>
  <pageSetup paperSize="5" scale="73" fitToWidth="0" fitToHeight="0" orientation="landscape" r:id="rId1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96" zoomScaleNormal="96" workbookViewId="0">
      <selection activeCell="F10" sqref="F10"/>
    </sheetView>
  </sheetViews>
  <sheetFormatPr defaultRowHeight="14.4" x14ac:dyDescent="0.3"/>
  <cols>
    <col min="1" max="1" width="11.88671875" bestFit="1" customWidth="1"/>
    <col min="2" max="2" width="12.5546875" customWidth="1"/>
    <col min="3" max="3" width="12.5546875" style="71" customWidth="1"/>
    <col min="4" max="4" width="10.44140625" customWidth="1"/>
    <col min="5" max="5" width="43.109375" customWidth="1"/>
    <col min="6" max="6" width="15.6640625" customWidth="1"/>
    <col min="7" max="11" width="12.5546875" customWidth="1"/>
    <col min="13" max="13" width="11.5546875" bestFit="1" customWidth="1"/>
    <col min="15" max="16" width="13.44140625" customWidth="1"/>
  </cols>
  <sheetData>
    <row r="1" spans="1:18" x14ac:dyDescent="0.3">
      <c r="A1" s="36"/>
      <c r="B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41"/>
      <c r="L2" s="43"/>
      <c r="M2" s="40"/>
      <c r="N2" s="40"/>
      <c r="O2" s="40"/>
      <c r="P2" s="40"/>
      <c r="Q2" s="36"/>
      <c r="R2" s="36"/>
    </row>
    <row r="3" spans="1:18" ht="15.6" x14ac:dyDescent="0.3">
      <c r="A3" s="233" t="s">
        <v>40</v>
      </c>
      <c r="B3" s="233"/>
      <c r="C3" s="233"/>
      <c r="D3" s="233"/>
      <c r="E3" s="233"/>
      <c r="F3" s="233"/>
      <c r="G3" s="233"/>
      <c r="H3" s="233"/>
      <c r="I3" s="233"/>
      <c r="J3" s="233"/>
      <c r="K3" s="41"/>
      <c r="L3" s="43"/>
      <c r="M3" s="40"/>
      <c r="N3" s="40"/>
      <c r="O3" s="40"/>
      <c r="P3" s="40"/>
      <c r="Q3" s="36"/>
      <c r="R3" s="36"/>
    </row>
    <row r="4" spans="1:18" ht="28.8" x14ac:dyDescent="0.3">
      <c r="A4" s="45" t="s">
        <v>18</v>
      </c>
      <c r="B4" s="44" t="s">
        <v>19</v>
      </c>
      <c r="C4" s="60" t="s">
        <v>20</v>
      </c>
      <c r="D4" s="44" t="s">
        <v>62</v>
      </c>
      <c r="E4" s="44" t="s">
        <v>41</v>
      </c>
      <c r="F4" s="45" t="s">
        <v>42</v>
      </c>
      <c r="G4" s="44" t="s">
        <v>22</v>
      </c>
      <c r="H4" s="46" t="s">
        <v>43</v>
      </c>
      <c r="I4" s="44" t="s">
        <v>28</v>
      </c>
      <c r="J4" s="44" t="s">
        <v>23</v>
      </c>
      <c r="K4" s="44" t="s">
        <v>29</v>
      </c>
      <c r="L4" s="44" t="s">
        <v>24</v>
      </c>
      <c r="M4" s="44" t="s">
        <v>30</v>
      </c>
      <c r="N4" s="46" t="s">
        <v>31</v>
      </c>
      <c r="O4" s="45" t="s">
        <v>44</v>
      </c>
      <c r="P4" s="45" t="s">
        <v>45</v>
      </c>
      <c r="Q4" s="36"/>
      <c r="R4" s="36"/>
    </row>
    <row r="5" spans="1:18" s="71" customFormat="1" x14ac:dyDescent="0.3">
      <c r="A5" s="170"/>
      <c r="B5" s="171">
        <v>43144</v>
      </c>
      <c r="C5" s="171">
        <v>42353</v>
      </c>
      <c r="D5" s="171"/>
      <c r="E5" s="170" t="s">
        <v>79</v>
      </c>
      <c r="F5" s="170" t="s">
        <v>70</v>
      </c>
      <c r="G5" s="170"/>
      <c r="H5" s="172">
        <v>5000</v>
      </c>
      <c r="I5" s="172"/>
      <c r="J5" s="159"/>
      <c r="K5" s="172"/>
      <c r="L5" s="172"/>
      <c r="M5" s="172"/>
      <c r="N5" s="172"/>
      <c r="O5" s="172">
        <f>J5+L5</f>
        <v>0</v>
      </c>
      <c r="P5" s="172">
        <f t="shared" ref="P5" si="0">H5+I5+J5+K5+L5+M5+N5</f>
        <v>5000</v>
      </c>
    </row>
    <row r="6" spans="1:18" x14ac:dyDescent="0.3">
      <c r="A6" s="42"/>
      <c r="B6" s="171">
        <v>43144</v>
      </c>
      <c r="C6" s="171">
        <v>42353</v>
      </c>
      <c r="D6" s="171"/>
      <c r="E6" s="100" t="s">
        <v>81</v>
      </c>
      <c r="F6" s="170" t="s">
        <v>70</v>
      </c>
      <c r="G6" s="170"/>
      <c r="H6" s="172">
        <v>5000</v>
      </c>
      <c r="I6" s="172"/>
      <c r="J6" s="117"/>
      <c r="K6" s="109"/>
      <c r="L6" s="109"/>
      <c r="M6" s="109"/>
      <c r="N6" s="109"/>
      <c r="O6" s="109">
        <f>J6+L6</f>
        <v>0</v>
      </c>
      <c r="P6" s="109">
        <f t="shared" ref="P6:P31" si="1">H6+I6+J6+K6+L6+M6+N6</f>
        <v>5000</v>
      </c>
      <c r="Q6" s="36"/>
      <c r="R6" s="36"/>
    </row>
    <row r="7" spans="1:18" x14ac:dyDescent="0.3">
      <c r="A7" s="79"/>
      <c r="B7" s="171">
        <v>43144</v>
      </c>
      <c r="C7" s="171">
        <v>42353</v>
      </c>
      <c r="D7" s="171"/>
      <c r="E7" s="100" t="s">
        <v>81</v>
      </c>
      <c r="F7" s="170" t="s">
        <v>70</v>
      </c>
      <c r="G7" s="170" t="s">
        <v>80</v>
      </c>
      <c r="H7" s="172"/>
      <c r="I7" s="172">
        <v>5000</v>
      </c>
      <c r="J7" s="117"/>
      <c r="K7" s="109"/>
      <c r="L7" s="109"/>
      <c r="M7" s="109"/>
      <c r="N7" s="109"/>
      <c r="O7" s="109">
        <f t="shared" ref="O7:O93" si="2">J7+L7</f>
        <v>0</v>
      </c>
      <c r="P7" s="109">
        <f t="shared" si="1"/>
        <v>5000</v>
      </c>
      <c r="Q7" s="36"/>
      <c r="R7" s="36"/>
    </row>
    <row r="8" spans="1:18" x14ac:dyDescent="0.3">
      <c r="A8" s="79"/>
      <c r="B8" s="171">
        <v>43144</v>
      </c>
      <c r="C8" s="171">
        <v>42353</v>
      </c>
      <c r="D8" s="171">
        <v>42019</v>
      </c>
      <c r="E8" s="100" t="s">
        <v>81</v>
      </c>
      <c r="F8" s="170" t="s">
        <v>70</v>
      </c>
      <c r="G8" s="170" t="s">
        <v>80</v>
      </c>
      <c r="H8" s="172"/>
      <c r="I8" s="172"/>
      <c r="J8" s="172">
        <v>5000</v>
      </c>
      <c r="K8" s="109"/>
      <c r="L8" s="109"/>
      <c r="M8" s="109"/>
      <c r="N8" s="109"/>
      <c r="O8" s="109">
        <f t="shared" si="2"/>
        <v>5000</v>
      </c>
      <c r="P8" s="109">
        <f t="shared" si="1"/>
        <v>5000</v>
      </c>
      <c r="Q8" s="36"/>
      <c r="R8" s="36"/>
    </row>
    <row r="9" spans="1:18" x14ac:dyDescent="0.3">
      <c r="A9" s="42"/>
      <c r="B9" s="171">
        <v>43144</v>
      </c>
      <c r="C9" s="171">
        <v>42353</v>
      </c>
      <c r="D9" s="171">
        <v>42019</v>
      </c>
      <c r="E9" s="100" t="s">
        <v>82</v>
      </c>
      <c r="F9" s="170" t="s">
        <v>70</v>
      </c>
      <c r="G9" s="170" t="s">
        <v>80</v>
      </c>
      <c r="H9" s="172"/>
      <c r="I9" s="172"/>
      <c r="J9" s="172">
        <v>5000</v>
      </c>
      <c r="K9" s="109"/>
      <c r="L9" s="109"/>
      <c r="M9" s="109"/>
      <c r="N9" s="109"/>
      <c r="O9" s="109">
        <f t="shared" si="2"/>
        <v>5000</v>
      </c>
      <c r="P9" s="109">
        <f t="shared" si="1"/>
        <v>5000</v>
      </c>
      <c r="Q9" s="36"/>
      <c r="R9" s="36"/>
    </row>
    <row r="10" spans="1:18" x14ac:dyDescent="0.3">
      <c r="A10" s="42"/>
      <c r="B10" s="171">
        <v>43144</v>
      </c>
      <c r="C10" s="171">
        <v>42353</v>
      </c>
      <c r="D10" s="171">
        <v>42019</v>
      </c>
      <c r="E10" s="42" t="s">
        <v>83</v>
      </c>
      <c r="F10" s="170" t="s">
        <v>70</v>
      </c>
      <c r="G10" s="170" t="s">
        <v>80</v>
      </c>
      <c r="H10" s="109"/>
      <c r="I10" s="109"/>
      <c r="J10" s="172">
        <v>5000</v>
      </c>
      <c r="K10" s="109"/>
      <c r="L10" s="109"/>
      <c r="M10" s="109"/>
      <c r="N10" s="109"/>
      <c r="O10" s="109">
        <f t="shared" si="2"/>
        <v>5000</v>
      </c>
      <c r="P10" s="109">
        <f t="shared" si="1"/>
        <v>5000</v>
      </c>
      <c r="Q10" s="36"/>
      <c r="R10" s="36"/>
    </row>
    <row r="11" spans="1:18" x14ac:dyDescent="0.3">
      <c r="A11" s="79"/>
      <c r="B11" s="47"/>
      <c r="C11" s="55"/>
      <c r="D11" s="47"/>
      <c r="E11" s="42"/>
      <c r="F11" s="42"/>
      <c r="G11" s="42"/>
      <c r="H11" s="109"/>
      <c r="I11" s="109"/>
      <c r="J11" s="117"/>
      <c r="K11" s="109"/>
      <c r="L11" s="109"/>
      <c r="M11" s="109"/>
      <c r="N11" s="109"/>
      <c r="O11" s="109">
        <f t="shared" si="2"/>
        <v>0</v>
      </c>
      <c r="P11" s="109">
        <f t="shared" si="1"/>
        <v>0</v>
      </c>
      <c r="Q11" s="36"/>
      <c r="R11" s="36"/>
    </row>
    <row r="12" spans="1:18" x14ac:dyDescent="0.3">
      <c r="A12" s="42"/>
      <c r="B12" s="47"/>
      <c r="C12" s="55"/>
      <c r="D12" s="47"/>
      <c r="E12" s="42"/>
      <c r="F12" s="42"/>
      <c r="G12" s="42"/>
      <c r="H12" s="109"/>
      <c r="I12" s="109"/>
      <c r="J12" s="109"/>
      <c r="K12" s="109"/>
      <c r="L12" s="109"/>
      <c r="M12" s="109"/>
      <c r="N12" s="109"/>
      <c r="O12" s="109">
        <f t="shared" si="2"/>
        <v>0</v>
      </c>
      <c r="P12" s="109">
        <f t="shared" si="1"/>
        <v>0</v>
      </c>
      <c r="Q12" s="36"/>
      <c r="R12" s="36"/>
    </row>
    <row r="13" spans="1:18" x14ac:dyDescent="0.3">
      <c r="A13" s="79"/>
      <c r="B13" s="55"/>
      <c r="C13" s="55"/>
      <c r="D13" s="55"/>
      <c r="E13" s="79"/>
      <c r="F13" s="79"/>
      <c r="G13" s="79"/>
      <c r="H13" s="109"/>
      <c r="I13" s="109"/>
      <c r="J13" s="109"/>
      <c r="K13" s="109"/>
      <c r="L13" s="109"/>
      <c r="M13" s="109"/>
      <c r="N13" s="109"/>
      <c r="O13" s="109">
        <f t="shared" si="2"/>
        <v>0</v>
      </c>
      <c r="P13" s="109">
        <f t="shared" si="1"/>
        <v>0</v>
      </c>
      <c r="Q13" s="36"/>
      <c r="R13" s="36"/>
    </row>
    <row r="14" spans="1:18" x14ac:dyDescent="0.3">
      <c r="A14" s="79"/>
      <c r="B14" s="55"/>
      <c r="C14" s="55"/>
      <c r="D14" s="55"/>
      <c r="E14" s="79"/>
      <c r="F14" s="79"/>
      <c r="G14" s="79"/>
      <c r="H14" s="109"/>
      <c r="I14" s="109"/>
      <c r="J14" s="109"/>
      <c r="K14" s="109"/>
      <c r="L14" s="109"/>
      <c r="M14" s="109"/>
      <c r="N14" s="109"/>
      <c r="O14" s="109">
        <f t="shared" si="2"/>
        <v>0</v>
      </c>
      <c r="P14" s="109">
        <f t="shared" si="1"/>
        <v>0</v>
      </c>
      <c r="Q14" s="36"/>
      <c r="R14" s="36"/>
    </row>
    <row r="15" spans="1:18" x14ac:dyDescent="0.3">
      <c r="A15" s="79"/>
      <c r="B15" s="55"/>
      <c r="C15" s="55"/>
      <c r="D15" s="55"/>
      <c r="E15" s="79"/>
      <c r="F15" s="79"/>
      <c r="G15" s="79"/>
      <c r="H15" s="109"/>
      <c r="I15" s="109"/>
      <c r="J15" s="109"/>
      <c r="K15" s="109"/>
      <c r="L15" s="109"/>
      <c r="M15" s="109"/>
      <c r="N15" s="109"/>
      <c r="O15" s="109">
        <f t="shared" si="2"/>
        <v>0</v>
      </c>
      <c r="P15" s="109">
        <f t="shared" si="1"/>
        <v>0</v>
      </c>
      <c r="Q15" s="36"/>
      <c r="R15" s="36"/>
    </row>
    <row r="16" spans="1:18" x14ac:dyDescent="0.3">
      <c r="A16" s="79"/>
      <c r="B16" s="55"/>
      <c r="C16" s="55"/>
      <c r="D16" s="55"/>
      <c r="E16" s="79"/>
      <c r="F16" s="79"/>
      <c r="G16" s="79"/>
      <c r="H16" s="109"/>
      <c r="I16" s="109"/>
      <c r="J16" s="109"/>
      <c r="K16" s="109"/>
      <c r="L16" s="109"/>
      <c r="M16" s="109"/>
      <c r="N16" s="109"/>
      <c r="O16" s="109">
        <f t="shared" si="2"/>
        <v>0</v>
      </c>
      <c r="P16" s="109">
        <f t="shared" si="1"/>
        <v>0</v>
      </c>
      <c r="Q16" s="36"/>
      <c r="R16" s="36"/>
    </row>
    <row r="17" spans="1:18" x14ac:dyDescent="0.3">
      <c r="A17" s="79"/>
      <c r="B17" s="55"/>
      <c r="C17" s="55"/>
      <c r="D17" s="55"/>
      <c r="E17" s="79"/>
      <c r="F17" s="79"/>
      <c r="G17" s="79"/>
      <c r="H17" s="109"/>
      <c r="I17" s="109"/>
      <c r="J17" s="109"/>
      <c r="K17" s="109"/>
      <c r="L17" s="109"/>
      <c r="M17" s="109"/>
      <c r="N17" s="109"/>
      <c r="O17" s="109">
        <f t="shared" si="2"/>
        <v>0</v>
      </c>
      <c r="P17" s="109">
        <f t="shared" si="1"/>
        <v>0</v>
      </c>
      <c r="Q17" s="36"/>
      <c r="R17" s="36"/>
    </row>
    <row r="18" spans="1:18" x14ac:dyDescent="0.3">
      <c r="A18" s="79"/>
      <c r="B18" s="55"/>
      <c r="C18" s="55"/>
      <c r="D18" s="55"/>
      <c r="E18" s="79"/>
      <c r="F18" s="79"/>
      <c r="G18" s="79"/>
      <c r="H18" s="109"/>
      <c r="I18" s="109"/>
      <c r="J18" s="109"/>
      <c r="K18" s="109"/>
      <c r="L18" s="109"/>
      <c r="M18" s="109"/>
      <c r="N18" s="109"/>
      <c r="O18" s="109">
        <f t="shared" si="2"/>
        <v>0</v>
      </c>
      <c r="P18" s="109">
        <f t="shared" si="1"/>
        <v>0</v>
      </c>
      <c r="Q18" s="36"/>
      <c r="R18" s="36"/>
    </row>
    <row r="19" spans="1:18" x14ac:dyDescent="0.3">
      <c r="A19" s="79"/>
      <c r="B19" s="55"/>
      <c r="C19" s="55"/>
      <c r="D19" s="55"/>
      <c r="E19" s="79"/>
      <c r="F19" s="79"/>
      <c r="G19" s="79"/>
      <c r="H19" s="109"/>
      <c r="I19" s="109"/>
      <c r="J19" s="109"/>
      <c r="K19" s="109"/>
      <c r="L19" s="109"/>
      <c r="M19" s="109"/>
      <c r="N19" s="109"/>
      <c r="O19" s="109">
        <f t="shared" si="2"/>
        <v>0</v>
      </c>
      <c r="P19" s="109">
        <f t="shared" si="1"/>
        <v>0</v>
      </c>
      <c r="Q19" s="36"/>
      <c r="R19" s="36"/>
    </row>
    <row r="20" spans="1:18" x14ac:dyDescent="0.3">
      <c r="A20" s="79"/>
      <c r="B20" s="55"/>
      <c r="C20" s="55"/>
      <c r="D20" s="55"/>
      <c r="E20" s="79"/>
      <c r="F20" s="79"/>
      <c r="G20" s="79"/>
      <c r="H20" s="109"/>
      <c r="I20" s="109"/>
      <c r="J20" s="109"/>
      <c r="K20" s="109"/>
      <c r="L20" s="109"/>
      <c r="M20" s="109"/>
      <c r="N20" s="109"/>
      <c r="O20" s="109">
        <f t="shared" si="2"/>
        <v>0</v>
      </c>
      <c r="P20" s="109">
        <f t="shared" si="1"/>
        <v>0</v>
      </c>
      <c r="Q20" s="36"/>
      <c r="R20" s="36"/>
    </row>
    <row r="21" spans="1:18" x14ac:dyDescent="0.3">
      <c r="A21" s="79"/>
      <c r="B21" s="55"/>
      <c r="C21" s="55"/>
      <c r="D21" s="55"/>
      <c r="E21" s="79"/>
      <c r="F21" s="79"/>
      <c r="G21" s="79"/>
      <c r="H21" s="109"/>
      <c r="I21" s="109"/>
      <c r="J21" s="109"/>
      <c r="K21" s="109"/>
      <c r="L21" s="109"/>
      <c r="M21" s="109"/>
      <c r="N21" s="109"/>
      <c r="O21" s="109">
        <f t="shared" si="2"/>
        <v>0</v>
      </c>
      <c r="P21" s="109">
        <f t="shared" si="1"/>
        <v>0</v>
      </c>
      <c r="Q21" s="36"/>
      <c r="R21" s="36"/>
    </row>
    <row r="22" spans="1:18" x14ac:dyDescent="0.3">
      <c r="A22" s="79"/>
      <c r="B22" s="55"/>
      <c r="C22" s="55"/>
      <c r="D22" s="55"/>
      <c r="E22" s="79"/>
      <c r="F22" s="79"/>
      <c r="G22" s="79"/>
      <c r="H22" s="109"/>
      <c r="I22" s="109"/>
      <c r="J22" s="109"/>
      <c r="K22" s="109"/>
      <c r="L22" s="109"/>
      <c r="M22" s="109"/>
      <c r="N22" s="109"/>
      <c r="O22" s="109">
        <f t="shared" si="2"/>
        <v>0</v>
      </c>
      <c r="P22" s="109">
        <f t="shared" si="1"/>
        <v>0</v>
      </c>
      <c r="Q22" s="36"/>
      <c r="R22" s="36"/>
    </row>
    <row r="23" spans="1:18" x14ac:dyDescent="0.3">
      <c r="A23" s="79"/>
      <c r="B23" s="55"/>
      <c r="C23" s="55"/>
      <c r="D23" s="55"/>
      <c r="E23" s="79"/>
      <c r="F23" s="79"/>
      <c r="G23" s="79"/>
      <c r="H23" s="109"/>
      <c r="I23" s="109"/>
      <c r="J23" s="109"/>
      <c r="K23" s="109"/>
      <c r="L23" s="109"/>
      <c r="M23" s="109"/>
      <c r="N23" s="109"/>
      <c r="O23" s="109">
        <f t="shared" si="2"/>
        <v>0</v>
      </c>
      <c r="P23" s="109">
        <f t="shared" si="1"/>
        <v>0</v>
      </c>
      <c r="Q23" s="36"/>
      <c r="R23" s="36"/>
    </row>
    <row r="24" spans="1:18" x14ac:dyDescent="0.3">
      <c r="A24" s="79"/>
      <c r="B24" s="55"/>
      <c r="C24" s="55"/>
      <c r="D24" s="55"/>
      <c r="E24" s="79"/>
      <c r="F24" s="79"/>
      <c r="G24" s="79"/>
      <c r="H24" s="109"/>
      <c r="I24" s="109"/>
      <c r="J24" s="109"/>
      <c r="K24" s="109"/>
      <c r="L24" s="109"/>
      <c r="M24" s="109"/>
      <c r="N24" s="109"/>
      <c r="O24" s="109">
        <f t="shared" si="2"/>
        <v>0</v>
      </c>
      <c r="P24" s="109">
        <f t="shared" si="1"/>
        <v>0</v>
      </c>
      <c r="Q24" s="36"/>
      <c r="R24" s="36"/>
    </row>
    <row r="25" spans="1:18" x14ac:dyDescent="0.3">
      <c r="A25" s="79"/>
      <c r="B25" s="55"/>
      <c r="C25" s="55"/>
      <c r="D25" s="55"/>
      <c r="E25" s="79"/>
      <c r="F25" s="79"/>
      <c r="G25" s="79"/>
      <c r="H25" s="109"/>
      <c r="I25" s="109"/>
      <c r="J25" s="109"/>
      <c r="K25" s="109"/>
      <c r="L25" s="109"/>
      <c r="M25" s="109"/>
      <c r="N25" s="109"/>
      <c r="O25" s="109">
        <f t="shared" si="2"/>
        <v>0</v>
      </c>
      <c r="P25" s="109">
        <f t="shared" si="1"/>
        <v>0</v>
      </c>
      <c r="Q25" s="36"/>
      <c r="R25" s="36"/>
    </row>
    <row r="26" spans="1:18" s="71" customFormat="1" x14ac:dyDescent="0.3">
      <c r="A26" s="79"/>
      <c r="B26" s="55"/>
      <c r="C26" s="55"/>
      <c r="D26" s="55"/>
      <c r="E26" s="79"/>
      <c r="F26" s="79"/>
      <c r="G26" s="79"/>
      <c r="H26" s="109"/>
      <c r="I26" s="109"/>
      <c r="J26" s="109"/>
      <c r="K26" s="172"/>
      <c r="L26" s="172"/>
      <c r="M26" s="172"/>
      <c r="N26" s="172"/>
      <c r="O26" s="109">
        <f t="shared" si="2"/>
        <v>0</v>
      </c>
      <c r="P26" s="109">
        <f t="shared" si="1"/>
        <v>0</v>
      </c>
    </row>
    <row r="27" spans="1:18" x14ac:dyDescent="0.3">
      <c r="A27" s="79"/>
      <c r="B27" s="55"/>
      <c r="C27" s="55"/>
      <c r="D27" s="55"/>
      <c r="E27" s="79"/>
      <c r="F27" s="79"/>
      <c r="G27" s="79"/>
      <c r="H27" s="109"/>
      <c r="I27" s="109"/>
      <c r="J27" s="109"/>
      <c r="K27" s="172"/>
      <c r="L27" s="172"/>
      <c r="M27" s="172"/>
      <c r="N27" s="172"/>
      <c r="O27" s="109">
        <f t="shared" ref="O27:O28" si="3">J27+L27</f>
        <v>0</v>
      </c>
      <c r="P27" s="109">
        <f t="shared" ref="P27:P28" si="4">H27+I27+J27+K27+L27+M27+N27</f>
        <v>0</v>
      </c>
      <c r="Q27" s="36"/>
      <c r="R27" s="36"/>
    </row>
    <row r="28" spans="1:18" x14ac:dyDescent="0.3">
      <c r="A28" s="79"/>
      <c r="B28" s="55"/>
      <c r="C28" s="55"/>
      <c r="D28" s="55"/>
      <c r="E28" s="79"/>
      <c r="F28" s="79"/>
      <c r="G28" s="79"/>
      <c r="H28" s="109"/>
      <c r="I28" s="109"/>
      <c r="J28" s="109"/>
      <c r="K28" s="172"/>
      <c r="L28" s="172"/>
      <c r="M28" s="172"/>
      <c r="N28" s="172"/>
      <c r="O28" s="109">
        <f t="shared" si="3"/>
        <v>0</v>
      </c>
      <c r="P28" s="109">
        <f t="shared" si="4"/>
        <v>0</v>
      </c>
      <c r="Q28" s="36"/>
      <c r="R28" s="36"/>
    </row>
    <row r="29" spans="1:18" x14ac:dyDescent="0.3">
      <c r="A29" s="79"/>
      <c r="B29" s="55"/>
      <c r="C29" s="55"/>
      <c r="D29" s="55"/>
      <c r="E29" s="79"/>
      <c r="F29" s="79"/>
      <c r="G29" s="79"/>
      <c r="H29" s="109"/>
      <c r="I29" s="109"/>
      <c r="J29" s="109"/>
      <c r="K29" s="109"/>
      <c r="L29" s="109"/>
      <c r="M29" s="109"/>
      <c r="N29" s="109"/>
      <c r="O29" s="109">
        <f t="shared" si="2"/>
        <v>0</v>
      </c>
      <c r="P29" s="109">
        <f t="shared" si="1"/>
        <v>0</v>
      </c>
      <c r="Q29" s="36"/>
      <c r="R29" s="36"/>
    </row>
    <row r="30" spans="1:18" x14ac:dyDescent="0.3">
      <c r="A30" s="79"/>
      <c r="B30" s="79"/>
      <c r="C30" s="118"/>
      <c r="D30" s="118"/>
      <c r="E30" s="79"/>
      <c r="F30" s="79"/>
      <c r="G30" s="79"/>
      <c r="H30" s="109"/>
      <c r="I30" s="109"/>
      <c r="J30" s="109"/>
      <c r="K30" s="109"/>
      <c r="L30" s="109"/>
      <c r="M30" s="109"/>
      <c r="N30" s="109"/>
      <c r="O30" s="172">
        <f t="shared" si="2"/>
        <v>0</v>
      </c>
      <c r="P30" s="172">
        <f t="shared" si="1"/>
        <v>0</v>
      </c>
      <c r="Q30" s="36"/>
      <c r="R30" s="36"/>
    </row>
    <row r="31" spans="1:18" x14ac:dyDescent="0.3">
      <c r="A31" s="79"/>
      <c r="B31" s="55"/>
      <c r="C31" s="118"/>
      <c r="D31" s="118"/>
      <c r="E31" s="79"/>
      <c r="F31" s="79"/>
      <c r="G31" s="79"/>
      <c r="H31" s="109"/>
      <c r="I31" s="109"/>
      <c r="J31" s="109"/>
      <c r="K31" s="109"/>
      <c r="L31" s="109"/>
      <c r="M31" s="109"/>
      <c r="N31" s="109"/>
      <c r="O31" s="172">
        <f t="shared" si="2"/>
        <v>0</v>
      </c>
      <c r="P31" s="172">
        <f t="shared" si="1"/>
        <v>0</v>
      </c>
      <c r="Q31" s="36"/>
      <c r="R31" s="36"/>
    </row>
    <row r="32" spans="1:18" x14ac:dyDescent="0.3">
      <c r="A32" s="79"/>
      <c r="B32" s="55"/>
      <c r="C32" s="55"/>
      <c r="D32" s="118"/>
      <c r="E32" s="79"/>
      <c r="F32" s="79"/>
      <c r="G32" s="79"/>
      <c r="H32" s="109"/>
      <c r="I32" s="109"/>
      <c r="J32" s="109"/>
      <c r="K32" s="109"/>
      <c r="L32" s="109"/>
      <c r="M32" s="109"/>
      <c r="N32" s="109"/>
      <c r="O32" s="109">
        <f t="shared" si="2"/>
        <v>0</v>
      </c>
      <c r="P32" s="109">
        <f t="shared" ref="P32:P93" si="5">H32+I32+J32+K32+L32+M32+N32</f>
        <v>0</v>
      </c>
      <c r="Q32" s="36"/>
      <c r="R32" s="36"/>
    </row>
    <row r="33" spans="1:18" x14ac:dyDescent="0.3">
      <c r="A33" s="79"/>
      <c r="B33" s="55"/>
      <c r="C33" s="55"/>
      <c r="D33" s="55"/>
      <c r="E33" s="79"/>
      <c r="F33" s="79"/>
      <c r="G33" s="79"/>
      <c r="H33" s="109"/>
      <c r="I33" s="109"/>
      <c r="J33" s="109"/>
      <c r="K33" s="109"/>
      <c r="L33" s="109"/>
      <c r="M33" s="109"/>
      <c r="N33" s="109"/>
      <c r="O33" s="109">
        <f t="shared" si="2"/>
        <v>0</v>
      </c>
      <c r="P33" s="109">
        <f t="shared" si="5"/>
        <v>0</v>
      </c>
      <c r="Q33" s="36"/>
      <c r="R33" s="36"/>
    </row>
    <row r="34" spans="1:18" x14ac:dyDescent="0.3">
      <c r="A34" s="79"/>
      <c r="B34" s="55"/>
      <c r="C34" s="55"/>
      <c r="D34" s="55"/>
      <c r="E34" s="79"/>
      <c r="F34" s="79"/>
      <c r="G34" s="79"/>
      <c r="H34" s="109"/>
      <c r="I34" s="109"/>
      <c r="J34" s="109"/>
      <c r="K34" s="109"/>
      <c r="L34" s="109"/>
      <c r="M34" s="109"/>
      <c r="N34" s="109"/>
      <c r="O34" s="109">
        <f t="shared" si="2"/>
        <v>0</v>
      </c>
      <c r="P34" s="109">
        <f t="shared" si="5"/>
        <v>0</v>
      </c>
      <c r="Q34" s="36"/>
      <c r="R34" s="36"/>
    </row>
    <row r="35" spans="1:18" x14ac:dyDescent="0.3">
      <c r="A35" s="79"/>
      <c r="B35" s="55"/>
      <c r="C35" s="55"/>
      <c r="D35" s="55"/>
      <c r="E35" s="79"/>
      <c r="F35" s="79"/>
      <c r="G35" s="79"/>
      <c r="H35" s="109"/>
      <c r="I35" s="109"/>
      <c r="J35" s="109"/>
      <c r="K35" s="109"/>
      <c r="L35" s="109"/>
      <c r="M35" s="109"/>
      <c r="N35" s="109"/>
      <c r="O35" s="109">
        <f t="shared" si="2"/>
        <v>0</v>
      </c>
      <c r="P35" s="109">
        <f t="shared" si="5"/>
        <v>0</v>
      </c>
      <c r="Q35" s="36"/>
      <c r="R35" s="36"/>
    </row>
    <row r="36" spans="1:18" x14ac:dyDescent="0.3">
      <c r="A36" s="79"/>
      <c r="B36" s="47"/>
      <c r="C36" s="55"/>
      <c r="D36" s="47"/>
      <c r="E36" s="79"/>
      <c r="F36" s="79"/>
      <c r="G36" s="79"/>
      <c r="H36" s="109"/>
      <c r="I36" s="109"/>
      <c r="J36" s="109"/>
      <c r="K36" s="109"/>
      <c r="L36" s="109"/>
      <c r="M36" s="109"/>
      <c r="N36" s="109"/>
      <c r="O36" s="109">
        <f t="shared" si="2"/>
        <v>0</v>
      </c>
      <c r="P36" s="109">
        <f t="shared" si="5"/>
        <v>0</v>
      </c>
      <c r="Q36" s="36"/>
      <c r="R36" s="36"/>
    </row>
    <row r="37" spans="1:18" x14ac:dyDescent="0.3">
      <c r="A37" s="79"/>
      <c r="B37" s="47"/>
      <c r="C37" s="55"/>
      <c r="D37" s="55"/>
      <c r="E37" s="79"/>
      <c r="F37" s="79"/>
      <c r="G37" s="79"/>
      <c r="H37" s="109"/>
      <c r="I37" s="109"/>
      <c r="J37" s="109"/>
      <c r="K37" s="109"/>
      <c r="L37" s="109"/>
      <c r="M37" s="109"/>
      <c r="N37" s="109"/>
      <c r="O37" s="109">
        <f t="shared" si="2"/>
        <v>0</v>
      </c>
      <c r="P37" s="109">
        <f t="shared" si="5"/>
        <v>0</v>
      </c>
      <c r="Q37" s="36"/>
      <c r="R37" s="36"/>
    </row>
    <row r="38" spans="1:18" x14ac:dyDescent="0.3">
      <c r="A38" s="79"/>
      <c r="B38" s="47"/>
      <c r="C38" s="55"/>
      <c r="D38" s="55"/>
      <c r="E38" s="79"/>
      <c r="F38" s="79"/>
      <c r="G38" s="79"/>
      <c r="H38" s="109"/>
      <c r="I38" s="109"/>
      <c r="J38" s="109"/>
      <c r="K38" s="109"/>
      <c r="L38" s="109"/>
      <c r="M38" s="109"/>
      <c r="N38" s="109"/>
      <c r="O38" s="109">
        <f t="shared" si="2"/>
        <v>0</v>
      </c>
      <c r="P38" s="109">
        <f t="shared" si="5"/>
        <v>0</v>
      </c>
      <c r="Q38" s="36"/>
      <c r="R38" s="36"/>
    </row>
    <row r="39" spans="1:18" x14ac:dyDescent="0.3">
      <c r="A39" s="79"/>
      <c r="B39" s="47"/>
      <c r="C39" s="55"/>
      <c r="D39" s="47"/>
      <c r="E39" s="79"/>
      <c r="F39" s="79"/>
      <c r="G39" s="79"/>
      <c r="H39" s="109"/>
      <c r="I39" s="109"/>
      <c r="J39" s="109"/>
      <c r="K39" s="109"/>
      <c r="L39" s="109"/>
      <c r="M39" s="109"/>
      <c r="N39" s="109"/>
      <c r="O39" s="109">
        <f t="shared" si="2"/>
        <v>0</v>
      </c>
      <c r="P39" s="109">
        <f t="shared" si="5"/>
        <v>0</v>
      </c>
      <c r="Q39" s="36"/>
      <c r="R39" s="36"/>
    </row>
    <row r="40" spans="1:18" x14ac:dyDescent="0.3">
      <c r="A40" s="79"/>
      <c r="B40" s="47"/>
      <c r="C40" s="55"/>
      <c r="D40" s="55"/>
      <c r="E40" s="79"/>
      <c r="F40" s="79"/>
      <c r="G40" s="79"/>
      <c r="H40" s="109"/>
      <c r="I40" s="109"/>
      <c r="J40" s="109"/>
      <c r="K40" s="109"/>
      <c r="L40" s="109"/>
      <c r="M40" s="109"/>
      <c r="N40" s="109"/>
      <c r="O40" s="109">
        <f t="shared" si="2"/>
        <v>0</v>
      </c>
      <c r="P40" s="109">
        <f t="shared" si="5"/>
        <v>0</v>
      </c>
      <c r="Q40" s="36"/>
      <c r="R40" s="36"/>
    </row>
    <row r="41" spans="1:18" x14ac:dyDescent="0.3">
      <c r="A41" s="79"/>
      <c r="B41" s="47"/>
      <c r="C41" s="55"/>
      <c r="D41" s="55"/>
      <c r="E41" s="79"/>
      <c r="F41" s="79"/>
      <c r="G41" s="79"/>
      <c r="H41" s="109"/>
      <c r="I41" s="109"/>
      <c r="J41" s="109"/>
      <c r="K41" s="109"/>
      <c r="L41" s="109"/>
      <c r="M41" s="109"/>
      <c r="N41" s="109"/>
      <c r="O41" s="109">
        <f t="shared" si="2"/>
        <v>0</v>
      </c>
      <c r="P41" s="109">
        <f t="shared" si="5"/>
        <v>0</v>
      </c>
      <c r="Q41" s="36"/>
      <c r="R41" s="36"/>
    </row>
    <row r="42" spans="1:18" x14ac:dyDescent="0.3">
      <c r="A42" s="79"/>
      <c r="B42" s="47"/>
      <c r="C42" s="55"/>
      <c r="D42" s="47"/>
      <c r="E42" s="79"/>
      <c r="F42" s="79"/>
      <c r="G42" s="79"/>
      <c r="H42" s="109"/>
      <c r="I42" s="109"/>
      <c r="J42" s="109"/>
      <c r="K42" s="109"/>
      <c r="L42" s="109"/>
      <c r="M42" s="109"/>
      <c r="N42" s="109"/>
      <c r="O42" s="109">
        <f t="shared" si="2"/>
        <v>0</v>
      </c>
      <c r="P42" s="109">
        <f t="shared" si="5"/>
        <v>0</v>
      </c>
      <c r="Q42" s="36"/>
      <c r="R42" s="36"/>
    </row>
    <row r="43" spans="1:18" x14ac:dyDescent="0.3">
      <c r="A43" s="79"/>
      <c r="B43" s="47"/>
      <c r="C43" s="55"/>
      <c r="D43" s="55"/>
      <c r="E43" s="79"/>
      <c r="F43" s="79"/>
      <c r="G43" s="79"/>
      <c r="H43" s="109"/>
      <c r="I43" s="109"/>
      <c r="J43" s="109"/>
      <c r="K43" s="109"/>
      <c r="L43" s="109"/>
      <c r="M43" s="109"/>
      <c r="N43" s="109"/>
      <c r="O43" s="109">
        <f t="shared" si="2"/>
        <v>0</v>
      </c>
      <c r="P43" s="109">
        <f t="shared" si="5"/>
        <v>0</v>
      </c>
      <c r="Q43" s="36"/>
      <c r="R43" s="36"/>
    </row>
    <row r="44" spans="1:18" x14ac:dyDescent="0.3">
      <c r="A44" s="79"/>
      <c r="B44" s="47"/>
      <c r="C44" s="55"/>
      <c r="D44" s="55"/>
      <c r="E44" s="79"/>
      <c r="F44" s="79"/>
      <c r="G44" s="79"/>
      <c r="H44" s="109"/>
      <c r="I44" s="109"/>
      <c r="J44" s="109"/>
      <c r="K44" s="109"/>
      <c r="L44" s="109"/>
      <c r="M44" s="109"/>
      <c r="N44" s="109"/>
      <c r="O44" s="109">
        <f t="shared" si="2"/>
        <v>0</v>
      </c>
      <c r="P44" s="109">
        <f t="shared" si="5"/>
        <v>0</v>
      </c>
      <c r="Q44" s="36"/>
      <c r="R44" s="36"/>
    </row>
    <row r="45" spans="1:18" x14ac:dyDescent="0.3">
      <c r="A45" s="79"/>
      <c r="B45" s="47"/>
      <c r="C45" s="55"/>
      <c r="D45" s="47"/>
      <c r="E45" s="79"/>
      <c r="F45" s="79"/>
      <c r="G45" s="79"/>
      <c r="H45" s="109"/>
      <c r="I45" s="109"/>
      <c r="J45" s="109"/>
      <c r="K45" s="109"/>
      <c r="L45" s="109"/>
      <c r="M45" s="109"/>
      <c r="N45" s="109"/>
      <c r="O45" s="109">
        <f t="shared" si="2"/>
        <v>0</v>
      </c>
      <c r="P45" s="109">
        <f t="shared" si="5"/>
        <v>0</v>
      </c>
      <c r="Q45" s="36"/>
      <c r="R45" s="36"/>
    </row>
    <row r="46" spans="1:18" x14ac:dyDescent="0.3">
      <c r="A46" s="79"/>
      <c r="B46" s="47"/>
      <c r="C46" s="55"/>
      <c r="D46" s="55"/>
      <c r="E46" s="79"/>
      <c r="F46" s="79"/>
      <c r="G46" s="79"/>
      <c r="H46" s="109"/>
      <c r="I46" s="109"/>
      <c r="J46" s="109"/>
      <c r="K46" s="109"/>
      <c r="L46" s="109"/>
      <c r="M46" s="109"/>
      <c r="N46" s="109"/>
      <c r="O46" s="109">
        <f t="shared" si="2"/>
        <v>0</v>
      </c>
      <c r="P46" s="109">
        <f t="shared" si="5"/>
        <v>0</v>
      </c>
      <c r="Q46" s="36"/>
      <c r="R46" s="36"/>
    </row>
    <row r="47" spans="1:18" x14ac:dyDescent="0.3">
      <c r="A47" s="79"/>
      <c r="B47" s="55"/>
      <c r="C47" s="55"/>
      <c r="D47" s="55"/>
      <c r="E47" s="79"/>
      <c r="F47" s="79"/>
      <c r="G47" s="79"/>
      <c r="H47" s="109"/>
      <c r="I47" s="109"/>
      <c r="J47" s="109"/>
      <c r="K47" s="109"/>
      <c r="L47" s="109"/>
      <c r="M47" s="109"/>
      <c r="N47" s="109"/>
      <c r="O47" s="109">
        <f t="shared" si="2"/>
        <v>0</v>
      </c>
      <c r="P47" s="109">
        <f t="shared" si="5"/>
        <v>0</v>
      </c>
      <c r="Q47" s="36"/>
      <c r="R47" s="36"/>
    </row>
    <row r="48" spans="1:18" x14ac:dyDescent="0.3">
      <c r="A48" s="79"/>
      <c r="B48" s="55"/>
      <c r="C48" s="55"/>
      <c r="D48" s="55"/>
      <c r="E48" s="79"/>
      <c r="F48" s="79"/>
      <c r="G48" s="79"/>
      <c r="H48" s="109"/>
      <c r="I48" s="109"/>
      <c r="J48" s="109"/>
      <c r="K48" s="109"/>
      <c r="L48" s="109"/>
      <c r="M48" s="109"/>
      <c r="N48" s="109"/>
      <c r="O48" s="109">
        <f t="shared" si="2"/>
        <v>0</v>
      </c>
      <c r="P48" s="109">
        <f t="shared" si="5"/>
        <v>0</v>
      </c>
      <c r="Q48" s="36"/>
      <c r="R48" s="36"/>
    </row>
    <row r="49" spans="1:18" x14ac:dyDescent="0.3">
      <c r="A49" s="79"/>
      <c r="B49" s="47"/>
      <c r="C49" s="55"/>
      <c r="D49" s="55"/>
      <c r="E49" s="79"/>
      <c r="F49" s="79"/>
      <c r="G49" s="79"/>
      <c r="H49" s="109"/>
      <c r="I49" s="109"/>
      <c r="J49" s="109"/>
      <c r="K49" s="109"/>
      <c r="L49" s="109"/>
      <c r="M49" s="109"/>
      <c r="N49" s="109"/>
      <c r="O49" s="109">
        <f t="shared" si="2"/>
        <v>0</v>
      </c>
      <c r="P49" s="109">
        <f t="shared" si="5"/>
        <v>0</v>
      </c>
      <c r="Q49" s="36"/>
      <c r="R49" s="36"/>
    </row>
    <row r="50" spans="1:18" x14ac:dyDescent="0.3">
      <c r="A50" s="79"/>
      <c r="B50" s="47"/>
      <c r="C50" s="55"/>
      <c r="D50" s="55"/>
      <c r="E50" s="79"/>
      <c r="F50" s="79"/>
      <c r="G50" s="79"/>
      <c r="H50" s="109"/>
      <c r="I50" s="109"/>
      <c r="J50" s="109"/>
      <c r="K50" s="109"/>
      <c r="L50" s="109"/>
      <c r="M50" s="109"/>
      <c r="N50" s="109"/>
      <c r="O50" s="109">
        <f t="shared" si="2"/>
        <v>0</v>
      </c>
      <c r="P50" s="109">
        <f t="shared" si="5"/>
        <v>0</v>
      </c>
      <c r="Q50" s="36"/>
      <c r="R50" s="36"/>
    </row>
    <row r="51" spans="1:18" x14ac:dyDescent="0.3">
      <c r="A51" s="79"/>
      <c r="B51" s="55"/>
      <c r="C51" s="55"/>
      <c r="D51" s="55"/>
      <c r="E51" s="79"/>
      <c r="F51" s="79"/>
      <c r="G51" s="79"/>
      <c r="H51" s="109"/>
      <c r="I51" s="109"/>
      <c r="J51" s="109"/>
      <c r="K51" s="109"/>
      <c r="L51" s="109"/>
      <c r="M51" s="109"/>
      <c r="N51" s="109"/>
      <c r="O51" s="109">
        <f t="shared" si="2"/>
        <v>0</v>
      </c>
      <c r="P51" s="109">
        <f t="shared" si="5"/>
        <v>0</v>
      </c>
      <c r="Q51" s="36"/>
      <c r="R51" s="36"/>
    </row>
    <row r="52" spans="1:18" x14ac:dyDescent="0.3">
      <c r="A52" s="42"/>
      <c r="B52" s="47"/>
      <c r="C52" s="55"/>
      <c r="D52" s="47"/>
      <c r="E52" s="42"/>
      <c r="F52" s="42"/>
      <c r="G52" s="42"/>
      <c r="H52" s="109"/>
      <c r="I52" s="109"/>
      <c r="J52" s="109"/>
      <c r="K52" s="109"/>
      <c r="L52" s="109"/>
      <c r="M52" s="109"/>
      <c r="N52" s="109"/>
      <c r="O52" s="109">
        <f t="shared" si="2"/>
        <v>0</v>
      </c>
      <c r="P52" s="109">
        <f t="shared" si="5"/>
        <v>0</v>
      </c>
      <c r="Q52" s="36"/>
      <c r="R52" s="36"/>
    </row>
    <row r="53" spans="1:18" x14ac:dyDescent="0.3">
      <c r="A53" s="79"/>
      <c r="B53" s="55"/>
      <c r="C53" s="55"/>
      <c r="D53" s="55"/>
      <c r="E53" s="79"/>
      <c r="F53" s="79"/>
      <c r="G53" s="79"/>
      <c r="H53" s="109"/>
      <c r="I53" s="109"/>
      <c r="J53" s="109"/>
      <c r="K53" s="109"/>
      <c r="L53" s="109"/>
      <c r="M53" s="109"/>
      <c r="N53" s="109"/>
      <c r="O53" s="109">
        <f t="shared" si="2"/>
        <v>0</v>
      </c>
      <c r="P53" s="109">
        <f t="shared" si="5"/>
        <v>0</v>
      </c>
      <c r="Q53" s="36"/>
      <c r="R53" s="36"/>
    </row>
    <row r="54" spans="1:18" x14ac:dyDescent="0.3">
      <c r="A54" s="42"/>
      <c r="B54" s="47"/>
      <c r="C54" s="55"/>
      <c r="D54" s="47"/>
      <c r="E54" s="42"/>
      <c r="F54" s="42"/>
      <c r="G54" s="42"/>
      <c r="H54" s="109"/>
      <c r="I54" s="109"/>
      <c r="J54" s="109"/>
      <c r="K54" s="109"/>
      <c r="L54" s="109"/>
      <c r="M54" s="109"/>
      <c r="N54" s="109"/>
      <c r="O54" s="109">
        <f t="shared" si="2"/>
        <v>0</v>
      </c>
      <c r="P54" s="109">
        <f t="shared" si="5"/>
        <v>0</v>
      </c>
      <c r="Q54" s="36"/>
      <c r="R54" s="36"/>
    </row>
    <row r="55" spans="1:18" x14ac:dyDescent="0.3">
      <c r="A55" s="42"/>
      <c r="B55" s="47"/>
      <c r="C55" s="55"/>
      <c r="D55" s="47"/>
      <c r="E55" s="42"/>
      <c r="F55" s="42"/>
      <c r="G55" s="42"/>
      <c r="H55" s="109"/>
      <c r="I55" s="109"/>
      <c r="J55" s="109"/>
      <c r="K55" s="109"/>
      <c r="L55" s="109"/>
      <c r="M55" s="109"/>
      <c r="N55" s="109"/>
      <c r="O55" s="109">
        <f t="shared" si="2"/>
        <v>0</v>
      </c>
      <c r="P55" s="109">
        <f t="shared" si="5"/>
        <v>0</v>
      </c>
      <c r="Q55" s="36"/>
      <c r="R55" s="36"/>
    </row>
    <row r="56" spans="1:18" x14ac:dyDescent="0.3">
      <c r="A56" s="42"/>
      <c r="B56" s="47"/>
      <c r="C56" s="55"/>
      <c r="D56" s="47"/>
      <c r="E56" s="42"/>
      <c r="F56" s="42"/>
      <c r="G56" s="79"/>
      <c r="H56" s="109"/>
      <c r="I56" s="109"/>
      <c r="J56" s="109"/>
      <c r="K56" s="109"/>
      <c r="L56" s="109"/>
      <c r="M56" s="109"/>
      <c r="N56" s="109"/>
      <c r="O56" s="109">
        <f t="shared" si="2"/>
        <v>0</v>
      </c>
      <c r="P56" s="109">
        <f t="shared" si="5"/>
        <v>0</v>
      </c>
      <c r="Q56" s="36"/>
      <c r="R56" s="36"/>
    </row>
    <row r="57" spans="1:18" x14ac:dyDescent="0.3">
      <c r="A57" s="79"/>
      <c r="B57" s="55"/>
      <c r="C57" s="55"/>
      <c r="D57" s="47"/>
      <c r="E57" s="42"/>
      <c r="F57" s="42"/>
      <c r="G57" s="42"/>
      <c r="H57" s="109"/>
      <c r="I57" s="109"/>
      <c r="J57" s="109"/>
      <c r="K57" s="109"/>
      <c r="L57" s="109"/>
      <c r="M57" s="109"/>
      <c r="N57" s="109"/>
      <c r="O57" s="109">
        <f t="shared" si="2"/>
        <v>0</v>
      </c>
      <c r="P57" s="109">
        <f t="shared" si="5"/>
        <v>0</v>
      </c>
      <c r="Q57" s="36"/>
      <c r="R57" s="36"/>
    </row>
    <row r="58" spans="1:18" s="71" customFormat="1" x14ac:dyDescent="0.3">
      <c r="A58" s="79"/>
      <c r="B58" s="55"/>
      <c r="C58" s="55"/>
      <c r="D58" s="55"/>
      <c r="E58" s="79"/>
      <c r="F58" s="79"/>
      <c r="G58" s="79"/>
      <c r="H58" s="109"/>
      <c r="I58" s="109"/>
      <c r="J58" s="109"/>
      <c r="K58" s="109"/>
      <c r="L58" s="109"/>
      <c r="M58" s="109"/>
      <c r="N58" s="109"/>
      <c r="O58" s="109">
        <f t="shared" ref="O58:O90" si="6">J58+L58</f>
        <v>0</v>
      </c>
      <c r="P58" s="109">
        <f t="shared" ref="P58:P90" si="7">H58+I58+J58+K58+L58+M58+N58</f>
        <v>0</v>
      </c>
    </row>
    <row r="59" spans="1:18" s="71" customFormat="1" x14ac:dyDescent="0.3">
      <c r="A59" s="79"/>
      <c r="B59" s="55"/>
      <c r="C59" s="55"/>
      <c r="D59" s="55"/>
      <c r="E59" s="79"/>
      <c r="F59" s="79"/>
      <c r="G59" s="79"/>
      <c r="H59" s="109"/>
      <c r="I59" s="109"/>
      <c r="J59" s="109"/>
      <c r="K59" s="109"/>
      <c r="L59" s="109"/>
      <c r="M59" s="109"/>
      <c r="N59" s="109"/>
      <c r="O59" s="109">
        <f t="shared" si="6"/>
        <v>0</v>
      </c>
      <c r="P59" s="109">
        <f t="shared" si="7"/>
        <v>0</v>
      </c>
    </row>
    <row r="60" spans="1:18" s="71" customFormat="1" x14ac:dyDescent="0.3">
      <c r="A60" s="79"/>
      <c r="B60" s="55"/>
      <c r="C60" s="55"/>
      <c r="D60" s="55"/>
      <c r="E60" s="164"/>
      <c r="F60" s="79"/>
      <c r="G60" s="79"/>
      <c r="H60" s="109"/>
      <c r="I60" s="109"/>
      <c r="J60" s="109"/>
      <c r="K60" s="109"/>
      <c r="L60" s="109"/>
      <c r="M60" s="109"/>
      <c r="N60" s="109"/>
      <c r="O60" s="109">
        <f t="shared" si="6"/>
        <v>0</v>
      </c>
      <c r="P60" s="109">
        <f t="shared" si="7"/>
        <v>0</v>
      </c>
    </row>
    <row r="61" spans="1:18" s="71" customFormat="1" x14ac:dyDescent="0.3">
      <c r="A61" s="164"/>
      <c r="B61" s="157"/>
      <c r="C61" s="157"/>
      <c r="D61" s="166"/>
      <c r="E61" s="79"/>
      <c r="F61" s="164"/>
      <c r="G61" s="164"/>
      <c r="H61" s="109"/>
      <c r="I61" s="109"/>
      <c r="J61" s="109"/>
      <c r="K61" s="109"/>
      <c r="L61" s="109"/>
      <c r="M61" s="109"/>
      <c r="N61" s="109"/>
      <c r="O61" s="109">
        <f t="shared" si="6"/>
        <v>0</v>
      </c>
      <c r="P61" s="109">
        <f t="shared" si="7"/>
        <v>0</v>
      </c>
    </row>
    <row r="62" spans="1:18" s="71" customFormat="1" x14ac:dyDescent="0.3">
      <c r="A62" s="164"/>
      <c r="B62" s="157"/>
      <c r="C62" s="157"/>
      <c r="D62" s="55"/>
      <c r="E62" s="164"/>
      <c r="F62" s="164"/>
      <c r="G62" s="164"/>
      <c r="H62" s="109"/>
      <c r="I62" s="109"/>
      <c r="J62" s="109"/>
      <c r="K62" s="109"/>
      <c r="L62" s="109"/>
      <c r="M62" s="109"/>
      <c r="N62" s="109"/>
      <c r="O62" s="109">
        <f t="shared" si="6"/>
        <v>0</v>
      </c>
      <c r="P62" s="109">
        <f t="shared" si="7"/>
        <v>0</v>
      </c>
    </row>
    <row r="63" spans="1:18" s="71" customFormat="1" x14ac:dyDescent="0.3">
      <c r="A63" s="79"/>
      <c r="B63" s="55"/>
      <c r="C63" s="55"/>
      <c r="D63" s="55"/>
      <c r="E63" s="79"/>
      <c r="F63" s="79"/>
      <c r="G63" s="79"/>
      <c r="H63" s="109"/>
      <c r="I63" s="109"/>
      <c r="J63" s="109"/>
      <c r="K63" s="109"/>
      <c r="L63" s="109"/>
      <c r="M63" s="109"/>
      <c r="N63" s="109"/>
      <c r="O63" s="109">
        <f t="shared" si="6"/>
        <v>0</v>
      </c>
      <c r="P63" s="109">
        <f t="shared" si="7"/>
        <v>0</v>
      </c>
    </row>
    <row r="64" spans="1:18" s="71" customFormat="1" x14ac:dyDescent="0.3">
      <c r="A64" s="79"/>
      <c r="B64" s="55"/>
      <c r="C64" s="55"/>
      <c r="D64" s="55"/>
      <c r="E64" s="79"/>
      <c r="F64" s="79"/>
      <c r="G64" s="79"/>
      <c r="H64" s="109"/>
      <c r="I64" s="109"/>
      <c r="J64" s="109"/>
      <c r="K64" s="109"/>
      <c r="L64" s="109"/>
      <c r="M64" s="109"/>
      <c r="N64" s="109"/>
      <c r="O64" s="109">
        <f t="shared" si="6"/>
        <v>0</v>
      </c>
      <c r="P64" s="109">
        <f t="shared" si="7"/>
        <v>0</v>
      </c>
    </row>
    <row r="65" spans="1:16" s="71" customFormat="1" x14ac:dyDescent="0.3">
      <c r="A65" s="79"/>
      <c r="B65" s="55"/>
      <c r="C65" s="55"/>
      <c r="D65" s="55"/>
      <c r="E65" s="79"/>
      <c r="F65" s="79"/>
      <c r="G65" s="79"/>
      <c r="H65" s="109"/>
      <c r="I65" s="109"/>
      <c r="J65" s="109"/>
      <c r="K65" s="109"/>
      <c r="L65" s="109"/>
      <c r="M65" s="109"/>
      <c r="N65" s="109"/>
      <c r="O65" s="109">
        <f t="shared" si="6"/>
        <v>0</v>
      </c>
      <c r="P65" s="109">
        <f t="shared" si="7"/>
        <v>0</v>
      </c>
    </row>
    <row r="66" spans="1:16" s="71" customFormat="1" x14ac:dyDescent="0.3">
      <c r="A66" s="164"/>
      <c r="B66" s="157"/>
      <c r="C66" s="157"/>
      <c r="D66" s="157"/>
      <c r="E66" s="164"/>
      <c r="F66" s="164"/>
      <c r="G66" s="164"/>
      <c r="H66" s="165"/>
      <c r="I66" s="165"/>
      <c r="J66" s="165"/>
      <c r="K66" s="109"/>
      <c r="L66" s="109"/>
      <c r="M66" s="109"/>
      <c r="N66" s="109"/>
      <c r="O66" s="109">
        <f t="shared" si="6"/>
        <v>0</v>
      </c>
      <c r="P66" s="109">
        <f t="shared" si="7"/>
        <v>0</v>
      </c>
    </row>
    <row r="67" spans="1:16" s="71" customFormat="1" x14ac:dyDescent="0.3">
      <c r="A67" s="164"/>
      <c r="B67" s="157"/>
      <c r="C67" s="157"/>
      <c r="D67" s="166"/>
      <c r="E67" s="164"/>
      <c r="F67" s="164"/>
      <c r="G67" s="164"/>
      <c r="H67" s="165"/>
      <c r="I67" s="165"/>
      <c r="J67" s="165"/>
      <c r="K67" s="109"/>
      <c r="L67" s="109"/>
      <c r="M67" s="109"/>
      <c r="N67" s="109"/>
      <c r="O67" s="109">
        <f t="shared" si="6"/>
        <v>0</v>
      </c>
      <c r="P67" s="109">
        <f t="shared" si="7"/>
        <v>0</v>
      </c>
    </row>
    <row r="68" spans="1:16" s="71" customFormat="1" x14ac:dyDescent="0.3">
      <c r="A68" s="164"/>
      <c r="B68" s="157"/>
      <c r="C68" s="157"/>
      <c r="D68" s="157"/>
      <c r="E68" s="164"/>
      <c r="F68" s="164"/>
      <c r="G68" s="164"/>
      <c r="H68" s="165"/>
      <c r="I68" s="165"/>
      <c r="J68" s="165"/>
      <c r="K68" s="109"/>
      <c r="L68" s="109"/>
      <c r="M68" s="109"/>
      <c r="N68" s="109"/>
      <c r="O68" s="109">
        <f t="shared" si="6"/>
        <v>0</v>
      </c>
      <c r="P68" s="109">
        <f t="shared" si="7"/>
        <v>0</v>
      </c>
    </row>
    <row r="69" spans="1:16" s="71" customFormat="1" x14ac:dyDescent="0.3">
      <c r="A69" s="79"/>
      <c r="B69" s="55"/>
      <c r="C69" s="55"/>
      <c r="D69" s="55"/>
      <c r="E69" s="79"/>
      <c r="F69" s="79"/>
      <c r="G69" s="79"/>
      <c r="H69" s="109"/>
      <c r="I69" s="109"/>
      <c r="J69" s="109"/>
      <c r="K69" s="109"/>
      <c r="L69" s="109"/>
      <c r="M69" s="109"/>
      <c r="N69" s="109"/>
      <c r="O69" s="109">
        <f t="shared" si="6"/>
        <v>0</v>
      </c>
      <c r="P69" s="109">
        <f t="shared" si="7"/>
        <v>0</v>
      </c>
    </row>
    <row r="70" spans="1:16" s="71" customFormat="1" x14ac:dyDescent="0.3">
      <c r="A70" s="170"/>
      <c r="B70" s="171"/>
      <c r="C70" s="171"/>
      <c r="D70" s="171"/>
      <c r="E70" s="170"/>
      <c r="F70" s="170"/>
      <c r="G70" s="170"/>
      <c r="H70" s="109"/>
      <c r="I70" s="109"/>
      <c r="J70" s="109"/>
      <c r="K70" s="109"/>
      <c r="L70" s="109"/>
      <c r="M70" s="109"/>
      <c r="N70" s="109"/>
      <c r="O70" s="109">
        <f t="shared" si="6"/>
        <v>0</v>
      </c>
      <c r="P70" s="109">
        <f t="shared" si="7"/>
        <v>0</v>
      </c>
    </row>
    <row r="71" spans="1:16" s="71" customFormat="1" x14ac:dyDescent="0.3">
      <c r="A71" s="79"/>
      <c r="B71" s="55"/>
      <c r="C71" s="55"/>
      <c r="D71" s="55"/>
      <c r="E71" s="79"/>
      <c r="F71" s="79"/>
      <c r="G71" s="79"/>
      <c r="H71" s="109"/>
      <c r="I71" s="109"/>
      <c r="J71" s="109"/>
      <c r="K71" s="109"/>
      <c r="L71" s="109"/>
      <c r="M71" s="109"/>
      <c r="N71" s="109"/>
      <c r="O71" s="109">
        <f t="shared" si="6"/>
        <v>0</v>
      </c>
      <c r="P71" s="109">
        <f t="shared" si="7"/>
        <v>0</v>
      </c>
    </row>
    <row r="72" spans="1:16" s="71" customFormat="1" x14ac:dyDescent="0.3">
      <c r="A72" s="79"/>
      <c r="B72" s="55"/>
      <c r="C72" s="55"/>
      <c r="D72" s="55"/>
      <c r="E72" s="79"/>
      <c r="F72" s="79"/>
      <c r="G72" s="79"/>
      <c r="H72" s="109"/>
      <c r="I72" s="109"/>
      <c r="J72" s="109"/>
      <c r="K72" s="109"/>
      <c r="L72" s="109"/>
      <c r="M72" s="109"/>
      <c r="N72" s="109"/>
      <c r="O72" s="109">
        <f t="shared" si="6"/>
        <v>0</v>
      </c>
      <c r="P72" s="109">
        <f t="shared" si="7"/>
        <v>0</v>
      </c>
    </row>
    <row r="73" spans="1:16" s="71" customFormat="1" x14ac:dyDescent="0.3">
      <c r="A73" s="79"/>
      <c r="B73" s="55"/>
      <c r="C73" s="55"/>
      <c r="D73" s="55"/>
      <c r="E73" s="79"/>
      <c r="F73" s="79"/>
      <c r="G73" s="79"/>
      <c r="H73" s="109"/>
      <c r="I73" s="109"/>
      <c r="J73" s="109"/>
      <c r="K73" s="109"/>
      <c r="L73" s="109"/>
      <c r="M73" s="109"/>
      <c r="N73" s="109"/>
      <c r="O73" s="109">
        <f t="shared" si="6"/>
        <v>0</v>
      </c>
      <c r="P73" s="109">
        <f t="shared" si="7"/>
        <v>0</v>
      </c>
    </row>
    <row r="74" spans="1:16" s="71" customFormat="1" x14ac:dyDescent="0.3">
      <c r="A74" s="79"/>
      <c r="B74" s="55"/>
      <c r="C74" s="55"/>
      <c r="D74" s="55"/>
      <c r="E74" s="79"/>
      <c r="F74" s="79"/>
      <c r="G74" s="79"/>
      <c r="H74" s="109"/>
      <c r="I74" s="109"/>
      <c r="J74" s="109"/>
      <c r="K74" s="109"/>
      <c r="L74" s="109"/>
      <c r="M74" s="109"/>
      <c r="N74" s="109"/>
      <c r="O74" s="109">
        <f t="shared" si="6"/>
        <v>0</v>
      </c>
      <c r="P74" s="109">
        <f t="shared" si="7"/>
        <v>0</v>
      </c>
    </row>
    <row r="75" spans="1:16" s="71" customFormat="1" x14ac:dyDescent="0.3">
      <c r="A75" s="79"/>
      <c r="B75" s="55"/>
      <c r="C75" s="55"/>
      <c r="D75" s="55"/>
      <c r="E75" s="79"/>
      <c r="F75" s="79"/>
      <c r="G75" s="79"/>
      <c r="H75" s="109"/>
      <c r="I75" s="109"/>
      <c r="J75" s="109"/>
      <c r="K75" s="109"/>
      <c r="L75" s="109"/>
      <c r="M75" s="109"/>
      <c r="N75" s="109"/>
      <c r="O75" s="109">
        <f t="shared" si="6"/>
        <v>0</v>
      </c>
      <c r="P75" s="109">
        <f t="shared" si="7"/>
        <v>0</v>
      </c>
    </row>
    <row r="76" spans="1:16" s="71" customFormat="1" x14ac:dyDescent="0.3">
      <c r="A76" s="79"/>
      <c r="B76" s="55"/>
      <c r="C76" s="55"/>
      <c r="D76" s="55"/>
      <c r="E76" s="79"/>
      <c r="F76" s="79"/>
      <c r="G76" s="79"/>
      <c r="H76" s="109"/>
      <c r="I76" s="109"/>
      <c r="J76" s="109"/>
      <c r="K76" s="109"/>
      <c r="L76" s="109"/>
      <c r="M76" s="109"/>
      <c r="N76" s="109"/>
      <c r="O76" s="109">
        <f t="shared" si="6"/>
        <v>0</v>
      </c>
      <c r="P76" s="109">
        <f t="shared" si="7"/>
        <v>0</v>
      </c>
    </row>
    <row r="77" spans="1:16" s="71" customFormat="1" x14ac:dyDescent="0.3">
      <c r="A77" s="79"/>
      <c r="B77" s="55"/>
      <c r="C77" s="55"/>
      <c r="D77" s="55"/>
      <c r="E77" s="79"/>
      <c r="F77" s="79"/>
      <c r="G77" s="79"/>
      <c r="H77" s="109"/>
      <c r="I77" s="109"/>
      <c r="J77" s="109"/>
      <c r="K77" s="109"/>
      <c r="L77" s="109"/>
      <c r="M77" s="109"/>
      <c r="N77" s="109"/>
      <c r="O77" s="109">
        <f t="shared" si="6"/>
        <v>0</v>
      </c>
      <c r="P77" s="109">
        <f t="shared" si="7"/>
        <v>0</v>
      </c>
    </row>
    <row r="78" spans="1:16" s="71" customFormat="1" x14ac:dyDescent="0.3">
      <c r="A78" s="79"/>
      <c r="B78" s="55"/>
      <c r="C78" s="55"/>
      <c r="D78" s="55"/>
      <c r="E78" s="79"/>
      <c r="F78" s="79"/>
      <c r="G78" s="79"/>
      <c r="H78" s="109"/>
      <c r="I78" s="109"/>
      <c r="J78" s="109"/>
      <c r="K78" s="109"/>
      <c r="L78" s="109"/>
      <c r="M78" s="109"/>
      <c r="N78" s="109"/>
      <c r="O78" s="109">
        <f t="shared" si="6"/>
        <v>0</v>
      </c>
      <c r="P78" s="109">
        <f t="shared" si="7"/>
        <v>0</v>
      </c>
    </row>
    <row r="79" spans="1:16" s="71" customFormat="1" x14ac:dyDescent="0.3">
      <c r="A79" s="79"/>
      <c r="B79" s="55"/>
      <c r="C79" s="55"/>
      <c r="D79" s="55"/>
      <c r="E79" s="79"/>
      <c r="F79" s="79"/>
      <c r="G79" s="79"/>
      <c r="H79" s="109"/>
      <c r="I79" s="109"/>
      <c r="J79" s="109"/>
      <c r="K79" s="109"/>
      <c r="L79" s="109"/>
      <c r="M79" s="109"/>
      <c r="N79" s="109"/>
      <c r="O79" s="109">
        <f t="shared" si="6"/>
        <v>0</v>
      </c>
      <c r="P79" s="109">
        <f t="shared" si="7"/>
        <v>0</v>
      </c>
    </row>
    <row r="80" spans="1:16" s="71" customFormat="1" x14ac:dyDescent="0.3">
      <c r="A80" s="79"/>
      <c r="B80" s="55"/>
      <c r="C80" s="55"/>
      <c r="D80" s="55"/>
      <c r="E80" s="79"/>
      <c r="F80" s="79"/>
      <c r="G80" s="79"/>
      <c r="H80" s="109"/>
      <c r="I80" s="109"/>
      <c r="J80" s="109"/>
      <c r="K80" s="109"/>
      <c r="L80" s="109"/>
      <c r="M80" s="109"/>
      <c r="N80" s="109"/>
      <c r="O80" s="109">
        <f t="shared" si="6"/>
        <v>0</v>
      </c>
      <c r="P80" s="109">
        <f t="shared" si="7"/>
        <v>0</v>
      </c>
    </row>
    <row r="81" spans="1:18" s="71" customFormat="1" x14ac:dyDescent="0.3">
      <c r="A81" s="79"/>
      <c r="B81" s="55"/>
      <c r="C81" s="55"/>
      <c r="D81" s="55"/>
      <c r="E81" s="79"/>
      <c r="F81" s="79"/>
      <c r="G81" s="79"/>
      <c r="H81" s="109"/>
      <c r="I81" s="109"/>
      <c r="J81" s="109"/>
      <c r="K81" s="109"/>
      <c r="L81" s="109"/>
      <c r="M81" s="109"/>
      <c r="N81" s="109"/>
      <c r="O81" s="109">
        <f t="shared" si="6"/>
        <v>0</v>
      </c>
      <c r="P81" s="109">
        <f t="shared" si="7"/>
        <v>0</v>
      </c>
    </row>
    <row r="82" spans="1:18" s="71" customFormat="1" x14ac:dyDescent="0.3">
      <c r="A82" s="79"/>
      <c r="B82" s="55"/>
      <c r="C82" s="55"/>
      <c r="D82" s="55"/>
      <c r="E82" s="79"/>
      <c r="F82" s="79"/>
      <c r="G82" s="79"/>
      <c r="H82" s="109"/>
      <c r="I82" s="109"/>
      <c r="J82" s="109"/>
      <c r="K82" s="109"/>
      <c r="L82" s="109"/>
      <c r="M82" s="109"/>
      <c r="N82" s="109"/>
      <c r="O82" s="109">
        <f t="shared" si="6"/>
        <v>0</v>
      </c>
      <c r="P82" s="109">
        <f t="shared" si="7"/>
        <v>0</v>
      </c>
    </row>
    <row r="83" spans="1:18" s="71" customFormat="1" x14ac:dyDescent="0.3">
      <c r="A83" s="79"/>
      <c r="B83" s="55"/>
      <c r="C83" s="55"/>
      <c r="D83" s="55"/>
      <c r="E83" s="79"/>
      <c r="F83" s="79"/>
      <c r="G83" s="79"/>
      <c r="H83" s="109"/>
      <c r="I83" s="109"/>
      <c r="J83" s="109"/>
      <c r="K83" s="109"/>
      <c r="L83" s="109"/>
      <c r="M83" s="109"/>
      <c r="N83" s="109"/>
      <c r="O83" s="109">
        <f t="shared" si="6"/>
        <v>0</v>
      </c>
      <c r="P83" s="109">
        <f t="shared" si="7"/>
        <v>0</v>
      </c>
    </row>
    <row r="84" spans="1:18" s="71" customFormat="1" x14ac:dyDescent="0.3">
      <c r="A84" s="79"/>
      <c r="B84" s="55"/>
      <c r="C84" s="55"/>
      <c r="D84" s="55"/>
      <c r="E84" s="79"/>
      <c r="F84" s="79"/>
      <c r="G84" s="79"/>
      <c r="H84" s="109"/>
      <c r="I84" s="109"/>
      <c r="J84" s="109"/>
      <c r="K84" s="109"/>
      <c r="L84" s="109"/>
      <c r="M84" s="109"/>
      <c r="N84" s="109"/>
      <c r="O84" s="109">
        <f t="shared" si="6"/>
        <v>0</v>
      </c>
      <c r="P84" s="109">
        <f t="shared" si="7"/>
        <v>0</v>
      </c>
    </row>
    <row r="85" spans="1:18" s="71" customFormat="1" x14ac:dyDescent="0.3">
      <c r="A85" s="79"/>
      <c r="B85" s="55"/>
      <c r="C85" s="55"/>
      <c r="D85" s="55"/>
      <c r="E85" s="79"/>
      <c r="F85" s="79"/>
      <c r="G85" s="79"/>
      <c r="H85" s="109"/>
      <c r="I85" s="109"/>
      <c r="J85" s="109"/>
      <c r="K85" s="109"/>
      <c r="L85" s="109"/>
      <c r="M85" s="109"/>
      <c r="N85" s="109"/>
      <c r="O85" s="109">
        <f t="shared" si="6"/>
        <v>0</v>
      </c>
      <c r="P85" s="109">
        <f t="shared" si="7"/>
        <v>0</v>
      </c>
    </row>
    <row r="86" spans="1:18" s="71" customFormat="1" x14ac:dyDescent="0.3">
      <c r="A86" s="79"/>
      <c r="B86" s="55"/>
      <c r="C86" s="55"/>
      <c r="D86" s="55"/>
      <c r="E86" s="79"/>
      <c r="F86" s="79"/>
      <c r="G86" s="79"/>
      <c r="H86" s="109"/>
      <c r="I86" s="109"/>
      <c r="J86" s="109"/>
      <c r="K86" s="109"/>
      <c r="L86" s="109"/>
      <c r="M86" s="109"/>
      <c r="N86" s="109"/>
      <c r="O86" s="109">
        <f t="shared" si="6"/>
        <v>0</v>
      </c>
      <c r="P86" s="109">
        <f t="shared" si="7"/>
        <v>0</v>
      </c>
    </row>
    <row r="87" spans="1:18" s="71" customFormat="1" x14ac:dyDescent="0.3">
      <c r="A87" s="79"/>
      <c r="B87" s="55"/>
      <c r="C87" s="55"/>
      <c r="D87" s="55"/>
      <c r="E87" s="79"/>
      <c r="F87" s="79"/>
      <c r="G87" s="79"/>
      <c r="H87" s="109"/>
      <c r="I87" s="109"/>
      <c r="J87" s="109"/>
      <c r="K87" s="109"/>
      <c r="L87" s="109"/>
      <c r="M87" s="109"/>
      <c r="N87" s="109"/>
      <c r="O87" s="109">
        <f t="shared" si="6"/>
        <v>0</v>
      </c>
      <c r="P87" s="109">
        <f t="shared" si="7"/>
        <v>0</v>
      </c>
    </row>
    <row r="88" spans="1:18" s="71" customFormat="1" x14ac:dyDescent="0.3">
      <c r="A88" s="79"/>
      <c r="B88" s="55"/>
      <c r="C88" s="55"/>
      <c r="D88" s="55"/>
      <c r="E88" s="79"/>
      <c r="F88" s="79"/>
      <c r="G88" s="79"/>
      <c r="H88" s="109"/>
      <c r="I88" s="109"/>
      <c r="J88" s="109"/>
      <c r="K88" s="109"/>
      <c r="L88" s="109"/>
      <c r="M88" s="109"/>
      <c r="N88" s="109"/>
      <c r="O88" s="109">
        <f t="shared" si="6"/>
        <v>0</v>
      </c>
      <c r="P88" s="109">
        <f t="shared" si="7"/>
        <v>0</v>
      </c>
    </row>
    <row r="89" spans="1:18" s="71" customFormat="1" x14ac:dyDescent="0.3">
      <c r="A89" s="79"/>
      <c r="B89" s="55"/>
      <c r="C89" s="55"/>
      <c r="D89" s="55"/>
      <c r="E89" s="79"/>
      <c r="F89" s="79"/>
      <c r="G89" s="79"/>
      <c r="H89" s="109"/>
      <c r="I89" s="109"/>
      <c r="J89" s="109"/>
      <c r="K89" s="109"/>
      <c r="L89" s="109"/>
      <c r="M89" s="109"/>
      <c r="N89" s="109"/>
      <c r="O89" s="109">
        <f t="shared" si="6"/>
        <v>0</v>
      </c>
      <c r="P89" s="109">
        <f t="shared" si="7"/>
        <v>0</v>
      </c>
    </row>
    <row r="90" spans="1:18" x14ac:dyDescent="0.3">
      <c r="A90" s="79"/>
      <c r="B90" s="55"/>
      <c r="C90" s="55"/>
      <c r="D90" s="55"/>
      <c r="E90" s="79"/>
      <c r="F90" s="79"/>
      <c r="G90" s="79"/>
      <c r="H90" s="109"/>
      <c r="I90" s="109"/>
      <c r="J90" s="109"/>
      <c r="K90" s="109"/>
      <c r="L90" s="109"/>
      <c r="M90" s="109"/>
      <c r="N90" s="109"/>
      <c r="O90" s="109">
        <f t="shared" si="6"/>
        <v>0</v>
      </c>
      <c r="P90" s="109">
        <f t="shared" si="7"/>
        <v>0</v>
      </c>
      <c r="Q90" s="36"/>
      <c r="R90" s="36"/>
    </row>
    <row r="91" spans="1:18" x14ac:dyDescent="0.3">
      <c r="A91" s="42"/>
      <c r="B91" s="47"/>
      <c r="C91" s="55"/>
      <c r="D91" s="47"/>
      <c r="E91" s="42"/>
      <c r="F91" s="42"/>
      <c r="G91" s="42"/>
      <c r="H91" s="109"/>
      <c r="I91" s="109"/>
      <c r="J91" s="109"/>
      <c r="K91" s="109"/>
      <c r="L91" s="109"/>
      <c r="M91" s="109"/>
      <c r="N91" s="109"/>
      <c r="O91" s="109">
        <f t="shared" si="2"/>
        <v>0</v>
      </c>
      <c r="P91" s="109">
        <f t="shared" si="5"/>
        <v>0</v>
      </c>
      <c r="Q91" s="36"/>
      <c r="R91" s="36"/>
    </row>
    <row r="92" spans="1:18" x14ac:dyDescent="0.3">
      <c r="A92" s="42"/>
      <c r="B92" s="47"/>
      <c r="C92" s="55"/>
      <c r="D92" s="47"/>
      <c r="E92" s="42"/>
      <c r="F92" s="42"/>
      <c r="G92" s="42"/>
      <c r="H92" s="109"/>
      <c r="I92" s="109"/>
      <c r="J92" s="109"/>
      <c r="K92" s="109"/>
      <c r="L92" s="109"/>
      <c r="M92" s="109"/>
      <c r="N92" s="109"/>
      <c r="O92" s="109">
        <f t="shared" si="2"/>
        <v>0</v>
      </c>
      <c r="P92" s="109">
        <f t="shared" si="5"/>
        <v>0</v>
      </c>
      <c r="Q92" s="36"/>
      <c r="R92" s="36"/>
    </row>
    <row r="93" spans="1:18" x14ac:dyDescent="0.3">
      <c r="A93" s="42"/>
      <c r="B93" s="47"/>
      <c r="C93" s="55"/>
      <c r="D93" s="47"/>
      <c r="E93" s="42"/>
      <c r="F93" s="42"/>
      <c r="G93" s="42"/>
      <c r="H93" s="109"/>
      <c r="I93" s="109"/>
      <c r="J93" s="109"/>
      <c r="K93" s="109"/>
      <c r="L93" s="109"/>
      <c r="M93" s="109"/>
      <c r="N93" s="109"/>
      <c r="O93" s="109">
        <f t="shared" si="2"/>
        <v>0</v>
      </c>
      <c r="P93" s="109">
        <f t="shared" si="5"/>
        <v>0</v>
      </c>
      <c r="Q93" s="36"/>
      <c r="R93" s="36"/>
    </row>
    <row r="94" spans="1:18" x14ac:dyDescent="0.3">
      <c r="A94" s="234" t="s">
        <v>25</v>
      </c>
      <c r="B94" s="235"/>
      <c r="C94" s="235"/>
      <c r="D94" s="235"/>
      <c r="E94" s="235"/>
      <c r="F94" s="235"/>
      <c r="G94" s="235"/>
      <c r="H94" s="110">
        <f t="shared" ref="H94:N94" si="8">SUM(H6:H93)</f>
        <v>5000</v>
      </c>
      <c r="I94" s="110">
        <f t="shared" si="8"/>
        <v>5000</v>
      </c>
      <c r="J94" s="110">
        <f t="shared" si="8"/>
        <v>15000</v>
      </c>
      <c r="K94" s="110">
        <f t="shared" si="8"/>
        <v>0</v>
      </c>
      <c r="L94" s="110">
        <f t="shared" si="8"/>
        <v>0</v>
      </c>
      <c r="M94" s="110">
        <f t="shared" si="8"/>
        <v>0</v>
      </c>
      <c r="N94" s="110">
        <f t="shared" si="8"/>
        <v>0</v>
      </c>
      <c r="O94" s="111"/>
      <c r="P94" s="112"/>
      <c r="Q94" s="36"/>
      <c r="R94" s="36"/>
    </row>
    <row r="95" spans="1:18" ht="28.8" x14ac:dyDescent="0.3">
      <c r="A95" s="40"/>
      <c r="B95" s="40"/>
      <c r="D95" s="40"/>
      <c r="E95" s="40"/>
      <c r="F95" s="40"/>
      <c r="G95" s="40"/>
      <c r="H95" s="45" t="s">
        <v>43</v>
      </c>
      <c r="I95" s="44" t="s">
        <v>28</v>
      </c>
      <c r="J95" s="44" t="s">
        <v>23</v>
      </c>
      <c r="K95" s="44" t="s">
        <v>29</v>
      </c>
      <c r="L95" s="44" t="s">
        <v>24</v>
      </c>
      <c r="M95" s="44" t="s">
        <v>30</v>
      </c>
      <c r="N95" s="46" t="s">
        <v>31</v>
      </c>
      <c r="O95" s="40"/>
      <c r="P95" s="112"/>
      <c r="Q95" s="36"/>
      <c r="R95" s="36"/>
    </row>
    <row r="96" spans="1:18" x14ac:dyDescent="0.3">
      <c r="A96" s="36"/>
      <c r="B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x14ac:dyDescent="0.3">
      <c r="A97" s="36"/>
      <c r="B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</sheetData>
  <mergeCells count="3">
    <mergeCell ref="A2:J2"/>
    <mergeCell ref="A3:J3"/>
    <mergeCell ref="A94:G94"/>
  </mergeCells>
  <conditionalFormatting sqref="A5:P93">
    <cfRule type="expression" dxfId="13" priority="2">
      <formula>$H5&lt;&gt;0</formula>
    </cfRule>
  </conditionalFormatting>
  <pageMargins left="0.25" right="0.25" top="0.75" bottom="0.75" header="0.3" footer="0.3"/>
  <pageSetup paperSize="5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AE23D86-8169-4CF1-992C-8E0B8894F629}">
            <xm:f>AND($E5&lt;&gt;0,$E5&lt;&gt;'Ledger Report'!$B$4,$E5&lt;&gt;'Ledger Report'!$B$5,$E5&lt;&gt;'Ledger Report'!$B$6,$E5&lt;&gt;'Ledger Report'!$B$7,$E5&lt;&gt;'Ledger Report'!$B$8,$E5&lt;&gt;'Ledger Report'!$B$9,$E5&lt;&gt;'Ledger Report'!$B$10,$E5&lt;&gt;'Ledger Report'!$B$11,$E5&lt;&gt;'Ledger Report'!$B$12,$E5&lt;&gt;'Ledger Report'!$B$13,$E5&lt;&gt;'Ledger Report'!$B$14,$E5&lt;&gt;'Ledger Report'!$B$15,$E5&lt;&gt;'Ledger Report'!$B$16,$E5&lt;&gt;'Ledger Report'!$B$17,$E5&lt;&gt;'Ledger Report'!$B$18,$E5&lt;&gt;'Ledger Report'!$B$19,$E5&lt;&gt;'Ledger Report'!$B$20,$E5&lt;&gt;'Ledger Report'!$B$21,$E5&lt;&gt;'Ledger Report'!$B$22,$E5&lt;&gt;'Ledger Report'!$B$23,$E5&lt;&gt;'Ledger Report'!$B$24,$E5&lt;&gt;'Ledger Report'!$B$25,$E5&lt;&gt;'Ledger Report'!$B$26,$E5&lt;&gt;'Ledger Report'!$B$27,$E5&lt;&gt;'Ledger Report'!$B$28,$E5&lt;&gt;'Ledger Report'!$B$29,$E5&lt;&gt;'Ledger Report'!$B$30,$E5&lt;&gt;'Ledger Report'!$B$31,$E5&lt;&gt;'Ledger Report'!$B$32,$E5&lt;&gt;'Ledger Report'!$B$33,$E5&lt;&gt;'Ledger Report'!$B$34,$E5&lt;&gt;'Ledger Report'!$B$35,$E5&lt;&gt;'Ledger Report'!$B$36,$E5&lt;&gt;'Ledger Report'!$B$37,$E5&lt;&gt;'Ledger Report'!$B$38,$E5&lt;&gt;'Ledger Report'!$B$39,$E5&lt;&gt;'Ledger Report'!$B$40,$E5&lt;&gt;'Ledger Report'!$B$41,$E5&lt;&gt;'Ledger Report'!$B$42,$E5&lt;&gt;'Ledger Report'!$B$43,$E5&lt;&gt;'Ledger Report'!$B$44,$E5&lt;&gt;'Ledger Report'!$B$45,$E5&lt;&gt;'Ledger Report'!$B$46,$E5&lt;&gt;'Ledger Report'!$B$47,$E5&lt;&gt;'Ledger Report'!$B$48,$E5&lt;&gt;'Ledger Report'!$B$49,$E5&lt;&gt;'Ledger Report'!$B$50,$E5&lt;&gt;'Ledger Report'!$B$51,$E5&lt;&gt;'Ledger Report'!$B$52,$E5&lt;&gt;'Ledger Report'!$B$53,$E5&lt;&gt;'Ledger Report'!$B$54,$E5&lt;&gt;'Ledger Report'!$B$55,$E5&lt;&gt;'Ledger Report'!$B$56,$E5&lt;&gt;'Ledger Report'!$B$57,$E5&lt;&gt;'Ledger Report'!$B$58,$E5&lt;&gt;'Ledger Report'!$B$59,$E5&lt;&gt;'Ledger Report'!$B$60,$E5&lt;&gt;'Ledger Report'!$B$61,$E5&lt;&gt;'Ledger Report'!$B$62,$E5&lt;&gt;'Ledger Report'!$B$63,$E5&lt;&gt;'Ledger Report'!$B$64,$E5&lt;&gt;'Ledger Report'!$B$65)</xm:f>
            <x14:dxf>
              <fill>
                <patternFill>
                  <bgColor theme="5" tint="0.59996337778862885"/>
                </patternFill>
              </fill>
            </x14:dxf>
          </x14:cfRule>
          <xm:sqref>A5:P93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zoomScaleNormal="100" workbookViewId="0">
      <selection activeCell="N215" sqref="N215"/>
    </sheetView>
  </sheetViews>
  <sheetFormatPr defaultRowHeight="14.4" x14ac:dyDescent="0.3"/>
  <cols>
    <col min="1" max="1" width="11.88671875" bestFit="1" customWidth="1"/>
    <col min="2" max="2" width="12.5546875" customWidth="1"/>
    <col min="3" max="3" width="12.5546875" style="71" customWidth="1"/>
    <col min="4" max="4" width="10.44140625" customWidth="1"/>
    <col min="5" max="5" width="43.109375" customWidth="1"/>
    <col min="6" max="8" width="12.5546875" customWidth="1"/>
    <col min="9" max="9" width="12.5546875" style="173" customWidth="1"/>
    <col min="10" max="11" width="12.5546875" customWidth="1"/>
    <col min="12" max="12" width="9.6640625" bestFit="1" customWidth="1"/>
    <col min="14" max="14" width="12.109375" customWidth="1"/>
    <col min="15" max="15" width="11.109375" customWidth="1"/>
  </cols>
  <sheetData>
    <row r="1" spans="1:15" x14ac:dyDescent="0.3">
      <c r="A1" s="48"/>
      <c r="B1" s="48"/>
      <c r="D1" s="48"/>
      <c r="E1" s="48"/>
      <c r="F1" s="48"/>
      <c r="G1" s="48"/>
      <c r="H1" s="48"/>
      <c r="J1" s="48"/>
      <c r="K1" s="48"/>
      <c r="L1" s="48"/>
      <c r="M1" s="48"/>
      <c r="N1" s="48"/>
      <c r="O1" s="48"/>
    </row>
    <row r="2" spans="1:15" ht="15.6" x14ac:dyDescent="0.3">
      <c r="A2" s="232" t="s">
        <v>32</v>
      </c>
      <c r="B2" s="232"/>
      <c r="C2" s="232"/>
      <c r="D2" s="232"/>
      <c r="E2" s="232"/>
      <c r="F2" s="232"/>
      <c r="G2" s="232"/>
      <c r="H2" s="232"/>
      <c r="I2" s="232"/>
      <c r="J2" s="232"/>
      <c r="K2" s="49"/>
      <c r="L2" s="51"/>
      <c r="M2" s="48"/>
      <c r="N2" s="48"/>
      <c r="O2" s="48"/>
    </row>
    <row r="3" spans="1:15" ht="15.6" x14ac:dyDescent="0.3">
      <c r="A3" s="233" t="s">
        <v>17</v>
      </c>
      <c r="B3" s="233"/>
      <c r="C3" s="233"/>
      <c r="D3" s="233"/>
      <c r="E3" s="233"/>
      <c r="F3" s="233"/>
      <c r="G3" s="233"/>
      <c r="H3" s="233"/>
      <c r="I3" s="233"/>
      <c r="J3" s="233"/>
      <c r="K3" s="49"/>
      <c r="L3" s="51"/>
      <c r="M3" s="48"/>
      <c r="N3" s="48"/>
      <c r="O3" s="48"/>
    </row>
    <row r="4" spans="1:15" ht="28.8" x14ac:dyDescent="0.3">
      <c r="A4" s="53" t="s">
        <v>18</v>
      </c>
      <c r="B4" s="52" t="s">
        <v>19</v>
      </c>
      <c r="C4" s="60" t="s">
        <v>20</v>
      </c>
      <c r="D4" s="52" t="s">
        <v>62</v>
      </c>
      <c r="E4" s="53" t="s">
        <v>21</v>
      </c>
      <c r="F4" s="52" t="s">
        <v>22</v>
      </c>
      <c r="G4" s="54" t="s">
        <v>43</v>
      </c>
      <c r="H4" s="52" t="s">
        <v>28</v>
      </c>
      <c r="I4" s="174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50"/>
      <c r="B5" s="55"/>
      <c r="C5" s="55"/>
      <c r="D5" s="55"/>
      <c r="E5" s="50"/>
      <c r="F5" s="50"/>
      <c r="G5" s="109"/>
      <c r="H5" s="109"/>
      <c r="I5" s="159"/>
      <c r="J5" s="109"/>
      <c r="K5" s="109"/>
      <c r="L5" s="109"/>
      <c r="M5" s="109"/>
      <c r="N5" s="109">
        <f>I5+K5</f>
        <v>0</v>
      </c>
      <c r="O5" s="109">
        <f>G5+H5+I5+J5+K5+L5+M5</f>
        <v>0</v>
      </c>
    </row>
    <row r="6" spans="1:15" x14ac:dyDescent="0.3">
      <c r="A6" s="50"/>
      <c r="B6" s="55"/>
      <c r="C6" s="55"/>
      <c r="D6" s="55"/>
      <c r="E6" s="55"/>
      <c r="F6" s="50"/>
      <c r="G6" s="109"/>
      <c r="H6" s="109"/>
      <c r="I6" s="159"/>
      <c r="J6" s="109"/>
      <c r="K6" s="109"/>
      <c r="L6" s="109"/>
      <c r="M6" s="109"/>
      <c r="N6" s="109">
        <f t="shared" ref="N6:N71" si="0">I6+K6</f>
        <v>0</v>
      </c>
      <c r="O6" s="109">
        <f t="shared" ref="O6:O71" si="1">G6+H6+I6+J6+K6+L6+M6</f>
        <v>0</v>
      </c>
    </row>
    <row r="7" spans="1:15" x14ac:dyDescent="0.3">
      <c r="A7" s="50"/>
      <c r="B7" s="55"/>
      <c r="C7" s="55"/>
      <c r="D7" s="55"/>
      <c r="E7" s="55"/>
      <c r="F7" s="50"/>
      <c r="G7" s="109"/>
      <c r="H7" s="109"/>
      <c r="I7" s="15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79"/>
      <c r="B8" s="55"/>
      <c r="C8" s="55"/>
      <c r="D8" s="55"/>
      <c r="E8" s="79"/>
      <c r="F8" s="79"/>
      <c r="G8" s="109"/>
      <c r="H8" s="109"/>
      <c r="I8" s="159"/>
      <c r="J8" s="109"/>
      <c r="K8" s="109"/>
      <c r="L8" s="117"/>
      <c r="M8" s="109"/>
      <c r="N8" s="109">
        <f t="shared" si="0"/>
        <v>0</v>
      </c>
      <c r="O8" s="109">
        <f t="shared" si="1"/>
        <v>0</v>
      </c>
    </row>
    <row r="9" spans="1:15" x14ac:dyDescent="0.3">
      <c r="A9" s="79"/>
      <c r="B9" s="55"/>
      <c r="C9" s="55"/>
      <c r="D9" s="55"/>
      <c r="E9" s="79"/>
      <c r="F9" s="79"/>
      <c r="G9" s="109"/>
      <c r="H9" s="109"/>
      <c r="I9" s="159"/>
      <c r="J9" s="109"/>
      <c r="K9" s="109"/>
      <c r="L9" s="117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0"/>
      <c r="B10" s="55"/>
      <c r="C10" s="55"/>
      <c r="D10" s="55"/>
      <c r="E10" s="50"/>
      <c r="F10" s="50"/>
      <c r="G10" s="109"/>
      <c r="H10" s="109"/>
      <c r="I10" s="159"/>
      <c r="J10" s="109"/>
      <c r="K10" s="109"/>
      <c r="L10" s="109"/>
      <c r="M10" s="109"/>
      <c r="N10" s="109">
        <f t="shared" si="0"/>
        <v>0</v>
      </c>
      <c r="O10" s="109">
        <f t="shared" si="1"/>
        <v>0</v>
      </c>
    </row>
    <row r="11" spans="1:15" x14ac:dyDescent="0.3">
      <c r="A11" s="79"/>
      <c r="B11" s="55"/>
      <c r="C11" s="55"/>
      <c r="D11" s="55"/>
      <c r="E11" s="79"/>
      <c r="F11" s="79"/>
      <c r="G11" s="109"/>
      <c r="H11" s="109"/>
      <c r="I11" s="159"/>
      <c r="J11" s="109"/>
      <c r="K11" s="109"/>
      <c r="L11" s="109"/>
      <c r="M11" s="109"/>
      <c r="N11" s="109">
        <f t="shared" si="0"/>
        <v>0</v>
      </c>
      <c r="O11" s="109">
        <f t="shared" si="1"/>
        <v>0</v>
      </c>
    </row>
    <row r="12" spans="1:15" x14ac:dyDescent="0.3">
      <c r="A12" s="79"/>
      <c r="B12" s="55"/>
      <c r="C12" s="55"/>
      <c r="D12" s="55"/>
      <c r="E12" s="79"/>
      <c r="F12" s="79"/>
      <c r="G12" s="109"/>
      <c r="H12" s="109"/>
      <c r="I12" s="159"/>
      <c r="J12" s="109"/>
      <c r="K12" s="109"/>
      <c r="L12" s="109"/>
      <c r="M12" s="109"/>
      <c r="N12" s="109">
        <f t="shared" si="0"/>
        <v>0</v>
      </c>
      <c r="O12" s="109">
        <f t="shared" si="1"/>
        <v>0</v>
      </c>
    </row>
    <row r="13" spans="1:15" x14ac:dyDescent="0.3">
      <c r="A13" s="50"/>
      <c r="B13" s="55"/>
      <c r="C13" s="55"/>
      <c r="D13" s="55"/>
      <c r="E13" s="79"/>
      <c r="F13" s="50"/>
      <c r="G13" s="109"/>
      <c r="H13" s="109"/>
      <c r="I13" s="159"/>
      <c r="J13" s="109"/>
      <c r="K13" s="109"/>
      <c r="L13" s="109"/>
      <c r="M13" s="109"/>
      <c r="N13" s="109">
        <f t="shared" si="0"/>
        <v>0</v>
      </c>
      <c r="O13" s="109">
        <f t="shared" si="1"/>
        <v>0</v>
      </c>
    </row>
    <row r="14" spans="1:15" x14ac:dyDescent="0.3">
      <c r="A14" s="50"/>
      <c r="B14" s="55"/>
      <c r="C14" s="55"/>
      <c r="D14" s="55"/>
      <c r="E14" s="79"/>
      <c r="F14" s="50"/>
      <c r="G14" s="109"/>
      <c r="H14" s="109"/>
      <c r="I14" s="159"/>
      <c r="J14" s="109"/>
      <c r="K14" s="109"/>
      <c r="L14" s="109"/>
      <c r="M14" s="109"/>
      <c r="N14" s="109">
        <f t="shared" si="0"/>
        <v>0</v>
      </c>
      <c r="O14" s="109">
        <f t="shared" si="1"/>
        <v>0</v>
      </c>
    </row>
    <row r="15" spans="1:15" x14ac:dyDescent="0.3">
      <c r="A15" s="50"/>
      <c r="B15" s="55"/>
      <c r="C15" s="55"/>
      <c r="D15" s="55"/>
      <c r="E15" s="50"/>
      <c r="F15" s="50"/>
      <c r="G15" s="109"/>
      <c r="H15" s="159"/>
      <c r="I15" s="159"/>
      <c r="J15" s="109"/>
      <c r="K15" s="109"/>
      <c r="L15" s="109"/>
      <c r="M15" s="109"/>
      <c r="N15" s="109">
        <f t="shared" si="0"/>
        <v>0</v>
      </c>
      <c r="O15" s="109">
        <f t="shared" si="1"/>
        <v>0</v>
      </c>
    </row>
    <row r="16" spans="1:15" x14ac:dyDescent="0.3">
      <c r="A16" s="79"/>
      <c r="B16" s="55"/>
      <c r="C16" s="55"/>
      <c r="D16" s="55"/>
      <c r="E16" s="50"/>
      <c r="F16" s="79"/>
      <c r="G16" s="109"/>
      <c r="H16" s="159"/>
      <c r="I16" s="159"/>
      <c r="J16" s="109"/>
      <c r="K16" s="109"/>
      <c r="L16" s="109"/>
      <c r="M16" s="109"/>
      <c r="N16" s="109">
        <f t="shared" si="0"/>
        <v>0</v>
      </c>
      <c r="O16" s="109">
        <f t="shared" si="1"/>
        <v>0</v>
      </c>
    </row>
    <row r="17" spans="1:15" s="134" customFormat="1" x14ac:dyDescent="0.3">
      <c r="A17" s="135"/>
      <c r="B17" s="136"/>
      <c r="C17" s="136"/>
      <c r="D17" s="136"/>
      <c r="E17" s="135"/>
      <c r="F17" s="156"/>
      <c r="G17" s="137"/>
      <c r="H17" s="159"/>
      <c r="I17" s="159"/>
      <c r="J17" s="109"/>
      <c r="K17" s="109"/>
      <c r="L17" s="109"/>
      <c r="M17" s="109"/>
      <c r="N17" s="165">
        <f t="shared" si="0"/>
        <v>0</v>
      </c>
      <c r="O17" s="165">
        <f t="shared" si="1"/>
        <v>0</v>
      </c>
    </row>
    <row r="18" spans="1:15" s="134" customFormat="1" x14ac:dyDescent="0.3">
      <c r="A18" s="138"/>
      <c r="B18" s="139"/>
      <c r="C18" s="139"/>
      <c r="D18" s="157"/>
      <c r="E18" s="138"/>
      <c r="F18" s="164"/>
      <c r="G18" s="140"/>
      <c r="H18" s="159"/>
      <c r="I18" s="159"/>
      <c r="J18" s="109"/>
      <c r="K18" s="109"/>
      <c r="L18" s="109"/>
      <c r="M18" s="109"/>
      <c r="N18" s="165">
        <f t="shared" si="0"/>
        <v>0</v>
      </c>
      <c r="O18" s="165">
        <f t="shared" si="1"/>
        <v>0</v>
      </c>
    </row>
    <row r="19" spans="1:15" s="134" customFormat="1" x14ac:dyDescent="0.3">
      <c r="A19" s="141"/>
      <c r="B19" s="142"/>
      <c r="C19" s="142"/>
      <c r="D19" s="157"/>
      <c r="E19" s="141"/>
      <c r="F19" s="164"/>
      <c r="G19" s="143"/>
      <c r="H19" s="159"/>
      <c r="I19" s="159"/>
      <c r="J19" s="109"/>
      <c r="K19" s="109"/>
      <c r="L19" s="109"/>
      <c r="M19" s="109"/>
      <c r="N19" s="165">
        <f t="shared" si="0"/>
        <v>0</v>
      </c>
      <c r="O19" s="165">
        <f t="shared" si="1"/>
        <v>0</v>
      </c>
    </row>
    <row r="20" spans="1:15" s="134" customFormat="1" x14ac:dyDescent="0.3">
      <c r="A20" s="141"/>
      <c r="B20" s="142"/>
      <c r="C20" s="142"/>
      <c r="D20" s="157"/>
      <c r="E20" s="141"/>
      <c r="F20" s="164"/>
      <c r="G20" s="143"/>
      <c r="H20" s="159"/>
      <c r="I20" s="159"/>
      <c r="J20" s="109"/>
      <c r="K20" s="109"/>
      <c r="L20" s="109"/>
      <c r="M20" s="109"/>
      <c r="N20" s="165">
        <f t="shared" si="0"/>
        <v>0</v>
      </c>
      <c r="O20" s="165">
        <f t="shared" si="1"/>
        <v>0</v>
      </c>
    </row>
    <row r="21" spans="1:15" s="134" customFormat="1" x14ac:dyDescent="0.3">
      <c r="A21" s="144"/>
      <c r="B21" s="145"/>
      <c r="C21" s="145"/>
      <c r="D21" s="157"/>
      <c r="E21" s="144"/>
      <c r="F21" s="164"/>
      <c r="G21" s="146"/>
      <c r="H21" s="159"/>
      <c r="I21" s="159"/>
      <c r="J21" s="109"/>
      <c r="K21" s="109"/>
      <c r="L21" s="109"/>
      <c r="M21" s="109"/>
      <c r="N21" s="165">
        <f t="shared" si="0"/>
        <v>0</v>
      </c>
      <c r="O21" s="165">
        <f t="shared" si="1"/>
        <v>0</v>
      </c>
    </row>
    <row r="22" spans="1:15" s="134" customFormat="1" x14ac:dyDescent="0.3">
      <c r="A22" s="147"/>
      <c r="B22" s="148"/>
      <c r="C22" s="148"/>
      <c r="D22" s="148"/>
      <c r="E22" s="147"/>
      <c r="F22" s="147"/>
      <c r="G22" s="149"/>
      <c r="H22" s="159"/>
      <c r="I22" s="159"/>
      <c r="J22" s="109"/>
      <c r="K22" s="109"/>
      <c r="L22" s="109"/>
      <c r="M22" s="109"/>
      <c r="N22" s="165">
        <f t="shared" si="0"/>
        <v>0</v>
      </c>
      <c r="O22" s="165">
        <f t="shared" si="1"/>
        <v>0</v>
      </c>
    </row>
    <row r="23" spans="1:15" s="134" customFormat="1" x14ac:dyDescent="0.3">
      <c r="A23" s="150"/>
      <c r="B23" s="151"/>
      <c r="C23" s="151"/>
      <c r="D23" s="151"/>
      <c r="E23" s="150"/>
      <c r="F23" s="156"/>
      <c r="G23" s="152"/>
      <c r="H23" s="159"/>
      <c r="I23" s="159"/>
      <c r="J23" s="109"/>
      <c r="K23" s="109"/>
      <c r="L23" s="109"/>
      <c r="M23" s="109"/>
      <c r="N23" s="165">
        <f t="shared" si="0"/>
        <v>0</v>
      </c>
      <c r="O23" s="165">
        <f t="shared" si="1"/>
        <v>0</v>
      </c>
    </row>
    <row r="24" spans="1:15" s="134" customFormat="1" x14ac:dyDescent="0.3">
      <c r="A24" s="153"/>
      <c r="B24" s="154"/>
      <c r="C24" s="154"/>
      <c r="D24" s="154"/>
      <c r="E24" s="153"/>
      <c r="F24" s="156"/>
      <c r="G24" s="155"/>
      <c r="H24" s="159"/>
      <c r="I24" s="159"/>
      <c r="J24" s="109"/>
      <c r="K24" s="109"/>
      <c r="L24" s="109"/>
      <c r="M24" s="109"/>
      <c r="N24" s="165">
        <f t="shared" si="0"/>
        <v>0</v>
      </c>
      <c r="O24" s="165">
        <f t="shared" si="1"/>
        <v>0</v>
      </c>
    </row>
    <row r="25" spans="1:15" s="134" customFormat="1" x14ac:dyDescent="0.3">
      <c r="A25" s="156"/>
      <c r="B25" s="157"/>
      <c r="C25" s="157"/>
      <c r="D25" s="157"/>
      <c r="E25" s="156"/>
      <c r="F25" s="156"/>
      <c r="G25" s="159"/>
      <c r="H25" s="159"/>
      <c r="I25" s="159"/>
      <c r="J25" s="109"/>
      <c r="K25" s="109"/>
      <c r="L25" s="109"/>
      <c r="M25" s="109"/>
      <c r="N25" s="165">
        <f t="shared" si="0"/>
        <v>0</v>
      </c>
      <c r="O25" s="165">
        <f t="shared" si="1"/>
        <v>0</v>
      </c>
    </row>
    <row r="26" spans="1:15" s="134" customFormat="1" x14ac:dyDescent="0.3">
      <c r="A26" s="156"/>
      <c r="B26" s="157"/>
      <c r="C26" s="157"/>
      <c r="D26" s="157"/>
      <c r="E26" s="156"/>
      <c r="F26" s="156"/>
      <c r="G26" s="159"/>
      <c r="H26" s="159"/>
      <c r="I26" s="159"/>
      <c r="J26" s="109"/>
      <c r="K26" s="109"/>
      <c r="L26" s="109"/>
      <c r="M26" s="109"/>
      <c r="N26" s="165">
        <f t="shared" si="0"/>
        <v>0</v>
      </c>
      <c r="O26" s="165">
        <f t="shared" si="1"/>
        <v>0</v>
      </c>
    </row>
    <row r="27" spans="1:15" s="134" customFormat="1" x14ac:dyDescent="0.3">
      <c r="A27" s="156"/>
      <c r="B27" s="157"/>
      <c r="C27" s="157"/>
      <c r="D27" s="157"/>
      <c r="E27" s="156"/>
      <c r="F27" s="156"/>
      <c r="G27" s="159"/>
      <c r="H27" s="159"/>
      <c r="I27" s="159"/>
      <c r="J27" s="109"/>
      <c r="K27" s="109"/>
      <c r="L27" s="109"/>
      <c r="M27" s="109"/>
      <c r="N27" s="165">
        <f t="shared" si="0"/>
        <v>0</v>
      </c>
      <c r="O27" s="165">
        <f t="shared" si="1"/>
        <v>0</v>
      </c>
    </row>
    <row r="28" spans="1:15" s="134" customFormat="1" x14ac:dyDescent="0.3">
      <c r="A28" s="156"/>
      <c r="B28" s="157"/>
      <c r="C28" s="157"/>
      <c r="D28" s="157"/>
      <c r="E28" s="156"/>
      <c r="F28" s="156"/>
      <c r="G28" s="159"/>
      <c r="H28" s="159"/>
      <c r="I28" s="159"/>
      <c r="J28" s="109"/>
      <c r="K28" s="109"/>
      <c r="L28" s="109"/>
      <c r="M28" s="109"/>
      <c r="N28" s="165">
        <f t="shared" si="0"/>
        <v>0</v>
      </c>
      <c r="O28" s="165">
        <f t="shared" si="1"/>
        <v>0</v>
      </c>
    </row>
    <row r="29" spans="1:15" s="134" customFormat="1" x14ac:dyDescent="0.3">
      <c r="A29" s="156"/>
      <c r="B29" s="157"/>
      <c r="C29" s="157"/>
      <c r="D29" s="157"/>
      <c r="E29" s="156"/>
      <c r="F29" s="156"/>
      <c r="G29" s="159"/>
      <c r="H29" s="159"/>
      <c r="I29" s="159"/>
      <c r="J29" s="109"/>
      <c r="K29" s="109"/>
      <c r="L29" s="109"/>
      <c r="M29" s="109"/>
      <c r="N29" s="165">
        <f t="shared" si="0"/>
        <v>0</v>
      </c>
      <c r="O29" s="165">
        <f t="shared" si="1"/>
        <v>0</v>
      </c>
    </row>
    <row r="30" spans="1:15" s="134" customFormat="1" x14ac:dyDescent="0.3">
      <c r="A30" s="156"/>
      <c r="B30" s="157"/>
      <c r="C30" s="160"/>
      <c r="D30" s="157"/>
      <c r="E30" s="156"/>
      <c r="F30" s="156"/>
      <c r="G30" s="159"/>
      <c r="H30" s="159"/>
      <c r="I30" s="159"/>
      <c r="J30" s="109"/>
      <c r="K30" s="109"/>
      <c r="L30" s="109"/>
      <c r="M30" s="109"/>
      <c r="N30" s="165">
        <f t="shared" si="0"/>
        <v>0</v>
      </c>
      <c r="O30" s="165">
        <f t="shared" si="1"/>
        <v>0</v>
      </c>
    </row>
    <row r="31" spans="1:15" s="134" customFormat="1" x14ac:dyDescent="0.3">
      <c r="A31" s="156"/>
      <c r="B31" s="157"/>
      <c r="C31" s="157"/>
      <c r="D31" s="157"/>
      <c r="E31" s="156"/>
      <c r="F31" s="156"/>
      <c r="G31" s="159"/>
      <c r="H31" s="159"/>
      <c r="I31" s="159"/>
      <c r="J31" s="109"/>
      <c r="K31" s="109"/>
      <c r="L31" s="109"/>
      <c r="M31" s="109"/>
      <c r="N31" s="165">
        <f t="shared" si="0"/>
        <v>0</v>
      </c>
      <c r="O31" s="165">
        <f t="shared" si="1"/>
        <v>0</v>
      </c>
    </row>
    <row r="32" spans="1:15" s="134" customFormat="1" x14ac:dyDescent="0.3">
      <c r="A32" s="156"/>
      <c r="B32" s="157"/>
      <c r="C32" s="157"/>
      <c r="D32" s="157"/>
      <c r="E32" s="156"/>
      <c r="F32" s="156"/>
      <c r="G32" s="159"/>
      <c r="H32" s="159"/>
      <c r="I32" s="159"/>
      <c r="J32" s="109"/>
      <c r="K32" s="109"/>
      <c r="L32" s="109"/>
      <c r="M32" s="109"/>
      <c r="N32" s="165">
        <f t="shared" si="0"/>
        <v>0</v>
      </c>
      <c r="O32" s="165">
        <f t="shared" si="1"/>
        <v>0</v>
      </c>
    </row>
    <row r="33" spans="1:15" x14ac:dyDescent="0.3">
      <c r="A33" s="50"/>
      <c r="B33" s="55"/>
      <c r="C33" s="55"/>
      <c r="D33" s="55"/>
      <c r="E33" s="50"/>
      <c r="F33" s="50"/>
      <c r="G33" s="159"/>
      <c r="H33" s="159"/>
      <c r="I33" s="159"/>
      <c r="J33" s="109"/>
      <c r="K33" s="109"/>
      <c r="L33" s="109"/>
      <c r="M33" s="109"/>
      <c r="N33" s="109">
        <f t="shared" si="0"/>
        <v>0</v>
      </c>
      <c r="O33" s="109">
        <f t="shared" si="1"/>
        <v>0</v>
      </c>
    </row>
    <row r="34" spans="1:15" x14ac:dyDescent="0.3">
      <c r="A34" s="79"/>
      <c r="B34" s="55"/>
      <c r="C34" s="55"/>
      <c r="D34" s="55"/>
      <c r="E34" s="50"/>
      <c r="F34" s="50"/>
      <c r="G34" s="109"/>
      <c r="H34" s="158"/>
      <c r="I34" s="159"/>
      <c r="J34" s="109"/>
      <c r="K34" s="109"/>
      <c r="L34" s="109"/>
      <c r="M34" s="109"/>
      <c r="N34" s="109">
        <f t="shared" si="0"/>
        <v>0</v>
      </c>
      <c r="O34" s="109">
        <f t="shared" si="1"/>
        <v>0</v>
      </c>
    </row>
    <row r="35" spans="1:15" x14ac:dyDescent="0.3">
      <c r="A35" s="79"/>
      <c r="B35" s="55"/>
      <c r="C35" s="55"/>
      <c r="D35" s="55"/>
      <c r="E35" s="50"/>
      <c r="F35" s="156"/>
      <c r="G35" s="109"/>
      <c r="H35" s="158"/>
      <c r="I35" s="159"/>
      <c r="J35" s="109"/>
      <c r="K35" s="109"/>
      <c r="L35" s="109"/>
      <c r="M35" s="109"/>
      <c r="N35" s="109">
        <f t="shared" si="0"/>
        <v>0</v>
      </c>
      <c r="O35" s="109">
        <f t="shared" si="1"/>
        <v>0</v>
      </c>
    </row>
    <row r="36" spans="1:15" x14ac:dyDescent="0.3">
      <c r="A36" s="79"/>
      <c r="B36" s="55"/>
      <c r="C36" s="55"/>
      <c r="D36" s="55"/>
      <c r="E36" s="50"/>
      <c r="F36" s="156"/>
      <c r="G36" s="109"/>
      <c r="H36" s="158"/>
      <c r="I36" s="159"/>
      <c r="J36" s="109"/>
      <c r="K36" s="109"/>
      <c r="L36" s="109"/>
      <c r="M36" s="109"/>
      <c r="N36" s="109">
        <f t="shared" si="0"/>
        <v>0</v>
      </c>
      <c r="O36" s="109">
        <f t="shared" si="1"/>
        <v>0</v>
      </c>
    </row>
    <row r="37" spans="1:15" x14ac:dyDescent="0.3">
      <c r="A37" s="79"/>
      <c r="B37" s="55"/>
      <c r="C37" s="55"/>
      <c r="D37" s="55"/>
      <c r="E37" s="50"/>
      <c r="F37" s="156"/>
      <c r="G37" s="109"/>
      <c r="H37" s="158"/>
      <c r="I37" s="159"/>
      <c r="J37" s="109"/>
      <c r="K37" s="109"/>
      <c r="L37" s="109"/>
      <c r="M37" s="109"/>
      <c r="N37" s="109">
        <f t="shared" si="0"/>
        <v>0</v>
      </c>
      <c r="O37" s="109">
        <f t="shared" si="1"/>
        <v>0</v>
      </c>
    </row>
    <row r="38" spans="1:15" x14ac:dyDescent="0.3">
      <c r="A38" s="79"/>
      <c r="B38" s="55"/>
      <c r="C38" s="55"/>
      <c r="D38" s="55"/>
      <c r="E38" s="50"/>
      <c r="F38" s="156"/>
      <c r="G38" s="109"/>
      <c r="H38" s="158"/>
      <c r="I38" s="159"/>
      <c r="J38" s="109"/>
      <c r="K38" s="109"/>
      <c r="L38" s="109"/>
      <c r="M38" s="109"/>
      <c r="N38" s="109">
        <f t="shared" si="0"/>
        <v>0</v>
      </c>
      <c r="O38" s="109">
        <f t="shared" si="1"/>
        <v>0</v>
      </c>
    </row>
    <row r="39" spans="1:15" x14ac:dyDescent="0.3">
      <c r="A39" s="79"/>
      <c r="B39" s="55"/>
      <c r="C39" s="55"/>
      <c r="D39" s="55"/>
      <c r="E39" s="50"/>
      <c r="F39" s="156"/>
      <c r="G39" s="109"/>
      <c r="H39" s="158"/>
      <c r="I39" s="159"/>
      <c r="J39" s="109"/>
      <c r="K39" s="109"/>
      <c r="L39" s="109"/>
      <c r="M39" s="109"/>
      <c r="N39" s="109">
        <f t="shared" si="0"/>
        <v>0</v>
      </c>
      <c r="O39" s="109">
        <f t="shared" si="1"/>
        <v>0</v>
      </c>
    </row>
    <row r="40" spans="1:15" x14ac:dyDescent="0.3">
      <c r="A40" s="79"/>
      <c r="B40" s="55"/>
      <c r="C40" s="55"/>
      <c r="D40" s="55"/>
      <c r="E40" s="50"/>
      <c r="F40" s="156"/>
      <c r="G40" s="109"/>
      <c r="H40" s="158"/>
      <c r="I40" s="159"/>
      <c r="J40" s="109"/>
      <c r="K40" s="109"/>
      <c r="L40" s="109"/>
      <c r="M40" s="109"/>
      <c r="N40" s="109">
        <f t="shared" si="0"/>
        <v>0</v>
      </c>
      <c r="O40" s="109">
        <f t="shared" si="1"/>
        <v>0</v>
      </c>
    </row>
    <row r="41" spans="1:15" x14ac:dyDescent="0.3">
      <c r="A41" s="79"/>
      <c r="B41" s="55"/>
      <c r="C41" s="55"/>
      <c r="D41" s="55"/>
      <c r="E41" s="50"/>
      <c r="F41" s="156"/>
      <c r="G41" s="109"/>
      <c r="H41" s="158"/>
      <c r="I41" s="159"/>
      <c r="J41" s="109"/>
      <c r="K41" s="109"/>
      <c r="L41" s="109"/>
      <c r="M41" s="109"/>
      <c r="N41" s="109">
        <f t="shared" si="0"/>
        <v>0</v>
      </c>
      <c r="O41" s="109">
        <f t="shared" si="1"/>
        <v>0</v>
      </c>
    </row>
    <row r="42" spans="1:15" s="169" customFormat="1" x14ac:dyDescent="0.3">
      <c r="A42" s="170"/>
      <c r="B42" s="171"/>
      <c r="C42" s="171"/>
      <c r="D42" s="171"/>
      <c r="E42" s="170"/>
      <c r="F42" s="170"/>
      <c r="G42" s="172"/>
      <c r="H42" s="172"/>
      <c r="I42" s="159"/>
      <c r="J42" s="172"/>
      <c r="K42" s="172"/>
      <c r="L42" s="172"/>
      <c r="M42" s="172"/>
      <c r="N42" s="172">
        <f t="shared" si="0"/>
        <v>0</v>
      </c>
      <c r="O42" s="172">
        <f t="shared" si="1"/>
        <v>0</v>
      </c>
    </row>
    <row r="43" spans="1:15" x14ac:dyDescent="0.3">
      <c r="A43" s="79"/>
      <c r="B43" s="55"/>
      <c r="C43" s="55"/>
      <c r="D43" s="55"/>
      <c r="E43" s="50"/>
      <c r="F43" s="156"/>
      <c r="G43" s="109"/>
      <c r="H43" s="158"/>
      <c r="I43" s="159"/>
      <c r="J43" s="109"/>
      <c r="K43" s="109"/>
      <c r="L43" s="109"/>
      <c r="M43" s="109"/>
      <c r="N43" s="109">
        <f t="shared" si="0"/>
        <v>0</v>
      </c>
      <c r="O43" s="109">
        <f t="shared" si="1"/>
        <v>0</v>
      </c>
    </row>
    <row r="44" spans="1:15" x14ac:dyDescent="0.3">
      <c r="A44" s="79"/>
      <c r="B44" s="55"/>
      <c r="C44" s="55"/>
      <c r="D44" s="55"/>
      <c r="E44" s="50"/>
      <c r="F44" s="156"/>
      <c r="G44" s="109"/>
      <c r="H44" s="158"/>
      <c r="I44" s="159"/>
      <c r="J44" s="109"/>
      <c r="K44" s="109"/>
      <c r="L44" s="109"/>
      <c r="M44" s="109"/>
      <c r="N44" s="109">
        <f t="shared" si="0"/>
        <v>0</v>
      </c>
      <c r="O44" s="109">
        <f t="shared" si="1"/>
        <v>0</v>
      </c>
    </row>
    <row r="45" spans="1:15" x14ac:dyDescent="0.3">
      <c r="A45" s="79"/>
      <c r="B45" s="55"/>
      <c r="C45" s="55"/>
      <c r="D45" s="55"/>
      <c r="E45" s="50"/>
      <c r="F45" s="156"/>
      <c r="G45" s="109"/>
      <c r="H45" s="158"/>
      <c r="I45" s="159"/>
      <c r="J45" s="109"/>
      <c r="K45" s="109"/>
      <c r="L45" s="109"/>
      <c r="M45" s="109"/>
      <c r="N45" s="109">
        <f t="shared" si="0"/>
        <v>0</v>
      </c>
      <c r="O45" s="109">
        <f t="shared" si="1"/>
        <v>0</v>
      </c>
    </row>
    <row r="46" spans="1:15" x14ac:dyDescent="0.3">
      <c r="A46" s="79"/>
      <c r="B46" s="55"/>
      <c r="C46" s="55"/>
      <c r="D46" s="157"/>
      <c r="E46" s="50"/>
      <c r="F46" s="156"/>
      <c r="G46" s="109"/>
      <c r="H46" s="158"/>
      <c r="I46" s="159"/>
      <c r="J46" s="109"/>
      <c r="K46" s="109"/>
      <c r="L46" s="109"/>
      <c r="M46" s="109"/>
      <c r="N46" s="109">
        <f t="shared" si="0"/>
        <v>0</v>
      </c>
      <c r="O46" s="109">
        <f t="shared" si="1"/>
        <v>0</v>
      </c>
    </row>
    <row r="47" spans="1:15" x14ac:dyDescent="0.3">
      <c r="A47" s="79"/>
      <c r="B47" s="55"/>
      <c r="C47" s="55"/>
      <c r="D47" s="157"/>
      <c r="E47" s="50"/>
      <c r="F47" s="156"/>
      <c r="G47" s="109"/>
      <c r="H47" s="158"/>
      <c r="I47" s="159"/>
      <c r="J47" s="109"/>
      <c r="K47" s="109"/>
      <c r="L47" s="109"/>
      <c r="M47" s="109"/>
      <c r="N47" s="109">
        <f t="shared" si="0"/>
        <v>0</v>
      </c>
      <c r="O47" s="109">
        <f t="shared" si="1"/>
        <v>0</v>
      </c>
    </row>
    <row r="48" spans="1:15" x14ac:dyDescent="0.3">
      <c r="A48" s="79"/>
      <c r="B48" s="55"/>
      <c r="C48" s="55"/>
      <c r="D48" s="55"/>
      <c r="E48" s="50"/>
      <c r="F48" s="161"/>
      <c r="G48" s="109"/>
      <c r="H48" s="165"/>
      <c r="I48" s="159"/>
      <c r="J48" s="109"/>
      <c r="K48" s="109"/>
      <c r="L48" s="109"/>
      <c r="M48" s="109"/>
      <c r="N48" s="109">
        <f t="shared" si="0"/>
        <v>0</v>
      </c>
      <c r="O48" s="109">
        <f t="shared" si="1"/>
        <v>0</v>
      </c>
    </row>
    <row r="49" spans="1:15" x14ac:dyDescent="0.3">
      <c r="A49" s="79"/>
      <c r="B49" s="55"/>
      <c r="C49" s="55"/>
      <c r="D49" s="55"/>
      <c r="E49" s="50"/>
      <c r="F49" s="162"/>
      <c r="G49" s="109"/>
      <c r="H49" s="165"/>
      <c r="I49" s="159"/>
      <c r="J49" s="109"/>
      <c r="K49" s="109"/>
      <c r="L49" s="109"/>
      <c r="M49" s="109"/>
      <c r="N49" s="109">
        <f t="shared" si="0"/>
        <v>0</v>
      </c>
      <c r="O49" s="109">
        <f t="shared" si="1"/>
        <v>0</v>
      </c>
    </row>
    <row r="50" spans="1:15" x14ac:dyDescent="0.3">
      <c r="A50" s="167"/>
      <c r="B50" s="119"/>
      <c r="C50" s="119"/>
      <c r="D50" s="119"/>
      <c r="E50" s="167"/>
      <c r="F50" s="167"/>
      <c r="G50" s="159"/>
      <c r="H50" s="159"/>
      <c r="I50" s="159"/>
      <c r="J50" s="109"/>
      <c r="K50" s="109"/>
      <c r="L50" s="109"/>
      <c r="M50" s="109"/>
      <c r="N50" s="109">
        <f t="shared" si="0"/>
        <v>0</v>
      </c>
      <c r="O50" s="109">
        <f t="shared" si="1"/>
        <v>0</v>
      </c>
    </row>
    <row r="51" spans="1:15" x14ac:dyDescent="0.3">
      <c r="A51" s="79"/>
      <c r="B51" s="55"/>
      <c r="C51" s="55"/>
      <c r="D51" s="55"/>
      <c r="E51" s="50"/>
      <c r="F51" s="164"/>
      <c r="G51" s="109"/>
      <c r="H51" s="109"/>
      <c r="I51" s="159"/>
      <c r="J51" s="109"/>
      <c r="K51" s="109"/>
      <c r="L51" s="109"/>
      <c r="M51" s="109"/>
      <c r="N51" s="109">
        <f t="shared" si="0"/>
        <v>0</v>
      </c>
      <c r="O51" s="109">
        <f t="shared" si="1"/>
        <v>0</v>
      </c>
    </row>
    <row r="52" spans="1:15" x14ac:dyDescent="0.3">
      <c r="A52" s="79"/>
      <c r="B52" s="55"/>
      <c r="C52" s="55"/>
      <c r="D52" s="55"/>
      <c r="E52" s="50"/>
      <c r="F52" s="50"/>
      <c r="G52" s="109"/>
      <c r="H52" s="165"/>
      <c r="I52" s="159"/>
      <c r="J52" s="109"/>
      <c r="K52" s="109"/>
      <c r="L52" s="109"/>
      <c r="M52" s="109"/>
      <c r="N52" s="109">
        <f t="shared" si="0"/>
        <v>0</v>
      </c>
      <c r="O52" s="109">
        <f t="shared" si="1"/>
        <v>0</v>
      </c>
    </row>
    <row r="53" spans="1:15" x14ac:dyDescent="0.3">
      <c r="A53" s="79"/>
      <c r="B53" s="55"/>
      <c r="C53" s="55"/>
      <c r="D53" s="55"/>
      <c r="E53" s="50"/>
      <c r="F53" s="163"/>
      <c r="G53" s="109"/>
      <c r="H53" s="165"/>
      <c r="I53" s="159"/>
      <c r="J53" s="109"/>
      <c r="K53" s="109"/>
      <c r="L53" s="109"/>
      <c r="M53" s="109"/>
      <c r="N53" s="109">
        <f t="shared" si="0"/>
        <v>0</v>
      </c>
      <c r="O53" s="109">
        <f t="shared" si="1"/>
        <v>0</v>
      </c>
    </row>
    <row r="54" spans="1:15" x14ac:dyDescent="0.3">
      <c r="A54" s="79"/>
      <c r="B54" s="55"/>
      <c r="C54" s="55"/>
      <c r="D54" s="55"/>
      <c r="E54" s="50"/>
      <c r="F54" s="164"/>
      <c r="G54" s="109"/>
      <c r="H54" s="165"/>
      <c r="I54" s="159"/>
      <c r="J54" s="109"/>
      <c r="K54" s="109"/>
      <c r="L54" s="109"/>
      <c r="M54" s="109"/>
      <c r="N54" s="109">
        <f t="shared" si="0"/>
        <v>0</v>
      </c>
      <c r="O54" s="109">
        <f t="shared" si="1"/>
        <v>0</v>
      </c>
    </row>
    <row r="55" spans="1:15" x14ac:dyDescent="0.3">
      <c r="A55" s="79"/>
      <c r="B55" s="55"/>
      <c r="C55" s="55"/>
      <c r="D55" s="55"/>
      <c r="E55" s="50"/>
      <c r="F55" s="164"/>
      <c r="G55" s="109"/>
      <c r="H55" s="165"/>
      <c r="I55" s="159"/>
      <c r="J55" s="109"/>
      <c r="K55" s="109"/>
      <c r="L55" s="109"/>
      <c r="M55" s="109"/>
      <c r="N55" s="109">
        <f t="shared" si="0"/>
        <v>0</v>
      </c>
      <c r="O55" s="109">
        <f t="shared" si="1"/>
        <v>0</v>
      </c>
    </row>
    <row r="56" spans="1:15" x14ac:dyDescent="0.3">
      <c r="A56" s="79"/>
      <c r="B56" s="55"/>
      <c r="C56" s="55"/>
      <c r="D56" s="55"/>
      <c r="E56" s="50"/>
      <c r="F56" s="164"/>
      <c r="G56" s="109"/>
      <c r="H56" s="165"/>
      <c r="I56" s="159"/>
      <c r="J56" s="109"/>
      <c r="K56" s="109"/>
      <c r="L56" s="109"/>
      <c r="M56" s="109"/>
      <c r="N56" s="109">
        <f t="shared" si="0"/>
        <v>0</v>
      </c>
      <c r="O56" s="109">
        <f t="shared" si="1"/>
        <v>0</v>
      </c>
    </row>
    <row r="57" spans="1:15" x14ac:dyDescent="0.3">
      <c r="A57" s="79"/>
      <c r="B57" s="55"/>
      <c r="C57" s="55"/>
      <c r="D57" s="55"/>
      <c r="E57" s="50"/>
      <c r="F57" s="164"/>
      <c r="G57" s="109"/>
      <c r="H57" s="165"/>
      <c r="I57" s="159"/>
      <c r="J57" s="109"/>
      <c r="K57" s="109"/>
      <c r="L57" s="109"/>
      <c r="M57" s="109"/>
      <c r="N57" s="109">
        <f t="shared" si="0"/>
        <v>0</v>
      </c>
      <c r="O57" s="109">
        <f t="shared" si="1"/>
        <v>0</v>
      </c>
    </row>
    <row r="58" spans="1:15" x14ac:dyDescent="0.3">
      <c r="A58" s="164"/>
      <c r="B58" s="55"/>
      <c r="C58" s="171"/>
      <c r="D58" s="55"/>
      <c r="E58" s="50"/>
      <c r="F58" s="50"/>
      <c r="G58" s="109"/>
      <c r="H58" s="109"/>
      <c r="I58" s="159"/>
      <c r="J58" s="109"/>
      <c r="K58" s="109"/>
      <c r="L58" s="109"/>
      <c r="M58" s="109"/>
      <c r="N58" s="109">
        <f t="shared" si="0"/>
        <v>0</v>
      </c>
      <c r="O58" s="109">
        <f t="shared" si="1"/>
        <v>0</v>
      </c>
    </row>
    <row r="59" spans="1:15" x14ac:dyDescent="0.3">
      <c r="A59" s="164"/>
      <c r="B59" s="157"/>
      <c r="C59" s="171"/>
      <c r="D59" s="157"/>
      <c r="E59" s="164"/>
      <c r="F59" s="164"/>
      <c r="G59" s="109"/>
      <c r="H59" s="109"/>
      <c r="I59" s="159"/>
      <c r="J59" s="109"/>
      <c r="K59" s="109"/>
      <c r="L59" s="109"/>
      <c r="M59" s="109"/>
      <c r="N59" s="109">
        <f t="shared" si="0"/>
        <v>0</v>
      </c>
      <c r="O59" s="109">
        <f t="shared" si="1"/>
        <v>0</v>
      </c>
    </row>
    <row r="60" spans="1:15" x14ac:dyDescent="0.3">
      <c r="A60" s="164"/>
      <c r="B60" s="157"/>
      <c r="C60" s="171"/>
      <c r="D60" s="157"/>
      <c r="E60" s="164"/>
      <c r="F60" s="164"/>
      <c r="G60" s="109"/>
      <c r="H60" s="109"/>
      <c r="I60" s="159"/>
      <c r="J60" s="109"/>
      <c r="K60" s="109"/>
      <c r="L60" s="109"/>
      <c r="M60" s="109"/>
      <c r="N60" s="109">
        <f t="shared" si="0"/>
        <v>0</v>
      </c>
      <c r="O60" s="109">
        <f t="shared" si="1"/>
        <v>0</v>
      </c>
    </row>
    <row r="61" spans="1:15" x14ac:dyDescent="0.3">
      <c r="A61" s="164"/>
      <c r="B61" s="157"/>
      <c r="C61" s="171"/>
      <c r="D61" s="157"/>
      <c r="E61" s="164"/>
      <c r="F61" s="164"/>
      <c r="G61" s="109"/>
      <c r="H61" s="109"/>
      <c r="I61" s="159"/>
      <c r="J61" s="109"/>
      <c r="K61" s="109"/>
      <c r="L61" s="109"/>
      <c r="M61" s="109"/>
      <c r="N61" s="109">
        <f t="shared" si="0"/>
        <v>0</v>
      </c>
      <c r="O61" s="109">
        <f t="shared" si="1"/>
        <v>0</v>
      </c>
    </row>
    <row r="62" spans="1:15" x14ac:dyDescent="0.3">
      <c r="A62" s="164"/>
      <c r="B62" s="157"/>
      <c r="C62" s="171"/>
      <c r="D62" s="157"/>
      <c r="E62" s="164"/>
      <c r="F62" s="164"/>
      <c r="G62" s="109"/>
      <c r="H62" s="109"/>
      <c r="I62" s="159"/>
      <c r="J62" s="109"/>
      <c r="K62" s="109"/>
      <c r="L62" s="109"/>
      <c r="M62" s="109"/>
      <c r="N62" s="109">
        <f t="shared" si="0"/>
        <v>0</v>
      </c>
      <c r="O62" s="109">
        <f t="shared" si="1"/>
        <v>0</v>
      </c>
    </row>
    <row r="63" spans="1:15" x14ac:dyDescent="0.3">
      <c r="A63" s="164"/>
      <c r="B63" s="157"/>
      <c r="C63" s="171"/>
      <c r="D63" s="157"/>
      <c r="E63" s="164"/>
      <c r="F63" s="164"/>
      <c r="G63" s="109"/>
      <c r="H63" s="109"/>
      <c r="I63" s="159"/>
      <c r="J63" s="109"/>
      <c r="K63" s="109"/>
      <c r="L63" s="109"/>
      <c r="M63" s="109"/>
      <c r="N63" s="109">
        <f t="shared" si="0"/>
        <v>0</v>
      </c>
      <c r="O63" s="109">
        <f t="shared" si="1"/>
        <v>0</v>
      </c>
    </row>
    <row r="64" spans="1:15" x14ac:dyDescent="0.3">
      <c r="A64" s="164"/>
      <c r="B64" s="157"/>
      <c r="C64" s="171"/>
      <c r="D64" s="157"/>
      <c r="E64" s="164"/>
      <c r="F64" s="164"/>
      <c r="G64" s="109"/>
      <c r="H64" s="109"/>
      <c r="I64" s="159"/>
      <c r="J64" s="109"/>
      <c r="K64" s="109"/>
      <c r="L64" s="109"/>
      <c r="M64" s="109"/>
      <c r="N64" s="109">
        <f t="shared" si="0"/>
        <v>0</v>
      </c>
      <c r="O64" s="109">
        <f t="shared" si="1"/>
        <v>0</v>
      </c>
    </row>
    <row r="65" spans="1:15" x14ac:dyDescent="0.3">
      <c r="A65" s="164"/>
      <c r="B65" s="157"/>
      <c r="C65" s="171"/>
      <c r="D65" s="157"/>
      <c r="E65" s="164"/>
      <c r="F65" s="164"/>
      <c r="G65" s="109"/>
      <c r="H65" s="109"/>
      <c r="I65" s="159"/>
      <c r="J65" s="109"/>
      <c r="K65" s="109"/>
      <c r="L65" s="109"/>
      <c r="M65" s="109"/>
      <c r="N65" s="109">
        <f t="shared" si="0"/>
        <v>0</v>
      </c>
      <c r="O65" s="109">
        <f t="shared" si="1"/>
        <v>0</v>
      </c>
    </row>
    <row r="66" spans="1:15" x14ac:dyDescent="0.3">
      <c r="A66" s="164"/>
      <c r="B66" s="157"/>
      <c r="C66" s="171"/>
      <c r="D66" s="157"/>
      <c r="E66" s="164"/>
      <c r="F66" s="164"/>
      <c r="G66" s="109"/>
      <c r="H66" s="109"/>
      <c r="I66" s="159"/>
      <c r="J66" s="109"/>
      <c r="K66" s="109"/>
      <c r="L66" s="109"/>
      <c r="M66" s="109"/>
      <c r="N66" s="109">
        <f t="shared" si="0"/>
        <v>0</v>
      </c>
      <c r="O66" s="109">
        <f t="shared" si="1"/>
        <v>0</v>
      </c>
    </row>
    <row r="67" spans="1:15" x14ac:dyDescent="0.3">
      <c r="A67" s="164"/>
      <c r="B67" s="157"/>
      <c r="C67" s="171"/>
      <c r="D67" s="157"/>
      <c r="E67" s="164"/>
      <c r="F67" s="164"/>
      <c r="G67" s="109"/>
      <c r="H67" s="109"/>
      <c r="I67" s="159"/>
      <c r="J67" s="109"/>
      <c r="K67" s="109"/>
      <c r="L67" s="109"/>
      <c r="M67" s="109"/>
      <c r="N67" s="109">
        <f t="shared" si="0"/>
        <v>0</v>
      </c>
      <c r="O67" s="109">
        <f t="shared" si="1"/>
        <v>0</v>
      </c>
    </row>
    <row r="68" spans="1:15" x14ac:dyDescent="0.3">
      <c r="A68" s="164"/>
      <c r="B68" s="157"/>
      <c r="C68" s="171"/>
      <c r="D68" s="157"/>
      <c r="E68" s="164"/>
      <c r="F68" s="164"/>
      <c r="G68" s="109"/>
      <c r="H68" s="109"/>
      <c r="I68" s="159"/>
      <c r="J68" s="109"/>
      <c r="K68" s="109"/>
      <c r="L68" s="109"/>
      <c r="M68" s="109"/>
      <c r="N68" s="109">
        <f t="shared" si="0"/>
        <v>0</v>
      </c>
      <c r="O68" s="109">
        <f t="shared" si="1"/>
        <v>0</v>
      </c>
    </row>
    <row r="69" spans="1:15" x14ac:dyDescent="0.3">
      <c r="A69" s="164"/>
      <c r="B69" s="157"/>
      <c r="C69" s="171"/>
      <c r="D69" s="157"/>
      <c r="E69" s="164"/>
      <c r="F69" s="164"/>
      <c r="G69" s="109"/>
      <c r="H69" s="109"/>
      <c r="I69" s="159"/>
      <c r="J69" s="109"/>
      <c r="K69" s="109"/>
      <c r="L69" s="109"/>
      <c r="M69" s="109"/>
      <c r="N69" s="109">
        <f t="shared" si="0"/>
        <v>0</v>
      </c>
      <c r="O69" s="109">
        <f t="shared" si="1"/>
        <v>0</v>
      </c>
    </row>
    <row r="70" spans="1:15" x14ac:dyDescent="0.3">
      <c r="A70" s="164"/>
      <c r="B70" s="55"/>
      <c r="C70" s="55"/>
      <c r="D70" s="55"/>
      <c r="E70" s="50"/>
      <c r="F70" s="50"/>
      <c r="G70" s="109"/>
      <c r="H70" s="109"/>
      <c r="I70" s="159"/>
      <c r="J70" s="109"/>
      <c r="K70" s="109"/>
      <c r="L70" s="109"/>
      <c r="M70" s="109"/>
      <c r="N70" s="109">
        <f t="shared" si="0"/>
        <v>0</v>
      </c>
      <c r="O70" s="109">
        <f t="shared" si="1"/>
        <v>0</v>
      </c>
    </row>
    <row r="71" spans="1:15" x14ac:dyDescent="0.3">
      <c r="A71" s="50"/>
      <c r="B71" s="55"/>
      <c r="C71" s="55"/>
      <c r="D71" s="55"/>
      <c r="E71" s="50"/>
      <c r="F71" s="170"/>
      <c r="G71" s="109"/>
      <c r="H71" s="172"/>
      <c r="I71" s="159"/>
      <c r="J71" s="109"/>
      <c r="K71" s="109"/>
      <c r="L71" s="109"/>
      <c r="M71" s="109"/>
      <c r="N71" s="109">
        <f t="shared" si="0"/>
        <v>0</v>
      </c>
      <c r="O71" s="109">
        <f t="shared" si="1"/>
        <v>0</v>
      </c>
    </row>
    <row r="72" spans="1:15" s="168" customFormat="1" x14ac:dyDescent="0.3">
      <c r="A72" s="164"/>
      <c r="B72" s="157"/>
      <c r="C72" s="157"/>
      <c r="D72" s="157"/>
      <c r="E72" s="164"/>
      <c r="F72" s="164"/>
      <c r="G72" s="165"/>
      <c r="H72" s="172"/>
      <c r="I72" s="159"/>
      <c r="J72" s="165"/>
      <c r="K72" s="165"/>
      <c r="L72" s="165"/>
      <c r="M72" s="165"/>
      <c r="N72" s="165">
        <f t="shared" ref="N72:N74" si="2">I72+K72</f>
        <v>0</v>
      </c>
      <c r="O72" s="165">
        <f t="shared" ref="O72:O74" si="3">G72+H72+I72+J72+K72+L72+M72</f>
        <v>0</v>
      </c>
    </row>
    <row r="73" spans="1:15" s="168" customFormat="1" x14ac:dyDescent="0.3">
      <c r="A73" s="164"/>
      <c r="B73" s="157"/>
      <c r="C73" s="157"/>
      <c r="D73" s="157"/>
      <c r="E73" s="164"/>
      <c r="F73" s="170"/>
      <c r="G73" s="165"/>
      <c r="H73" s="172"/>
      <c r="I73" s="159"/>
      <c r="J73" s="165"/>
      <c r="K73" s="165"/>
      <c r="L73" s="165"/>
      <c r="M73" s="165"/>
      <c r="N73" s="165">
        <f t="shared" si="2"/>
        <v>0</v>
      </c>
      <c r="O73" s="165">
        <f t="shared" si="3"/>
        <v>0</v>
      </c>
    </row>
    <row r="74" spans="1:15" s="168" customFormat="1" x14ac:dyDescent="0.3">
      <c r="A74" s="164"/>
      <c r="B74" s="157"/>
      <c r="C74" s="157"/>
      <c r="D74" s="157"/>
      <c r="E74" s="164"/>
      <c r="F74" s="170"/>
      <c r="G74" s="165"/>
      <c r="H74" s="172"/>
      <c r="I74" s="159"/>
      <c r="J74" s="165"/>
      <c r="K74" s="165"/>
      <c r="L74" s="165"/>
      <c r="M74" s="165"/>
      <c r="N74" s="165">
        <f t="shared" si="2"/>
        <v>0</v>
      </c>
      <c r="O74" s="165">
        <f t="shared" si="3"/>
        <v>0</v>
      </c>
    </row>
    <row r="75" spans="1:15" s="168" customFormat="1" x14ac:dyDescent="0.3">
      <c r="A75" s="164"/>
      <c r="B75" s="157"/>
      <c r="C75" s="157"/>
      <c r="D75" s="157"/>
      <c r="E75" s="164"/>
      <c r="F75" s="170"/>
      <c r="G75" s="165"/>
      <c r="H75" s="172"/>
      <c r="I75" s="159"/>
      <c r="J75" s="165"/>
      <c r="K75" s="165"/>
      <c r="L75" s="165"/>
      <c r="M75" s="165"/>
      <c r="N75" s="165">
        <f t="shared" ref="N75:N84" si="4">I75+K75</f>
        <v>0</v>
      </c>
      <c r="O75" s="165">
        <f t="shared" ref="O75:O84" si="5">G75+H75+I75+J75+K75+L75+M75</f>
        <v>0</v>
      </c>
    </row>
    <row r="76" spans="1:15" s="168" customFormat="1" x14ac:dyDescent="0.3">
      <c r="A76" s="164"/>
      <c r="B76" s="157"/>
      <c r="C76" s="157"/>
      <c r="D76" s="157"/>
      <c r="E76" s="164"/>
      <c r="F76" s="170"/>
      <c r="G76" s="165"/>
      <c r="H76" s="165"/>
      <c r="I76" s="159"/>
      <c r="J76" s="165"/>
      <c r="K76" s="165"/>
      <c r="L76" s="165"/>
      <c r="M76" s="165"/>
      <c r="N76" s="165">
        <f t="shared" si="4"/>
        <v>0</v>
      </c>
      <c r="O76" s="165">
        <f t="shared" si="5"/>
        <v>0</v>
      </c>
    </row>
    <row r="77" spans="1:15" s="168" customFormat="1" x14ac:dyDescent="0.3">
      <c r="A77" s="170"/>
      <c r="B77" s="171"/>
      <c r="C77" s="157"/>
      <c r="D77" s="157"/>
      <c r="E77" s="164"/>
      <c r="F77" s="170"/>
      <c r="G77" s="165"/>
      <c r="H77" s="165"/>
      <c r="I77" s="159"/>
      <c r="J77" s="165"/>
      <c r="K77" s="165"/>
      <c r="L77" s="165"/>
      <c r="M77" s="165"/>
      <c r="N77" s="165">
        <f t="shared" si="4"/>
        <v>0</v>
      </c>
      <c r="O77" s="165">
        <f t="shared" si="5"/>
        <v>0</v>
      </c>
    </row>
    <row r="78" spans="1:15" s="168" customFormat="1" x14ac:dyDescent="0.3">
      <c r="A78" s="170"/>
      <c r="B78" s="171"/>
      <c r="C78" s="157"/>
      <c r="D78" s="157"/>
      <c r="E78" s="164"/>
      <c r="F78" s="170"/>
      <c r="G78" s="165"/>
      <c r="H78" s="165"/>
      <c r="I78" s="159"/>
      <c r="J78" s="165"/>
      <c r="K78" s="165"/>
      <c r="L78" s="165"/>
      <c r="M78" s="165"/>
      <c r="N78" s="165">
        <f t="shared" si="4"/>
        <v>0</v>
      </c>
      <c r="O78" s="165">
        <f t="shared" si="5"/>
        <v>0</v>
      </c>
    </row>
    <row r="79" spans="1:15" s="168" customFormat="1" x14ac:dyDescent="0.3">
      <c r="A79" s="170"/>
      <c r="B79" s="171"/>
      <c r="C79" s="157"/>
      <c r="D79" s="157"/>
      <c r="E79" s="164"/>
      <c r="F79" s="170"/>
      <c r="G79" s="165"/>
      <c r="H79" s="165"/>
      <c r="I79" s="159"/>
      <c r="J79" s="165"/>
      <c r="K79" s="165"/>
      <c r="L79" s="165"/>
      <c r="M79" s="165"/>
      <c r="N79" s="165">
        <f t="shared" si="4"/>
        <v>0</v>
      </c>
      <c r="O79" s="165">
        <f t="shared" si="5"/>
        <v>0</v>
      </c>
    </row>
    <row r="80" spans="1:15" s="168" customFormat="1" x14ac:dyDescent="0.3">
      <c r="A80" s="170"/>
      <c r="B80" s="171"/>
      <c r="C80" s="157"/>
      <c r="D80" s="157"/>
      <c r="E80" s="164"/>
      <c r="F80" s="170"/>
      <c r="G80" s="165"/>
      <c r="H80" s="165"/>
      <c r="I80" s="159"/>
      <c r="J80" s="165"/>
      <c r="K80" s="165"/>
      <c r="L80" s="165"/>
      <c r="M80" s="165"/>
      <c r="N80" s="165">
        <f t="shared" si="4"/>
        <v>0</v>
      </c>
      <c r="O80" s="165">
        <f t="shared" si="5"/>
        <v>0</v>
      </c>
    </row>
    <row r="81" spans="1:15" s="168" customFormat="1" x14ac:dyDescent="0.3">
      <c r="A81" s="170"/>
      <c r="B81" s="171"/>
      <c r="C81" s="157"/>
      <c r="D81" s="157"/>
      <c r="E81" s="164"/>
      <c r="F81" s="170"/>
      <c r="G81" s="165"/>
      <c r="H81" s="165"/>
      <c r="I81" s="159"/>
      <c r="J81" s="165"/>
      <c r="K81" s="165"/>
      <c r="L81" s="165"/>
      <c r="M81" s="165"/>
      <c r="N81" s="165">
        <f t="shared" si="4"/>
        <v>0</v>
      </c>
      <c r="O81" s="165">
        <f t="shared" si="5"/>
        <v>0</v>
      </c>
    </row>
    <row r="82" spans="1:15" s="168" customFormat="1" x14ac:dyDescent="0.3">
      <c r="A82" s="170"/>
      <c r="B82" s="171"/>
      <c r="C82" s="171"/>
      <c r="D82" s="171"/>
      <c r="E82" s="170"/>
      <c r="F82" s="170"/>
      <c r="G82" s="172"/>
      <c r="H82" s="172"/>
      <c r="I82" s="159"/>
      <c r="J82" s="165"/>
      <c r="K82" s="165"/>
      <c r="L82" s="165"/>
      <c r="M82" s="165"/>
      <c r="N82" s="165">
        <f t="shared" si="4"/>
        <v>0</v>
      </c>
      <c r="O82" s="165">
        <f t="shared" si="5"/>
        <v>0</v>
      </c>
    </row>
    <row r="83" spans="1:15" s="168" customFormat="1" x14ac:dyDescent="0.3">
      <c r="A83" s="170"/>
      <c r="B83" s="171"/>
      <c r="C83" s="171"/>
      <c r="D83" s="171"/>
      <c r="E83" s="170"/>
      <c r="F83" s="170"/>
      <c r="G83" s="172"/>
      <c r="H83" s="172"/>
      <c r="I83" s="159"/>
      <c r="J83" s="165"/>
      <c r="K83" s="165"/>
      <c r="L83" s="165"/>
      <c r="M83" s="165"/>
      <c r="N83" s="165">
        <f t="shared" si="4"/>
        <v>0</v>
      </c>
      <c r="O83" s="165">
        <f t="shared" si="5"/>
        <v>0</v>
      </c>
    </row>
    <row r="84" spans="1:15" s="168" customFormat="1" x14ac:dyDescent="0.3">
      <c r="A84" s="170"/>
      <c r="B84" s="171"/>
      <c r="C84" s="171"/>
      <c r="D84" s="171"/>
      <c r="E84" s="170"/>
      <c r="F84" s="170"/>
      <c r="G84" s="165"/>
      <c r="H84" s="165"/>
      <c r="I84" s="159"/>
      <c r="J84" s="165"/>
      <c r="K84" s="165"/>
      <c r="L84" s="165"/>
      <c r="M84" s="165"/>
      <c r="N84" s="165">
        <f t="shared" si="4"/>
        <v>0</v>
      </c>
      <c r="O84" s="165">
        <f t="shared" si="5"/>
        <v>0</v>
      </c>
    </row>
    <row r="85" spans="1:15" s="168" customFormat="1" x14ac:dyDescent="0.3">
      <c r="A85" s="170"/>
      <c r="B85" s="171"/>
      <c r="C85" s="157"/>
      <c r="D85" s="157"/>
      <c r="E85" s="164"/>
      <c r="F85" s="164"/>
      <c r="G85" s="165"/>
      <c r="H85" s="165"/>
      <c r="I85" s="159"/>
      <c r="J85" s="165"/>
      <c r="K85" s="165"/>
      <c r="L85" s="165"/>
      <c r="M85" s="165"/>
      <c r="N85" s="165">
        <f t="shared" ref="N85:N148" si="6">I85+K85</f>
        <v>0</v>
      </c>
      <c r="O85" s="165">
        <f t="shared" ref="O85:O148" si="7">G85+H85+I85+J85+K85+L85+M85</f>
        <v>0</v>
      </c>
    </row>
    <row r="86" spans="1:15" s="168" customFormat="1" x14ac:dyDescent="0.3">
      <c r="A86" s="170"/>
      <c r="B86" s="171"/>
      <c r="C86" s="157"/>
      <c r="D86" s="157"/>
      <c r="E86" s="164"/>
      <c r="F86" s="164"/>
      <c r="G86" s="165"/>
      <c r="H86" s="165"/>
      <c r="I86" s="159"/>
      <c r="J86" s="165"/>
      <c r="K86" s="165"/>
      <c r="L86" s="165"/>
      <c r="M86" s="165"/>
      <c r="N86" s="165">
        <f t="shared" si="6"/>
        <v>0</v>
      </c>
      <c r="O86" s="165">
        <f t="shared" si="7"/>
        <v>0</v>
      </c>
    </row>
    <row r="87" spans="1:15" s="168" customFormat="1" x14ac:dyDescent="0.3">
      <c r="A87" s="170"/>
      <c r="B87" s="171"/>
      <c r="C87" s="157"/>
      <c r="D87" s="157"/>
      <c r="E87" s="164"/>
      <c r="F87" s="164"/>
      <c r="G87" s="165"/>
      <c r="H87" s="165"/>
      <c r="I87" s="159"/>
      <c r="J87" s="165"/>
      <c r="K87" s="165"/>
      <c r="L87" s="165"/>
      <c r="M87" s="165"/>
      <c r="N87" s="165">
        <f t="shared" si="6"/>
        <v>0</v>
      </c>
      <c r="O87" s="165">
        <f t="shared" si="7"/>
        <v>0</v>
      </c>
    </row>
    <row r="88" spans="1:15" s="168" customFormat="1" x14ac:dyDescent="0.3">
      <c r="A88" s="170"/>
      <c r="B88" s="171"/>
      <c r="C88" s="157"/>
      <c r="D88" s="157"/>
      <c r="E88" s="164"/>
      <c r="F88" s="164"/>
      <c r="G88" s="165"/>
      <c r="H88" s="165"/>
      <c r="I88" s="159"/>
      <c r="J88" s="165"/>
      <c r="K88" s="165"/>
      <c r="L88" s="165"/>
      <c r="M88" s="165"/>
      <c r="N88" s="165">
        <f t="shared" si="6"/>
        <v>0</v>
      </c>
      <c r="O88" s="165">
        <f t="shared" si="7"/>
        <v>0</v>
      </c>
    </row>
    <row r="89" spans="1:15" s="168" customFormat="1" x14ac:dyDescent="0.3">
      <c r="A89" s="164"/>
      <c r="B89" s="157"/>
      <c r="C89" s="157"/>
      <c r="D89" s="157"/>
      <c r="E89" s="164"/>
      <c r="F89" s="164"/>
      <c r="G89" s="165"/>
      <c r="H89" s="165"/>
      <c r="I89" s="159"/>
      <c r="J89" s="165"/>
      <c r="K89" s="165"/>
      <c r="L89" s="165"/>
      <c r="M89" s="165"/>
      <c r="N89" s="165">
        <f t="shared" si="6"/>
        <v>0</v>
      </c>
      <c r="O89" s="165">
        <f t="shared" si="7"/>
        <v>0</v>
      </c>
    </row>
    <row r="90" spans="1:15" s="168" customFormat="1" x14ac:dyDescent="0.3">
      <c r="A90" s="164"/>
      <c r="B90" s="157"/>
      <c r="C90" s="157"/>
      <c r="D90" s="157"/>
      <c r="E90" s="164"/>
      <c r="F90" s="164"/>
      <c r="G90" s="165"/>
      <c r="H90" s="165"/>
      <c r="I90" s="159"/>
      <c r="J90" s="165"/>
      <c r="K90" s="165"/>
      <c r="L90" s="165"/>
      <c r="M90" s="165"/>
      <c r="N90" s="165">
        <f t="shared" si="6"/>
        <v>0</v>
      </c>
      <c r="O90" s="165">
        <f t="shared" si="7"/>
        <v>0</v>
      </c>
    </row>
    <row r="91" spans="1:15" s="168" customFormat="1" x14ac:dyDescent="0.3">
      <c r="A91" s="164"/>
      <c r="B91" s="157"/>
      <c r="C91" s="157"/>
      <c r="D91" s="157"/>
      <c r="E91" s="164"/>
      <c r="F91" s="164"/>
      <c r="G91" s="165"/>
      <c r="H91" s="165"/>
      <c r="I91" s="159"/>
      <c r="J91" s="165"/>
      <c r="K91" s="165"/>
      <c r="L91" s="165"/>
      <c r="M91" s="165"/>
      <c r="N91" s="165">
        <f t="shared" si="6"/>
        <v>0</v>
      </c>
      <c r="O91" s="165">
        <f t="shared" si="7"/>
        <v>0</v>
      </c>
    </row>
    <row r="92" spans="1:15" s="168" customFormat="1" x14ac:dyDescent="0.3">
      <c r="A92" s="164"/>
      <c r="B92" s="157"/>
      <c r="C92" s="157"/>
      <c r="D92" s="157"/>
      <c r="E92" s="164"/>
      <c r="F92" s="164"/>
      <c r="G92" s="165"/>
      <c r="H92" s="165"/>
      <c r="I92" s="159"/>
      <c r="J92" s="165"/>
      <c r="K92" s="165"/>
      <c r="L92" s="165"/>
      <c r="M92" s="165"/>
      <c r="N92" s="165">
        <f t="shared" si="6"/>
        <v>0</v>
      </c>
      <c r="O92" s="165">
        <f t="shared" si="7"/>
        <v>0</v>
      </c>
    </row>
    <row r="93" spans="1:15" s="168" customFormat="1" x14ac:dyDescent="0.3">
      <c r="A93" s="164"/>
      <c r="B93" s="157"/>
      <c r="C93" s="157"/>
      <c r="D93" s="157"/>
      <c r="E93" s="164"/>
      <c r="F93" s="164"/>
      <c r="G93" s="165"/>
      <c r="H93" s="165"/>
      <c r="I93" s="159"/>
      <c r="J93" s="165"/>
      <c r="K93" s="165"/>
      <c r="L93" s="165"/>
      <c r="M93" s="165"/>
      <c r="N93" s="165">
        <f t="shared" si="6"/>
        <v>0</v>
      </c>
      <c r="O93" s="165">
        <f t="shared" si="7"/>
        <v>0</v>
      </c>
    </row>
    <row r="94" spans="1:15" s="168" customFormat="1" x14ac:dyDescent="0.3">
      <c r="A94" s="164"/>
      <c r="B94" s="157"/>
      <c r="C94" s="157"/>
      <c r="D94" s="157"/>
      <c r="E94" s="164"/>
      <c r="F94" s="164"/>
      <c r="G94" s="165"/>
      <c r="H94" s="165"/>
      <c r="I94" s="159"/>
      <c r="J94" s="165"/>
      <c r="K94" s="165"/>
      <c r="L94" s="165"/>
      <c r="M94" s="165"/>
      <c r="N94" s="165">
        <f t="shared" si="6"/>
        <v>0</v>
      </c>
      <c r="O94" s="165">
        <f t="shared" si="7"/>
        <v>0</v>
      </c>
    </row>
    <row r="95" spans="1:15" s="168" customFormat="1" x14ac:dyDescent="0.3">
      <c r="A95" s="164"/>
      <c r="B95" s="157"/>
      <c r="C95" s="157"/>
      <c r="D95" s="157"/>
      <c r="E95" s="164"/>
      <c r="F95" s="164"/>
      <c r="G95" s="165"/>
      <c r="H95" s="165"/>
      <c r="I95" s="159"/>
      <c r="J95" s="165"/>
      <c r="K95" s="165"/>
      <c r="L95" s="165"/>
      <c r="M95" s="165"/>
      <c r="N95" s="165">
        <f t="shared" si="6"/>
        <v>0</v>
      </c>
      <c r="O95" s="165">
        <f t="shared" si="7"/>
        <v>0</v>
      </c>
    </row>
    <row r="96" spans="1:15" s="168" customFormat="1" x14ac:dyDescent="0.3">
      <c r="A96" s="164"/>
      <c r="B96" s="157"/>
      <c r="C96" s="157"/>
      <c r="D96" s="157"/>
      <c r="E96" s="164"/>
      <c r="F96" s="164"/>
      <c r="G96" s="165"/>
      <c r="H96" s="165"/>
      <c r="I96" s="159"/>
      <c r="J96" s="165"/>
      <c r="K96" s="165"/>
      <c r="L96" s="165"/>
      <c r="M96" s="165"/>
      <c r="N96" s="165">
        <f t="shared" si="6"/>
        <v>0</v>
      </c>
      <c r="O96" s="165">
        <f t="shared" si="7"/>
        <v>0</v>
      </c>
    </row>
    <row r="97" spans="1:15" s="168" customFormat="1" x14ac:dyDescent="0.3">
      <c r="A97" s="164"/>
      <c r="B97" s="157"/>
      <c r="C97" s="157"/>
      <c r="D97" s="157"/>
      <c r="E97" s="164"/>
      <c r="F97" s="164"/>
      <c r="G97" s="165"/>
      <c r="H97" s="165"/>
      <c r="I97" s="159"/>
      <c r="J97" s="165"/>
      <c r="K97" s="165"/>
      <c r="L97" s="165"/>
      <c r="M97" s="165"/>
      <c r="N97" s="165">
        <f t="shared" si="6"/>
        <v>0</v>
      </c>
      <c r="O97" s="165">
        <f t="shared" si="7"/>
        <v>0</v>
      </c>
    </row>
    <row r="98" spans="1:15" s="168" customFormat="1" x14ac:dyDescent="0.3">
      <c r="A98" s="164"/>
      <c r="B98" s="157"/>
      <c r="C98" s="157"/>
      <c r="D98" s="157"/>
      <c r="E98" s="164"/>
      <c r="F98" s="164"/>
      <c r="G98" s="165"/>
      <c r="H98" s="165"/>
      <c r="I98" s="159"/>
      <c r="J98" s="165"/>
      <c r="K98" s="165"/>
      <c r="L98" s="165"/>
      <c r="M98" s="165"/>
      <c r="N98" s="165">
        <f t="shared" si="6"/>
        <v>0</v>
      </c>
      <c r="O98" s="165">
        <f t="shared" si="7"/>
        <v>0</v>
      </c>
    </row>
    <row r="99" spans="1:15" s="168" customFormat="1" x14ac:dyDescent="0.3">
      <c r="A99" s="164"/>
      <c r="B99" s="157"/>
      <c r="C99" s="157"/>
      <c r="D99" s="157"/>
      <c r="E99" s="164"/>
      <c r="F99" s="164"/>
      <c r="G99" s="165"/>
      <c r="H99" s="165"/>
      <c r="I99" s="159"/>
      <c r="J99" s="165"/>
      <c r="K99" s="165"/>
      <c r="L99" s="165"/>
      <c r="M99" s="165"/>
      <c r="N99" s="165">
        <f t="shared" si="6"/>
        <v>0</v>
      </c>
      <c r="O99" s="165">
        <f t="shared" si="7"/>
        <v>0</v>
      </c>
    </row>
    <row r="100" spans="1:15" s="168" customFormat="1" x14ac:dyDescent="0.3">
      <c r="A100" s="164"/>
      <c r="B100" s="157"/>
      <c r="C100" s="157"/>
      <c r="D100" s="157"/>
      <c r="E100" s="164"/>
      <c r="F100" s="164"/>
      <c r="G100" s="165"/>
      <c r="H100" s="165"/>
      <c r="I100" s="159"/>
      <c r="J100" s="165"/>
      <c r="K100" s="165"/>
      <c r="L100" s="165"/>
      <c r="M100" s="165"/>
      <c r="N100" s="165">
        <f t="shared" si="6"/>
        <v>0</v>
      </c>
      <c r="O100" s="165">
        <f t="shared" si="7"/>
        <v>0</v>
      </c>
    </row>
    <row r="101" spans="1:15" s="168" customFormat="1" x14ac:dyDescent="0.3">
      <c r="A101" s="164"/>
      <c r="B101" s="157"/>
      <c r="C101" s="157"/>
      <c r="D101" s="157"/>
      <c r="E101" s="164"/>
      <c r="F101" s="164"/>
      <c r="G101" s="165"/>
      <c r="H101" s="165"/>
      <c r="I101" s="159"/>
      <c r="J101" s="165"/>
      <c r="K101" s="165"/>
      <c r="L101" s="165"/>
      <c r="M101" s="165"/>
      <c r="N101" s="165">
        <f t="shared" si="6"/>
        <v>0</v>
      </c>
      <c r="O101" s="165">
        <f t="shared" si="7"/>
        <v>0</v>
      </c>
    </row>
    <row r="102" spans="1:15" s="168" customFormat="1" x14ac:dyDescent="0.3">
      <c r="A102" s="164"/>
      <c r="B102" s="157"/>
      <c r="C102" s="157"/>
      <c r="D102" s="157"/>
      <c r="E102" s="164"/>
      <c r="F102" s="164"/>
      <c r="G102" s="165"/>
      <c r="H102" s="165"/>
      <c r="I102" s="159"/>
      <c r="J102" s="165"/>
      <c r="K102" s="165"/>
      <c r="L102" s="165"/>
      <c r="M102" s="165"/>
      <c r="N102" s="165">
        <f t="shared" si="6"/>
        <v>0</v>
      </c>
      <c r="O102" s="165">
        <f t="shared" si="7"/>
        <v>0</v>
      </c>
    </row>
    <row r="103" spans="1:15" s="168" customFormat="1" x14ac:dyDescent="0.3">
      <c r="A103" s="164"/>
      <c r="B103" s="157"/>
      <c r="C103" s="157"/>
      <c r="D103" s="157"/>
      <c r="E103" s="164"/>
      <c r="F103" s="164"/>
      <c r="G103" s="165"/>
      <c r="H103" s="165"/>
      <c r="I103" s="159"/>
      <c r="J103" s="165"/>
      <c r="K103" s="165"/>
      <c r="L103" s="165"/>
      <c r="M103" s="165"/>
      <c r="N103" s="165">
        <f t="shared" si="6"/>
        <v>0</v>
      </c>
      <c r="O103" s="165">
        <f t="shared" si="7"/>
        <v>0</v>
      </c>
    </row>
    <row r="104" spans="1:15" s="168" customFormat="1" x14ac:dyDescent="0.3">
      <c r="A104" s="164"/>
      <c r="B104" s="157"/>
      <c r="C104" s="157"/>
      <c r="D104" s="157"/>
      <c r="E104" s="164"/>
      <c r="F104" s="164"/>
      <c r="G104" s="165"/>
      <c r="H104" s="165"/>
      <c r="I104" s="159"/>
      <c r="J104" s="165"/>
      <c r="K104" s="165"/>
      <c r="L104" s="165"/>
      <c r="M104" s="165"/>
      <c r="N104" s="165">
        <f t="shared" si="6"/>
        <v>0</v>
      </c>
      <c r="O104" s="165">
        <f t="shared" si="7"/>
        <v>0</v>
      </c>
    </row>
    <row r="105" spans="1:15" s="168" customFormat="1" x14ac:dyDescent="0.3">
      <c r="A105" s="164"/>
      <c r="B105" s="157"/>
      <c r="C105" s="157"/>
      <c r="D105" s="157"/>
      <c r="E105" s="164"/>
      <c r="F105" s="164"/>
      <c r="G105" s="165"/>
      <c r="H105" s="165"/>
      <c r="I105" s="159"/>
      <c r="J105" s="165"/>
      <c r="K105" s="165"/>
      <c r="L105" s="165"/>
      <c r="M105" s="165"/>
      <c r="N105" s="165">
        <f t="shared" si="6"/>
        <v>0</v>
      </c>
      <c r="O105" s="165">
        <f t="shared" si="7"/>
        <v>0</v>
      </c>
    </row>
    <row r="106" spans="1:15" s="168" customFormat="1" x14ac:dyDescent="0.3">
      <c r="A106" s="164"/>
      <c r="B106" s="157"/>
      <c r="C106" s="157"/>
      <c r="D106" s="157"/>
      <c r="E106" s="164"/>
      <c r="F106" s="164"/>
      <c r="G106" s="165"/>
      <c r="H106" s="165"/>
      <c r="I106" s="159"/>
      <c r="J106" s="165"/>
      <c r="K106" s="165"/>
      <c r="L106" s="165"/>
      <c r="M106" s="165"/>
      <c r="N106" s="165">
        <f t="shared" si="6"/>
        <v>0</v>
      </c>
      <c r="O106" s="165">
        <f t="shared" si="7"/>
        <v>0</v>
      </c>
    </row>
    <row r="107" spans="1:15" s="168" customFormat="1" x14ac:dyDescent="0.3">
      <c r="A107" s="164"/>
      <c r="B107" s="157"/>
      <c r="C107" s="157"/>
      <c r="D107" s="157"/>
      <c r="E107" s="164"/>
      <c r="F107" s="164"/>
      <c r="G107" s="165"/>
      <c r="H107" s="165"/>
      <c r="I107" s="159"/>
      <c r="J107" s="165"/>
      <c r="K107" s="165"/>
      <c r="L107" s="165"/>
      <c r="M107" s="165"/>
      <c r="N107" s="165">
        <f t="shared" si="6"/>
        <v>0</v>
      </c>
      <c r="O107" s="165">
        <f t="shared" si="7"/>
        <v>0</v>
      </c>
    </row>
    <row r="108" spans="1:15" s="168" customFormat="1" x14ac:dyDescent="0.3">
      <c r="A108" s="164"/>
      <c r="B108" s="157"/>
      <c r="C108" s="157"/>
      <c r="D108" s="157"/>
      <c r="E108" s="164"/>
      <c r="F108" s="164"/>
      <c r="G108" s="165"/>
      <c r="H108" s="165"/>
      <c r="I108" s="159"/>
      <c r="J108" s="165"/>
      <c r="K108" s="165"/>
      <c r="L108" s="165"/>
      <c r="M108" s="165"/>
      <c r="N108" s="165">
        <f t="shared" si="6"/>
        <v>0</v>
      </c>
      <c r="O108" s="165">
        <f t="shared" si="7"/>
        <v>0</v>
      </c>
    </row>
    <row r="109" spans="1:15" s="168" customFormat="1" x14ac:dyDescent="0.3">
      <c r="A109" s="164"/>
      <c r="B109" s="157"/>
      <c r="C109" s="157"/>
      <c r="D109" s="157"/>
      <c r="E109" s="164"/>
      <c r="F109" s="164"/>
      <c r="G109" s="165"/>
      <c r="H109" s="165"/>
      <c r="I109" s="159"/>
      <c r="J109" s="165"/>
      <c r="K109" s="165"/>
      <c r="L109" s="165"/>
      <c r="M109" s="165"/>
      <c r="N109" s="165">
        <f t="shared" si="6"/>
        <v>0</v>
      </c>
      <c r="O109" s="165">
        <f t="shared" si="7"/>
        <v>0</v>
      </c>
    </row>
    <row r="110" spans="1:15" s="168" customFormat="1" x14ac:dyDescent="0.3">
      <c r="A110" s="164"/>
      <c r="B110" s="157"/>
      <c r="C110" s="157"/>
      <c r="D110" s="157"/>
      <c r="E110" s="164"/>
      <c r="F110" s="164"/>
      <c r="G110" s="165"/>
      <c r="H110" s="165"/>
      <c r="I110" s="159"/>
      <c r="J110" s="165"/>
      <c r="K110" s="165"/>
      <c r="L110" s="165"/>
      <c r="M110" s="165"/>
      <c r="N110" s="165">
        <f t="shared" si="6"/>
        <v>0</v>
      </c>
      <c r="O110" s="165">
        <f t="shared" si="7"/>
        <v>0</v>
      </c>
    </row>
    <row r="111" spans="1:15" s="168" customFormat="1" x14ac:dyDescent="0.3">
      <c r="A111" s="164"/>
      <c r="B111" s="157"/>
      <c r="C111" s="157"/>
      <c r="D111" s="157"/>
      <c r="E111" s="164"/>
      <c r="F111" s="164"/>
      <c r="G111" s="165"/>
      <c r="H111" s="165"/>
      <c r="I111" s="159"/>
      <c r="J111" s="165"/>
      <c r="K111" s="165"/>
      <c r="L111" s="165"/>
      <c r="M111" s="165"/>
      <c r="N111" s="165">
        <f t="shared" si="6"/>
        <v>0</v>
      </c>
      <c r="O111" s="165">
        <f t="shared" si="7"/>
        <v>0</v>
      </c>
    </row>
    <row r="112" spans="1:15" s="168" customFormat="1" x14ac:dyDescent="0.3">
      <c r="A112" s="164"/>
      <c r="B112" s="157"/>
      <c r="C112" s="157"/>
      <c r="D112" s="157"/>
      <c r="E112" s="164"/>
      <c r="F112" s="164"/>
      <c r="G112" s="165"/>
      <c r="H112" s="165"/>
      <c r="I112" s="159"/>
      <c r="J112" s="165"/>
      <c r="K112" s="165"/>
      <c r="L112" s="165"/>
      <c r="M112" s="165"/>
      <c r="N112" s="165">
        <f t="shared" si="6"/>
        <v>0</v>
      </c>
      <c r="O112" s="165">
        <f t="shared" si="7"/>
        <v>0</v>
      </c>
    </row>
    <row r="113" spans="1:15" s="168" customFormat="1" x14ac:dyDescent="0.3">
      <c r="A113" s="164"/>
      <c r="B113" s="157"/>
      <c r="C113" s="157"/>
      <c r="D113" s="157"/>
      <c r="E113" s="164"/>
      <c r="F113" s="164"/>
      <c r="G113" s="165"/>
      <c r="H113" s="165"/>
      <c r="I113" s="159"/>
      <c r="J113" s="165"/>
      <c r="K113" s="165"/>
      <c r="L113" s="165"/>
      <c r="M113" s="165"/>
      <c r="N113" s="165">
        <f t="shared" si="6"/>
        <v>0</v>
      </c>
      <c r="O113" s="165">
        <f t="shared" si="7"/>
        <v>0</v>
      </c>
    </row>
    <row r="114" spans="1:15" s="168" customFormat="1" x14ac:dyDescent="0.3">
      <c r="A114" s="164"/>
      <c r="B114" s="157"/>
      <c r="C114" s="157"/>
      <c r="D114" s="157"/>
      <c r="E114" s="164"/>
      <c r="F114" s="164"/>
      <c r="G114" s="165"/>
      <c r="H114" s="165"/>
      <c r="I114" s="159"/>
      <c r="J114" s="165"/>
      <c r="K114" s="165"/>
      <c r="L114" s="165"/>
      <c r="M114" s="165"/>
      <c r="N114" s="165">
        <f t="shared" si="6"/>
        <v>0</v>
      </c>
      <c r="O114" s="165">
        <f t="shared" si="7"/>
        <v>0</v>
      </c>
    </row>
    <row r="115" spans="1:15" s="168" customFormat="1" x14ac:dyDescent="0.3">
      <c r="A115" s="164"/>
      <c r="B115" s="157"/>
      <c r="C115" s="157"/>
      <c r="D115" s="157"/>
      <c r="E115" s="164"/>
      <c r="F115" s="164"/>
      <c r="G115" s="165"/>
      <c r="H115" s="165"/>
      <c r="I115" s="159"/>
      <c r="J115" s="165"/>
      <c r="K115" s="165"/>
      <c r="L115" s="165"/>
      <c r="M115" s="165"/>
      <c r="N115" s="165">
        <f t="shared" si="6"/>
        <v>0</v>
      </c>
      <c r="O115" s="165">
        <f t="shared" si="7"/>
        <v>0</v>
      </c>
    </row>
    <row r="116" spans="1:15" s="168" customFormat="1" x14ac:dyDescent="0.3">
      <c r="A116" s="164"/>
      <c r="B116" s="157"/>
      <c r="C116" s="157"/>
      <c r="D116" s="157"/>
      <c r="E116" s="164"/>
      <c r="F116" s="164"/>
      <c r="G116" s="165"/>
      <c r="H116" s="165"/>
      <c r="I116" s="159"/>
      <c r="J116" s="165"/>
      <c r="K116" s="165"/>
      <c r="L116" s="165"/>
      <c r="M116" s="165"/>
      <c r="N116" s="165">
        <f t="shared" si="6"/>
        <v>0</v>
      </c>
      <c r="O116" s="165">
        <f t="shared" si="7"/>
        <v>0</v>
      </c>
    </row>
    <row r="117" spans="1:15" s="168" customFormat="1" x14ac:dyDescent="0.3">
      <c r="A117" s="164"/>
      <c r="B117" s="157"/>
      <c r="C117" s="157"/>
      <c r="D117" s="157"/>
      <c r="E117" s="164"/>
      <c r="F117" s="164"/>
      <c r="G117" s="165"/>
      <c r="H117" s="165"/>
      <c r="I117" s="159"/>
      <c r="J117" s="165"/>
      <c r="K117" s="165"/>
      <c r="L117" s="165"/>
      <c r="M117" s="165"/>
      <c r="N117" s="165">
        <f t="shared" si="6"/>
        <v>0</v>
      </c>
      <c r="O117" s="165">
        <f t="shared" si="7"/>
        <v>0</v>
      </c>
    </row>
    <row r="118" spans="1:15" s="168" customFormat="1" x14ac:dyDescent="0.3">
      <c r="A118" s="164"/>
      <c r="B118" s="157"/>
      <c r="C118" s="157"/>
      <c r="D118" s="157"/>
      <c r="E118" s="164"/>
      <c r="F118" s="164"/>
      <c r="G118" s="165"/>
      <c r="H118" s="165"/>
      <c r="I118" s="159"/>
      <c r="J118" s="165"/>
      <c r="K118" s="165"/>
      <c r="L118" s="165"/>
      <c r="M118" s="165"/>
      <c r="N118" s="165">
        <f t="shared" si="6"/>
        <v>0</v>
      </c>
      <c r="O118" s="165">
        <f t="shared" si="7"/>
        <v>0</v>
      </c>
    </row>
    <row r="119" spans="1:15" s="168" customFormat="1" x14ac:dyDescent="0.3">
      <c r="A119" s="164"/>
      <c r="B119" s="157"/>
      <c r="C119" s="157"/>
      <c r="D119" s="157"/>
      <c r="E119" s="164"/>
      <c r="F119" s="164"/>
      <c r="G119" s="165"/>
      <c r="H119" s="165"/>
      <c r="I119" s="159"/>
      <c r="J119" s="165"/>
      <c r="K119" s="165"/>
      <c r="L119" s="165"/>
      <c r="M119" s="165"/>
      <c r="N119" s="165">
        <f t="shared" si="6"/>
        <v>0</v>
      </c>
      <c r="O119" s="165">
        <f t="shared" si="7"/>
        <v>0</v>
      </c>
    </row>
    <row r="120" spans="1:15" s="168" customFormat="1" x14ac:dyDescent="0.3">
      <c r="A120" s="164"/>
      <c r="B120" s="157"/>
      <c r="C120" s="157"/>
      <c r="D120" s="157"/>
      <c r="E120" s="164"/>
      <c r="F120" s="164"/>
      <c r="G120" s="165"/>
      <c r="H120" s="165"/>
      <c r="I120" s="159"/>
      <c r="J120" s="165"/>
      <c r="K120" s="165"/>
      <c r="L120" s="165"/>
      <c r="M120" s="165"/>
      <c r="N120" s="165">
        <f t="shared" si="6"/>
        <v>0</v>
      </c>
      <c r="O120" s="165">
        <f t="shared" si="7"/>
        <v>0</v>
      </c>
    </row>
    <row r="121" spans="1:15" s="168" customFormat="1" x14ac:dyDescent="0.3">
      <c r="A121" s="164"/>
      <c r="B121" s="157"/>
      <c r="C121" s="157"/>
      <c r="D121" s="157"/>
      <c r="E121" s="164"/>
      <c r="F121" s="164"/>
      <c r="G121" s="165"/>
      <c r="H121" s="165"/>
      <c r="I121" s="159"/>
      <c r="J121" s="165"/>
      <c r="K121" s="165"/>
      <c r="L121" s="165"/>
      <c r="M121" s="165"/>
      <c r="N121" s="165">
        <f t="shared" si="6"/>
        <v>0</v>
      </c>
      <c r="O121" s="165">
        <f t="shared" si="7"/>
        <v>0</v>
      </c>
    </row>
    <row r="122" spans="1:15" s="168" customFormat="1" x14ac:dyDescent="0.3">
      <c r="A122" s="164"/>
      <c r="B122" s="157"/>
      <c r="C122" s="157"/>
      <c r="D122" s="157"/>
      <c r="E122" s="164"/>
      <c r="F122" s="164"/>
      <c r="G122" s="165"/>
      <c r="H122" s="165"/>
      <c r="I122" s="159"/>
      <c r="J122" s="165"/>
      <c r="K122" s="165"/>
      <c r="L122" s="165"/>
      <c r="M122" s="165"/>
      <c r="N122" s="165">
        <f t="shared" si="6"/>
        <v>0</v>
      </c>
      <c r="O122" s="165">
        <f t="shared" si="7"/>
        <v>0</v>
      </c>
    </row>
    <row r="123" spans="1:15" s="168" customFormat="1" x14ac:dyDescent="0.3">
      <c r="A123" s="164"/>
      <c r="B123" s="157"/>
      <c r="C123" s="157"/>
      <c r="D123" s="157"/>
      <c r="E123" s="164"/>
      <c r="F123" s="164"/>
      <c r="G123" s="165"/>
      <c r="H123" s="165"/>
      <c r="I123" s="159"/>
      <c r="J123" s="165"/>
      <c r="K123" s="165"/>
      <c r="L123" s="165"/>
      <c r="M123" s="165"/>
      <c r="N123" s="165">
        <f t="shared" si="6"/>
        <v>0</v>
      </c>
      <c r="O123" s="165">
        <f t="shared" si="7"/>
        <v>0</v>
      </c>
    </row>
    <row r="124" spans="1:15" s="168" customFormat="1" x14ac:dyDescent="0.3">
      <c r="A124" s="164"/>
      <c r="B124" s="157"/>
      <c r="C124" s="157"/>
      <c r="D124" s="157"/>
      <c r="E124" s="164"/>
      <c r="F124" s="164"/>
      <c r="G124" s="165"/>
      <c r="H124" s="165"/>
      <c r="I124" s="159"/>
      <c r="J124" s="165"/>
      <c r="K124" s="165"/>
      <c r="L124" s="165"/>
      <c r="M124" s="165"/>
      <c r="N124" s="165">
        <f t="shared" si="6"/>
        <v>0</v>
      </c>
      <c r="O124" s="165">
        <f t="shared" si="7"/>
        <v>0</v>
      </c>
    </row>
    <row r="125" spans="1:15" s="168" customFormat="1" x14ac:dyDescent="0.3">
      <c r="A125" s="164"/>
      <c r="B125" s="157"/>
      <c r="C125" s="157"/>
      <c r="D125" s="157"/>
      <c r="E125" s="164"/>
      <c r="F125" s="164"/>
      <c r="G125" s="165"/>
      <c r="H125" s="165"/>
      <c r="I125" s="159"/>
      <c r="J125" s="165"/>
      <c r="K125" s="165"/>
      <c r="L125" s="165"/>
      <c r="M125" s="165"/>
      <c r="N125" s="165">
        <f t="shared" si="6"/>
        <v>0</v>
      </c>
      <c r="O125" s="165">
        <f t="shared" si="7"/>
        <v>0</v>
      </c>
    </row>
    <row r="126" spans="1:15" s="168" customFormat="1" x14ac:dyDescent="0.3">
      <c r="A126" s="164"/>
      <c r="B126" s="157"/>
      <c r="C126" s="157"/>
      <c r="D126" s="157"/>
      <c r="E126" s="164"/>
      <c r="F126" s="164"/>
      <c r="G126" s="165"/>
      <c r="H126" s="165"/>
      <c r="I126" s="159"/>
      <c r="J126" s="165"/>
      <c r="K126" s="165"/>
      <c r="L126" s="165"/>
      <c r="M126" s="165"/>
      <c r="N126" s="165">
        <f t="shared" si="6"/>
        <v>0</v>
      </c>
      <c r="O126" s="165">
        <f t="shared" si="7"/>
        <v>0</v>
      </c>
    </row>
    <row r="127" spans="1:15" s="168" customFormat="1" x14ac:dyDescent="0.3">
      <c r="A127" s="164"/>
      <c r="B127" s="157"/>
      <c r="C127" s="157"/>
      <c r="D127" s="157"/>
      <c r="E127" s="164"/>
      <c r="F127" s="164"/>
      <c r="G127" s="165"/>
      <c r="H127" s="165"/>
      <c r="I127" s="159"/>
      <c r="J127" s="165"/>
      <c r="K127" s="165"/>
      <c r="L127" s="165"/>
      <c r="M127" s="165"/>
      <c r="N127" s="165">
        <f t="shared" si="6"/>
        <v>0</v>
      </c>
      <c r="O127" s="165">
        <f t="shared" si="7"/>
        <v>0</v>
      </c>
    </row>
    <row r="128" spans="1:15" s="168" customFormat="1" x14ac:dyDescent="0.3">
      <c r="A128" s="164"/>
      <c r="B128" s="157"/>
      <c r="C128" s="157"/>
      <c r="D128" s="157"/>
      <c r="E128" s="164"/>
      <c r="F128" s="164"/>
      <c r="G128" s="165"/>
      <c r="H128" s="165"/>
      <c r="I128" s="159"/>
      <c r="J128" s="165"/>
      <c r="K128" s="165"/>
      <c r="L128" s="165"/>
      <c r="M128" s="165"/>
      <c r="N128" s="165">
        <f t="shared" si="6"/>
        <v>0</v>
      </c>
      <c r="O128" s="165">
        <f t="shared" si="7"/>
        <v>0</v>
      </c>
    </row>
    <row r="129" spans="1:15" s="168" customFormat="1" x14ac:dyDescent="0.3">
      <c r="A129" s="164"/>
      <c r="B129" s="157"/>
      <c r="C129" s="157"/>
      <c r="D129" s="157"/>
      <c r="E129" s="164"/>
      <c r="F129" s="164"/>
      <c r="G129" s="165"/>
      <c r="H129" s="165"/>
      <c r="I129" s="159"/>
      <c r="J129" s="165"/>
      <c r="K129" s="165"/>
      <c r="L129" s="165"/>
      <c r="M129" s="165"/>
      <c r="N129" s="165">
        <f t="shared" si="6"/>
        <v>0</v>
      </c>
      <c r="O129" s="165">
        <f t="shared" si="7"/>
        <v>0</v>
      </c>
    </row>
    <row r="130" spans="1:15" s="168" customFormat="1" x14ac:dyDescent="0.3">
      <c r="A130" s="164"/>
      <c r="B130" s="157"/>
      <c r="C130" s="157"/>
      <c r="D130" s="157"/>
      <c r="E130" s="164"/>
      <c r="F130" s="164"/>
      <c r="G130" s="165"/>
      <c r="H130" s="165"/>
      <c r="I130" s="159"/>
      <c r="J130" s="165"/>
      <c r="K130" s="165"/>
      <c r="L130" s="165"/>
      <c r="M130" s="165"/>
      <c r="N130" s="165">
        <f t="shared" si="6"/>
        <v>0</v>
      </c>
      <c r="O130" s="165">
        <f t="shared" si="7"/>
        <v>0</v>
      </c>
    </row>
    <row r="131" spans="1:15" s="168" customFormat="1" x14ac:dyDescent="0.3">
      <c r="A131" s="164"/>
      <c r="B131" s="157"/>
      <c r="C131" s="157"/>
      <c r="D131" s="157"/>
      <c r="E131" s="164"/>
      <c r="F131" s="164"/>
      <c r="G131" s="165"/>
      <c r="H131" s="165"/>
      <c r="I131" s="159"/>
      <c r="J131" s="165"/>
      <c r="K131" s="165"/>
      <c r="L131" s="165"/>
      <c r="M131" s="165"/>
      <c r="N131" s="165">
        <f t="shared" si="6"/>
        <v>0</v>
      </c>
      <c r="O131" s="165">
        <f t="shared" si="7"/>
        <v>0</v>
      </c>
    </row>
    <row r="132" spans="1:15" s="168" customFormat="1" x14ac:dyDescent="0.3">
      <c r="A132" s="164"/>
      <c r="B132" s="157"/>
      <c r="C132" s="157"/>
      <c r="D132" s="157"/>
      <c r="E132" s="164"/>
      <c r="F132" s="164"/>
      <c r="G132" s="165"/>
      <c r="H132" s="165"/>
      <c r="I132" s="159"/>
      <c r="J132" s="165"/>
      <c r="K132" s="165"/>
      <c r="L132" s="165"/>
      <c r="M132" s="165"/>
      <c r="N132" s="165">
        <f t="shared" si="6"/>
        <v>0</v>
      </c>
      <c r="O132" s="165">
        <f t="shared" si="7"/>
        <v>0</v>
      </c>
    </row>
    <row r="133" spans="1:15" s="168" customFormat="1" x14ac:dyDescent="0.3">
      <c r="A133" s="164"/>
      <c r="B133" s="157"/>
      <c r="C133" s="157"/>
      <c r="D133" s="157"/>
      <c r="E133" s="164"/>
      <c r="F133" s="164"/>
      <c r="G133" s="165"/>
      <c r="H133" s="165"/>
      <c r="I133" s="159"/>
      <c r="J133" s="165"/>
      <c r="K133" s="165"/>
      <c r="L133" s="165"/>
      <c r="M133" s="165"/>
      <c r="N133" s="165">
        <f t="shared" si="6"/>
        <v>0</v>
      </c>
      <c r="O133" s="165">
        <f t="shared" si="7"/>
        <v>0</v>
      </c>
    </row>
    <row r="134" spans="1:15" s="168" customFormat="1" x14ac:dyDescent="0.3">
      <c r="A134" s="164"/>
      <c r="B134" s="157"/>
      <c r="C134" s="157"/>
      <c r="D134" s="157"/>
      <c r="E134" s="164"/>
      <c r="F134" s="164"/>
      <c r="G134" s="165"/>
      <c r="H134" s="165"/>
      <c r="I134" s="159"/>
      <c r="J134" s="165"/>
      <c r="K134" s="165"/>
      <c r="L134" s="165"/>
      <c r="M134" s="165"/>
      <c r="N134" s="165">
        <f t="shared" si="6"/>
        <v>0</v>
      </c>
      <c r="O134" s="165">
        <f t="shared" si="7"/>
        <v>0</v>
      </c>
    </row>
    <row r="135" spans="1:15" s="168" customFormat="1" x14ac:dyDescent="0.3">
      <c r="A135" s="164"/>
      <c r="B135" s="157"/>
      <c r="C135" s="157"/>
      <c r="D135" s="157"/>
      <c r="E135" s="164"/>
      <c r="F135" s="164"/>
      <c r="G135" s="165"/>
      <c r="H135" s="165"/>
      <c r="I135" s="159"/>
      <c r="J135" s="165"/>
      <c r="K135" s="165"/>
      <c r="L135" s="165"/>
      <c r="M135" s="165"/>
      <c r="N135" s="165">
        <f t="shared" si="6"/>
        <v>0</v>
      </c>
      <c r="O135" s="165">
        <f t="shared" si="7"/>
        <v>0</v>
      </c>
    </row>
    <row r="136" spans="1:15" s="168" customFormat="1" x14ac:dyDescent="0.3">
      <c r="A136" s="164"/>
      <c r="B136" s="157"/>
      <c r="C136" s="157"/>
      <c r="D136" s="157"/>
      <c r="E136" s="164"/>
      <c r="F136" s="164"/>
      <c r="G136" s="165"/>
      <c r="H136" s="165"/>
      <c r="I136" s="159"/>
      <c r="J136" s="165"/>
      <c r="K136" s="165"/>
      <c r="L136" s="165"/>
      <c r="M136" s="165"/>
      <c r="N136" s="165">
        <f t="shared" si="6"/>
        <v>0</v>
      </c>
      <c r="O136" s="165">
        <f t="shared" si="7"/>
        <v>0</v>
      </c>
    </row>
    <row r="137" spans="1:15" s="168" customFormat="1" x14ac:dyDescent="0.3">
      <c r="A137" s="164"/>
      <c r="B137" s="157"/>
      <c r="C137" s="157"/>
      <c r="D137" s="157"/>
      <c r="E137" s="164"/>
      <c r="F137" s="164"/>
      <c r="G137" s="165"/>
      <c r="H137" s="165"/>
      <c r="I137" s="159"/>
      <c r="J137" s="165"/>
      <c r="K137" s="165"/>
      <c r="L137" s="165"/>
      <c r="M137" s="165"/>
      <c r="N137" s="165">
        <f t="shared" si="6"/>
        <v>0</v>
      </c>
      <c r="O137" s="165">
        <f t="shared" si="7"/>
        <v>0</v>
      </c>
    </row>
    <row r="138" spans="1:15" s="168" customFormat="1" x14ac:dyDescent="0.3">
      <c r="A138" s="164"/>
      <c r="B138" s="157"/>
      <c r="C138" s="157"/>
      <c r="D138" s="157"/>
      <c r="E138" s="164"/>
      <c r="F138" s="164"/>
      <c r="G138" s="165"/>
      <c r="H138" s="165"/>
      <c r="I138" s="159"/>
      <c r="J138" s="165"/>
      <c r="K138" s="165"/>
      <c r="L138" s="165"/>
      <c r="M138" s="165"/>
      <c r="N138" s="165">
        <f t="shared" si="6"/>
        <v>0</v>
      </c>
      <c r="O138" s="165">
        <f t="shared" si="7"/>
        <v>0</v>
      </c>
    </row>
    <row r="139" spans="1:15" s="168" customFormat="1" x14ac:dyDescent="0.3">
      <c r="A139" s="164"/>
      <c r="B139" s="157"/>
      <c r="C139" s="157"/>
      <c r="D139" s="157"/>
      <c r="E139" s="164"/>
      <c r="F139" s="164"/>
      <c r="G139" s="165"/>
      <c r="H139" s="165"/>
      <c r="I139" s="159"/>
      <c r="J139" s="165"/>
      <c r="K139" s="165"/>
      <c r="L139" s="165"/>
      <c r="M139" s="165"/>
      <c r="N139" s="165">
        <f t="shared" si="6"/>
        <v>0</v>
      </c>
      <c r="O139" s="165">
        <f t="shared" si="7"/>
        <v>0</v>
      </c>
    </row>
    <row r="140" spans="1:15" s="168" customFormat="1" x14ac:dyDescent="0.3">
      <c r="A140" s="164"/>
      <c r="B140" s="157"/>
      <c r="C140" s="157"/>
      <c r="D140" s="157"/>
      <c r="E140" s="164"/>
      <c r="F140" s="164"/>
      <c r="G140" s="165"/>
      <c r="H140" s="165"/>
      <c r="I140" s="159"/>
      <c r="J140" s="165"/>
      <c r="K140" s="165"/>
      <c r="L140" s="165"/>
      <c r="M140" s="165"/>
      <c r="N140" s="165">
        <f t="shared" si="6"/>
        <v>0</v>
      </c>
      <c r="O140" s="165">
        <f t="shared" si="7"/>
        <v>0</v>
      </c>
    </row>
    <row r="141" spans="1:15" s="168" customFormat="1" x14ac:dyDescent="0.3">
      <c r="A141" s="164"/>
      <c r="B141" s="157"/>
      <c r="C141" s="157"/>
      <c r="D141" s="157"/>
      <c r="E141" s="164"/>
      <c r="F141" s="164"/>
      <c r="G141" s="165"/>
      <c r="H141" s="165"/>
      <c r="I141" s="159"/>
      <c r="J141" s="165"/>
      <c r="K141" s="165"/>
      <c r="L141" s="165"/>
      <c r="M141" s="165"/>
      <c r="N141" s="165">
        <f t="shared" si="6"/>
        <v>0</v>
      </c>
      <c r="O141" s="165">
        <f t="shared" si="7"/>
        <v>0</v>
      </c>
    </row>
    <row r="142" spans="1:15" s="168" customFormat="1" x14ac:dyDescent="0.3">
      <c r="A142" s="164"/>
      <c r="B142" s="157"/>
      <c r="C142" s="157"/>
      <c r="D142" s="157"/>
      <c r="E142" s="164"/>
      <c r="F142" s="164"/>
      <c r="G142" s="165"/>
      <c r="H142" s="165"/>
      <c r="I142" s="159"/>
      <c r="J142" s="165"/>
      <c r="K142" s="165"/>
      <c r="L142" s="165"/>
      <c r="M142" s="165"/>
      <c r="N142" s="165">
        <f t="shared" si="6"/>
        <v>0</v>
      </c>
      <c r="O142" s="165">
        <f t="shared" si="7"/>
        <v>0</v>
      </c>
    </row>
    <row r="143" spans="1:15" s="168" customFormat="1" x14ac:dyDescent="0.3">
      <c r="A143" s="164"/>
      <c r="B143" s="157"/>
      <c r="C143" s="157"/>
      <c r="D143" s="157"/>
      <c r="E143" s="164"/>
      <c r="F143" s="164"/>
      <c r="G143" s="165"/>
      <c r="H143" s="165"/>
      <c r="I143" s="159"/>
      <c r="J143" s="165"/>
      <c r="K143" s="165"/>
      <c r="L143" s="165"/>
      <c r="M143" s="165"/>
      <c r="N143" s="165">
        <f t="shared" si="6"/>
        <v>0</v>
      </c>
      <c r="O143" s="165">
        <f t="shared" si="7"/>
        <v>0</v>
      </c>
    </row>
    <row r="144" spans="1:15" s="168" customFormat="1" x14ac:dyDescent="0.3">
      <c r="A144" s="164"/>
      <c r="B144" s="157"/>
      <c r="C144" s="157"/>
      <c r="D144" s="157"/>
      <c r="E144" s="164"/>
      <c r="F144" s="164"/>
      <c r="G144" s="165"/>
      <c r="H144" s="165"/>
      <c r="I144" s="159"/>
      <c r="J144" s="165"/>
      <c r="K144" s="165"/>
      <c r="L144" s="165"/>
      <c r="M144" s="165"/>
      <c r="N144" s="165">
        <f t="shared" si="6"/>
        <v>0</v>
      </c>
      <c r="O144" s="165">
        <f t="shared" si="7"/>
        <v>0</v>
      </c>
    </row>
    <row r="145" spans="1:15" s="168" customFormat="1" x14ac:dyDescent="0.3">
      <c r="A145" s="164"/>
      <c r="B145" s="157"/>
      <c r="C145" s="157"/>
      <c r="D145" s="157"/>
      <c r="E145" s="164"/>
      <c r="F145" s="164"/>
      <c r="G145" s="165"/>
      <c r="H145" s="165"/>
      <c r="I145" s="159"/>
      <c r="J145" s="165"/>
      <c r="K145" s="165"/>
      <c r="L145" s="165"/>
      <c r="M145" s="165"/>
      <c r="N145" s="165">
        <f t="shared" si="6"/>
        <v>0</v>
      </c>
      <c r="O145" s="165">
        <f t="shared" si="7"/>
        <v>0</v>
      </c>
    </row>
    <row r="146" spans="1:15" s="168" customFormat="1" x14ac:dyDescent="0.3">
      <c r="A146" s="164"/>
      <c r="B146" s="157"/>
      <c r="C146" s="157"/>
      <c r="D146" s="157"/>
      <c r="E146" s="164"/>
      <c r="F146" s="164"/>
      <c r="G146" s="165"/>
      <c r="H146" s="165"/>
      <c r="I146" s="159"/>
      <c r="J146" s="165"/>
      <c r="K146" s="165"/>
      <c r="L146" s="165"/>
      <c r="M146" s="165"/>
      <c r="N146" s="165">
        <f t="shared" si="6"/>
        <v>0</v>
      </c>
      <c r="O146" s="165">
        <f t="shared" si="7"/>
        <v>0</v>
      </c>
    </row>
    <row r="147" spans="1:15" s="168" customFormat="1" x14ac:dyDescent="0.3">
      <c r="A147" s="164"/>
      <c r="B147" s="157"/>
      <c r="C147" s="157"/>
      <c r="D147" s="157"/>
      <c r="E147" s="164"/>
      <c r="F147" s="164"/>
      <c r="G147" s="165"/>
      <c r="H147" s="165"/>
      <c r="I147" s="159"/>
      <c r="J147" s="165"/>
      <c r="K147" s="165"/>
      <c r="L147" s="165"/>
      <c r="M147" s="165"/>
      <c r="N147" s="165">
        <f t="shared" si="6"/>
        <v>0</v>
      </c>
      <c r="O147" s="165">
        <f t="shared" si="7"/>
        <v>0</v>
      </c>
    </row>
    <row r="148" spans="1:15" s="168" customFormat="1" x14ac:dyDescent="0.3">
      <c r="A148" s="164"/>
      <c r="B148" s="157"/>
      <c r="C148" s="157"/>
      <c r="D148" s="157"/>
      <c r="E148" s="164"/>
      <c r="F148" s="164"/>
      <c r="G148" s="165"/>
      <c r="H148" s="165"/>
      <c r="I148" s="159"/>
      <c r="J148" s="165"/>
      <c r="K148" s="165"/>
      <c r="L148" s="165"/>
      <c r="M148" s="165"/>
      <c r="N148" s="165">
        <f t="shared" si="6"/>
        <v>0</v>
      </c>
      <c r="O148" s="165">
        <f t="shared" si="7"/>
        <v>0</v>
      </c>
    </row>
    <row r="149" spans="1:15" s="168" customFormat="1" x14ac:dyDescent="0.3">
      <c r="A149" s="164"/>
      <c r="B149" s="157"/>
      <c r="C149" s="157"/>
      <c r="D149" s="157"/>
      <c r="E149" s="164"/>
      <c r="F149" s="164"/>
      <c r="G149" s="165"/>
      <c r="H149" s="165"/>
      <c r="I149" s="159"/>
      <c r="J149" s="165"/>
      <c r="K149" s="165"/>
      <c r="L149" s="165"/>
      <c r="M149" s="165"/>
      <c r="N149" s="165">
        <f t="shared" ref="N149:N205" si="8">I149+K149</f>
        <v>0</v>
      </c>
      <c r="O149" s="165">
        <f t="shared" ref="O149:O205" si="9">G149+H149+I149+J149+K149+L149+M149</f>
        <v>0</v>
      </c>
    </row>
    <row r="150" spans="1:15" s="168" customFormat="1" x14ac:dyDescent="0.3">
      <c r="A150" s="164"/>
      <c r="B150" s="157"/>
      <c r="C150" s="157"/>
      <c r="D150" s="157"/>
      <c r="E150" s="164"/>
      <c r="F150" s="164"/>
      <c r="G150" s="165"/>
      <c r="H150" s="165"/>
      <c r="I150" s="159"/>
      <c r="J150" s="165"/>
      <c r="K150" s="165"/>
      <c r="L150" s="165"/>
      <c r="M150" s="165"/>
      <c r="N150" s="165">
        <f t="shared" si="8"/>
        <v>0</v>
      </c>
      <c r="O150" s="165">
        <f t="shared" si="9"/>
        <v>0</v>
      </c>
    </row>
    <row r="151" spans="1:15" s="168" customFormat="1" x14ac:dyDescent="0.3">
      <c r="A151" s="164"/>
      <c r="B151" s="157"/>
      <c r="C151" s="157"/>
      <c r="D151" s="157"/>
      <c r="E151" s="164"/>
      <c r="F151" s="164"/>
      <c r="G151" s="165"/>
      <c r="H151" s="165"/>
      <c r="I151" s="159"/>
      <c r="J151" s="165"/>
      <c r="K151" s="165"/>
      <c r="L151" s="165"/>
      <c r="M151" s="165"/>
      <c r="N151" s="165">
        <f t="shared" si="8"/>
        <v>0</v>
      </c>
      <c r="O151" s="165">
        <f t="shared" si="9"/>
        <v>0</v>
      </c>
    </row>
    <row r="152" spans="1:15" s="168" customFormat="1" x14ac:dyDescent="0.3">
      <c r="A152" s="164"/>
      <c r="B152" s="157"/>
      <c r="C152" s="157"/>
      <c r="D152" s="157"/>
      <c r="E152" s="164"/>
      <c r="F152" s="164"/>
      <c r="G152" s="165"/>
      <c r="H152" s="165"/>
      <c r="I152" s="159"/>
      <c r="J152" s="165"/>
      <c r="K152" s="165"/>
      <c r="L152" s="165"/>
      <c r="M152" s="165"/>
      <c r="N152" s="165">
        <f t="shared" si="8"/>
        <v>0</v>
      </c>
      <c r="O152" s="165">
        <f t="shared" si="9"/>
        <v>0</v>
      </c>
    </row>
    <row r="153" spans="1:15" s="168" customFormat="1" x14ac:dyDescent="0.3">
      <c r="A153" s="164"/>
      <c r="B153" s="157"/>
      <c r="C153" s="157"/>
      <c r="D153" s="157"/>
      <c r="E153" s="164"/>
      <c r="F153" s="164"/>
      <c r="G153" s="165"/>
      <c r="H153" s="165"/>
      <c r="I153" s="159"/>
      <c r="J153" s="165"/>
      <c r="K153" s="165"/>
      <c r="L153" s="165"/>
      <c r="M153" s="165"/>
      <c r="N153" s="165">
        <f t="shared" si="8"/>
        <v>0</v>
      </c>
      <c r="O153" s="165">
        <f t="shared" si="9"/>
        <v>0</v>
      </c>
    </row>
    <row r="154" spans="1:15" s="168" customFormat="1" x14ac:dyDescent="0.3">
      <c r="A154" s="164"/>
      <c r="B154" s="157"/>
      <c r="C154" s="157"/>
      <c r="D154" s="157"/>
      <c r="E154" s="164"/>
      <c r="F154" s="164"/>
      <c r="G154" s="165"/>
      <c r="H154" s="165"/>
      <c r="I154" s="159"/>
      <c r="J154" s="165"/>
      <c r="K154" s="165"/>
      <c r="L154" s="165"/>
      <c r="M154" s="165"/>
      <c r="N154" s="165">
        <f t="shared" si="8"/>
        <v>0</v>
      </c>
      <c r="O154" s="165">
        <f t="shared" si="9"/>
        <v>0</v>
      </c>
    </row>
    <row r="155" spans="1:15" s="168" customFormat="1" x14ac:dyDescent="0.3">
      <c r="A155" s="164"/>
      <c r="B155" s="157"/>
      <c r="C155" s="157"/>
      <c r="D155" s="157"/>
      <c r="E155" s="164"/>
      <c r="F155" s="164"/>
      <c r="G155" s="165"/>
      <c r="H155" s="165"/>
      <c r="I155" s="159"/>
      <c r="J155" s="165"/>
      <c r="K155" s="165"/>
      <c r="L155" s="165"/>
      <c r="M155" s="165"/>
      <c r="N155" s="165">
        <f t="shared" si="8"/>
        <v>0</v>
      </c>
      <c r="O155" s="165">
        <f t="shared" si="9"/>
        <v>0</v>
      </c>
    </row>
    <row r="156" spans="1:15" s="168" customFormat="1" x14ac:dyDescent="0.3">
      <c r="A156" s="164"/>
      <c r="B156" s="157"/>
      <c r="C156" s="157"/>
      <c r="D156" s="157"/>
      <c r="E156" s="164"/>
      <c r="F156" s="164"/>
      <c r="G156" s="165"/>
      <c r="H156" s="165"/>
      <c r="I156" s="159"/>
      <c r="J156" s="165"/>
      <c r="K156" s="165"/>
      <c r="L156" s="165"/>
      <c r="M156" s="165"/>
      <c r="N156" s="165">
        <f t="shared" si="8"/>
        <v>0</v>
      </c>
      <c r="O156" s="165">
        <f t="shared" si="9"/>
        <v>0</v>
      </c>
    </row>
    <row r="157" spans="1:15" s="168" customFormat="1" x14ac:dyDescent="0.3">
      <c r="A157" s="164"/>
      <c r="B157" s="157"/>
      <c r="C157" s="157"/>
      <c r="D157" s="157"/>
      <c r="E157" s="164"/>
      <c r="F157" s="164"/>
      <c r="G157" s="165"/>
      <c r="H157" s="165"/>
      <c r="I157" s="159"/>
      <c r="J157" s="165"/>
      <c r="K157" s="165"/>
      <c r="L157" s="165"/>
      <c r="M157" s="165"/>
      <c r="N157" s="165">
        <f t="shared" si="8"/>
        <v>0</v>
      </c>
      <c r="O157" s="165">
        <f t="shared" si="9"/>
        <v>0</v>
      </c>
    </row>
    <row r="158" spans="1:15" s="168" customFormat="1" x14ac:dyDescent="0.3">
      <c r="A158" s="164"/>
      <c r="B158" s="157"/>
      <c r="C158" s="157"/>
      <c r="D158" s="157"/>
      <c r="E158" s="164"/>
      <c r="F158" s="164"/>
      <c r="G158" s="165"/>
      <c r="H158" s="165"/>
      <c r="I158" s="159"/>
      <c r="J158" s="165"/>
      <c r="K158" s="165"/>
      <c r="L158" s="165"/>
      <c r="M158" s="165"/>
      <c r="N158" s="165">
        <f t="shared" si="8"/>
        <v>0</v>
      </c>
      <c r="O158" s="165">
        <f t="shared" si="9"/>
        <v>0</v>
      </c>
    </row>
    <row r="159" spans="1:15" s="168" customFormat="1" x14ac:dyDescent="0.3">
      <c r="A159" s="164"/>
      <c r="B159" s="157"/>
      <c r="C159" s="157"/>
      <c r="D159" s="157"/>
      <c r="E159" s="164"/>
      <c r="F159" s="164"/>
      <c r="G159" s="165"/>
      <c r="H159" s="165"/>
      <c r="I159" s="159"/>
      <c r="J159" s="165"/>
      <c r="K159" s="165"/>
      <c r="L159" s="165"/>
      <c r="M159" s="165"/>
      <c r="N159" s="165">
        <f t="shared" si="8"/>
        <v>0</v>
      </c>
      <c r="O159" s="165">
        <f t="shared" si="9"/>
        <v>0</v>
      </c>
    </row>
    <row r="160" spans="1:15" s="168" customFormat="1" x14ac:dyDescent="0.3">
      <c r="A160" s="164"/>
      <c r="B160" s="157"/>
      <c r="C160" s="157"/>
      <c r="D160" s="157"/>
      <c r="E160" s="164"/>
      <c r="F160" s="164"/>
      <c r="G160" s="165"/>
      <c r="H160" s="165"/>
      <c r="I160" s="159"/>
      <c r="J160" s="165"/>
      <c r="K160" s="165"/>
      <c r="L160" s="165"/>
      <c r="M160" s="165"/>
      <c r="N160" s="165">
        <f t="shared" si="8"/>
        <v>0</v>
      </c>
      <c r="O160" s="165">
        <f t="shared" si="9"/>
        <v>0</v>
      </c>
    </row>
    <row r="161" spans="1:15" s="168" customFormat="1" x14ac:dyDescent="0.3">
      <c r="A161" s="164"/>
      <c r="B161" s="157"/>
      <c r="C161" s="157"/>
      <c r="D161" s="157"/>
      <c r="E161" s="164"/>
      <c r="F161" s="164"/>
      <c r="G161" s="165"/>
      <c r="H161" s="165"/>
      <c r="I161" s="159"/>
      <c r="J161" s="165"/>
      <c r="K161" s="165"/>
      <c r="L161" s="165"/>
      <c r="M161" s="165"/>
      <c r="N161" s="165">
        <f t="shared" si="8"/>
        <v>0</v>
      </c>
      <c r="O161" s="165">
        <f t="shared" si="9"/>
        <v>0</v>
      </c>
    </row>
    <row r="162" spans="1:15" s="168" customFormat="1" x14ac:dyDescent="0.3">
      <c r="A162" s="164"/>
      <c r="B162" s="157"/>
      <c r="C162" s="157"/>
      <c r="D162" s="157"/>
      <c r="E162" s="164"/>
      <c r="F162" s="164"/>
      <c r="G162" s="165"/>
      <c r="H162" s="165"/>
      <c r="I162" s="159"/>
      <c r="J162" s="165"/>
      <c r="K162" s="165"/>
      <c r="L162" s="165"/>
      <c r="M162" s="165"/>
      <c r="N162" s="165">
        <f t="shared" si="8"/>
        <v>0</v>
      </c>
      <c r="O162" s="165">
        <f t="shared" si="9"/>
        <v>0</v>
      </c>
    </row>
    <row r="163" spans="1:15" s="168" customFormat="1" x14ac:dyDescent="0.3">
      <c r="A163" s="164"/>
      <c r="B163" s="157"/>
      <c r="C163" s="157"/>
      <c r="D163" s="157"/>
      <c r="E163" s="164"/>
      <c r="F163" s="164"/>
      <c r="G163" s="165"/>
      <c r="H163" s="165"/>
      <c r="I163" s="159"/>
      <c r="J163" s="165"/>
      <c r="K163" s="165"/>
      <c r="L163" s="165"/>
      <c r="M163" s="165"/>
      <c r="N163" s="165">
        <f t="shared" si="8"/>
        <v>0</v>
      </c>
      <c r="O163" s="165">
        <f t="shared" si="9"/>
        <v>0</v>
      </c>
    </row>
    <row r="164" spans="1:15" s="168" customFormat="1" x14ac:dyDescent="0.3">
      <c r="A164" s="164"/>
      <c r="B164" s="157"/>
      <c r="C164" s="157"/>
      <c r="D164" s="157"/>
      <c r="E164" s="164"/>
      <c r="F164" s="164"/>
      <c r="G164" s="165"/>
      <c r="H164" s="165"/>
      <c r="I164" s="159"/>
      <c r="J164" s="165"/>
      <c r="K164" s="165"/>
      <c r="L164" s="165"/>
      <c r="M164" s="165"/>
      <c r="N164" s="165">
        <f t="shared" si="8"/>
        <v>0</v>
      </c>
      <c r="O164" s="165">
        <f t="shared" si="9"/>
        <v>0</v>
      </c>
    </row>
    <row r="165" spans="1:15" s="168" customFormat="1" x14ac:dyDescent="0.3">
      <c r="A165" s="164"/>
      <c r="B165" s="157"/>
      <c r="C165" s="157"/>
      <c r="D165" s="157"/>
      <c r="E165" s="164"/>
      <c r="F165" s="164"/>
      <c r="G165" s="165"/>
      <c r="H165" s="165"/>
      <c r="I165" s="159"/>
      <c r="J165" s="165"/>
      <c r="K165" s="165"/>
      <c r="L165" s="165"/>
      <c r="M165" s="165"/>
      <c r="N165" s="165">
        <f t="shared" si="8"/>
        <v>0</v>
      </c>
      <c r="O165" s="165">
        <f t="shared" si="9"/>
        <v>0</v>
      </c>
    </row>
    <row r="166" spans="1:15" s="168" customFormat="1" x14ac:dyDescent="0.3">
      <c r="A166" s="164"/>
      <c r="B166" s="157"/>
      <c r="C166" s="157"/>
      <c r="D166" s="157"/>
      <c r="E166" s="164"/>
      <c r="F166" s="164"/>
      <c r="G166" s="165"/>
      <c r="H166" s="165"/>
      <c r="I166" s="159"/>
      <c r="J166" s="165"/>
      <c r="K166" s="165"/>
      <c r="L166" s="165"/>
      <c r="M166" s="165"/>
      <c r="N166" s="165">
        <f t="shared" si="8"/>
        <v>0</v>
      </c>
      <c r="O166" s="165">
        <f t="shared" si="9"/>
        <v>0</v>
      </c>
    </row>
    <row r="167" spans="1:15" s="168" customFormat="1" x14ac:dyDescent="0.3">
      <c r="A167" s="164"/>
      <c r="B167" s="157"/>
      <c r="C167" s="157"/>
      <c r="D167" s="157"/>
      <c r="E167" s="164"/>
      <c r="F167" s="164"/>
      <c r="G167" s="165"/>
      <c r="H167" s="165"/>
      <c r="I167" s="159"/>
      <c r="J167" s="165"/>
      <c r="K167" s="165"/>
      <c r="L167" s="165"/>
      <c r="M167" s="165"/>
      <c r="N167" s="165">
        <f t="shared" si="8"/>
        <v>0</v>
      </c>
      <c r="O167" s="165">
        <f t="shared" si="9"/>
        <v>0</v>
      </c>
    </row>
    <row r="168" spans="1:15" s="168" customFormat="1" x14ac:dyDescent="0.3">
      <c r="A168" s="164"/>
      <c r="B168" s="157"/>
      <c r="C168" s="157"/>
      <c r="D168" s="157"/>
      <c r="E168" s="164"/>
      <c r="F168" s="164"/>
      <c r="G168" s="165"/>
      <c r="H168" s="165"/>
      <c r="I168" s="159"/>
      <c r="J168" s="165"/>
      <c r="K168" s="165"/>
      <c r="L168" s="165"/>
      <c r="M168" s="165"/>
      <c r="N168" s="165">
        <f t="shared" si="8"/>
        <v>0</v>
      </c>
      <c r="O168" s="165">
        <f t="shared" si="9"/>
        <v>0</v>
      </c>
    </row>
    <row r="169" spans="1:15" s="168" customFormat="1" x14ac:dyDescent="0.3">
      <c r="A169" s="164"/>
      <c r="B169" s="157"/>
      <c r="C169" s="157"/>
      <c r="D169" s="157"/>
      <c r="E169" s="164"/>
      <c r="F169" s="164"/>
      <c r="G169" s="165"/>
      <c r="H169" s="165"/>
      <c r="I169" s="159"/>
      <c r="J169" s="165"/>
      <c r="K169" s="165"/>
      <c r="L169" s="165"/>
      <c r="M169" s="165"/>
      <c r="N169" s="165">
        <f t="shared" si="8"/>
        <v>0</v>
      </c>
      <c r="O169" s="165">
        <f t="shared" si="9"/>
        <v>0</v>
      </c>
    </row>
    <row r="170" spans="1:15" s="168" customFormat="1" x14ac:dyDescent="0.3">
      <c r="A170" s="164"/>
      <c r="B170" s="157"/>
      <c r="C170" s="157"/>
      <c r="D170" s="157"/>
      <c r="E170" s="164"/>
      <c r="F170" s="164"/>
      <c r="G170" s="165"/>
      <c r="H170" s="165"/>
      <c r="I170" s="159"/>
      <c r="J170" s="165"/>
      <c r="K170" s="165"/>
      <c r="L170" s="165"/>
      <c r="M170" s="165"/>
      <c r="N170" s="165">
        <f t="shared" si="8"/>
        <v>0</v>
      </c>
      <c r="O170" s="165">
        <f t="shared" si="9"/>
        <v>0</v>
      </c>
    </row>
    <row r="171" spans="1:15" s="168" customFormat="1" x14ac:dyDescent="0.3">
      <c r="A171" s="164"/>
      <c r="B171" s="157"/>
      <c r="C171" s="157"/>
      <c r="D171" s="157"/>
      <c r="E171" s="164"/>
      <c r="F171" s="164"/>
      <c r="G171" s="165"/>
      <c r="H171" s="165"/>
      <c r="I171" s="159"/>
      <c r="J171" s="165"/>
      <c r="K171" s="165"/>
      <c r="L171" s="165"/>
      <c r="M171" s="165"/>
      <c r="N171" s="165">
        <f t="shared" si="8"/>
        <v>0</v>
      </c>
      <c r="O171" s="165">
        <f t="shared" si="9"/>
        <v>0</v>
      </c>
    </row>
    <row r="172" spans="1:15" s="168" customFormat="1" x14ac:dyDescent="0.3">
      <c r="A172" s="164"/>
      <c r="B172" s="157"/>
      <c r="C172" s="157"/>
      <c r="D172" s="157"/>
      <c r="E172" s="164"/>
      <c r="F172" s="164"/>
      <c r="G172" s="165"/>
      <c r="H172" s="165"/>
      <c r="I172" s="159"/>
      <c r="J172" s="165"/>
      <c r="K172" s="165"/>
      <c r="L172" s="165"/>
      <c r="M172" s="165"/>
      <c r="N172" s="165">
        <f t="shared" si="8"/>
        <v>0</v>
      </c>
      <c r="O172" s="165">
        <f t="shared" si="9"/>
        <v>0</v>
      </c>
    </row>
    <row r="173" spans="1:15" s="168" customFormat="1" x14ac:dyDescent="0.3">
      <c r="A173" s="164"/>
      <c r="B173" s="157"/>
      <c r="C173" s="157"/>
      <c r="D173" s="157"/>
      <c r="E173" s="164"/>
      <c r="F173" s="164"/>
      <c r="G173" s="165"/>
      <c r="H173" s="165"/>
      <c r="I173" s="159"/>
      <c r="J173" s="165"/>
      <c r="K173" s="165"/>
      <c r="L173" s="165"/>
      <c r="M173" s="165"/>
      <c r="N173" s="165">
        <f t="shared" si="8"/>
        <v>0</v>
      </c>
      <c r="O173" s="165">
        <f t="shared" si="9"/>
        <v>0</v>
      </c>
    </row>
    <row r="174" spans="1:15" s="168" customFormat="1" x14ac:dyDescent="0.3">
      <c r="A174" s="164"/>
      <c r="B174" s="157"/>
      <c r="C174" s="157"/>
      <c r="D174" s="157"/>
      <c r="E174" s="164"/>
      <c r="F174" s="164"/>
      <c r="G174" s="165"/>
      <c r="H174" s="165"/>
      <c r="I174" s="159"/>
      <c r="J174" s="165"/>
      <c r="K174" s="165"/>
      <c r="L174" s="165"/>
      <c r="M174" s="165"/>
      <c r="N174" s="165">
        <f t="shared" si="8"/>
        <v>0</v>
      </c>
      <c r="O174" s="165">
        <f t="shared" si="9"/>
        <v>0</v>
      </c>
    </row>
    <row r="175" spans="1:15" s="168" customFormat="1" x14ac:dyDescent="0.3">
      <c r="A175" s="164"/>
      <c r="B175" s="157"/>
      <c r="C175" s="157"/>
      <c r="D175" s="157"/>
      <c r="E175" s="164"/>
      <c r="F175" s="164"/>
      <c r="G175" s="165"/>
      <c r="H175" s="165"/>
      <c r="I175" s="159"/>
      <c r="J175" s="165"/>
      <c r="K175" s="165"/>
      <c r="L175" s="165"/>
      <c r="M175" s="165"/>
      <c r="N175" s="165">
        <f t="shared" si="8"/>
        <v>0</v>
      </c>
      <c r="O175" s="165">
        <f t="shared" si="9"/>
        <v>0</v>
      </c>
    </row>
    <row r="176" spans="1:15" s="168" customFormat="1" x14ac:dyDescent="0.3">
      <c r="A176" s="164"/>
      <c r="B176" s="157"/>
      <c r="C176" s="157"/>
      <c r="D176" s="157"/>
      <c r="E176" s="164"/>
      <c r="F176" s="164"/>
      <c r="G176" s="165"/>
      <c r="H176" s="165"/>
      <c r="I176" s="159"/>
      <c r="J176" s="165"/>
      <c r="K176" s="165"/>
      <c r="L176" s="165"/>
      <c r="M176" s="165"/>
      <c r="N176" s="165">
        <f t="shared" si="8"/>
        <v>0</v>
      </c>
      <c r="O176" s="165">
        <f t="shared" si="9"/>
        <v>0</v>
      </c>
    </row>
    <row r="177" spans="1:15" s="168" customFormat="1" x14ac:dyDescent="0.3">
      <c r="A177" s="164"/>
      <c r="B177" s="157"/>
      <c r="C177" s="157"/>
      <c r="D177" s="157"/>
      <c r="E177" s="164"/>
      <c r="F177" s="164"/>
      <c r="G177" s="165"/>
      <c r="H177" s="165"/>
      <c r="I177" s="159"/>
      <c r="J177" s="165"/>
      <c r="K177" s="165"/>
      <c r="L177" s="165"/>
      <c r="M177" s="165"/>
      <c r="N177" s="165">
        <f t="shared" si="8"/>
        <v>0</v>
      </c>
      <c r="O177" s="165">
        <f t="shared" si="9"/>
        <v>0</v>
      </c>
    </row>
    <row r="178" spans="1:15" s="168" customFormat="1" x14ac:dyDescent="0.3">
      <c r="A178" s="164"/>
      <c r="B178" s="157"/>
      <c r="C178" s="157"/>
      <c r="D178" s="157"/>
      <c r="E178" s="164"/>
      <c r="F178" s="164"/>
      <c r="G178" s="165"/>
      <c r="H178" s="165"/>
      <c r="I178" s="159"/>
      <c r="J178" s="165"/>
      <c r="K178" s="165"/>
      <c r="L178" s="165"/>
      <c r="M178" s="165"/>
      <c r="N178" s="165">
        <f t="shared" si="8"/>
        <v>0</v>
      </c>
      <c r="O178" s="165">
        <f t="shared" si="9"/>
        <v>0</v>
      </c>
    </row>
    <row r="179" spans="1:15" s="168" customFormat="1" x14ac:dyDescent="0.3">
      <c r="A179" s="164"/>
      <c r="B179" s="157"/>
      <c r="C179" s="157"/>
      <c r="D179" s="157"/>
      <c r="E179" s="164"/>
      <c r="F179" s="164"/>
      <c r="G179" s="165"/>
      <c r="H179" s="165"/>
      <c r="I179" s="159"/>
      <c r="J179" s="165"/>
      <c r="K179" s="165"/>
      <c r="L179" s="165"/>
      <c r="M179" s="165"/>
      <c r="N179" s="165">
        <f t="shared" si="8"/>
        <v>0</v>
      </c>
      <c r="O179" s="165">
        <f t="shared" si="9"/>
        <v>0</v>
      </c>
    </row>
    <row r="180" spans="1:15" s="168" customFormat="1" x14ac:dyDescent="0.3">
      <c r="A180" s="164"/>
      <c r="B180" s="157"/>
      <c r="C180" s="157"/>
      <c r="D180" s="157"/>
      <c r="E180" s="164"/>
      <c r="F180" s="164"/>
      <c r="G180" s="165"/>
      <c r="H180" s="165"/>
      <c r="I180" s="159"/>
      <c r="J180" s="165"/>
      <c r="K180" s="165"/>
      <c r="L180" s="165"/>
      <c r="M180" s="165"/>
      <c r="N180" s="165">
        <f t="shared" si="8"/>
        <v>0</v>
      </c>
      <c r="O180" s="165">
        <f t="shared" si="9"/>
        <v>0</v>
      </c>
    </row>
    <row r="181" spans="1:15" s="168" customFormat="1" x14ac:dyDescent="0.3">
      <c r="A181" s="164"/>
      <c r="B181" s="157"/>
      <c r="C181" s="157"/>
      <c r="D181" s="157"/>
      <c r="E181" s="164"/>
      <c r="F181" s="164"/>
      <c r="G181" s="165"/>
      <c r="H181" s="165"/>
      <c r="I181" s="159"/>
      <c r="J181" s="165"/>
      <c r="K181" s="165"/>
      <c r="L181" s="165"/>
      <c r="M181" s="165"/>
      <c r="N181" s="165">
        <f t="shared" si="8"/>
        <v>0</v>
      </c>
      <c r="O181" s="165">
        <f t="shared" si="9"/>
        <v>0</v>
      </c>
    </row>
    <row r="182" spans="1:15" s="168" customFormat="1" x14ac:dyDescent="0.3">
      <c r="A182" s="164"/>
      <c r="B182" s="157"/>
      <c r="C182" s="157"/>
      <c r="D182" s="157"/>
      <c r="E182" s="164"/>
      <c r="F182" s="164"/>
      <c r="G182" s="165"/>
      <c r="H182" s="165"/>
      <c r="I182" s="159"/>
      <c r="J182" s="165"/>
      <c r="K182" s="165"/>
      <c r="L182" s="165"/>
      <c r="M182" s="165"/>
      <c r="N182" s="165">
        <f t="shared" si="8"/>
        <v>0</v>
      </c>
      <c r="O182" s="165">
        <f t="shared" si="9"/>
        <v>0</v>
      </c>
    </row>
    <row r="183" spans="1:15" s="168" customFormat="1" x14ac:dyDescent="0.3">
      <c r="A183" s="164"/>
      <c r="B183" s="157"/>
      <c r="C183" s="157"/>
      <c r="D183" s="157"/>
      <c r="E183" s="164"/>
      <c r="F183" s="164"/>
      <c r="G183" s="165"/>
      <c r="H183" s="165"/>
      <c r="I183" s="159"/>
      <c r="J183" s="165"/>
      <c r="K183" s="165"/>
      <c r="L183" s="165"/>
      <c r="M183" s="165"/>
      <c r="N183" s="165">
        <f t="shared" si="8"/>
        <v>0</v>
      </c>
      <c r="O183" s="165">
        <f t="shared" si="9"/>
        <v>0</v>
      </c>
    </row>
    <row r="184" spans="1:15" s="168" customFormat="1" x14ac:dyDescent="0.3">
      <c r="A184" s="164"/>
      <c r="B184" s="157"/>
      <c r="C184" s="157"/>
      <c r="D184" s="157"/>
      <c r="E184" s="164"/>
      <c r="F184" s="164"/>
      <c r="G184" s="165"/>
      <c r="H184" s="165"/>
      <c r="I184" s="159"/>
      <c r="J184" s="165"/>
      <c r="K184" s="165"/>
      <c r="L184" s="165"/>
      <c r="M184" s="165"/>
      <c r="N184" s="165">
        <f t="shared" si="8"/>
        <v>0</v>
      </c>
      <c r="O184" s="165">
        <f t="shared" si="9"/>
        <v>0</v>
      </c>
    </row>
    <row r="185" spans="1:15" s="168" customFormat="1" x14ac:dyDescent="0.3">
      <c r="A185" s="164"/>
      <c r="B185" s="157"/>
      <c r="C185" s="157"/>
      <c r="D185" s="157"/>
      <c r="E185" s="164"/>
      <c r="F185" s="164"/>
      <c r="G185" s="165"/>
      <c r="H185" s="165"/>
      <c r="I185" s="159"/>
      <c r="J185" s="165"/>
      <c r="K185" s="165"/>
      <c r="L185" s="165"/>
      <c r="M185" s="165"/>
      <c r="N185" s="165">
        <f t="shared" si="8"/>
        <v>0</v>
      </c>
      <c r="O185" s="165">
        <f t="shared" si="9"/>
        <v>0</v>
      </c>
    </row>
    <row r="186" spans="1:15" s="168" customFormat="1" x14ac:dyDescent="0.3">
      <c r="A186" s="164"/>
      <c r="B186" s="157"/>
      <c r="C186" s="157"/>
      <c r="D186" s="157"/>
      <c r="E186" s="164"/>
      <c r="F186" s="164"/>
      <c r="G186" s="165"/>
      <c r="H186" s="165"/>
      <c r="I186" s="159"/>
      <c r="J186" s="165"/>
      <c r="K186" s="165"/>
      <c r="L186" s="165"/>
      <c r="M186" s="165"/>
      <c r="N186" s="165">
        <f t="shared" si="8"/>
        <v>0</v>
      </c>
      <c r="O186" s="165">
        <f t="shared" si="9"/>
        <v>0</v>
      </c>
    </row>
    <row r="187" spans="1:15" s="168" customFormat="1" x14ac:dyDescent="0.3">
      <c r="A187" s="164"/>
      <c r="B187" s="157"/>
      <c r="C187" s="157"/>
      <c r="D187" s="157"/>
      <c r="E187" s="164"/>
      <c r="F187" s="164"/>
      <c r="G187" s="165"/>
      <c r="H187" s="165"/>
      <c r="I187" s="159"/>
      <c r="J187" s="165"/>
      <c r="K187" s="165"/>
      <c r="L187" s="165"/>
      <c r="M187" s="165"/>
      <c r="N187" s="165">
        <f t="shared" si="8"/>
        <v>0</v>
      </c>
      <c r="O187" s="165">
        <f t="shared" si="9"/>
        <v>0</v>
      </c>
    </row>
    <row r="188" spans="1:15" s="168" customFormat="1" x14ac:dyDescent="0.3">
      <c r="A188" s="164"/>
      <c r="B188" s="157"/>
      <c r="C188" s="157"/>
      <c r="D188" s="157"/>
      <c r="E188" s="164"/>
      <c r="F188" s="164"/>
      <c r="G188" s="165"/>
      <c r="H188" s="165"/>
      <c r="I188" s="159"/>
      <c r="J188" s="165"/>
      <c r="K188" s="165"/>
      <c r="L188" s="165"/>
      <c r="M188" s="165"/>
      <c r="N188" s="165">
        <f t="shared" si="8"/>
        <v>0</v>
      </c>
      <c r="O188" s="165">
        <f t="shared" si="9"/>
        <v>0</v>
      </c>
    </row>
    <row r="189" spans="1:15" s="168" customFormat="1" x14ac:dyDescent="0.3">
      <c r="A189" s="164"/>
      <c r="B189" s="157"/>
      <c r="C189" s="157"/>
      <c r="D189" s="157"/>
      <c r="E189" s="164"/>
      <c r="F189" s="164"/>
      <c r="G189" s="165"/>
      <c r="H189" s="165"/>
      <c r="I189" s="159"/>
      <c r="J189" s="165"/>
      <c r="K189" s="165"/>
      <c r="L189" s="165"/>
      <c r="M189" s="165"/>
      <c r="N189" s="165">
        <f t="shared" si="8"/>
        <v>0</v>
      </c>
      <c r="O189" s="165">
        <f t="shared" si="9"/>
        <v>0</v>
      </c>
    </row>
    <row r="190" spans="1:15" s="168" customFormat="1" x14ac:dyDescent="0.3">
      <c r="A190" s="164"/>
      <c r="B190" s="157"/>
      <c r="C190" s="157"/>
      <c r="D190" s="157"/>
      <c r="E190" s="164"/>
      <c r="F190" s="164"/>
      <c r="G190" s="165"/>
      <c r="H190" s="165"/>
      <c r="I190" s="159"/>
      <c r="J190" s="165"/>
      <c r="K190" s="165"/>
      <c r="L190" s="165"/>
      <c r="M190" s="165"/>
      <c r="N190" s="165">
        <f t="shared" si="8"/>
        <v>0</v>
      </c>
      <c r="O190" s="165">
        <f t="shared" si="9"/>
        <v>0</v>
      </c>
    </row>
    <row r="191" spans="1:15" s="168" customFormat="1" x14ac:dyDescent="0.3">
      <c r="A191" s="164"/>
      <c r="B191" s="157"/>
      <c r="C191" s="157"/>
      <c r="D191" s="157"/>
      <c r="E191" s="164"/>
      <c r="F191" s="164"/>
      <c r="G191" s="165"/>
      <c r="H191" s="165"/>
      <c r="I191" s="159"/>
      <c r="J191" s="165"/>
      <c r="K191" s="165"/>
      <c r="L191" s="165"/>
      <c r="M191" s="165"/>
      <c r="N191" s="165">
        <f t="shared" si="8"/>
        <v>0</v>
      </c>
      <c r="O191" s="165">
        <f t="shared" si="9"/>
        <v>0</v>
      </c>
    </row>
    <row r="192" spans="1:15" s="168" customFormat="1" x14ac:dyDescent="0.3">
      <c r="A192" s="164"/>
      <c r="B192" s="157"/>
      <c r="C192" s="157"/>
      <c r="D192" s="157"/>
      <c r="E192" s="164"/>
      <c r="F192" s="164"/>
      <c r="G192" s="165"/>
      <c r="H192" s="165"/>
      <c r="I192" s="159"/>
      <c r="J192" s="165"/>
      <c r="K192" s="165"/>
      <c r="L192" s="165"/>
      <c r="M192" s="165"/>
      <c r="N192" s="165">
        <f t="shared" si="8"/>
        <v>0</v>
      </c>
      <c r="O192" s="165">
        <f t="shared" si="9"/>
        <v>0</v>
      </c>
    </row>
    <row r="193" spans="1:15" s="168" customFormat="1" x14ac:dyDescent="0.3">
      <c r="A193" s="164"/>
      <c r="B193" s="157"/>
      <c r="C193" s="157"/>
      <c r="D193" s="157"/>
      <c r="E193" s="164"/>
      <c r="F193" s="164"/>
      <c r="G193" s="165"/>
      <c r="H193" s="165"/>
      <c r="I193" s="159"/>
      <c r="J193" s="165"/>
      <c r="K193" s="165"/>
      <c r="L193" s="165"/>
      <c r="M193" s="165"/>
      <c r="N193" s="165">
        <f t="shared" si="8"/>
        <v>0</v>
      </c>
      <c r="O193" s="165">
        <f t="shared" si="9"/>
        <v>0</v>
      </c>
    </row>
    <row r="194" spans="1:15" s="168" customFormat="1" x14ac:dyDescent="0.3">
      <c r="A194" s="164"/>
      <c r="B194" s="157"/>
      <c r="C194" s="157"/>
      <c r="D194" s="157"/>
      <c r="E194" s="164"/>
      <c r="F194" s="164"/>
      <c r="G194" s="165"/>
      <c r="H194" s="165"/>
      <c r="I194" s="159"/>
      <c r="J194" s="165"/>
      <c r="K194" s="165"/>
      <c r="L194" s="165"/>
      <c r="M194" s="165"/>
      <c r="N194" s="165">
        <f t="shared" si="8"/>
        <v>0</v>
      </c>
      <c r="O194" s="165">
        <f t="shared" si="9"/>
        <v>0</v>
      </c>
    </row>
    <row r="195" spans="1:15" s="168" customFormat="1" x14ac:dyDescent="0.3">
      <c r="A195" s="164"/>
      <c r="B195" s="157"/>
      <c r="C195" s="157"/>
      <c r="D195" s="157"/>
      <c r="E195" s="164"/>
      <c r="F195" s="164"/>
      <c r="G195" s="165"/>
      <c r="H195" s="165"/>
      <c r="I195" s="159"/>
      <c r="J195" s="165"/>
      <c r="K195" s="165"/>
      <c r="L195" s="165"/>
      <c r="M195" s="165"/>
      <c r="N195" s="165">
        <f t="shared" si="8"/>
        <v>0</v>
      </c>
      <c r="O195" s="165">
        <f t="shared" si="9"/>
        <v>0</v>
      </c>
    </row>
    <row r="196" spans="1:15" s="168" customFormat="1" x14ac:dyDescent="0.3">
      <c r="A196" s="164"/>
      <c r="B196" s="157"/>
      <c r="C196" s="157"/>
      <c r="D196" s="157"/>
      <c r="E196" s="164"/>
      <c r="F196" s="164"/>
      <c r="G196" s="165"/>
      <c r="H196" s="165"/>
      <c r="I196" s="159"/>
      <c r="J196" s="165"/>
      <c r="K196" s="165"/>
      <c r="L196" s="165"/>
      <c r="M196" s="165"/>
      <c r="N196" s="165">
        <f t="shared" si="8"/>
        <v>0</v>
      </c>
      <c r="O196" s="165">
        <f t="shared" si="9"/>
        <v>0</v>
      </c>
    </row>
    <row r="197" spans="1:15" s="168" customFormat="1" x14ac:dyDescent="0.3">
      <c r="A197" s="164"/>
      <c r="B197" s="157"/>
      <c r="C197" s="157"/>
      <c r="D197" s="157"/>
      <c r="E197" s="164"/>
      <c r="F197" s="164"/>
      <c r="G197" s="165"/>
      <c r="H197" s="165"/>
      <c r="I197" s="159"/>
      <c r="J197" s="165"/>
      <c r="K197" s="165"/>
      <c r="L197" s="165"/>
      <c r="M197" s="165"/>
      <c r="N197" s="165">
        <f t="shared" si="8"/>
        <v>0</v>
      </c>
      <c r="O197" s="165">
        <f t="shared" si="9"/>
        <v>0</v>
      </c>
    </row>
    <row r="198" spans="1:15" s="168" customFormat="1" x14ac:dyDescent="0.3">
      <c r="A198" s="164"/>
      <c r="B198" s="157"/>
      <c r="C198" s="157"/>
      <c r="D198" s="157"/>
      <c r="E198" s="164"/>
      <c r="F198" s="164"/>
      <c r="G198" s="165"/>
      <c r="H198" s="165"/>
      <c r="I198" s="159"/>
      <c r="J198" s="165"/>
      <c r="K198" s="165"/>
      <c r="L198" s="165"/>
      <c r="M198" s="165"/>
      <c r="N198" s="165">
        <f t="shared" si="8"/>
        <v>0</v>
      </c>
      <c r="O198" s="165">
        <f t="shared" si="9"/>
        <v>0</v>
      </c>
    </row>
    <row r="199" spans="1:15" s="168" customFormat="1" x14ac:dyDescent="0.3">
      <c r="A199" s="164"/>
      <c r="B199" s="157"/>
      <c r="C199" s="157"/>
      <c r="D199" s="157"/>
      <c r="E199" s="164"/>
      <c r="F199" s="164"/>
      <c r="G199" s="165"/>
      <c r="H199" s="165"/>
      <c r="I199" s="159"/>
      <c r="J199" s="165"/>
      <c r="K199" s="165"/>
      <c r="L199" s="165"/>
      <c r="M199" s="165"/>
      <c r="N199" s="165">
        <f t="shared" si="8"/>
        <v>0</v>
      </c>
      <c r="O199" s="165">
        <f t="shared" si="9"/>
        <v>0</v>
      </c>
    </row>
    <row r="200" spans="1:15" s="168" customFormat="1" x14ac:dyDescent="0.3">
      <c r="A200" s="164"/>
      <c r="B200" s="157"/>
      <c r="C200" s="157"/>
      <c r="D200" s="157"/>
      <c r="E200" s="164"/>
      <c r="F200" s="164"/>
      <c r="G200" s="165"/>
      <c r="H200" s="165"/>
      <c r="I200" s="159"/>
      <c r="J200" s="165"/>
      <c r="K200" s="165"/>
      <c r="L200" s="165"/>
      <c r="M200" s="165"/>
      <c r="N200" s="165">
        <f t="shared" si="8"/>
        <v>0</v>
      </c>
      <c r="O200" s="165">
        <f t="shared" si="9"/>
        <v>0</v>
      </c>
    </row>
    <row r="201" spans="1:15" s="168" customFormat="1" x14ac:dyDescent="0.3">
      <c r="A201" s="164"/>
      <c r="B201" s="157"/>
      <c r="C201" s="157"/>
      <c r="D201" s="157"/>
      <c r="E201" s="164"/>
      <c r="F201" s="164"/>
      <c r="G201" s="165"/>
      <c r="H201" s="165"/>
      <c r="I201" s="159"/>
      <c r="J201" s="165"/>
      <c r="K201" s="165"/>
      <c r="L201" s="165"/>
      <c r="M201" s="165"/>
      <c r="N201" s="165">
        <f t="shared" si="8"/>
        <v>0</v>
      </c>
      <c r="O201" s="165">
        <f t="shared" si="9"/>
        <v>0</v>
      </c>
    </row>
    <row r="202" spans="1:15" s="168" customFormat="1" x14ac:dyDescent="0.3">
      <c r="A202" s="164"/>
      <c r="B202" s="157"/>
      <c r="C202" s="157"/>
      <c r="D202" s="157"/>
      <c r="E202" s="164"/>
      <c r="F202" s="164"/>
      <c r="G202" s="165"/>
      <c r="H202" s="165"/>
      <c r="I202" s="159"/>
      <c r="J202" s="165"/>
      <c r="K202" s="165"/>
      <c r="L202" s="165"/>
      <c r="M202" s="165"/>
      <c r="N202" s="165">
        <f t="shared" si="8"/>
        <v>0</v>
      </c>
      <c r="O202" s="165">
        <f t="shared" si="9"/>
        <v>0</v>
      </c>
    </row>
    <row r="203" spans="1:15" s="168" customFormat="1" x14ac:dyDescent="0.3">
      <c r="A203" s="164"/>
      <c r="B203" s="157"/>
      <c r="C203" s="157"/>
      <c r="D203" s="157"/>
      <c r="E203" s="164"/>
      <c r="F203" s="164"/>
      <c r="G203" s="165"/>
      <c r="H203" s="165"/>
      <c r="I203" s="159"/>
      <c r="J203" s="165"/>
      <c r="K203" s="165"/>
      <c r="L203" s="165"/>
      <c r="M203" s="165"/>
      <c r="N203" s="165">
        <f t="shared" si="8"/>
        <v>0</v>
      </c>
      <c r="O203" s="165">
        <f t="shared" si="9"/>
        <v>0</v>
      </c>
    </row>
    <row r="204" spans="1:15" s="168" customFormat="1" x14ac:dyDescent="0.3">
      <c r="A204" s="164"/>
      <c r="B204" s="157"/>
      <c r="C204" s="157"/>
      <c r="D204" s="157"/>
      <c r="E204" s="164"/>
      <c r="F204" s="164"/>
      <c r="G204" s="165"/>
      <c r="H204" s="165"/>
      <c r="I204" s="159"/>
      <c r="J204" s="165"/>
      <c r="K204" s="165"/>
      <c r="L204" s="165"/>
      <c r="M204" s="165"/>
      <c r="N204" s="165">
        <f t="shared" si="8"/>
        <v>0</v>
      </c>
      <c r="O204" s="165">
        <f t="shared" si="9"/>
        <v>0</v>
      </c>
    </row>
    <row r="205" spans="1:15" x14ac:dyDescent="0.3">
      <c r="A205" s="50"/>
      <c r="B205" s="157"/>
      <c r="C205" s="157"/>
      <c r="D205" s="157"/>
      <c r="E205" s="164"/>
      <c r="F205" s="164"/>
      <c r="G205" s="165"/>
      <c r="H205" s="165"/>
      <c r="I205" s="159"/>
      <c r="J205" s="165"/>
      <c r="K205" s="165"/>
      <c r="L205" s="165"/>
      <c r="M205" s="165"/>
      <c r="N205" s="165">
        <f t="shared" si="8"/>
        <v>0</v>
      </c>
      <c r="O205" s="172">
        <f t="shared" si="9"/>
        <v>0</v>
      </c>
    </row>
    <row r="206" spans="1:15" x14ac:dyDescent="0.3">
      <c r="A206" s="234" t="s">
        <v>25</v>
      </c>
      <c r="B206" s="235"/>
      <c r="C206" s="235"/>
      <c r="D206" s="235"/>
      <c r="E206" s="235"/>
      <c r="F206" s="236"/>
      <c r="G206" s="109">
        <f>SUM(G5:G205)</f>
        <v>0</v>
      </c>
      <c r="H206" s="109">
        <f t="shared" ref="H206:M206" si="10">SUM(H5:H205)</f>
        <v>0</v>
      </c>
      <c r="I206" s="159">
        <f t="shared" si="10"/>
        <v>0</v>
      </c>
      <c r="J206" s="109">
        <f t="shared" si="10"/>
        <v>0</v>
      </c>
      <c r="K206" s="109">
        <f t="shared" si="10"/>
        <v>0</v>
      </c>
      <c r="L206" s="109">
        <f t="shared" si="10"/>
        <v>0</v>
      </c>
      <c r="M206" s="109">
        <f t="shared" si="10"/>
        <v>0</v>
      </c>
      <c r="N206" s="111"/>
      <c r="O206" s="113"/>
    </row>
    <row r="207" spans="1:15" ht="28.8" x14ac:dyDescent="0.3">
      <c r="A207" s="48"/>
      <c r="B207" s="48"/>
      <c r="D207" s="48"/>
      <c r="E207" s="48"/>
      <c r="F207" s="48"/>
      <c r="G207" s="53" t="s">
        <v>43</v>
      </c>
      <c r="H207" s="52" t="s">
        <v>28</v>
      </c>
      <c r="I207" s="174" t="s">
        <v>23</v>
      </c>
      <c r="J207" s="52" t="s">
        <v>29</v>
      </c>
      <c r="K207" s="52" t="s">
        <v>24</v>
      </c>
      <c r="L207" s="52" t="s">
        <v>30</v>
      </c>
      <c r="M207" s="54" t="s">
        <v>31</v>
      </c>
      <c r="N207" s="48"/>
      <c r="O207" s="113"/>
    </row>
    <row r="210" spans="9:14" x14ac:dyDescent="0.3">
      <c r="I210" s="175"/>
      <c r="J210" s="112"/>
      <c r="K210" s="112"/>
      <c r="L210" s="112"/>
      <c r="M210" s="112"/>
      <c r="N210" s="112"/>
    </row>
  </sheetData>
  <mergeCells count="3">
    <mergeCell ref="A206:F206"/>
    <mergeCell ref="A2:J2"/>
    <mergeCell ref="A3:J3"/>
  </mergeCells>
  <conditionalFormatting sqref="A5:O205">
    <cfRule type="expression" dxfId="11" priority="24">
      <formula>$G5&lt;&gt;0</formula>
    </cfRule>
  </conditionalFormatting>
  <pageMargins left="0.25" right="0.25" top="0.75" bottom="0.75" header="0.3" footer="0.3"/>
  <pageSetup paperSize="5" scale="8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F7ABB43C-7BAF-4986-BDE3-6E51F6A6A69E}">
            <xm:f>AND($A5&lt;&gt;0,$A5&lt;&gt;'Ledger Report'!$A$64,$A5&lt;&gt;'Ledger Report'!$A$65,$A5&lt;&gt;'Ledger Report'!$A$66,$A5&lt;&gt;'Ledger Report'!$A$67,$A5&lt;&gt;'Ledger Report'!$A$68,$A5&lt;&gt;'Ledger Report'!$A$69)</xm:f>
            <x14:dxf>
              <fill>
                <patternFill>
                  <bgColor theme="5" tint="0.59996337778862885"/>
                </patternFill>
              </fill>
            </x14:dxf>
          </x14:cfRule>
          <xm:sqref>A5:O205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opLeftCell="B40" workbookViewId="0">
      <selection activeCell="D58" sqref="D58"/>
    </sheetView>
  </sheetViews>
  <sheetFormatPr defaultRowHeight="14.4" x14ac:dyDescent="0.3"/>
  <cols>
    <col min="1" max="1" width="11.88671875" bestFit="1" customWidth="1"/>
    <col min="3" max="3" width="9.109375" style="71"/>
    <col min="5" max="5" width="41.88671875" customWidth="1"/>
    <col min="6" max="6" width="12.33203125" customWidth="1"/>
    <col min="9" max="9" width="9.6640625" customWidth="1"/>
    <col min="13" max="13" width="9.6640625" bestFit="1" customWidth="1"/>
    <col min="14" max="14" width="12.109375" customWidth="1"/>
    <col min="15" max="15" width="11.33203125" bestFit="1" customWidth="1"/>
  </cols>
  <sheetData>
    <row r="2" spans="1:15" ht="15.6" x14ac:dyDescent="0.3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7"/>
    </row>
    <row r="3" spans="1:15" ht="15.6" x14ac:dyDescent="0.3">
      <c r="A3" s="233" t="s">
        <v>47</v>
      </c>
      <c r="B3" s="233"/>
      <c r="C3" s="233"/>
      <c r="D3" s="233"/>
      <c r="E3" s="233"/>
      <c r="F3" s="233"/>
      <c r="G3" s="233"/>
      <c r="H3" s="233"/>
      <c r="I3" s="233"/>
      <c r="J3" s="233"/>
      <c r="K3" s="7"/>
    </row>
    <row r="4" spans="1:15" ht="28.8" x14ac:dyDescent="0.3">
      <c r="A4" s="53" t="s">
        <v>18</v>
      </c>
      <c r="B4" s="52" t="s">
        <v>19</v>
      </c>
      <c r="C4" s="60" t="s">
        <v>20</v>
      </c>
      <c r="D4" s="52" t="s">
        <v>62</v>
      </c>
      <c r="E4" s="53" t="s">
        <v>21</v>
      </c>
      <c r="F4" s="52" t="s">
        <v>22</v>
      </c>
      <c r="G4" s="54" t="s">
        <v>43</v>
      </c>
      <c r="H4" s="52" t="s">
        <v>28</v>
      </c>
      <c r="I4" s="52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120"/>
      <c r="B5" s="178"/>
      <c r="C5" s="178"/>
      <c r="D5" s="178"/>
      <c r="E5" s="120"/>
      <c r="F5" s="120"/>
      <c r="G5" s="146"/>
      <c r="H5" s="146"/>
      <c r="I5" s="146"/>
      <c r="J5" s="146"/>
      <c r="K5" s="146"/>
      <c r="L5" s="146"/>
      <c r="M5" s="146"/>
      <c r="N5" s="109">
        <f t="shared" ref="N5:N60" si="0">I5+K5</f>
        <v>0</v>
      </c>
      <c r="O5" s="109">
        <f t="shared" ref="O5:O60" si="1">G5+H5+I5+J5+K5+L5+M5</f>
        <v>0</v>
      </c>
    </row>
    <row r="6" spans="1:15" x14ac:dyDescent="0.3">
      <c r="A6" s="120"/>
      <c r="B6" s="178"/>
      <c r="C6" s="178"/>
      <c r="D6" s="178"/>
      <c r="E6" s="120"/>
      <c r="F6" s="120"/>
      <c r="G6" s="146"/>
      <c r="H6" s="146"/>
      <c r="I6" s="146"/>
      <c r="J6" s="146"/>
      <c r="K6" s="146"/>
      <c r="L6" s="146"/>
      <c r="M6" s="146"/>
      <c r="N6" s="109">
        <f t="shared" si="0"/>
        <v>0</v>
      </c>
      <c r="O6" s="109">
        <f t="shared" si="1"/>
        <v>0</v>
      </c>
    </row>
    <row r="7" spans="1:15" x14ac:dyDescent="0.3">
      <c r="A7" s="120"/>
      <c r="B7" s="178"/>
      <c r="C7" s="178"/>
      <c r="D7" s="178"/>
      <c r="E7" s="120"/>
      <c r="F7" s="120"/>
      <c r="G7" s="146"/>
      <c r="H7" s="146"/>
      <c r="I7" s="146"/>
      <c r="J7" s="146"/>
      <c r="K7" s="146"/>
      <c r="L7" s="146"/>
      <c r="M7" s="146"/>
      <c r="N7" s="109">
        <f t="shared" si="0"/>
        <v>0</v>
      </c>
      <c r="O7" s="109">
        <f t="shared" si="1"/>
        <v>0</v>
      </c>
    </row>
    <row r="8" spans="1:15" x14ac:dyDescent="0.3">
      <c r="A8" s="120"/>
      <c r="B8" s="178"/>
      <c r="C8" s="178"/>
      <c r="D8" s="178"/>
      <c r="E8" s="120"/>
      <c r="F8" s="120"/>
      <c r="G8" s="146"/>
      <c r="H8" s="146"/>
      <c r="I8" s="146"/>
      <c r="J8" s="146"/>
      <c r="K8" s="146"/>
      <c r="L8" s="146"/>
      <c r="M8" s="146"/>
      <c r="N8" s="109">
        <f t="shared" si="0"/>
        <v>0</v>
      </c>
      <c r="O8" s="109">
        <f t="shared" si="1"/>
        <v>0</v>
      </c>
    </row>
    <row r="9" spans="1:15" x14ac:dyDescent="0.3">
      <c r="A9" s="120"/>
      <c r="B9" s="178"/>
      <c r="C9" s="178"/>
      <c r="D9" s="178"/>
      <c r="E9" s="120"/>
      <c r="F9" s="120"/>
      <c r="G9" s="146"/>
      <c r="H9" s="146"/>
      <c r="I9" s="146"/>
      <c r="J9" s="146"/>
      <c r="K9" s="146"/>
      <c r="L9" s="146"/>
      <c r="M9" s="146"/>
      <c r="N9" s="109">
        <f t="shared" si="0"/>
        <v>0</v>
      </c>
      <c r="O9" s="109">
        <f t="shared" si="1"/>
        <v>0</v>
      </c>
    </row>
    <row r="10" spans="1:15" x14ac:dyDescent="0.3">
      <c r="A10" s="120"/>
      <c r="B10" s="178"/>
      <c r="C10" s="178"/>
      <c r="D10" s="178"/>
      <c r="E10" s="120"/>
      <c r="F10" s="120"/>
      <c r="G10" s="146"/>
      <c r="H10" s="146"/>
      <c r="I10" s="146"/>
      <c r="J10" s="146"/>
      <c r="K10" s="146"/>
      <c r="L10" s="146"/>
      <c r="M10" s="146"/>
      <c r="N10" s="109">
        <f t="shared" si="0"/>
        <v>0</v>
      </c>
      <c r="O10" s="109">
        <f t="shared" si="1"/>
        <v>0</v>
      </c>
    </row>
    <row r="11" spans="1:15" x14ac:dyDescent="0.3">
      <c r="A11" s="120"/>
      <c r="B11" s="178"/>
      <c r="C11" s="178"/>
      <c r="D11" s="178"/>
      <c r="E11" s="120"/>
      <c r="F11" s="120"/>
      <c r="G11" s="146"/>
      <c r="H11" s="146"/>
      <c r="I11" s="146"/>
      <c r="J11" s="146"/>
      <c r="K11" s="146"/>
      <c r="L11" s="146"/>
      <c r="M11" s="146"/>
      <c r="N11" s="109">
        <f t="shared" si="0"/>
        <v>0</v>
      </c>
      <c r="O11" s="109">
        <f t="shared" si="1"/>
        <v>0</v>
      </c>
    </row>
    <row r="12" spans="1:15" x14ac:dyDescent="0.3">
      <c r="A12" s="120"/>
      <c r="B12" s="178"/>
      <c r="C12" s="178"/>
      <c r="D12" s="178"/>
      <c r="E12" s="120"/>
      <c r="F12" s="120"/>
      <c r="G12" s="146"/>
      <c r="H12" s="146"/>
      <c r="I12" s="146"/>
      <c r="J12" s="146"/>
      <c r="K12" s="146"/>
      <c r="L12" s="146"/>
      <c r="M12" s="146"/>
      <c r="N12" s="109">
        <f t="shared" si="0"/>
        <v>0</v>
      </c>
      <c r="O12" s="109">
        <f t="shared" si="1"/>
        <v>0</v>
      </c>
    </row>
    <row r="13" spans="1:15" x14ac:dyDescent="0.3">
      <c r="A13" s="120"/>
      <c r="B13" s="178"/>
      <c r="C13" s="178"/>
      <c r="D13" s="178"/>
      <c r="E13" s="120"/>
      <c r="F13" s="120"/>
      <c r="G13" s="146"/>
      <c r="H13" s="146"/>
      <c r="I13" s="146"/>
      <c r="J13" s="146"/>
      <c r="K13" s="146"/>
      <c r="L13" s="146"/>
      <c r="M13" s="146"/>
      <c r="N13" s="109">
        <f t="shared" si="0"/>
        <v>0</v>
      </c>
      <c r="O13" s="109">
        <f t="shared" si="1"/>
        <v>0</v>
      </c>
    </row>
    <row r="14" spans="1:15" x14ac:dyDescent="0.3">
      <c r="A14" s="120"/>
      <c r="B14" s="178"/>
      <c r="C14" s="178"/>
      <c r="D14" s="178"/>
      <c r="E14" s="120"/>
      <c r="F14" s="120"/>
      <c r="G14" s="146"/>
      <c r="H14" s="146"/>
      <c r="I14" s="146"/>
      <c r="J14" s="146"/>
      <c r="K14" s="146"/>
      <c r="L14" s="146"/>
      <c r="M14" s="146"/>
      <c r="N14" s="109">
        <f t="shared" si="0"/>
        <v>0</v>
      </c>
      <c r="O14" s="109">
        <f t="shared" si="1"/>
        <v>0</v>
      </c>
    </row>
    <row r="15" spans="1:15" x14ac:dyDescent="0.3">
      <c r="A15" s="120"/>
      <c r="B15" s="178"/>
      <c r="C15" s="178"/>
      <c r="D15" s="178"/>
      <c r="E15" s="120"/>
      <c r="F15" s="120"/>
      <c r="G15" s="146"/>
      <c r="H15" s="146"/>
      <c r="I15" s="146"/>
      <c r="J15" s="146"/>
      <c r="K15" s="146"/>
      <c r="L15" s="146"/>
      <c r="M15" s="146"/>
      <c r="N15" s="109">
        <f t="shared" si="0"/>
        <v>0</v>
      </c>
      <c r="O15" s="109">
        <f t="shared" si="1"/>
        <v>0</v>
      </c>
    </row>
    <row r="16" spans="1:15" x14ac:dyDescent="0.3">
      <c r="A16" s="120"/>
      <c r="B16" s="178"/>
      <c r="C16" s="178"/>
      <c r="D16" s="178"/>
      <c r="E16" s="120"/>
      <c r="F16" s="120"/>
      <c r="G16" s="146"/>
      <c r="H16" s="146"/>
      <c r="I16" s="146"/>
      <c r="J16" s="146"/>
      <c r="K16" s="146"/>
      <c r="L16" s="146"/>
      <c r="M16" s="146"/>
      <c r="N16" s="109">
        <f t="shared" si="0"/>
        <v>0</v>
      </c>
      <c r="O16" s="109">
        <f t="shared" si="1"/>
        <v>0</v>
      </c>
    </row>
    <row r="17" spans="1:15" x14ac:dyDescent="0.3">
      <c r="A17" s="120"/>
      <c r="B17" s="178"/>
      <c r="C17" s="178"/>
      <c r="D17" s="178"/>
      <c r="E17" s="120"/>
      <c r="F17" s="120"/>
      <c r="G17" s="146"/>
      <c r="H17" s="146"/>
      <c r="I17" s="146"/>
      <c r="J17" s="146"/>
      <c r="K17" s="146"/>
      <c r="L17" s="146"/>
      <c r="M17" s="146"/>
      <c r="N17" s="109">
        <f t="shared" si="0"/>
        <v>0</v>
      </c>
      <c r="O17" s="109">
        <f t="shared" si="1"/>
        <v>0</v>
      </c>
    </row>
    <row r="18" spans="1:15" x14ac:dyDescent="0.3">
      <c r="A18" s="120"/>
      <c r="B18" s="178"/>
      <c r="C18" s="178"/>
      <c r="D18" s="178"/>
      <c r="E18" s="120"/>
      <c r="F18" s="120"/>
      <c r="G18" s="146"/>
      <c r="H18" s="146"/>
      <c r="I18" s="146"/>
      <c r="J18" s="146"/>
      <c r="K18" s="146"/>
      <c r="L18" s="146"/>
      <c r="M18" s="146"/>
      <c r="N18" s="109">
        <f t="shared" si="0"/>
        <v>0</v>
      </c>
      <c r="O18" s="109">
        <f t="shared" si="1"/>
        <v>0</v>
      </c>
    </row>
    <row r="19" spans="1:15" x14ac:dyDescent="0.3">
      <c r="A19" s="120"/>
      <c r="B19" s="178"/>
      <c r="C19" s="178"/>
      <c r="D19" s="178"/>
      <c r="E19" s="120"/>
      <c r="F19" s="120"/>
      <c r="G19" s="146"/>
      <c r="H19" s="146"/>
      <c r="I19" s="146"/>
      <c r="J19" s="146"/>
      <c r="K19" s="146"/>
      <c r="L19" s="146"/>
      <c r="M19" s="146"/>
      <c r="N19" s="109">
        <f t="shared" si="0"/>
        <v>0</v>
      </c>
      <c r="O19" s="109">
        <f t="shared" si="1"/>
        <v>0</v>
      </c>
    </row>
    <row r="20" spans="1:15" x14ac:dyDescent="0.3">
      <c r="A20" s="120"/>
      <c r="B20" s="178"/>
      <c r="C20" s="178"/>
      <c r="D20" s="178"/>
      <c r="E20" s="120"/>
      <c r="F20" s="120"/>
      <c r="G20" s="146"/>
      <c r="H20" s="146"/>
      <c r="I20" s="146"/>
      <c r="J20" s="146"/>
      <c r="K20" s="146"/>
      <c r="L20" s="146"/>
      <c r="M20" s="146"/>
      <c r="N20" s="109">
        <f t="shared" si="0"/>
        <v>0</v>
      </c>
      <c r="O20" s="109">
        <f t="shared" si="1"/>
        <v>0</v>
      </c>
    </row>
    <row r="21" spans="1:15" x14ac:dyDescent="0.3">
      <c r="A21" s="120"/>
      <c r="B21" s="178"/>
      <c r="C21" s="178"/>
      <c r="D21" s="178"/>
      <c r="E21" s="120"/>
      <c r="F21" s="120"/>
      <c r="G21" s="146"/>
      <c r="H21" s="146"/>
      <c r="I21" s="146"/>
      <c r="J21" s="146"/>
      <c r="K21" s="146"/>
      <c r="L21" s="146"/>
      <c r="M21" s="146"/>
      <c r="N21" s="109">
        <f t="shared" si="0"/>
        <v>0</v>
      </c>
      <c r="O21" s="109">
        <f t="shared" si="1"/>
        <v>0</v>
      </c>
    </row>
    <row r="22" spans="1:15" x14ac:dyDescent="0.3">
      <c r="A22" s="120"/>
      <c r="B22" s="178"/>
      <c r="C22" s="178"/>
      <c r="D22" s="178"/>
      <c r="E22" s="120"/>
      <c r="F22" s="120"/>
      <c r="G22" s="146"/>
      <c r="H22" s="146"/>
      <c r="I22" s="146"/>
      <c r="J22" s="146"/>
      <c r="K22" s="146"/>
      <c r="L22" s="146"/>
      <c r="M22" s="146"/>
      <c r="N22" s="109">
        <f t="shared" si="0"/>
        <v>0</v>
      </c>
      <c r="O22" s="109">
        <f t="shared" si="1"/>
        <v>0</v>
      </c>
    </row>
    <row r="23" spans="1:15" x14ac:dyDescent="0.3">
      <c r="A23" s="120"/>
      <c r="B23" s="178"/>
      <c r="C23" s="178"/>
      <c r="D23" s="178"/>
      <c r="E23" s="120"/>
      <c r="F23" s="120"/>
      <c r="G23" s="146"/>
      <c r="H23" s="146"/>
      <c r="I23" s="146"/>
      <c r="J23" s="146"/>
      <c r="K23" s="146"/>
      <c r="L23" s="146"/>
      <c r="M23" s="146"/>
      <c r="N23" s="109">
        <f t="shared" si="0"/>
        <v>0</v>
      </c>
      <c r="O23" s="109">
        <f t="shared" si="1"/>
        <v>0</v>
      </c>
    </row>
    <row r="24" spans="1:15" x14ac:dyDescent="0.3">
      <c r="A24" s="120"/>
      <c r="B24" s="178"/>
      <c r="C24" s="178"/>
      <c r="D24" s="178"/>
      <c r="E24" s="120"/>
      <c r="F24" s="120"/>
      <c r="G24" s="146"/>
      <c r="H24" s="146"/>
      <c r="I24" s="146"/>
      <c r="J24" s="146"/>
      <c r="K24" s="146"/>
      <c r="L24" s="146"/>
      <c r="M24" s="146"/>
      <c r="N24" s="109">
        <f t="shared" si="0"/>
        <v>0</v>
      </c>
      <c r="O24" s="109">
        <f t="shared" si="1"/>
        <v>0</v>
      </c>
    </row>
    <row r="25" spans="1:15" x14ac:dyDescent="0.3">
      <c r="A25" s="120"/>
      <c r="B25" s="178"/>
      <c r="C25" s="178"/>
      <c r="D25" s="178"/>
      <c r="E25" s="120"/>
      <c r="F25" s="120"/>
      <c r="G25" s="146"/>
      <c r="H25" s="146"/>
      <c r="I25" s="146"/>
      <c r="J25" s="146"/>
      <c r="K25" s="146"/>
      <c r="L25" s="146"/>
      <c r="M25" s="146"/>
      <c r="N25" s="109">
        <f t="shared" si="0"/>
        <v>0</v>
      </c>
      <c r="O25" s="109">
        <f t="shared" si="1"/>
        <v>0</v>
      </c>
    </row>
    <row r="26" spans="1:15" x14ac:dyDescent="0.3">
      <c r="A26" s="120"/>
      <c r="B26" s="178"/>
      <c r="C26" s="178"/>
      <c r="D26" s="178"/>
      <c r="E26" s="120"/>
      <c r="F26" s="120"/>
      <c r="G26" s="146"/>
      <c r="H26" s="146"/>
      <c r="I26" s="146"/>
      <c r="J26" s="146"/>
      <c r="K26" s="146"/>
      <c r="L26" s="146"/>
      <c r="M26" s="146"/>
      <c r="N26" s="109">
        <f t="shared" si="0"/>
        <v>0</v>
      </c>
      <c r="O26" s="109">
        <f t="shared" si="1"/>
        <v>0</v>
      </c>
    </row>
    <row r="27" spans="1:15" x14ac:dyDescent="0.3">
      <c r="A27" s="120"/>
      <c r="B27" s="178"/>
      <c r="C27" s="178"/>
      <c r="D27" s="178"/>
      <c r="E27" s="120"/>
      <c r="F27" s="120"/>
      <c r="G27" s="146"/>
      <c r="H27" s="146"/>
      <c r="I27" s="146"/>
      <c r="J27" s="146"/>
      <c r="K27" s="146"/>
      <c r="L27" s="146"/>
      <c r="M27" s="146"/>
      <c r="N27" s="109">
        <f t="shared" si="0"/>
        <v>0</v>
      </c>
      <c r="O27" s="109">
        <f t="shared" si="1"/>
        <v>0</v>
      </c>
    </row>
    <row r="28" spans="1:15" x14ac:dyDescent="0.3">
      <c r="A28" s="120"/>
      <c r="B28" s="178"/>
      <c r="C28" s="178"/>
      <c r="D28" s="178"/>
      <c r="E28" s="120"/>
      <c r="F28" s="120"/>
      <c r="G28" s="146"/>
      <c r="H28" s="146"/>
      <c r="I28" s="146"/>
      <c r="J28" s="146"/>
      <c r="K28" s="146"/>
      <c r="L28" s="146"/>
      <c r="M28" s="146"/>
      <c r="N28" s="109">
        <f t="shared" si="0"/>
        <v>0</v>
      </c>
      <c r="O28" s="109">
        <f t="shared" si="1"/>
        <v>0</v>
      </c>
    </row>
    <row r="29" spans="1:15" x14ac:dyDescent="0.3">
      <c r="A29" s="120"/>
      <c r="B29" s="178"/>
      <c r="C29" s="178"/>
      <c r="D29" s="178"/>
      <c r="E29" s="120"/>
      <c r="F29" s="120"/>
      <c r="G29" s="146"/>
      <c r="H29" s="146"/>
      <c r="I29" s="146"/>
      <c r="J29" s="146"/>
      <c r="K29" s="146"/>
      <c r="L29" s="146"/>
      <c r="M29" s="146"/>
      <c r="N29" s="109">
        <f t="shared" si="0"/>
        <v>0</v>
      </c>
      <c r="O29" s="109">
        <f t="shared" si="1"/>
        <v>0</v>
      </c>
    </row>
    <row r="30" spans="1:15" x14ac:dyDescent="0.3">
      <c r="A30" s="120"/>
      <c r="B30" s="178"/>
      <c r="C30" s="178"/>
      <c r="D30" s="178"/>
      <c r="E30" s="120"/>
      <c r="F30" s="120"/>
      <c r="G30" s="146"/>
      <c r="H30" s="146"/>
      <c r="I30" s="146"/>
      <c r="J30" s="146"/>
      <c r="K30" s="146"/>
      <c r="L30" s="146"/>
      <c r="M30" s="146"/>
      <c r="N30" s="109">
        <f t="shared" si="0"/>
        <v>0</v>
      </c>
      <c r="O30" s="109">
        <f t="shared" si="1"/>
        <v>0</v>
      </c>
    </row>
    <row r="31" spans="1:15" x14ac:dyDescent="0.3">
      <c r="A31" s="120"/>
      <c r="B31" s="178"/>
      <c r="C31" s="178"/>
      <c r="D31" s="178"/>
      <c r="E31" s="120"/>
      <c r="F31" s="120"/>
      <c r="G31" s="146"/>
      <c r="H31" s="146"/>
      <c r="I31" s="146"/>
      <c r="J31" s="146"/>
      <c r="K31" s="146"/>
      <c r="L31" s="146"/>
      <c r="M31" s="146"/>
      <c r="N31" s="109">
        <f t="shared" si="0"/>
        <v>0</v>
      </c>
      <c r="O31" s="109">
        <f t="shared" si="1"/>
        <v>0</v>
      </c>
    </row>
    <row r="32" spans="1:15" x14ac:dyDescent="0.3">
      <c r="A32" s="120"/>
      <c r="B32" s="178"/>
      <c r="C32" s="178"/>
      <c r="D32" s="178"/>
      <c r="E32" s="120"/>
      <c r="F32" s="120"/>
      <c r="G32" s="146"/>
      <c r="H32" s="146"/>
      <c r="I32" s="146"/>
      <c r="J32" s="146"/>
      <c r="K32" s="146"/>
      <c r="L32" s="146"/>
      <c r="M32" s="146"/>
      <c r="N32" s="109">
        <f t="shared" si="0"/>
        <v>0</v>
      </c>
      <c r="O32" s="109">
        <f t="shared" si="1"/>
        <v>0</v>
      </c>
    </row>
    <row r="33" spans="1:15" x14ac:dyDescent="0.3">
      <c r="A33" s="120"/>
      <c r="B33" s="178"/>
      <c r="C33" s="178"/>
      <c r="D33" s="178"/>
      <c r="E33" s="120"/>
      <c r="F33" s="120"/>
      <c r="G33" s="146"/>
      <c r="H33" s="146"/>
      <c r="I33" s="146"/>
      <c r="J33" s="146"/>
      <c r="K33" s="146"/>
      <c r="L33" s="146"/>
      <c r="M33" s="146"/>
      <c r="N33" s="109">
        <f t="shared" si="0"/>
        <v>0</v>
      </c>
      <c r="O33" s="109">
        <f t="shared" si="1"/>
        <v>0</v>
      </c>
    </row>
    <row r="34" spans="1:15" x14ac:dyDescent="0.3">
      <c r="A34" s="120"/>
      <c r="B34" s="178"/>
      <c r="C34" s="178"/>
      <c r="D34" s="178"/>
      <c r="E34" s="120"/>
      <c r="F34" s="120"/>
      <c r="G34" s="146"/>
      <c r="H34" s="146"/>
      <c r="I34" s="146"/>
      <c r="J34" s="146"/>
      <c r="K34" s="146"/>
      <c r="L34" s="146"/>
      <c r="M34" s="146"/>
      <c r="N34" s="109">
        <f>I34+K34</f>
        <v>0</v>
      </c>
      <c r="O34" s="109">
        <f>G34+H34+I34+J34+K34+L34+M34</f>
        <v>0</v>
      </c>
    </row>
    <row r="35" spans="1:15" x14ac:dyDescent="0.3">
      <c r="A35" s="120"/>
      <c r="B35" s="178"/>
      <c r="C35" s="178"/>
      <c r="D35" s="178"/>
      <c r="E35" s="120"/>
      <c r="F35" s="120"/>
      <c r="G35" s="146"/>
      <c r="H35" s="146"/>
      <c r="I35" s="146"/>
      <c r="J35" s="146"/>
      <c r="K35" s="146"/>
      <c r="L35" s="146"/>
      <c r="M35" s="146"/>
      <c r="N35" s="109">
        <f t="shared" si="0"/>
        <v>0</v>
      </c>
      <c r="O35" s="109">
        <f t="shared" si="1"/>
        <v>0</v>
      </c>
    </row>
    <row r="36" spans="1:15" x14ac:dyDescent="0.3">
      <c r="A36" s="120"/>
      <c r="B36" s="178"/>
      <c r="C36" s="178"/>
      <c r="D36" s="178"/>
      <c r="E36" s="120"/>
      <c r="F36" s="120"/>
      <c r="G36" s="146"/>
      <c r="H36" s="146"/>
      <c r="I36" s="146"/>
      <c r="J36" s="146"/>
      <c r="K36" s="146"/>
      <c r="L36" s="146"/>
      <c r="M36" s="146"/>
      <c r="N36" s="109">
        <f t="shared" si="0"/>
        <v>0</v>
      </c>
      <c r="O36" s="109">
        <f t="shared" si="1"/>
        <v>0</v>
      </c>
    </row>
    <row r="37" spans="1:15" x14ac:dyDescent="0.3">
      <c r="A37" s="120"/>
      <c r="B37" s="178"/>
      <c r="C37" s="178"/>
      <c r="D37" s="178"/>
      <c r="E37" s="120"/>
      <c r="F37" s="120"/>
      <c r="G37" s="146"/>
      <c r="H37" s="146"/>
      <c r="I37" s="146"/>
      <c r="J37" s="146"/>
      <c r="K37" s="146"/>
      <c r="L37" s="146"/>
      <c r="M37" s="146"/>
      <c r="N37" s="109">
        <f t="shared" si="0"/>
        <v>0</v>
      </c>
      <c r="O37" s="109">
        <f t="shared" si="1"/>
        <v>0</v>
      </c>
    </row>
    <row r="38" spans="1:15" x14ac:dyDescent="0.3">
      <c r="A38" s="120"/>
      <c r="B38" s="178"/>
      <c r="C38" s="178"/>
      <c r="D38" s="178"/>
      <c r="E38" s="120"/>
      <c r="F38" s="120"/>
      <c r="G38" s="146"/>
      <c r="H38" s="146"/>
      <c r="I38" s="146"/>
      <c r="J38" s="146"/>
      <c r="K38" s="146"/>
      <c r="L38" s="146"/>
      <c r="M38" s="146"/>
      <c r="N38" s="109">
        <f t="shared" si="0"/>
        <v>0</v>
      </c>
      <c r="O38" s="109">
        <f t="shared" si="1"/>
        <v>0</v>
      </c>
    </row>
    <row r="39" spans="1:15" x14ac:dyDescent="0.3">
      <c r="A39" s="120"/>
      <c r="B39" s="178"/>
      <c r="C39" s="178"/>
      <c r="D39" s="178"/>
      <c r="E39" s="120"/>
      <c r="F39" s="120"/>
      <c r="G39" s="146"/>
      <c r="H39" s="146"/>
      <c r="I39" s="146"/>
      <c r="J39" s="146"/>
      <c r="K39" s="146"/>
      <c r="L39" s="146"/>
      <c r="M39" s="146"/>
      <c r="N39" s="109">
        <f t="shared" si="0"/>
        <v>0</v>
      </c>
      <c r="O39" s="109">
        <f t="shared" si="1"/>
        <v>0</v>
      </c>
    </row>
    <row r="40" spans="1:15" x14ac:dyDescent="0.3">
      <c r="A40" s="120"/>
      <c r="B40" s="178"/>
      <c r="C40" s="178"/>
      <c r="D40" s="178"/>
      <c r="E40" s="120"/>
      <c r="F40" s="120"/>
      <c r="G40" s="146"/>
      <c r="H40" s="146"/>
      <c r="I40" s="146"/>
      <c r="J40" s="146"/>
      <c r="K40" s="146"/>
      <c r="L40" s="146"/>
      <c r="M40" s="146"/>
      <c r="N40" s="109">
        <f t="shared" si="0"/>
        <v>0</v>
      </c>
      <c r="O40" s="109">
        <f t="shared" si="1"/>
        <v>0</v>
      </c>
    </row>
    <row r="41" spans="1:15" x14ac:dyDescent="0.3">
      <c r="A41" s="120"/>
      <c r="B41" s="178"/>
      <c r="C41" s="178"/>
      <c r="D41" s="178"/>
      <c r="E41" s="120"/>
      <c r="F41" s="120"/>
      <c r="G41" s="146"/>
      <c r="H41" s="146"/>
      <c r="I41" s="146"/>
      <c r="J41" s="146"/>
      <c r="K41" s="146"/>
      <c r="L41" s="146"/>
      <c r="M41" s="146"/>
      <c r="N41" s="109">
        <f t="shared" si="0"/>
        <v>0</v>
      </c>
      <c r="O41" s="109">
        <f t="shared" si="1"/>
        <v>0</v>
      </c>
    </row>
    <row r="42" spans="1:15" x14ac:dyDescent="0.3">
      <c r="A42" s="120"/>
      <c r="B42" s="178"/>
      <c r="C42" s="178"/>
      <c r="D42" s="178"/>
      <c r="E42" s="120"/>
      <c r="F42" s="120"/>
      <c r="G42" s="146"/>
      <c r="H42" s="146"/>
      <c r="I42" s="146"/>
      <c r="J42" s="146"/>
      <c r="K42" s="146"/>
      <c r="L42" s="146"/>
      <c r="M42" s="146"/>
      <c r="N42" s="109">
        <f t="shared" si="0"/>
        <v>0</v>
      </c>
      <c r="O42" s="109">
        <f t="shared" si="1"/>
        <v>0</v>
      </c>
    </row>
    <row r="43" spans="1:15" x14ac:dyDescent="0.3">
      <c r="A43" s="120"/>
      <c r="B43" s="178"/>
      <c r="C43" s="178"/>
      <c r="D43" s="178"/>
      <c r="E43" s="120"/>
      <c r="F43" s="120"/>
      <c r="G43" s="146"/>
      <c r="H43" s="146"/>
      <c r="I43" s="146"/>
      <c r="J43" s="146"/>
      <c r="K43" s="146"/>
      <c r="L43" s="146"/>
      <c r="M43" s="146"/>
      <c r="N43" s="109">
        <f t="shared" si="0"/>
        <v>0</v>
      </c>
      <c r="O43" s="109">
        <f t="shared" si="1"/>
        <v>0</v>
      </c>
    </row>
    <row r="44" spans="1:15" x14ac:dyDescent="0.3">
      <c r="A44" s="120"/>
      <c r="B44" s="178"/>
      <c r="C44" s="178"/>
      <c r="D44" s="178"/>
      <c r="E44" s="120"/>
      <c r="F44" s="120"/>
      <c r="G44" s="146"/>
      <c r="H44" s="146"/>
      <c r="I44" s="146"/>
      <c r="J44" s="146"/>
      <c r="K44" s="146"/>
      <c r="L44" s="146"/>
      <c r="M44" s="146"/>
      <c r="N44" s="109">
        <f t="shared" si="0"/>
        <v>0</v>
      </c>
      <c r="O44" s="109">
        <f t="shared" si="1"/>
        <v>0</v>
      </c>
    </row>
    <row r="45" spans="1:15" x14ac:dyDescent="0.3">
      <c r="A45" s="120"/>
      <c r="B45" s="178"/>
      <c r="C45" s="178"/>
      <c r="D45" s="178"/>
      <c r="E45" s="120"/>
      <c r="F45" s="120"/>
      <c r="G45" s="146"/>
      <c r="H45" s="146"/>
      <c r="I45" s="146"/>
      <c r="J45" s="146"/>
      <c r="K45" s="146"/>
      <c r="L45" s="146"/>
      <c r="M45" s="146"/>
      <c r="N45" s="109">
        <f t="shared" si="0"/>
        <v>0</v>
      </c>
      <c r="O45" s="109">
        <f t="shared" si="1"/>
        <v>0</v>
      </c>
    </row>
    <row r="46" spans="1:15" x14ac:dyDescent="0.3">
      <c r="A46" s="120"/>
      <c r="B46" s="178"/>
      <c r="C46" s="178"/>
      <c r="D46" s="178"/>
      <c r="E46" s="120"/>
      <c r="F46" s="120"/>
      <c r="G46" s="146"/>
      <c r="H46" s="146"/>
      <c r="I46" s="146"/>
      <c r="J46" s="146"/>
      <c r="K46" s="146"/>
      <c r="L46" s="146"/>
      <c r="M46" s="146"/>
      <c r="N46" s="109">
        <f t="shared" si="0"/>
        <v>0</v>
      </c>
      <c r="O46" s="109">
        <f t="shared" si="1"/>
        <v>0</v>
      </c>
    </row>
    <row r="47" spans="1:15" x14ac:dyDescent="0.3">
      <c r="A47" s="120"/>
      <c r="B47" s="178"/>
      <c r="C47" s="178"/>
      <c r="D47" s="178"/>
      <c r="E47" s="120"/>
      <c r="F47" s="120"/>
      <c r="G47" s="146"/>
      <c r="H47" s="146"/>
      <c r="I47" s="146"/>
      <c r="J47" s="146"/>
      <c r="K47" s="146"/>
      <c r="L47" s="146"/>
      <c r="M47" s="146"/>
      <c r="N47" s="109">
        <f t="shared" si="0"/>
        <v>0</v>
      </c>
      <c r="O47" s="109">
        <f t="shared" si="1"/>
        <v>0</v>
      </c>
    </row>
    <row r="48" spans="1:15" x14ac:dyDescent="0.3">
      <c r="A48" s="120"/>
      <c r="B48" s="178"/>
      <c r="C48" s="178"/>
      <c r="D48" s="178"/>
      <c r="E48" s="120"/>
      <c r="F48" s="120"/>
      <c r="G48" s="146"/>
      <c r="H48" s="146"/>
      <c r="I48" s="146"/>
      <c r="J48" s="146"/>
      <c r="K48" s="146"/>
      <c r="L48" s="146"/>
      <c r="M48" s="146"/>
      <c r="N48" s="109">
        <f t="shared" si="0"/>
        <v>0</v>
      </c>
      <c r="O48" s="109">
        <f t="shared" si="1"/>
        <v>0</v>
      </c>
    </row>
    <row r="49" spans="1:15" x14ac:dyDescent="0.3">
      <c r="A49" s="120"/>
      <c r="B49" s="178"/>
      <c r="C49" s="178"/>
      <c r="D49" s="178"/>
      <c r="E49" s="120"/>
      <c r="F49" s="120"/>
      <c r="G49" s="146"/>
      <c r="H49" s="146"/>
      <c r="I49" s="146"/>
      <c r="J49" s="146"/>
      <c r="K49" s="146"/>
      <c r="L49" s="146"/>
      <c r="M49" s="146"/>
      <c r="N49" s="109">
        <f t="shared" si="0"/>
        <v>0</v>
      </c>
      <c r="O49" s="109">
        <f t="shared" si="1"/>
        <v>0</v>
      </c>
    </row>
    <row r="50" spans="1:15" x14ac:dyDescent="0.3">
      <c r="A50" s="120"/>
      <c r="B50" s="178"/>
      <c r="C50" s="178"/>
      <c r="D50" s="178"/>
      <c r="E50" s="120"/>
      <c r="F50" s="120"/>
      <c r="G50" s="146"/>
      <c r="H50" s="146"/>
      <c r="I50" s="146"/>
      <c r="J50" s="146"/>
      <c r="K50" s="146"/>
      <c r="L50" s="146"/>
      <c r="M50" s="146"/>
      <c r="N50" s="109">
        <f t="shared" si="0"/>
        <v>0</v>
      </c>
      <c r="O50" s="109">
        <f t="shared" si="1"/>
        <v>0</v>
      </c>
    </row>
    <row r="51" spans="1:15" x14ac:dyDescent="0.3">
      <c r="A51" s="120"/>
      <c r="B51" s="178"/>
      <c r="C51" s="178"/>
      <c r="D51" s="178"/>
      <c r="E51" s="120"/>
      <c r="F51" s="120"/>
      <c r="G51" s="146"/>
      <c r="H51" s="146"/>
      <c r="I51" s="146"/>
      <c r="J51" s="146"/>
      <c r="K51" s="146"/>
      <c r="L51" s="146"/>
      <c r="M51" s="146"/>
      <c r="N51" s="109">
        <f t="shared" si="0"/>
        <v>0</v>
      </c>
      <c r="O51" s="109">
        <f t="shared" si="1"/>
        <v>0</v>
      </c>
    </row>
    <row r="52" spans="1:15" x14ac:dyDescent="0.3">
      <c r="A52" s="120"/>
      <c r="B52" s="178"/>
      <c r="C52" s="178"/>
      <c r="D52" s="178"/>
      <c r="E52" s="120"/>
      <c r="F52" s="120"/>
      <c r="G52" s="146"/>
      <c r="H52" s="146"/>
      <c r="I52" s="146"/>
      <c r="J52" s="146"/>
      <c r="K52" s="146"/>
      <c r="L52" s="146"/>
      <c r="M52" s="146"/>
      <c r="N52" s="109">
        <f t="shared" si="0"/>
        <v>0</v>
      </c>
      <c r="O52" s="109">
        <f t="shared" si="1"/>
        <v>0</v>
      </c>
    </row>
    <row r="53" spans="1:15" x14ac:dyDescent="0.3">
      <c r="A53" s="120"/>
      <c r="B53" s="178"/>
      <c r="C53" s="178"/>
      <c r="D53" s="178"/>
      <c r="E53" s="120"/>
      <c r="F53" s="120"/>
      <c r="G53" s="146"/>
      <c r="H53" s="146"/>
      <c r="I53" s="146"/>
      <c r="J53" s="146"/>
      <c r="K53" s="146"/>
      <c r="L53" s="146"/>
      <c r="M53" s="146"/>
      <c r="N53" s="109">
        <f t="shared" si="0"/>
        <v>0</v>
      </c>
      <c r="O53" s="109">
        <f t="shared" si="1"/>
        <v>0</v>
      </c>
    </row>
    <row r="54" spans="1:15" x14ac:dyDescent="0.3">
      <c r="A54" s="120"/>
      <c r="B54" s="178"/>
      <c r="C54" s="178"/>
      <c r="D54" s="178"/>
      <c r="E54" s="120"/>
      <c r="F54" s="120"/>
      <c r="G54" s="146"/>
      <c r="H54" s="146"/>
      <c r="I54" s="146"/>
      <c r="J54" s="146"/>
      <c r="K54" s="146"/>
      <c r="L54" s="146"/>
      <c r="M54" s="146"/>
      <c r="N54" s="109">
        <f t="shared" si="0"/>
        <v>0</v>
      </c>
      <c r="O54" s="109">
        <f t="shared" si="1"/>
        <v>0</v>
      </c>
    </row>
    <row r="55" spans="1:15" x14ac:dyDescent="0.3">
      <c r="A55" s="120"/>
      <c r="B55" s="178"/>
      <c r="C55" s="178"/>
      <c r="D55" s="178"/>
      <c r="E55" s="120"/>
      <c r="F55" s="120"/>
      <c r="G55" s="146"/>
      <c r="H55" s="146"/>
      <c r="I55" s="146"/>
      <c r="J55" s="146"/>
      <c r="K55" s="146"/>
      <c r="L55" s="146"/>
      <c r="M55" s="146"/>
      <c r="N55" s="109">
        <f t="shared" si="0"/>
        <v>0</v>
      </c>
      <c r="O55" s="109">
        <f t="shared" si="1"/>
        <v>0</v>
      </c>
    </row>
    <row r="56" spans="1:15" x14ac:dyDescent="0.3">
      <c r="A56" s="120"/>
      <c r="B56" s="178"/>
      <c r="C56" s="178"/>
      <c r="D56" s="178"/>
      <c r="E56" s="120"/>
      <c r="F56" s="120"/>
      <c r="G56" s="146"/>
      <c r="H56" s="146"/>
      <c r="I56" s="146"/>
      <c r="J56" s="146"/>
      <c r="K56" s="146"/>
      <c r="L56" s="146"/>
      <c r="M56" s="146"/>
      <c r="N56" s="109">
        <f t="shared" si="0"/>
        <v>0</v>
      </c>
      <c r="O56" s="109">
        <f t="shared" si="1"/>
        <v>0</v>
      </c>
    </row>
    <row r="57" spans="1:15" x14ac:dyDescent="0.3">
      <c r="A57" s="120"/>
      <c r="B57" s="178"/>
      <c r="C57" s="178"/>
      <c r="D57" s="178"/>
      <c r="E57" s="120"/>
      <c r="F57" s="120"/>
      <c r="G57" s="146"/>
      <c r="H57" s="146"/>
      <c r="I57" s="146"/>
      <c r="J57" s="146"/>
      <c r="K57" s="146"/>
      <c r="L57" s="146"/>
      <c r="M57" s="146"/>
      <c r="N57" s="109">
        <f t="shared" si="0"/>
        <v>0</v>
      </c>
      <c r="O57" s="109">
        <f t="shared" si="1"/>
        <v>0</v>
      </c>
    </row>
    <row r="58" spans="1:15" x14ac:dyDescent="0.3">
      <c r="A58" s="120"/>
      <c r="B58" s="178"/>
      <c r="C58" s="178"/>
      <c r="D58" s="178"/>
      <c r="E58" s="120"/>
      <c r="F58" s="120"/>
      <c r="G58" s="146"/>
      <c r="H58" s="146"/>
      <c r="I58" s="146"/>
      <c r="J58" s="146"/>
      <c r="K58" s="146"/>
      <c r="L58" s="146"/>
      <c r="M58" s="146"/>
      <c r="N58" s="109">
        <f t="shared" si="0"/>
        <v>0</v>
      </c>
      <c r="O58" s="109">
        <f t="shared" si="1"/>
        <v>0</v>
      </c>
    </row>
    <row r="59" spans="1:15" x14ac:dyDescent="0.3">
      <c r="A59" s="50"/>
      <c r="B59" s="55"/>
      <c r="C59" s="55"/>
      <c r="D59" s="55"/>
      <c r="E59" s="50"/>
      <c r="F59" s="50"/>
      <c r="G59" s="109"/>
      <c r="H59" s="109"/>
      <c r="I59" s="109"/>
      <c r="J59" s="109"/>
      <c r="K59" s="109"/>
      <c r="L59" s="109"/>
      <c r="M59" s="109"/>
      <c r="N59" s="109">
        <f t="shared" si="0"/>
        <v>0</v>
      </c>
      <c r="O59" s="109">
        <f t="shared" si="1"/>
        <v>0</v>
      </c>
    </row>
    <row r="60" spans="1:15" x14ac:dyDescent="0.3">
      <c r="A60" s="50"/>
      <c r="B60" s="55"/>
      <c r="C60" s="55"/>
      <c r="D60" s="55"/>
      <c r="E60" s="50"/>
      <c r="F60" s="50"/>
      <c r="G60" s="109"/>
      <c r="H60" s="109"/>
      <c r="I60" s="109"/>
      <c r="J60" s="109"/>
      <c r="K60" s="109"/>
      <c r="L60" s="109"/>
      <c r="M60" s="109"/>
      <c r="N60" s="109">
        <f t="shared" si="0"/>
        <v>0</v>
      </c>
      <c r="O60" s="172">
        <f t="shared" si="1"/>
        <v>0</v>
      </c>
    </row>
    <row r="61" spans="1:15" x14ac:dyDescent="0.3">
      <c r="A61" s="237" t="s">
        <v>25</v>
      </c>
      <c r="B61" s="237"/>
      <c r="C61" s="237"/>
      <c r="D61" s="237"/>
      <c r="E61" s="237"/>
      <c r="F61" s="234"/>
      <c r="G61" s="109">
        <f t="shared" ref="G61:M61" si="2">SUM(G5:G60)</f>
        <v>0</v>
      </c>
      <c r="H61" s="109">
        <f t="shared" si="2"/>
        <v>0</v>
      </c>
      <c r="I61" s="109">
        <f t="shared" si="2"/>
        <v>0</v>
      </c>
      <c r="J61" s="109">
        <f t="shared" si="2"/>
        <v>0</v>
      </c>
      <c r="K61" s="109">
        <f t="shared" si="2"/>
        <v>0</v>
      </c>
      <c r="L61" s="109">
        <f t="shared" si="2"/>
        <v>0</v>
      </c>
      <c r="M61" s="109">
        <f t="shared" si="2"/>
        <v>0</v>
      </c>
      <c r="N61" s="111"/>
      <c r="O61" s="113"/>
    </row>
    <row r="62" spans="1:15" ht="28.8" x14ac:dyDescent="0.3">
      <c r="A62" s="48"/>
      <c r="B62" s="48"/>
      <c r="D62" s="48"/>
      <c r="E62" s="48"/>
      <c r="F62" s="48"/>
      <c r="G62" s="53" t="s">
        <v>43</v>
      </c>
      <c r="H62" s="52" t="s">
        <v>28</v>
      </c>
      <c r="I62" s="52" t="s">
        <v>23</v>
      </c>
      <c r="J62" s="52" t="s">
        <v>29</v>
      </c>
      <c r="K62" s="52" t="s">
        <v>24</v>
      </c>
      <c r="L62" s="52" t="s">
        <v>30</v>
      </c>
      <c r="M62" s="54" t="s">
        <v>31</v>
      </c>
      <c r="N62" s="48"/>
      <c r="O62" s="113"/>
    </row>
  </sheetData>
  <mergeCells count="3">
    <mergeCell ref="A2:J2"/>
    <mergeCell ref="A3:J3"/>
    <mergeCell ref="A61:F61"/>
  </mergeCells>
  <conditionalFormatting sqref="A5:O60">
    <cfRule type="expression" dxfId="9" priority="4">
      <formula>$G5&lt;&gt;0</formula>
    </cfRule>
  </conditionalFormatting>
  <pageMargins left="0.25" right="0.25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31668BA-9E36-431A-AF5F-9161BAE7C81A}">
            <xm:f>AND($A5&lt;&gt;0,$A5&lt;&gt;'Ledger Report'!$A$69,$A5&lt;&gt;'Ledger Report'!$A$70,$A5&lt;&gt;'Ledger Report'!$A$71,$A5&lt;&gt;'Ledger Report'!$A$72,$A5&lt;&gt;'Ledger Report'!$A$73,$A5&lt;&gt;'Ledger Report'!$A$74,$A5&lt;&gt;'Ledger Report'!$A$75,$A5&lt;&gt;'Ledger Report'!$A$76,$A5&lt;&gt;'Ledger Report'!$A$77,$A5&lt;&gt;'Ledger Report'!$A$78)</xm:f>
            <x14:dxf>
              <fill>
                <patternFill>
                  <bgColor theme="5" tint="0.59996337778862885"/>
                </patternFill>
              </fill>
            </x14:dxf>
          </x14:cfRule>
          <xm:sqref>A5:O60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6"/>
  <sheetViews>
    <sheetView zoomScale="80" zoomScaleNormal="80" workbookViewId="0">
      <selection activeCell="O298" sqref="O298"/>
    </sheetView>
  </sheetViews>
  <sheetFormatPr defaultRowHeight="14.4" x14ac:dyDescent="0.3"/>
  <cols>
    <col min="1" max="1" width="11.88671875" bestFit="1" customWidth="1"/>
    <col min="3" max="3" width="9.109375" style="71"/>
    <col min="5" max="5" width="35.5546875" bestFit="1" customWidth="1"/>
    <col min="6" max="6" width="13.33203125" customWidth="1"/>
    <col min="8" max="10" width="11.33203125" bestFit="1" customWidth="1"/>
    <col min="11" max="11" width="10.6640625" customWidth="1"/>
    <col min="12" max="12" width="11.5546875" bestFit="1" customWidth="1"/>
    <col min="14" max="14" width="12.6640625" customWidth="1"/>
    <col min="15" max="15" width="12.5546875" customWidth="1"/>
  </cols>
  <sheetData>
    <row r="2" spans="1:15" ht="15.6" x14ac:dyDescent="0.3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</row>
    <row r="3" spans="1:15" ht="15.6" x14ac:dyDescent="0.3">
      <c r="A3" s="233" t="s">
        <v>46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5" ht="28.8" x14ac:dyDescent="0.3">
      <c r="A4" s="79" t="s">
        <v>18</v>
      </c>
      <c r="B4" s="55" t="s">
        <v>19</v>
      </c>
      <c r="C4" s="55" t="s">
        <v>20</v>
      </c>
      <c r="D4" s="55" t="s">
        <v>62</v>
      </c>
      <c r="E4" s="79" t="s">
        <v>21</v>
      </c>
      <c r="F4" s="79" t="s">
        <v>22</v>
      </c>
      <c r="G4" s="109" t="s">
        <v>43</v>
      </c>
      <c r="H4" s="109" t="s">
        <v>28</v>
      </c>
      <c r="I4" s="109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120"/>
      <c r="B5" s="178"/>
      <c r="C5" s="178"/>
      <c r="D5" s="178"/>
      <c r="E5" s="120"/>
      <c r="F5" s="120"/>
      <c r="G5" s="146"/>
      <c r="H5" s="146"/>
      <c r="I5" s="146"/>
      <c r="J5" s="146"/>
      <c r="K5" s="146"/>
      <c r="L5" s="146"/>
      <c r="M5" s="146"/>
      <c r="N5" s="109">
        <f t="shared" ref="N5:N55" si="0">I5+K5</f>
        <v>0</v>
      </c>
      <c r="O5" s="109">
        <f t="shared" ref="O5:O55" si="1">G5+H5+I5+J5+K5+L5+M5</f>
        <v>0</v>
      </c>
    </row>
    <row r="6" spans="1:15" x14ac:dyDescent="0.3">
      <c r="A6" s="120"/>
      <c r="B6" s="178"/>
      <c r="C6" s="178"/>
      <c r="D6" s="178"/>
      <c r="E6" s="120"/>
      <c r="F6" s="120"/>
      <c r="G6" s="146"/>
      <c r="H6" s="146"/>
      <c r="I6" s="146"/>
      <c r="J6" s="146"/>
      <c r="K6" s="146"/>
      <c r="L6" s="146"/>
      <c r="M6" s="146"/>
      <c r="N6" s="109">
        <f t="shared" si="0"/>
        <v>0</v>
      </c>
      <c r="O6" s="109">
        <f t="shared" si="1"/>
        <v>0</v>
      </c>
    </row>
    <row r="7" spans="1:15" x14ac:dyDescent="0.3">
      <c r="A7" s="120"/>
      <c r="B7" s="178"/>
      <c r="C7" s="178"/>
      <c r="D7" s="178"/>
      <c r="E7" s="120"/>
      <c r="F7" s="120"/>
      <c r="G7" s="146"/>
      <c r="H7" s="146"/>
      <c r="I7" s="146"/>
      <c r="J7" s="146"/>
      <c r="K7" s="146"/>
      <c r="L7" s="146"/>
      <c r="M7" s="146"/>
      <c r="N7" s="109">
        <f t="shared" si="0"/>
        <v>0</v>
      </c>
      <c r="O7" s="109">
        <f t="shared" si="1"/>
        <v>0</v>
      </c>
    </row>
    <row r="8" spans="1:15" x14ac:dyDescent="0.3">
      <c r="A8" s="120"/>
      <c r="B8" s="178"/>
      <c r="C8" s="178"/>
      <c r="D8" s="178"/>
      <c r="E8" s="120"/>
      <c r="F8" s="120"/>
      <c r="G8" s="146"/>
      <c r="H8" s="146"/>
      <c r="I8" s="146"/>
      <c r="J8" s="146"/>
      <c r="K8" s="146"/>
      <c r="L8" s="146"/>
      <c r="M8" s="146"/>
      <c r="N8" s="109">
        <f t="shared" si="0"/>
        <v>0</v>
      </c>
      <c r="O8" s="109">
        <f t="shared" si="1"/>
        <v>0</v>
      </c>
    </row>
    <row r="9" spans="1:15" x14ac:dyDescent="0.3">
      <c r="A9" s="120"/>
      <c r="B9" s="178"/>
      <c r="C9" s="178"/>
      <c r="D9" s="178"/>
      <c r="E9" s="120"/>
      <c r="F9" s="120"/>
      <c r="G9" s="146"/>
      <c r="H9" s="146"/>
      <c r="I9" s="146"/>
      <c r="J9" s="146"/>
      <c r="K9" s="146"/>
      <c r="L9" s="146"/>
      <c r="M9" s="146"/>
      <c r="N9" s="109">
        <f t="shared" si="0"/>
        <v>0</v>
      </c>
      <c r="O9" s="109">
        <f t="shared" si="1"/>
        <v>0</v>
      </c>
    </row>
    <row r="10" spans="1:15" x14ac:dyDescent="0.3">
      <c r="A10" s="120"/>
      <c r="B10" s="178"/>
      <c r="C10" s="178"/>
      <c r="D10" s="178"/>
      <c r="E10" s="120"/>
      <c r="F10" s="120"/>
      <c r="G10" s="146"/>
      <c r="H10" s="146"/>
      <c r="I10" s="146"/>
      <c r="J10" s="146"/>
      <c r="K10" s="146"/>
      <c r="L10" s="146"/>
      <c r="M10" s="146"/>
      <c r="N10" s="109">
        <f t="shared" si="0"/>
        <v>0</v>
      </c>
      <c r="O10" s="109">
        <f t="shared" si="1"/>
        <v>0</v>
      </c>
    </row>
    <row r="11" spans="1:15" x14ac:dyDescent="0.3">
      <c r="A11" s="120"/>
      <c r="B11" s="178"/>
      <c r="C11" s="178"/>
      <c r="D11" s="178"/>
      <c r="E11" s="120"/>
      <c r="F11" s="120"/>
      <c r="G11" s="146"/>
      <c r="H11" s="146"/>
      <c r="I11" s="146"/>
      <c r="J11" s="146"/>
      <c r="K11" s="146"/>
      <c r="L11" s="146"/>
      <c r="M11" s="146"/>
      <c r="N11" s="109">
        <f t="shared" si="0"/>
        <v>0</v>
      </c>
      <c r="O11" s="109">
        <f t="shared" si="1"/>
        <v>0</v>
      </c>
    </row>
    <row r="12" spans="1:15" x14ac:dyDescent="0.3">
      <c r="A12" s="120"/>
      <c r="B12" s="178"/>
      <c r="C12" s="178"/>
      <c r="D12" s="178"/>
      <c r="E12" s="120"/>
      <c r="F12" s="120"/>
      <c r="G12" s="146"/>
      <c r="H12" s="146"/>
      <c r="I12" s="146"/>
      <c r="J12" s="146"/>
      <c r="K12" s="146"/>
      <c r="L12" s="146"/>
      <c r="M12" s="146"/>
      <c r="N12" s="109">
        <f t="shared" si="0"/>
        <v>0</v>
      </c>
      <c r="O12" s="109">
        <f t="shared" si="1"/>
        <v>0</v>
      </c>
    </row>
    <row r="13" spans="1:15" x14ac:dyDescent="0.3">
      <c r="A13" s="120"/>
      <c r="B13" s="178"/>
      <c r="C13" s="178"/>
      <c r="D13" s="178"/>
      <c r="E13" s="120"/>
      <c r="F13" s="120"/>
      <c r="G13" s="146"/>
      <c r="H13" s="146"/>
      <c r="I13" s="146"/>
      <c r="J13" s="146"/>
      <c r="K13" s="146"/>
      <c r="L13" s="146"/>
      <c r="M13" s="146"/>
      <c r="N13" s="109">
        <f t="shared" si="0"/>
        <v>0</v>
      </c>
      <c r="O13" s="109">
        <f t="shared" si="1"/>
        <v>0</v>
      </c>
    </row>
    <row r="14" spans="1:15" x14ac:dyDescent="0.3">
      <c r="A14" s="120"/>
      <c r="B14" s="178"/>
      <c r="C14" s="178"/>
      <c r="D14" s="178"/>
      <c r="E14" s="120"/>
      <c r="F14" s="120"/>
      <c r="G14" s="146"/>
      <c r="H14" s="146"/>
      <c r="I14" s="146"/>
      <c r="J14" s="146"/>
      <c r="K14" s="146"/>
      <c r="L14" s="146"/>
      <c r="M14" s="146"/>
      <c r="N14" s="109">
        <f>I14+K14</f>
        <v>0</v>
      </c>
      <c r="O14" s="109">
        <f>G14+H14+I14+J14+K14+L14+M14</f>
        <v>0</v>
      </c>
    </row>
    <row r="15" spans="1:15" x14ac:dyDescent="0.3">
      <c r="A15" s="120"/>
      <c r="B15" s="178"/>
      <c r="C15" s="178"/>
      <c r="D15" s="178"/>
      <c r="E15" s="120"/>
      <c r="F15" s="120"/>
      <c r="G15" s="146"/>
      <c r="H15" s="146"/>
      <c r="I15" s="146"/>
      <c r="J15" s="146"/>
      <c r="K15" s="146"/>
      <c r="L15" s="146"/>
      <c r="M15" s="146"/>
      <c r="N15" s="109">
        <f t="shared" si="0"/>
        <v>0</v>
      </c>
      <c r="O15" s="109">
        <f t="shared" si="1"/>
        <v>0</v>
      </c>
    </row>
    <row r="16" spans="1:15" x14ac:dyDescent="0.3">
      <c r="A16" s="120"/>
      <c r="B16" s="178"/>
      <c r="C16" s="178"/>
      <c r="D16" s="178"/>
      <c r="E16" s="120"/>
      <c r="F16" s="120"/>
      <c r="G16" s="146"/>
      <c r="H16" s="146"/>
      <c r="I16" s="146"/>
      <c r="J16" s="146"/>
      <c r="K16" s="146"/>
      <c r="L16" s="146"/>
      <c r="M16" s="146"/>
      <c r="N16" s="109">
        <f t="shared" si="0"/>
        <v>0</v>
      </c>
      <c r="O16" s="109">
        <f t="shared" si="1"/>
        <v>0</v>
      </c>
    </row>
    <row r="17" spans="1:15" x14ac:dyDescent="0.3">
      <c r="A17" s="120"/>
      <c r="B17" s="178"/>
      <c r="C17" s="178"/>
      <c r="D17" s="178"/>
      <c r="E17" s="120"/>
      <c r="F17" s="120"/>
      <c r="G17" s="146"/>
      <c r="H17" s="146"/>
      <c r="I17" s="146"/>
      <c r="J17" s="146"/>
      <c r="K17" s="146"/>
      <c r="L17" s="146"/>
      <c r="M17" s="146"/>
      <c r="N17" s="109">
        <f t="shared" si="0"/>
        <v>0</v>
      </c>
      <c r="O17" s="109">
        <f t="shared" si="1"/>
        <v>0</v>
      </c>
    </row>
    <row r="18" spans="1:15" x14ac:dyDescent="0.3">
      <c r="A18" s="120"/>
      <c r="B18" s="178"/>
      <c r="C18" s="178"/>
      <c r="D18" s="178"/>
      <c r="E18" s="120"/>
      <c r="F18" s="120"/>
      <c r="G18" s="146"/>
      <c r="H18" s="146"/>
      <c r="I18" s="146"/>
      <c r="J18" s="146"/>
      <c r="K18" s="146"/>
      <c r="L18" s="146"/>
      <c r="M18" s="146"/>
      <c r="N18" s="109">
        <f t="shared" si="0"/>
        <v>0</v>
      </c>
      <c r="O18" s="109">
        <f t="shared" si="1"/>
        <v>0</v>
      </c>
    </row>
    <row r="19" spans="1:15" x14ac:dyDescent="0.3">
      <c r="A19" s="120"/>
      <c r="B19" s="178"/>
      <c r="C19" s="178"/>
      <c r="D19" s="178"/>
      <c r="E19" s="120"/>
      <c r="F19" s="120"/>
      <c r="G19" s="146"/>
      <c r="H19" s="146"/>
      <c r="I19" s="146"/>
      <c r="J19" s="146"/>
      <c r="K19" s="146"/>
      <c r="L19" s="146"/>
      <c r="M19" s="146"/>
      <c r="N19" s="109">
        <f t="shared" si="0"/>
        <v>0</v>
      </c>
      <c r="O19" s="109">
        <f t="shared" si="1"/>
        <v>0</v>
      </c>
    </row>
    <row r="20" spans="1:15" x14ac:dyDescent="0.3">
      <c r="A20" s="120"/>
      <c r="B20" s="178"/>
      <c r="C20" s="178"/>
      <c r="D20" s="178"/>
      <c r="E20" s="120"/>
      <c r="F20" s="120"/>
      <c r="G20" s="146"/>
      <c r="H20" s="146"/>
      <c r="I20" s="146"/>
      <c r="J20" s="146"/>
      <c r="K20" s="146"/>
      <c r="L20" s="146"/>
      <c r="M20" s="146"/>
      <c r="N20" s="109">
        <f t="shared" si="0"/>
        <v>0</v>
      </c>
      <c r="O20" s="109">
        <f t="shared" si="1"/>
        <v>0</v>
      </c>
    </row>
    <row r="21" spans="1:15" x14ac:dyDescent="0.3">
      <c r="A21" s="120"/>
      <c r="B21" s="178"/>
      <c r="C21" s="178"/>
      <c r="D21" s="178"/>
      <c r="E21" s="120"/>
      <c r="F21" s="120"/>
      <c r="G21" s="146"/>
      <c r="H21" s="146"/>
      <c r="I21" s="146"/>
      <c r="J21" s="146"/>
      <c r="K21" s="146"/>
      <c r="L21" s="146"/>
      <c r="M21" s="146"/>
      <c r="N21" s="109">
        <f t="shared" si="0"/>
        <v>0</v>
      </c>
      <c r="O21" s="109">
        <f t="shared" si="1"/>
        <v>0</v>
      </c>
    </row>
    <row r="22" spans="1:15" x14ac:dyDescent="0.3">
      <c r="A22" s="120"/>
      <c r="B22" s="178"/>
      <c r="C22" s="178"/>
      <c r="D22" s="178"/>
      <c r="E22" s="120"/>
      <c r="F22" s="120"/>
      <c r="G22" s="146"/>
      <c r="H22" s="146"/>
      <c r="I22" s="146"/>
      <c r="J22" s="146"/>
      <c r="K22" s="146"/>
      <c r="L22" s="146"/>
      <c r="M22" s="146"/>
      <c r="N22" s="109">
        <f t="shared" si="0"/>
        <v>0</v>
      </c>
      <c r="O22" s="109">
        <f t="shared" si="1"/>
        <v>0</v>
      </c>
    </row>
    <row r="23" spans="1:15" x14ac:dyDescent="0.3">
      <c r="A23" s="120"/>
      <c r="B23" s="178"/>
      <c r="C23" s="178"/>
      <c r="D23" s="178"/>
      <c r="E23" s="120"/>
      <c r="F23" s="120"/>
      <c r="G23" s="146"/>
      <c r="H23" s="146"/>
      <c r="I23" s="146"/>
      <c r="J23" s="146"/>
      <c r="K23" s="146"/>
      <c r="L23" s="146"/>
      <c r="M23" s="146"/>
      <c r="N23" s="109">
        <f t="shared" si="0"/>
        <v>0</v>
      </c>
      <c r="O23" s="109">
        <f t="shared" si="1"/>
        <v>0</v>
      </c>
    </row>
    <row r="24" spans="1:15" x14ac:dyDescent="0.3">
      <c r="A24" s="120"/>
      <c r="B24" s="178"/>
      <c r="C24" s="178"/>
      <c r="D24" s="178"/>
      <c r="E24" s="120"/>
      <c r="F24" s="120"/>
      <c r="G24" s="146"/>
      <c r="H24" s="146"/>
      <c r="I24" s="146"/>
      <c r="J24" s="146"/>
      <c r="K24" s="146"/>
      <c r="L24" s="146"/>
      <c r="M24" s="146"/>
      <c r="N24" s="109">
        <f>I24+K24</f>
        <v>0</v>
      </c>
      <c r="O24" s="109">
        <f>G24+H24+I24+J24+K24+L24+M24</f>
        <v>0</v>
      </c>
    </row>
    <row r="25" spans="1:15" x14ac:dyDescent="0.3">
      <c r="A25" s="120"/>
      <c r="B25" s="178"/>
      <c r="C25" s="178"/>
      <c r="D25" s="178"/>
      <c r="E25" s="120"/>
      <c r="F25" s="120"/>
      <c r="G25" s="146"/>
      <c r="H25" s="146"/>
      <c r="I25" s="146"/>
      <c r="J25" s="146"/>
      <c r="K25" s="146"/>
      <c r="L25" s="146"/>
      <c r="M25" s="146"/>
      <c r="N25" s="109">
        <f t="shared" si="0"/>
        <v>0</v>
      </c>
      <c r="O25" s="109">
        <f t="shared" si="1"/>
        <v>0</v>
      </c>
    </row>
    <row r="26" spans="1:15" x14ac:dyDescent="0.3">
      <c r="A26" s="120"/>
      <c r="B26" s="178"/>
      <c r="C26" s="178"/>
      <c r="D26" s="178"/>
      <c r="E26" s="120"/>
      <c r="F26" s="120"/>
      <c r="G26" s="146"/>
      <c r="H26" s="146"/>
      <c r="I26" s="146"/>
      <c r="J26" s="146"/>
      <c r="K26" s="146"/>
      <c r="L26" s="146"/>
      <c r="M26" s="146"/>
      <c r="N26" s="109">
        <f t="shared" si="0"/>
        <v>0</v>
      </c>
      <c r="O26" s="109">
        <f t="shared" si="1"/>
        <v>0</v>
      </c>
    </row>
    <row r="27" spans="1:15" x14ac:dyDescent="0.3">
      <c r="A27" s="120"/>
      <c r="B27" s="178"/>
      <c r="C27" s="178"/>
      <c r="D27" s="178"/>
      <c r="E27" s="120"/>
      <c r="F27" s="120"/>
      <c r="G27" s="146"/>
      <c r="H27" s="146"/>
      <c r="I27" s="146"/>
      <c r="J27" s="146"/>
      <c r="K27" s="146"/>
      <c r="L27" s="146"/>
      <c r="M27" s="146"/>
      <c r="N27" s="109">
        <f t="shared" si="0"/>
        <v>0</v>
      </c>
      <c r="O27" s="109">
        <f t="shared" si="1"/>
        <v>0</v>
      </c>
    </row>
    <row r="28" spans="1:15" x14ac:dyDescent="0.3">
      <c r="A28" s="120"/>
      <c r="B28" s="178"/>
      <c r="C28" s="178"/>
      <c r="D28" s="178"/>
      <c r="E28" s="120"/>
      <c r="F28" s="120"/>
      <c r="G28" s="146"/>
      <c r="H28" s="146"/>
      <c r="I28" s="146"/>
      <c r="J28" s="146"/>
      <c r="K28" s="146"/>
      <c r="L28" s="146"/>
      <c r="M28" s="146"/>
      <c r="N28" s="109">
        <f t="shared" si="0"/>
        <v>0</v>
      </c>
      <c r="O28" s="109">
        <f t="shared" si="1"/>
        <v>0</v>
      </c>
    </row>
    <row r="29" spans="1:15" x14ac:dyDescent="0.3">
      <c r="A29" s="120"/>
      <c r="B29" s="178"/>
      <c r="C29" s="178"/>
      <c r="D29" s="178"/>
      <c r="E29" s="120"/>
      <c r="F29" s="120"/>
      <c r="G29" s="146"/>
      <c r="H29" s="146"/>
      <c r="I29" s="146"/>
      <c r="J29" s="146"/>
      <c r="K29" s="146"/>
      <c r="L29" s="146"/>
      <c r="M29" s="146"/>
      <c r="N29" s="109">
        <f t="shared" si="0"/>
        <v>0</v>
      </c>
      <c r="O29" s="109">
        <f t="shared" si="1"/>
        <v>0</v>
      </c>
    </row>
    <row r="30" spans="1:15" x14ac:dyDescent="0.3">
      <c r="A30" s="120"/>
      <c r="B30" s="178"/>
      <c r="C30" s="178"/>
      <c r="D30" s="178"/>
      <c r="E30" s="120"/>
      <c r="F30" s="120"/>
      <c r="G30" s="146"/>
      <c r="H30" s="146"/>
      <c r="I30" s="146"/>
      <c r="J30" s="146"/>
      <c r="K30" s="146"/>
      <c r="L30" s="146"/>
      <c r="M30" s="146"/>
      <c r="N30" s="109">
        <f t="shared" si="0"/>
        <v>0</v>
      </c>
      <c r="O30" s="109">
        <f t="shared" si="1"/>
        <v>0</v>
      </c>
    </row>
    <row r="31" spans="1:15" x14ac:dyDescent="0.3">
      <c r="A31" s="120"/>
      <c r="B31" s="178"/>
      <c r="C31" s="178"/>
      <c r="D31" s="178"/>
      <c r="E31" s="120"/>
      <c r="F31" s="120"/>
      <c r="G31" s="146"/>
      <c r="H31" s="146"/>
      <c r="I31" s="146"/>
      <c r="J31" s="146"/>
      <c r="K31" s="146"/>
      <c r="L31" s="146"/>
      <c r="M31" s="146"/>
      <c r="N31" s="109">
        <f t="shared" si="0"/>
        <v>0</v>
      </c>
      <c r="O31" s="109">
        <f t="shared" si="1"/>
        <v>0</v>
      </c>
    </row>
    <row r="32" spans="1:15" x14ac:dyDescent="0.3">
      <c r="A32" s="120"/>
      <c r="B32" s="178"/>
      <c r="C32" s="178"/>
      <c r="D32" s="178"/>
      <c r="E32" s="120"/>
      <c r="F32" s="120"/>
      <c r="G32" s="146"/>
      <c r="H32" s="146"/>
      <c r="I32" s="146"/>
      <c r="J32" s="146"/>
      <c r="K32" s="146"/>
      <c r="L32" s="146"/>
      <c r="M32" s="146"/>
      <c r="N32" s="109">
        <f t="shared" si="0"/>
        <v>0</v>
      </c>
      <c r="O32" s="109">
        <f t="shared" si="1"/>
        <v>0</v>
      </c>
    </row>
    <row r="33" spans="1:15" x14ac:dyDescent="0.3">
      <c r="A33" s="120"/>
      <c r="B33" s="178"/>
      <c r="C33" s="178"/>
      <c r="D33" s="178"/>
      <c r="E33" s="120"/>
      <c r="F33" s="120"/>
      <c r="G33" s="146"/>
      <c r="H33" s="146"/>
      <c r="I33" s="146"/>
      <c r="J33" s="146"/>
      <c r="K33" s="146"/>
      <c r="L33" s="146"/>
      <c r="M33" s="146"/>
      <c r="N33" s="109">
        <f t="shared" si="0"/>
        <v>0</v>
      </c>
      <c r="O33" s="109">
        <f t="shared" si="1"/>
        <v>0</v>
      </c>
    </row>
    <row r="34" spans="1:15" x14ac:dyDescent="0.3">
      <c r="A34" s="120"/>
      <c r="B34" s="178"/>
      <c r="C34" s="178"/>
      <c r="D34" s="178"/>
      <c r="E34" s="120"/>
      <c r="F34" s="120"/>
      <c r="G34" s="146"/>
      <c r="H34" s="146"/>
      <c r="I34" s="146"/>
      <c r="J34" s="146"/>
      <c r="K34" s="146"/>
      <c r="L34" s="146"/>
      <c r="M34" s="146"/>
      <c r="N34" s="109">
        <f t="shared" si="0"/>
        <v>0</v>
      </c>
      <c r="O34" s="109">
        <f t="shared" si="1"/>
        <v>0</v>
      </c>
    </row>
    <row r="35" spans="1:15" x14ac:dyDescent="0.3">
      <c r="A35" s="120"/>
      <c r="B35" s="178"/>
      <c r="C35" s="178"/>
      <c r="D35" s="178"/>
      <c r="E35" s="120"/>
      <c r="F35" s="120"/>
      <c r="G35" s="146"/>
      <c r="H35" s="146"/>
      <c r="I35" s="146"/>
      <c r="J35" s="146"/>
      <c r="K35" s="146"/>
      <c r="L35" s="146"/>
      <c r="M35" s="146"/>
      <c r="N35" s="109">
        <f t="shared" si="0"/>
        <v>0</v>
      </c>
      <c r="O35" s="109">
        <f t="shared" si="1"/>
        <v>0</v>
      </c>
    </row>
    <row r="36" spans="1:15" x14ac:dyDescent="0.3">
      <c r="A36" s="120"/>
      <c r="B36" s="178"/>
      <c r="C36" s="178"/>
      <c r="D36" s="178"/>
      <c r="E36" s="120"/>
      <c r="F36" s="120"/>
      <c r="G36" s="146"/>
      <c r="H36" s="146"/>
      <c r="I36" s="146"/>
      <c r="J36" s="146"/>
      <c r="K36" s="146"/>
      <c r="L36" s="146"/>
      <c r="M36" s="146"/>
      <c r="N36" s="109">
        <f t="shared" si="0"/>
        <v>0</v>
      </c>
      <c r="O36" s="109">
        <f t="shared" si="1"/>
        <v>0</v>
      </c>
    </row>
    <row r="37" spans="1:15" x14ac:dyDescent="0.3">
      <c r="A37" s="120"/>
      <c r="B37" s="178"/>
      <c r="C37" s="178"/>
      <c r="D37" s="178"/>
      <c r="E37" s="120"/>
      <c r="F37" s="120"/>
      <c r="G37" s="146"/>
      <c r="H37" s="146"/>
      <c r="I37" s="146"/>
      <c r="J37" s="146"/>
      <c r="K37" s="146"/>
      <c r="L37" s="146"/>
      <c r="M37" s="146"/>
      <c r="N37" s="109">
        <f t="shared" si="0"/>
        <v>0</v>
      </c>
      <c r="O37" s="109">
        <f t="shared" si="1"/>
        <v>0</v>
      </c>
    </row>
    <row r="38" spans="1:15" x14ac:dyDescent="0.3">
      <c r="A38" s="120"/>
      <c r="B38" s="178"/>
      <c r="C38" s="178"/>
      <c r="D38" s="178"/>
      <c r="E38" s="120"/>
      <c r="F38" s="120"/>
      <c r="G38" s="146"/>
      <c r="H38" s="146"/>
      <c r="I38" s="146"/>
      <c r="J38" s="146"/>
      <c r="K38" s="146"/>
      <c r="L38" s="146"/>
      <c r="M38" s="146"/>
      <c r="N38" s="109">
        <f t="shared" si="0"/>
        <v>0</v>
      </c>
      <c r="O38" s="109">
        <f t="shared" si="1"/>
        <v>0</v>
      </c>
    </row>
    <row r="39" spans="1:15" x14ac:dyDescent="0.3">
      <c r="A39" s="120"/>
      <c r="B39" s="178"/>
      <c r="C39" s="178"/>
      <c r="D39" s="178"/>
      <c r="E39" s="120"/>
      <c r="F39" s="120"/>
      <c r="G39" s="146"/>
      <c r="H39" s="146"/>
      <c r="I39" s="146"/>
      <c r="J39" s="146"/>
      <c r="K39" s="146"/>
      <c r="L39" s="146"/>
      <c r="M39" s="146"/>
      <c r="N39" s="109">
        <f t="shared" si="0"/>
        <v>0</v>
      </c>
      <c r="O39" s="109">
        <f t="shared" si="1"/>
        <v>0</v>
      </c>
    </row>
    <row r="40" spans="1:15" x14ac:dyDescent="0.3">
      <c r="A40" s="120"/>
      <c r="B40" s="178"/>
      <c r="C40" s="178"/>
      <c r="D40" s="178"/>
      <c r="E40" s="120"/>
      <c r="F40" s="120"/>
      <c r="G40" s="146"/>
      <c r="H40" s="146"/>
      <c r="I40" s="146"/>
      <c r="J40" s="146"/>
      <c r="K40" s="146"/>
      <c r="L40" s="146"/>
      <c r="M40" s="146"/>
      <c r="N40" s="109">
        <f t="shared" si="0"/>
        <v>0</v>
      </c>
      <c r="O40" s="109">
        <f t="shared" si="1"/>
        <v>0</v>
      </c>
    </row>
    <row r="41" spans="1:15" x14ac:dyDescent="0.3">
      <c r="A41" s="120"/>
      <c r="B41" s="178"/>
      <c r="C41" s="178"/>
      <c r="D41" s="178"/>
      <c r="E41" s="120"/>
      <c r="F41" s="120"/>
      <c r="G41" s="146"/>
      <c r="H41" s="146"/>
      <c r="I41" s="146"/>
      <c r="J41" s="146"/>
      <c r="K41" s="146"/>
      <c r="L41" s="146"/>
      <c r="M41" s="146"/>
      <c r="N41" s="109">
        <f t="shared" si="0"/>
        <v>0</v>
      </c>
      <c r="O41" s="109">
        <f t="shared" si="1"/>
        <v>0</v>
      </c>
    </row>
    <row r="42" spans="1:15" x14ac:dyDescent="0.3">
      <c r="A42" s="120"/>
      <c r="B42" s="178"/>
      <c r="C42" s="178"/>
      <c r="D42" s="178"/>
      <c r="E42" s="120"/>
      <c r="F42" s="120"/>
      <c r="G42" s="146"/>
      <c r="H42" s="146"/>
      <c r="I42" s="146"/>
      <c r="J42" s="146"/>
      <c r="K42" s="146"/>
      <c r="L42" s="146"/>
      <c r="M42" s="146"/>
      <c r="N42" s="109">
        <f t="shared" si="0"/>
        <v>0</v>
      </c>
      <c r="O42" s="109">
        <f t="shared" si="1"/>
        <v>0</v>
      </c>
    </row>
    <row r="43" spans="1:15" x14ac:dyDescent="0.3">
      <c r="A43" s="120"/>
      <c r="B43" s="178"/>
      <c r="C43" s="178"/>
      <c r="D43" s="178"/>
      <c r="E43" s="120"/>
      <c r="F43" s="120"/>
      <c r="G43" s="146"/>
      <c r="H43" s="146"/>
      <c r="I43" s="146"/>
      <c r="J43" s="146"/>
      <c r="K43" s="146"/>
      <c r="L43" s="146"/>
      <c r="M43" s="146"/>
      <c r="N43" s="109">
        <f t="shared" si="0"/>
        <v>0</v>
      </c>
      <c r="O43" s="109">
        <f t="shared" si="1"/>
        <v>0</v>
      </c>
    </row>
    <row r="44" spans="1:15" x14ac:dyDescent="0.3">
      <c r="A44" s="120"/>
      <c r="B44" s="178"/>
      <c r="C44" s="178"/>
      <c r="D44" s="178"/>
      <c r="E44" s="120"/>
      <c r="F44" s="120"/>
      <c r="G44" s="146"/>
      <c r="H44" s="146"/>
      <c r="I44" s="146"/>
      <c r="J44" s="146"/>
      <c r="K44" s="146"/>
      <c r="L44" s="146"/>
      <c r="M44" s="146"/>
      <c r="N44" s="109">
        <f t="shared" si="0"/>
        <v>0</v>
      </c>
      <c r="O44" s="109">
        <f t="shared" si="1"/>
        <v>0</v>
      </c>
    </row>
    <row r="45" spans="1:15" x14ac:dyDescent="0.3">
      <c r="A45" s="120"/>
      <c r="B45" s="178"/>
      <c r="C45" s="178"/>
      <c r="D45" s="178"/>
      <c r="E45" s="120"/>
      <c r="F45" s="120"/>
      <c r="G45" s="146"/>
      <c r="H45" s="146"/>
      <c r="I45" s="146"/>
      <c r="J45" s="146"/>
      <c r="K45" s="146"/>
      <c r="L45" s="146"/>
      <c r="M45" s="146"/>
      <c r="N45" s="109">
        <f t="shared" si="0"/>
        <v>0</v>
      </c>
      <c r="O45" s="109">
        <f t="shared" si="1"/>
        <v>0</v>
      </c>
    </row>
    <row r="46" spans="1:15" x14ac:dyDescent="0.3">
      <c r="A46" s="120"/>
      <c r="B46" s="178"/>
      <c r="C46" s="178"/>
      <c r="D46" s="178"/>
      <c r="E46" s="120"/>
      <c r="F46" s="120"/>
      <c r="G46" s="146"/>
      <c r="H46" s="146"/>
      <c r="I46" s="146"/>
      <c r="J46" s="146"/>
      <c r="K46" s="146"/>
      <c r="L46" s="146"/>
      <c r="M46" s="146"/>
      <c r="N46" s="109">
        <f t="shared" si="0"/>
        <v>0</v>
      </c>
      <c r="O46" s="109">
        <f t="shared" si="1"/>
        <v>0</v>
      </c>
    </row>
    <row r="47" spans="1:15" x14ac:dyDescent="0.3">
      <c r="A47" s="120"/>
      <c r="B47" s="178"/>
      <c r="C47" s="178"/>
      <c r="D47" s="178"/>
      <c r="E47" s="120"/>
      <c r="F47" s="120"/>
      <c r="G47" s="146"/>
      <c r="H47" s="146"/>
      <c r="I47" s="146"/>
      <c r="J47" s="146"/>
      <c r="K47" s="146"/>
      <c r="L47" s="146"/>
      <c r="M47" s="146"/>
      <c r="N47" s="109">
        <f t="shared" si="0"/>
        <v>0</v>
      </c>
      <c r="O47" s="109">
        <f t="shared" si="1"/>
        <v>0</v>
      </c>
    </row>
    <row r="48" spans="1:15" x14ac:dyDescent="0.3">
      <c r="A48" s="120"/>
      <c r="B48" s="178"/>
      <c r="C48" s="178"/>
      <c r="D48" s="178"/>
      <c r="E48" s="120"/>
      <c r="F48" s="120"/>
      <c r="G48" s="146"/>
      <c r="H48" s="146"/>
      <c r="I48" s="146"/>
      <c r="J48" s="146"/>
      <c r="K48" s="146"/>
      <c r="L48" s="146"/>
      <c r="M48" s="146"/>
      <c r="N48" s="109">
        <f t="shared" si="0"/>
        <v>0</v>
      </c>
      <c r="O48" s="109">
        <f t="shared" si="1"/>
        <v>0</v>
      </c>
    </row>
    <row r="49" spans="1:15" x14ac:dyDescent="0.3">
      <c r="A49" s="120"/>
      <c r="B49" s="178"/>
      <c r="C49" s="178"/>
      <c r="D49" s="178"/>
      <c r="E49" s="120"/>
      <c r="F49" s="120"/>
      <c r="G49" s="146"/>
      <c r="H49" s="146"/>
      <c r="I49" s="146"/>
      <c r="J49" s="146"/>
      <c r="K49" s="146"/>
      <c r="L49" s="146"/>
      <c r="M49" s="146"/>
      <c r="N49" s="109">
        <f t="shared" si="0"/>
        <v>0</v>
      </c>
      <c r="O49" s="109">
        <f t="shared" si="1"/>
        <v>0</v>
      </c>
    </row>
    <row r="50" spans="1:15" x14ac:dyDescent="0.3">
      <c r="A50" s="120"/>
      <c r="B50" s="178"/>
      <c r="C50" s="178"/>
      <c r="D50" s="178"/>
      <c r="E50" s="120"/>
      <c r="F50" s="120"/>
      <c r="G50" s="146"/>
      <c r="H50" s="146"/>
      <c r="I50" s="146"/>
      <c r="J50" s="146"/>
      <c r="K50" s="146"/>
      <c r="L50" s="146"/>
      <c r="M50" s="146"/>
      <c r="N50" s="109">
        <f t="shared" si="0"/>
        <v>0</v>
      </c>
      <c r="O50" s="109">
        <f t="shared" si="1"/>
        <v>0</v>
      </c>
    </row>
    <row r="51" spans="1:15" x14ac:dyDescent="0.3">
      <c r="A51" s="120"/>
      <c r="B51" s="178"/>
      <c r="C51" s="178"/>
      <c r="D51" s="178"/>
      <c r="E51" s="120"/>
      <c r="F51" s="120"/>
      <c r="G51" s="146"/>
      <c r="H51" s="146"/>
      <c r="I51" s="146"/>
      <c r="J51" s="146"/>
      <c r="K51" s="146"/>
      <c r="L51" s="146"/>
      <c r="M51" s="146"/>
      <c r="N51" s="109">
        <f t="shared" si="0"/>
        <v>0</v>
      </c>
      <c r="O51" s="109">
        <f t="shared" si="1"/>
        <v>0</v>
      </c>
    </row>
    <row r="52" spans="1:15" x14ac:dyDescent="0.3">
      <c r="A52" s="120"/>
      <c r="B52" s="178"/>
      <c r="C52" s="178"/>
      <c r="D52" s="178"/>
      <c r="E52" s="120"/>
      <c r="F52" s="120"/>
      <c r="G52" s="146"/>
      <c r="H52" s="146"/>
      <c r="I52" s="146"/>
      <c r="J52" s="146"/>
      <c r="K52" s="146"/>
      <c r="L52" s="146"/>
      <c r="M52" s="146"/>
      <c r="N52" s="109">
        <f t="shared" si="0"/>
        <v>0</v>
      </c>
      <c r="O52" s="109">
        <f t="shared" si="1"/>
        <v>0</v>
      </c>
    </row>
    <row r="53" spans="1:15" x14ac:dyDescent="0.3">
      <c r="A53" s="120"/>
      <c r="B53" s="178"/>
      <c r="C53" s="178"/>
      <c r="D53" s="178"/>
      <c r="E53" s="120"/>
      <c r="F53" s="120"/>
      <c r="G53" s="146"/>
      <c r="H53" s="146"/>
      <c r="I53" s="146"/>
      <c r="J53" s="146"/>
      <c r="K53" s="146"/>
      <c r="L53" s="146"/>
      <c r="M53" s="146"/>
      <c r="N53" s="109">
        <f t="shared" si="0"/>
        <v>0</v>
      </c>
      <c r="O53" s="109">
        <f t="shared" si="1"/>
        <v>0</v>
      </c>
    </row>
    <row r="54" spans="1:15" x14ac:dyDescent="0.3">
      <c r="A54" s="120"/>
      <c r="B54" s="178"/>
      <c r="C54" s="178"/>
      <c r="D54" s="178"/>
      <c r="E54" s="120"/>
      <c r="F54" s="120"/>
      <c r="G54" s="146"/>
      <c r="H54" s="146"/>
      <c r="I54" s="146"/>
      <c r="J54" s="146"/>
      <c r="K54" s="146"/>
      <c r="L54" s="146"/>
      <c r="M54" s="146"/>
      <c r="N54" s="109">
        <f t="shared" si="0"/>
        <v>0</v>
      </c>
      <c r="O54" s="109">
        <f t="shared" si="1"/>
        <v>0</v>
      </c>
    </row>
    <row r="55" spans="1:15" x14ac:dyDescent="0.3">
      <c r="A55" s="120"/>
      <c r="B55" s="178"/>
      <c r="C55" s="178"/>
      <c r="D55" s="178"/>
      <c r="E55" s="120"/>
      <c r="F55" s="120"/>
      <c r="G55" s="146"/>
      <c r="H55" s="146"/>
      <c r="I55" s="146"/>
      <c r="J55" s="146"/>
      <c r="K55" s="146"/>
      <c r="L55" s="146"/>
      <c r="M55" s="146"/>
      <c r="N55" s="109">
        <f t="shared" si="0"/>
        <v>0</v>
      </c>
      <c r="O55" s="109">
        <f t="shared" si="1"/>
        <v>0</v>
      </c>
    </row>
    <row r="56" spans="1:15" s="71" customFormat="1" x14ac:dyDescent="0.3">
      <c r="A56" s="120"/>
      <c r="B56" s="178"/>
      <c r="C56" s="178"/>
      <c r="D56" s="178"/>
      <c r="E56" s="120"/>
      <c r="F56" s="120"/>
      <c r="G56" s="146"/>
      <c r="H56" s="146"/>
      <c r="I56" s="146"/>
      <c r="J56" s="146"/>
      <c r="K56" s="146"/>
      <c r="L56" s="146"/>
      <c r="M56" s="146"/>
      <c r="N56" s="109">
        <f t="shared" ref="N56:N81" si="2">I56+K56</f>
        <v>0</v>
      </c>
      <c r="O56" s="109">
        <f t="shared" ref="O56:O81" si="3">G56+H56+I56+J56+K56+L56+M56</f>
        <v>0</v>
      </c>
    </row>
    <row r="57" spans="1:15" s="71" customFormat="1" x14ac:dyDescent="0.3">
      <c r="A57" s="120"/>
      <c r="B57" s="178"/>
      <c r="C57" s="178"/>
      <c r="D57" s="178"/>
      <c r="E57" s="120"/>
      <c r="F57" s="120"/>
      <c r="G57" s="146"/>
      <c r="H57" s="146"/>
      <c r="I57" s="146"/>
      <c r="J57" s="146"/>
      <c r="K57" s="146"/>
      <c r="L57" s="146"/>
      <c r="M57" s="146"/>
      <c r="N57" s="109">
        <f t="shared" si="2"/>
        <v>0</v>
      </c>
      <c r="O57" s="109">
        <f t="shared" si="3"/>
        <v>0</v>
      </c>
    </row>
    <row r="58" spans="1:15" s="71" customFormat="1" x14ac:dyDescent="0.3">
      <c r="A58" s="120"/>
      <c r="B58" s="178"/>
      <c r="C58" s="178"/>
      <c r="D58" s="178"/>
      <c r="E58" s="120"/>
      <c r="F58" s="120"/>
      <c r="G58" s="146"/>
      <c r="H58" s="146"/>
      <c r="I58" s="146"/>
      <c r="J58" s="146"/>
      <c r="K58" s="146"/>
      <c r="L58" s="146"/>
      <c r="M58" s="146"/>
      <c r="N58" s="109">
        <f t="shared" si="2"/>
        <v>0</v>
      </c>
      <c r="O58" s="109">
        <f t="shared" si="3"/>
        <v>0</v>
      </c>
    </row>
    <row r="59" spans="1:15" s="71" customFormat="1" x14ac:dyDescent="0.3">
      <c r="A59" s="120"/>
      <c r="B59" s="178"/>
      <c r="C59" s="178"/>
      <c r="D59" s="178"/>
      <c r="E59" s="120"/>
      <c r="F59" s="120"/>
      <c r="G59" s="146"/>
      <c r="H59" s="146"/>
      <c r="I59" s="146"/>
      <c r="J59" s="146"/>
      <c r="K59" s="146"/>
      <c r="L59" s="146"/>
      <c r="M59" s="146"/>
      <c r="N59" s="109">
        <f t="shared" si="2"/>
        <v>0</v>
      </c>
      <c r="O59" s="109">
        <f t="shared" si="3"/>
        <v>0</v>
      </c>
    </row>
    <row r="60" spans="1:15" s="71" customFormat="1" x14ac:dyDescent="0.3">
      <c r="A60" s="120"/>
      <c r="B60" s="178"/>
      <c r="C60" s="178"/>
      <c r="D60" s="178"/>
      <c r="E60" s="120"/>
      <c r="F60" s="120"/>
      <c r="G60" s="146"/>
      <c r="H60" s="146"/>
      <c r="I60" s="146"/>
      <c r="J60" s="146"/>
      <c r="K60" s="146"/>
      <c r="L60" s="146"/>
      <c r="M60" s="146"/>
      <c r="N60" s="109">
        <f t="shared" si="2"/>
        <v>0</v>
      </c>
      <c r="O60" s="109">
        <f t="shared" si="3"/>
        <v>0</v>
      </c>
    </row>
    <row r="61" spans="1:15" s="71" customFormat="1" x14ac:dyDescent="0.3">
      <c r="A61" s="120"/>
      <c r="B61" s="178"/>
      <c r="C61" s="178"/>
      <c r="D61" s="178"/>
      <c r="E61" s="120"/>
      <c r="F61" s="120"/>
      <c r="G61" s="146"/>
      <c r="H61" s="146"/>
      <c r="I61" s="146"/>
      <c r="J61" s="146"/>
      <c r="K61" s="146"/>
      <c r="L61" s="146"/>
      <c r="M61" s="146"/>
      <c r="N61" s="109">
        <f t="shared" si="2"/>
        <v>0</v>
      </c>
      <c r="O61" s="109">
        <f t="shared" si="3"/>
        <v>0</v>
      </c>
    </row>
    <row r="62" spans="1:15" s="71" customFormat="1" x14ac:dyDescent="0.3">
      <c r="A62" s="120"/>
      <c r="B62" s="178"/>
      <c r="C62" s="178"/>
      <c r="D62" s="178"/>
      <c r="E62" s="120"/>
      <c r="F62" s="120"/>
      <c r="G62" s="146"/>
      <c r="H62" s="146"/>
      <c r="I62" s="146"/>
      <c r="J62" s="146"/>
      <c r="K62" s="146"/>
      <c r="L62" s="146"/>
      <c r="M62" s="146"/>
      <c r="N62" s="109">
        <f t="shared" si="2"/>
        <v>0</v>
      </c>
      <c r="O62" s="109">
        <f t="shared" si="3"/>
        <v>0</v>
      </c>
    </row>
    <row r="63" spans="1:15" s="71" customFormat="1" x14ac:dyDescent="0.3">
      <c r="A63" s="120"/>
      <c r="B63" s="178"/>
      <c r="C63" s="178"/>
      <c r="D63" s="178"/>
      <c r="E63" s="120"/>
      <c r="F63" s="120"/>
      <c r="G63" s="146"/>
      <c r="H63" s="146"/>
      <c r="I63" s="146"/>
      <c r="J63" s="146"/>
      <c r="K63" s="146"/>
      <c r="L63" s="146"/>
      <c r="M63" s="146"/>
      <c r="N63" s="109">
        <f t="shared" si="2"/>
        <v>0</v>
      </c>
      <c r="O63" s="109">
        <f t="shared" si="3"/>
        <v>0</v>
      </c>
    </row>
    <row r="64" spans="1:15" s="71" customFormat="1" x14ac:dyDescent="0.3">
      <c r="A64" s="120"/>
      <c r="B64" s="178"/>
      <c r="C64" s="178"/>
      <c r="D64" s="178"/>
      <c r="E64" s="120"/>
      <c r="F64" s="120"/>
      <c r="G64" s="146"/>
      <c r="H64" s="146"/>
      <c r="I64" s="146"/>
      <c r="J64" s="146"/>
      <c r="K64" s="146"/>
      <c r="L64" s="146"/>
      <c r="M64" s="146"/>
      <c r="N64" s="109">
        <f t="shared" si="2"/>
        <v>0</v>
      </c>
      <c r="O64" s="109">
        <f t="shared" si="3"/>
        <v>0</v>
      </c>
    </row>
    <row r="65" spans="1:15" s="71" customFormat="1" x14ac:dyDescent="0.3">
      <c r="A65" s="120"/>
      <c r="B65" s="178"/>
      <c r="C65" s="178"/>
      <c r="D65" s="178"/>
      <c r="E65" s="120"/>
      <c r="F65" s="120"/>
      <c r="G65" s="146"/>
      <c r="H65" s="146"/>
      <c r="I65" s="146"/>
      <c r="J65" s="146"/>
      <c r="K65" s="146"/>
      <c r="L65" s="146"/>
      <c r="M65" s="146"/>
      <c r="N65" s="109">
        <f t="shared" si="2"/>
        <v>0</v>
      </c>
      <c r="O65" s="109">
        <f t="shared" si="3"/>
        <v>0</v>
      </c>
    </row>
    <row r="66" spans="1:15" s="71" customFormat="1" x14ac:dyDescent="0.3">
      <c r="A66" s="120"/>
      <c r="B66" s="178"/>
      <c r="C66" s="178"/>
      <c r="D66" s="178"/>
      <c r="E66" s="120"/>
      <c r="F66" s="120"/>
      <c r="G66" s="146"/>
      <c r="H66" s="146"/>
      <c r="I66" s="146"/>
      <c r="J66" s="146"/>
      <c r="K66" s="146"/>
      <c r="L66" s="146"/>
      <c r="M66" s="146"/>
      <c r="N66" s="109">
        <f t="shared" si="2"/>
        <v>0</v>
      </c>
      <c r="O66" s="109">
        <f t="shared" si="3"/>
        <v>0</v>
      </c>
    </row>
    <row r="67" spans="1:15" s="71" customFormat="1" x14ac:dyDescent="0.3">
      <c r="A67" s="120"/>
      <c r="B67" s="178"/>
      <c r="C67" s="178"/>
      <c r="D67" s="178"/>
      <c r="E67" s="120"/>
      <c r="F67" s="120"/>
      <c r="G67" s="146"/>
      <c r="H67" s="146"/>
      <c r="I67" s="146"/>
      <c r="J67" s="146"/>
      <c r="K67" s="146"/>
      <c r="L67" s="146"/>
      <c r="M67" s="146"/>
      <c r="N67" s="109">
        <f t="shared" si="2"/>
        <v>0</v>
      </c>
      <c r="O67" s="109">
        <f t="shared" si="3"/>
        <v>0</v>
      </c>
    </row>
    <row r="68" spans="1:15" s="71" customFormat="1" x14ac:dyDescent="0.3">
      <c r="A68" s="120"/>
      <c r="B68" s="178"/>
      <c r="C68" s="178"/>
      <c r="D68" s="178"/>
      <c r="E68" s="120"/>
      <c r="F68" s="120"/>
      <c r="G68" s="146"/>
      <c r="H68" s="146"/>
      <c r="I68" s="146"/>
      <c r="J68" s="146"/>
      <c r="K68" s="146"/>
      <c r="L68" s="146"/>
      <c r="M68" s="146"/>
      <c r="N68" s="109">
        <f t="shared" si="2"/>
        <v>0</v>
      </c>
      <c r="O68" s="109">
        <f t="shared" si="3"/>
        <v>0</v>
      </c>
    </row>
    <row r="69" spans="1:15" s="71" customFormat="1" x14ac:dyDescent="0.3">
      <c r="A69" s="120"/>
      <c r="B69" s="178"/>
      <c r="C69" s="178"/>
      <c r="D69" s="178"/>
      <c r="E69" s="120"/>
      <c r="F69" s="120"/>
      <c r="G69" s="146"/>
      <c r="H69" s="146"/>
      <c r="I69" s="146"/>
      <c r="J69" s="146"/>
      <c r="K69" s="146"/>
      <c r="L69" s="146"/>
      <c r="M69" s="146"/>
      <c r="N69" s="109">
        <f t="shared" si="2"/>
        <v>0</v>
      </c>
      <c r="O69" s="109">
        <f t="shared" si="3"/>
        <v>0</v>
      </c>
    </row>
    <row r="70" spans="1:15" s="71" customFormat="1" x14ac:dyDescent="0.3">
      <c r="A70" s="120"/>
      <c r="B70" s="178"/>
      <c r="C70" s="178"/>
      <c r="D70" s="178"/>
      <c r="E70" s="120"/>
      <c r="F70" s="120"/>
      <c r="G70" s="146"/>
      <c r="H70" s="146"/>
      <c r="I70" s="146"/>
      <c r="J70" s="146"/>
      <c r="K70" s="146"/>
      <c r="L70" s="146"/>
      <c r="M70" s="146"/>
      <c r="N70" s="109">
        <f t="shared" si="2"/>
        <v>0</v>
      </c>
      <c r="O70" s="109">
        <f t="shared" si="3"/>
        <v>0</v>
      </c>
    </row>
    <row r="71" spans="1:15" s="71" customFormat="1" x14ac:dyDescent="0.3">
      <c r="A71" s="120"/>
      <c r="B71" s="178"/>
      <c r="C71" s="178"/>
      <c r="D71" s="178"/>
      <c r="E71" s="120"/>
      <c r="F71" s="120"/>
      <c r="G71" s="146"/>
      <c r="H71" s="146"/>
      <c r="I71" s="146"/>
      <c r="J71" s="146"/>
      <c r="K71" s="146"/>
      <c r="L71" s="146"/>
      <c r="M71" s="146"/>
      <c r="N71" s="109">
        <f t="shared" si="2"/>
        <v>0</v>
      </c>
      <c r="O71" s="109">
        <f t="shared" si="3"/>
        <v>0</v>
      </c>
    </row>
    <row r="72" spans="1:15" s="71" customFormat="1" x14ac:dyDescent="0.3">
      <c r="A72" s="120"/>
      <c r="B72" s="178"/>
      <c r="C72" s="178"/>
      <c r="D72" s="178"/>
      <c r="E72" s="120"/>
      <c r="F72" s="120"/>
      <c r="G72" s="146"/>
      <c r="H72" s="146"/>
      <c r="I72" s="146"/>
      <c r="J72" s="146"/>
      <c r="K72" s="146"/>
      <c r="L72" s="146"/>
      <c r="M72" s="146"/>
      <c r="N72" s="109">
        <f t="shared" si="2"/>
        <v>0</v>
      </c>
      <c r="O72" s="109">
        <f t="shared" si="3"/>
        <v>0</v>
      </c>
    </row>
    <row r="73" spans="1:15" s="71" customFormat="1" x14ac:dyDescent="0.3">
      <c r="A73" s="120"/>
      <c r="B73" s="178"/>
      <c r="C73" s="178"/>
      <c r="D73" s="178"/>
      <c r="E73" s="120"/>
      <c r="F73" s="120"/>
      <c r="G73" s="146"/>
      <c r="H73" s="146"/>
      <c r="I73" s="146"/>
      <c r="J73" s="146"/>
      <c r="K73" s="146"/>
      <c r="L73" s="146"/>
      <c r="M73" s="146"/>
      <c r="N73" s="109">
        <f t="shared" si="2"/>
        <v>0</v>
      </c>
      <c r="O73" s="109">
        <f t="shared" si="3"/>
        <v>0</v>
      </c>
    </row>
    <row r="74" spans="1:15" s="71" customFormat="1" x14ac:dyDescent="0.3">
      <c r="A74" s="120"/>
      <c r="B74" s="178"/>
      <c r="C74" s="178"/>
      <c r="D74" s="178"/>
      <c r="E74" s="120"/>
      <c r="F74" s="120"/>
      <c r="G74" s="146"/>
      <c r="H74" s="146"/>
      <c r="I74" s="146"/>
      <c r="J74" s="146"/>
      <c r="K74" s="146"/>
      <c r="L74" s="146"/>
      <c r="M74" s="146"/>
      <c r="N74" s="109">
        <f t="shared" si="2"/>
        <v>0</v>
      </c>
      <c r="O74" s="109">
        <f t="shared" si="3"/>
        <v>0</v>
      </c>
    </row>
    <row r="75" spans="1:15" s="71" customFormat="1" x14ac:dyDescent="0.3">
      <c r="A75" s="120"/>
      <c r="B75" s="178"/>
      <c r="C75" s="178"/>
      <c r="D75" s="178"/>
      <c r="E75" s="120"/>
      <c r="F75" s="120"/>
      <c r="G75" s="146"/>
      <c r="H75" s="146"/>
      <c r="I75" s="146"/>
      <c r="J75" s="146"/>
      <c r="K75" s="146"/>
      <c r="L75" s="146"/>
      <c r="M75" s="146"/>
      <c r="N75" s="109">
        <f t="shared" si="2"/>
        <v>0</v>
      </c>
      <c r="O75" s="109">
        <f t="shared" si="3"/>
        <v>0</v>
      </c>
    </row>
    <row r="76" spans="1:15" s="71" customFormat="1" x14ac:dyDescent="0.3">
      <c r="A76" s="120"/>
      <c r="B76" s="178"/>
      <c r="C76" s="178"/>
      <c r="D76" s="178"/>
      <c r="E76" s="120"/>
      <c r="F76" s="120"/>
      <c r="G76" s="146"/>
      <c r="H76" s="146"/>
      <c r="I76" s="146"/>
      <c r="J76" s="146"/>
      <c r="K76" s="146"/>
      <c r="L76" s="146"/>
      <c r="M76" s="146"/>
      <c r="N76" s="109">
        <f t="shared" si="2"/>
        <v>0</v>
      </c>
      <c r="O76" s="109">
        <f t="shared" si="3"/>
        <v>0</v>
      </c>
    </row>
    <row r="77" spans="1:15" s="71" customFormat="1" x14ac:dyDescent="0.3">
      <c r="A77" s="120"/>
      <c r="B77" s="178"/>
      <c r="C77" s="178"/>
      <c r="D77" s="178"/>
      <c r="E77" s="120"/>
      <c r="F77" s="120"/>
      <c r="G77" s="146"/>
      <c r="H77" s="146"/>
      <c r="I77" s="146"/>
      <c r="J77" s="120"/>
      <c r="K77" s="146"/>
      <c r="L77" s="146"/>
      <c r="M77" s="146"/>
      <c r="N77" s="109">
        <f t="shared" si="2"/>
        <v>0</v>
      </c>
      <c r="O77" s="109">
        <f t="shared" si="3"/>
        <v>0</v>
      </c>
    </row>
    <row r="78" spans="1:15" s="71" customFormat="1" x14ac:dyDescent="0.3">
      <c r="A78" s="120"/>
      <c r="B78" s="178"/>
      <c r="C78" s="178"/>
      <c r="D78" s="178"/>
      <c r="E78" s="120"/>
      <c r="F78" s="120"/>
      <c r="G78" s="146"/>
      <c r="H78" s="146"/>
      <c r="I78" s="146"/>
      <c r="J78" s="146"/>
      <c r="K78" s="146"/>
      <c r="L78" s="146"/>
      <c r="M78" s="146"/>
      <c r="N78" s="109">
        <f t="shared" si="2"/>
        <v>0</v>
      </c>
      <c r="O78" s="109">
        <f t="shared" si="3"/>
        <v>0</v>
      </c>
    </row>
    <row r="79" spans="1:15" s="71" customFormat="1" x14ac:dyDescent="0.3">
      <c r="A79" s="120"/>
      <c r="B79" s="178"/>
      <c r="C79" s="178"/>
      <c r="D79" s="178"/>
      <c r="E79" s="120"/>
      <c r="F79" s="120"/>
      <c r="G79" s="146"/>
      <c r="H79" s="146"/>
      <c r="I79" s="146"/>
      <c r="J79" s="146"/>
      <c r="K79" s="146"/>
      <c r="L79" s="146"/>
      <c r="M79" s="146"/>
      <c r="N79" s="109">
        <f t="shared" si="2"/>
        <v>0</v>
      </c>
      <c r="O79" s="109">
        <f t="shared" si="3"/>
        <v>0</v>
      </c>
    </row>
    <row r="80" spans="1:15" s="71" customFormat="1" x14ac:dyDescent="0.3">
      <c r="A80" s="120"/>
      <c r="B80" s="178"/>
      <c r="C80" s="178"/>
      <c r="D80" s="178"/>
      <c r="E80" s="120"/>
      <c r="F80" s="120"/>
      <c r="G80" s="146"/>
      <c r="H80" s="146"/>
      <c r="I80" s="146"/>
      <c r="J80" s="146"/>
      <c r="K80" s="146"/>
      <c r="L80" s="146"/>
      <c r="M80" s="146"/>
      <c r="N80" s="109">
        <f t="shared" si="2"/>
        <v>0</v>
      </c>
      <c r="O80" s="109">
        <f t="shared" si="3"/>
        <v>0</v>
      </c>
    </row>
    <row r="81" spans="1:15" s="71" customFormat="1" x14ac:dyDescent="0.3">
      <c r="A81" s="120"/>
      <c r="B81" s="178"/>
      <c r="C81" s="178"/>
      <c r="D81" s="178"/>
      <c r="E81" s="120"/>
      <c r="F81" s="120"/>
      <c r="G81" s="146"/>
      <c r="H81" s="146"/>
      <c r="I81" s="146"/>
      <c r="J81" s="146"/>
      <c r="K81" s="146"/>
      <c r="L81" s="146"/>
      <c r="M81" s="146"/>
      <c r="N81" s="109">
        <f t="shared" si="2"/>
        <v>0</v>
      </c>
      <c r="O81" s="109">
        <f t="shared" si="3"/>
        <v>0</v>
      </c>
    </row>
    <row r="82" spans="1:15" s="71" customFormat="1" x14ac:dyDescent="0.3">
      <c r="A82" s="120"/>
      <c r="B82" s="178"/>
      <c r="C82" s="178"/>
      <c r="D82" s="178"/>
      <c r="E82" s="120"/>
      <c r="F82" s="120"/>
      <c r="G82" s="146"/>
      <c r="H82" s="146"/>
      <c r="I82" s="146"/>
      <c r="J82" s="146"/>
      <c r="K82" s="146"/>
      <c r="L82" s="146"/>
      <c r="M82" s="146"/>
      <c r="N82" s="109">
        <f t="shared" ref="N82:N148" si="4">I82+K82</f>
        <v>0</v>
      </c>
      <c r="O82" s="109">
        <f t="shared" ref="O82:O148" si="5">G82+H82+I82+J82+K82+L82+M82</f>
        <v>0</v>
      </c>
    </row>
    <row r="83" spans="1:15" s="71" customFormat="1" x14ac:dyDescent="0.3">
      <c r="A83" s="120"/>
      <c r="B83" s="178"/>
      <c r="C83" s="178"/>
      <c r="D83" s="178"/>
      <c r="E83" s="120"/>
      <c r="F83" s="120"/>
      <c r="G83" s="146"/>
      <c r="H83" s="146"/>
      <c r="I83" s="146"/>
      <c r="J83" s="146"/>
      <c r="K83" s="146"/>
      <c r="L83" s="146"/>
      <c r="M83" s="146"/>
      <c r="N83" s="109">
        <f t="shared" si="4"/>
        <v>0</v>
      </c>
      <c r="O83" s="109">
        <f t="shared" si="5"/>
        <v>0</v>
      </c>
    </row>
    <row r="84" spans="1:15" s="71" customFormat="1" x14ac:dyDescent="0.3">
      <c r="A84" s="120"/>
      <c r="B84" s="178"/>
      <c r="C84" s="178"/>
      <c r="D84" s="178"/>
      <c r="E84" s="120"/>
      <c r="F84" s="120"/>
      <c r="G84" s="146"/>
      <c r="H84" s="146"/>
      <c r="I84" s="146"/>
      <c r="J84" s="146"/>
      <c r="K84" s="146"/>
      <c r="L84" s="146"/>
      <c r="M84" s="146"/>
      <c r="N84" s="109">
        <f t="shared" si="4"/>
        <v>0</v>
      </c>
      <c r="O84" s="109">
        <f t="shared" si="5"/>
        <v>0</v>
      </c>
    </row>
    <row r="85" spans="1:15" s="71" customFormat="1" x14ac:dyDescent="0.3">
      <c r="A85" s="120"/>
      <c r="B85" s="178"/>
      <c r="C85" s="178"/>
      <c r="D85" s="178"/>
      <c r="E85" s="120"/>
      <c r="F85" s="120"/>
      <c r="G85" s="146"/>
      <c r="H85" s="146"/>
      <c r="I85" s="146"/>
      <c r="J85" s="146"/>
      <c r="K85" s="146"/>
      <c r="L85" s="146"/>
      <c r="M85" s="146"/>
      <c r="N85" s="109">
        <f t="shared" si="4"/>
        <v>0</v>
      </c>
      <c r="O85" s="109">
        <f t="shared" si="5"/>
        <v>0</v>
      </c>
    </row>
    <row r="86" spans="1:15" s="71" customFormat="1" x14ac:dyDescent="0.3">
      <c r="A86" s="120"/>
      <c r="B86" s="178"/>
      <c r="C86" s="178"/>
      <c r="D86" s="178"/>
      <c r="E86" s="120"/>
      <c r="F86" s="120"/>
      <c r="G86" s="146"/>
      <c r="H86" s="146"/>
      <c r="I86" s="146"/>
      <c r="J86" s="146"/>
      <c r="K86" s="146"/>
      <c r="L86" s="146"/>
      <c r="M86" s="146"/>
      <c r="N86" s="109">
        <f t="shared" si="4"/>
        <v>0</v>
      </c>
      <c r="O86" s="109">
        <f t="shared" si="5"/>
        <v>0</v>
      </c>
    </row>
    <row r="87" spans="1:15" s="71" customFormat="1" x14ac:dyDescent="0.3">
      <c r="A87" s="120"/>
      <c r="B87" s="178"/>
      <c r="C87" s="178"/>
      <c r="D87" s="178"/>
      <c r="E87" s="120"/>
      <c r="F87" s="120"/>
      <c r="G87" s="146"/>
      <c r="H87" s="146"/>
      <c r="I87" s="146"/>
      <c r="J87" s="146"/>
      <c r="K87" s="146"/>
      <c r="L87" s="146"/>
      <c r="M87" s="146"/>
      <c r="N87" s="109">
        <f t="shared" si="4"/>
        <v>0</v>
      </c>
      <c r="O87" s="109">
        <f t="shared" si="5"/>
        <v>0</v>
      </c>
    </row>
    <row r="88" spans="1:15" s="71" customFormat="1" x14ac:dyDescent="0.3">
      <c r="A88" s="120"/>
      <c r="B88" s="178"/>
      <c r="C88" s="178"/>
      <c r="D88" s="178"/>
      <c r="E88" s="120"/>
      <c r="F88" s="120"/>
      <c r="G88" s="146"/>
      <c r="H88" s="146"/>
      <c r="I88" s="146"/>
      <c r="J88" s="146"/>
      <c r="K88" s="146"/>
      <c r="L88" s="146"/>
      <c r="M88" s="146"/>
      <c r="N88" s="109">
        <f t="shared" si="4"/>
        <v>0</v>
      </c>
      <c r="O88" s="109">
        <f t="shared" si="5"/>
        <v>0</v>
      </c>
    </row>
    <row r="89" spans="1:15" s="71" customFormat="1" x14ac:dyDescent="0.3">
      <c r="A89" s="120"/>
      <c r="B89" s="178"/>
      <c r="C89" s="178"/>
      <c r="D89" s="178"/>
      <c r="E89" s="120"/>
      <c r="F89" s="120"/>
      <c r="G89" s="146"/>
      <c r="H89" s="146"/>
      <c r="I89" s="146"/>
      <c r="J89" s="146"/>
      <c r="K89" s="146"/>
      <c r="L89" s="146"/>
      <c r="M89" s="146"/>
      <c r="N89" s="109">
        <f t="shared" si="4"/>
        <v>0</v>
      </c>
      <c r="O89" s="109">
        <f t="shared" si="5"/>
        <v>0</v>
      </c>
    </row>
    <row r="90" spans="1:15" s="71" customFormat="1" x14ac:dyDescent="0.3">
      <c r="A90" s="120"/>
      <c r="B90" s="178"/>
      <c r="C90" s="178"/>
      <c r="D90" s="178"/>
      <c r="E90" s="120"/>
      <c r="F90" s="120"/>
      <c r="G90" s="146"/>
      <c r="H90" s="146"/>
      <c r="I90" s="146"/>
      <c r="J90" s="146"/>
      <c r="K90" s="146"/>
      <c r="L90" s="146"/>
      <c r="M90" s="146"/>
      <c r="N90" s="109">
        <f t="shared" si="4"/>
        <v>0</v>
      </c>
      <c r="O90" s="109">
        <f t="shared" si="5"/>
        <v>0</v>
      </c>
    </row>
    <row r="91" spans="1:15" s="71" customFormat="1" x14ac:dyDescent="0.3">
      <c r="A91" s="120"/>
      <c r="B91" s="178"/>
      <c r="C91" s="178"/>
      <c r="D91" s="178"/>
      <c r="E91" s="120"/>
      <c r="F91" s="120"/>
      <c r="G91" s="146"/>
      <c r="H91" s="146"/>
      <c r="I91" s="146"/>
      <c r="J91" s="146"/>
      <c r="K91" s="146"/>
      <c r="L91" s="146"/>
      <c r="M91" s="146"/>
      <c r="N91" s="109">
        <f t="shared" si="4"/>
        <v>0</v>
      </c>
      <c r="O91" s="109">
        <f t="shared" si="5"/>
        <v>0</v>
      </c>
    </row>
    <row r="92" spans="1:15" s="71" customFormat="1" x14ac:dyDescent="0.3">
      <c r="A92" s="120"/>
      <c r="B92" s="178"/>
      <c r="C92" s="178"/>
      <c r="D92" s="178"/>
      <c r="E92" s="120"/>
      <c r="F92" s="120"/>
      <c r="G92" s="146"/>
      <c r="H92" s="146"/>
      <c r="I92" s="146"/>
      <c r="J92" s="146"/>
      <c r="K92" s="146"/>
      <c r="L92" s="146"/>
      <c r="M92" s="146"/>
      <c r="N92" s="109">
        <f t="shared" si="4"/>
        <v>0</v>
      </c>
      <c r="O92" s="109">
        <f t="shared" si="5"/>
        <v>0</v>
      </c>
    </row>
    <row r="93" spans="1:15" s="71" customFormat="1" x14ac:dyDescent="0.3">
      <c r="A93" s="120"/>
      <c r="B93" s="178"/>
      <c r="C93" s="178"/>
      <c r="D93" s="178"/>
      <c r="E93" s="120"/>
      <c r="F93" s="120"/>
      <c r="G93" s="146"/>
      <c r="H93" s="146"/>
      <c r="I93" s="146"/>
      <c r="J93" s="146"/>
      <c r="K93" s="146"/>
      <c r="L93" s="146"/>
      <c r="M93" s="146"/>
      <c r="N93" s="109">
        <f t="shared" si="4"/>
        <v>0</v>
      </c>
      <c r="O93" s="109">
        <f t="shared" si="5"/>
        <v>0</v>
      </c>
    </row>
    <row r="94" spans="1:15" s="71" customFormat="1" x14ac:dyDescent="0.3">
      <c r="A94" s="120"/>
      <c r="B94" s="178"/>
      <c r="C94" s="178"/>
      <c r="D94" s="178"/>
      <c r="E94" s="120"/>
      <c r="F94" s="120"/>
      <c r="G94" s="146"/>
      <c r="H94" s="146"/>
      <c r="I94" s="146"/>
      <c r="J94" s="146"/>
      <c r="K94" s="146"/>
      <c r="L94" s="146"/>
      <c r="M94" s="146"/>
      <c r="N94" s="109">
        <f t="shared" si="4"/>
        <v>0</v>
      </c>
      <c r="O94" s="109">
        <f t="shared" si="5"/>
        <v>0</v>
      </c>
    </row>
    <row r="95" spans="1:15" s="71" customFormat="1" x14ac:dyDescent="0.3">
      <c r="A95" s="120"/>
      <c r="B95" s="178"/>
      <c r="C95" s="178"/>
      <c r="D95" s="178"/>
      <c r="E95" s="120"/>
      <c r="F95" s="120"/>
      <c r="G95" s="146"/>
      <c r="H95" s="146"/>
      <c r="I95" s="146"/>
      <c r="J95" s="146"/>
      <c r="K95" s="146"/>
      <c r="L95" s="146"/>
      <c r="M95" s="146"/>
      <c r="N95" s="109">
        <f t="shared" si="4"/>
        <v>0</v>
      </c>
      <c r="O95" s="109">
        <f t="shared" si="5"/>
        <v>0</v>
      </c>
    </row>
    <row r="96" spans="1:15" s="71" customFormat="1" x14ac:dyDescent="0.3">
      <c r="A96" s="120"/>
      <c r="B96" s="178"/>
      <c r="C96" s="178"/>
      <c r="D96" s="178"/>
      <c r="E96" s="120"/>
      <c r="F96" s="120"/>
      <c r="G96" s="146"/>
      <c r="H96" s="146"/>
      <c r="I96" s="146"/>
      <c r="J96" s="146"/>
      <c r="K96" s="146"/>
      <c r="L96" s="146"/>
      <c r="M96" s="146"/>
      <c r="N96" s="109">
        <f t="shared" si="4"/>
        <v>0</v>
      </c>
      <c r="O96" s="109">
        <f t="shared" si="5"/>
        <v>0</v>
      </c>
    </row>
    <row r="97" spans="1:15" s="71" customFormat="1" x14ac:dyDescent="0.3">
      <c r="A97" s="120"/>
      <c r="B97" s="178"/>
      <c r="C97" s="178"/>
      <c r="D97" s="178"/>
      <c r="E97" s="120"/>
      <c r="F97" s="120"/>
      <c r="G97" s="146"/>
      <c r="H97" s="146"/>
      <c r="I97" s="146"/>
      <c r="J97" s="146"/>
      <c r="K97" s="146"/>
      <c r="L97" s="146"/>
      <c r="M97" s="146"/>
      <c r="N97" s="109">
        <f t="shared" si="4"/>
        <v>0</v>
      </c>
      <c r="O97" s="109">
        <f t="shared" si="5"/>
        <v>0</v>
      </c>
    </row>
    <row r="98" spans="1:15" s="71" customFormat="1" x14ac:dyDescent="0.3">
      <c r="A98" s="120"/>
      <c r="B98" s="178"/>
      <c r="C98" s="178"/>
      <c r="D98" s="178"/>
      <c r="E98" s="120"/>
      <c r="F98" s="120"/>
      <c r="G98" s="146"/>
      <c r="H98" s="146"/>
      <c r="I98" s="146"/>
      <c r="J98" s="146"/>
      <c r="K98" s="146"/>
      <c r="L98" s="146"/>
      <c r="M98" s="146"/>
      <c r="N98" s="109">
        <f t="shared" si="4"/>
        <v>0</v>
      </c>
      <c r="O98" s="109">
        <f t="shared" si="5"/>
        <v>0</v>
      </c>
    </row>
    <row r="99" spans="1:15" s="71" customFormat="1" x14ac:dyDescent="0.3">
      <c r="A99" s="120"/>
      <c r="B99" s="178"/>
      <c r="C99" s="178"/>
      <c r="D99" s="178"/>
      <c r="E99" s="120"/>
      <c r="F99" s="120"/>
      <c r="G99" s="146"/>
      <c r="H99" s="146"/>
      <c r="I99" s="146"/>
      <c r="J99" s="146"/>
      <c r="K99" s="146"/>
      <c r="L99" s="146"/>
      <c r="M99" s="146"/>
      <c r="N99" s="109">
        <f t="shared" si="4"/>
        <v>0</v>
      </c>
      <c r="O99" s="109">
        <f t="shared" si="5"/>
        <v>0</v>
      </c>
    </row>
    <row r="100" spans="1:15" s="71" customFormat="1" x14ac:dyDescent="0.3">
      <c r="A100" s="120"/>
      <c r="B100" s="178"/>
      <c r="C100" s="178"/>
      <c r="D100" s="178"/>
      <c r="E100" s="120"/>
      <c r="F100" s="120"/>
      <c r="G100" s="146"/>
      <c r="H100" s="146"/>
      <c r="I100" s="146"/>
      <c r="J100" s="146"/>
      <c r="K100" s="146"/>
      <c r="L100" s="146"/>
      <c r="M100" s="146"/>
      <c r="N100" s="109">
        <f t="shared" si="4"/>
        <v>0</v>
      </c>
      <c r="O100" s="109">
        <f t="shared" si="5"/>
        <v>0</v>
      </c>
    </row>
    <row r="101" spans="1:15" s="71" customFormat="1" x14ac:dyDescent="0.3">
      <c r="A101" s="120"/>
      <c r="B101" s="178"/>
      <c r="C101" s="178"/>
      <c r="D101" s="178"/>
      <c r="E101" s="120"/>
      <c r="F101" s="120"/>
      <c r="G101" s="146"/>
      <c r="H101" s="146"/>
      <c r="I101" s="146"/>
      <c r="J101" s="146"/>
      <c r="K101" s="146"/>
      <c r="L101" s="146"/>
      <c r="M101" s="146"/>
      <c r="N101" s="109">
        <f t="shared" si="4"/>
        <v>0</v>
      </c>
      <c r="O101" s="109">
        <f t="shared" si="5"/>
        <v>0</v>
      </c>
    </row>
    <row r="102" spans="1:15" s="71" customFormat="1" x14ac:dyDescent="0.3">
      <c r="A102" s="120"/>
      <c r="B102" s="178"/>
      <c r="C102" s="178"/>
      <c r="D102" s="178"/>
      <c r="E102" s="120"/>
      <c r="F102" s="120"/>
      <c r="G102" s="146"/>
      <c r="H102" s="146"/>
      <c r="I102" s="146"/>
      <c r="J102" s="146"/>
      <c r="K102" s="146"/>
      <c r="L102" s="146"/>
      <c r="M102" s="146"/>
      <c r="N102" s="109">
        <f t="shared" si="4"/>
        <v>0</v>
      </c>
      <c r="O102" s="109">
        <f t="shared" si="5"/>
        <v>0</v>
      </c>
    </row>
    <row r="103" spans="1:15" s="71" customFormat="1" x14ac:dyDescent="0.3">
      <c r="A103" s="120"/>
      <c r="B103" s="178"/>
      <c r="C103" s="178"/>
      <c r="D103" s="178"/>
      <c r="E103" s="120"/>
      <c r="F103" s="120"/>
      <c r="G103" s="146"/>
      <c r="H103" s="146"/>
      <c r="I103" s="146"/>
      <c r="J103" s="146"/>
      <c r="K103" s="146"/>
      <c r="L103" s="146"/>
      <c r="M103" s="146"/>
      <c r="N103" s="109">
        <f t="shared" si="4"/>
        <v>0</v>
      </c>
      <c r="O103" s="109">
        <f t="shared" si="5"/>
        <v>0</v>
      </c>
    </row>
    <row r="104" spans="1:15" s="71" customFormat="1" x14ac:dyDescent="0.3">
      <c r="A104" s="120"/>
      <c r="B104" s="178"/>
      <c r="C104" s="178"/>
      <c r="D104" s="178"/>
      <c r="E104" s="120"/>
      <c r="F104" s="120"/>
      <c r="G104" s="146"/>
      <c r="H104" s="146"/>
      <c r="I104" s="146"/>
      <c r="J104" s="146"/>
      <c r="K104" s="146"/>
      <c r="L104" s="146"/>
      <c r="M104" s="146"/>
      <c r="N104" s="109">
        <f t="shared" si="4"/>
        <v>0</v>
      </c>
      <c r="O104" s="109">
        <f t="shared" si="5"/>
        <v>0</v>
      </c>
    </row>
    <row r="105" spans="1:15" s="71" customFormat="1" x14ac:dyDescent="0.3">
      <c r="A105" s="120"/>
      <c r="B105" s="178"/>
      <c r="C105" s="178"/>
      <c r="D105" s="178"/>
      <c r="E105" s="120"/>
      <c r="F105" s="120"/>
      <c r="G105" s="146"/>
      <c r="H105" s="146"/>
      <c r="I105" s="146"/>
      <c r="J105" s="146"/>
      <c r="K105" s="146"/>
      <c r="L105" s="146"/>
      <c r="M105" s="146"/>
      <c r="N105" s="109">
        <f t="shared" si="4"/>
        <v>0</v>
      </c>
      <c r="O105" s="109">
        <f t="shared" si="5"/>
        <v>0</v>
      </c>
    </row>
    <row r="106" spans="1:15" s="71" customFormat="1" x14ac:dyDescent="0.3">
      <c r="A106" s="120"/>
      <c r="B106" s="178"/>
      <c r="C106" s="178"/>
      <c r="D106" s="178"/>
      <c r="E106" s="120"/>
      <c r="F106" s="120"/>
      <c r="G106" s="146"/>
      <c r="H106" s="146"/>
      <c r="I106" s="146"/>
      <c r="J106" s="146"/>
      <c r="K106" s="146"/>
      <c r="L106" s="146"/>
      <c r="M106" s="146"/>
      <c r="N106" s="109">
        <f t="shared" si="4"/>
        <v>0</v>
      </c>
      <c r="O106" s="109">
        <f t="shared" si="5"/>
        <v>0</v>
      </c>
    </row>
    <row r="107" spans="1:15" s="71" customFormat="1" x14ac:dyDescent="0.3">
      <c r="A107" s="120"/>
      <c r="B107" s="178"/>
      <c r="C107" s="178"/>
      <c r="D107" s="178"/>
      <c r="E107" s="120"/>
      <c r="F107" s="120"/>
      <c r="G107" s="146"/>
      <c r="H107" s="146"/>
      <c r="I107" s="146"/>
      <c r="J107" s="146"/>
      <c r="K107" s="146"/>
      <c r="L107" s="146"/>
      <c r="M107" s="146"/>
      <c r="N107" s="109">
        <f t="shared" si="4"/>
        <v>0</v>
      </c>
      <c r="O107" s="109">
        <f t="shared" si="5"/>
        <v>0</v>
      </c>
    </row>
    <row r="108" spans="1:15" s="71" customFormat="1" x14ac:dyDescent="0.3">
      <c r="A108" s="120"/>
      <c r="B108" s="178"/>
      <c r="C108" s="178"/>
      <c r="D108" s="178"/>
      <c r="E108" s="120"/>
      <c r="F108" s="120"/>
      <c r="G108" s="146"/>
      <c r="H108" s="146"/>
      <c r="I108" s="146"/>
      <c r="J108" s="146"/>
      <c r="K108" s="146"/>
      <c r="L108" s="146"/>
      <c r="M108" s="146"/>
      <c r="N108" s="109">
        <f t="shared" si="4"/>
        <v>0</v>
      </c>
      <c r="O108" s="109">
        <f t="shared" si="5"/>
        <v>0</v>
      </c>
    </row>
    <row r="109" spans="1:15" s="71" customFormat="1" x14ac:dyDescent="0.3">
      <c r="A109" s="120"/>
      <c r="B109" s="178"/>
      <c r="C109" s="178"/>
      <c r="D109" s="178"/>
      <c r="E109" s="120"/>
      <c r="F109" s="120"/>
      <c r="G109" s="146"/>
      <c r="H109" s="146"/>
      <c r="I109" s="146"/>
      <c r="J109" s="146"/>
      <c r="K109" s="146"/>
      <c r="L109" s="146"/>
      <c r="M109" s="146"/>
      <c r="N109" s="109">
        <f t="shared" si="4"/>
        <v>0</v>
      </c>
      <c r="O109" s="109">
        <f t="shared" si="5"/>
        <v>0</v>
      </c>
    </row>
    <row r="110" spans="1:15" s="71" customFormat="1" x14ac:dyDescent="0.3">
      <c r="A110" s="120"/>
      <c r="B110" s="178"/>
      <c r="C110" s="178"/>
      <c r="D110" s="178"/>
      <c r="E110" s="120"/>
      <c r="F110" s="120"/>
      <c r="G110" s="146"/>
      <c r="H110" s="146"/>
      <c r="I110" s="146"/>
      <c r="J110" s="146"/>
      <c r="K110" s="146"/>
      <c r="L110" s="146"/>
      <c r="M110" s="146"/>
      <c r="N110" s="109">
        <f t="shared" si="4"/>
        <v>0</v>
      </c>
      <c r="O110" s="109">
        <f t="shared" si="5"/>
        <v>0</v>
      </c>
    </row>
    <row r="111" spans="1:15" s="71" customFormat="1" x14ac:dyDescent="0.3">
      <c r="A111" s="120"/>
      <c r="B111" s="178"/>
      <c r="C111" s="178"/>
      <c r="D111" s="178"/>
      <c r="E111" s="120"/>
      <c r="F111" s="120"/>
      <c r="G111" s="146"/>
      <c r="H111" s="146"/>
      <c r="I111" s="146"/>
      <c r="J111" s="146"/>
      <c r="K111" s="146"/>
      <c r="L111" s="146"/>
      <c r="M111" s="146"/>
      <c r="N111" s="109">
        <f t="shared" si="4"/>
        <v>0</v>
      </c>
      <c r="O111" s="109">
        <f t="shared" si="5"/>
        <v>0</v>
      </c>
    </row>
    <row r="112" spans="1:15" s="71" customFormat="1" x14ac:dyDescent="0.3">
      <c r="A112" s="120"/>
      <c r="B112" s="178"/>
      <c r="C112" s="178"/>
      <c r="D112" s="178"/>
      <c r="E112" s="120"/>
      <c r="F112" s="120"/>
      <c r="G112" s="146"/>
      <c r="H112" s="146"/>
      <c r="I112" s="146"/>
      <c r="J112" s="146"/>
      <c r="K112" s="146"/>
      <c r="L112" s="146"/>
      <c r="M112" s="146"/>
      <c r="N112" s="109">
        <f t="shared" ref="N112:N146" si="6">I112+K112</f>
        <v>0</v>
      </c>
      <c r="O112" s="109">
        <f t="shared" ref="O112:O146" si="7">G112+H112+I112+J112+K112+L112+M112</f>
        <v>0</v>
      </c>
    </row>
    <row r="113" spans="1:15" s="71" customFormat="1" x14ac:dyDescent="0.3">
      <c r="A113" s="120"/>
      <c r="B113" s="178"/>
      <c r="C113" s="178"/>
      <c r="D113" s="178"/>
      <c r="E113" s="120"/>
      <c r="F113" s="120"/>
      <c r="G113" s="146"/>
      <c r="H113" s="146"/>
      <c r="I113" s="146"/>
      <c r="J113" s="146"/>
      <c r="K113" s="146"/>
      <c r="L113" s="146"/>
      <c r="M113" s="146"/>
      <c r="N113" s="109">
        <f t="shared" si="6"/>
        <v>0</v>
      </c>
      <c r="O113" s="109">
        <f t="shared" si="7"/>
        <v>0</v>
      </c>
    </row>
    <row r="114" spans="1:15" s="71" customFormat="1" x14ac:dyDescent="0.3">
      <c r="A114" s="120"/>
      <c r="B114" s="178"/>
      <c r="C114" s="178"/>
      <c r="D114" s="178"/>
      <c r="E114" s="120"/>
      <c r="F114" s="120"/>
      <c r="G114" s="146"/>
      <c r="H114" s="146"/>
      <c r="I114" s="146"/>
      <c r="J114" s="146"/>
      <c r="K114" s="146"/>
      <c r="L114" s="146"/>
      <c r="M114" s="146"/>
      <c r="N114" s="109">
        <f t="shared" si="6"/>
        <v>0</v>
      </c>
      <c r="O114" s="109">
        <f t="shared" si="7"/>
        <v>0</v>
      </c>
    </row>
    <row r="115" spans="1:15" s="71" customFormat="1" x14ac:dyDescent="0.3">
      <c r="A115" s="120"/>
      <c r="B115" s="178"/>
      <c r="C115" s="178"/>
      <c r="D115" s="178"/>
      <c r="E115" s="120"/>
      <c r="F115" s="120"/>
      <c r="G115" s="146"/>
      <c r="H115" s="146"/>
      <c r="I115" s="146"/>
      <c r="J115" s="146"/>
      <c r="K115" s="146"/>
      <c r="L115" s="146"/>
      <c r="M115" s="146"/>
      <c r="N115" s="109">
        <f t="shared" si="6"/>
        <v>0</v>
      </c>
      <c r="O115" s="109">
        <f t="shared" si="7"/>
        <v>0</v>
      </c>
    </row>
    <row r="116" spans="1:15" s="71" customFormat="1" x14ac:dyDescent="0.3">
      <c r="A116" s="120"/>
      <c r="B116" s="178"/>
      <c r="C116" s="178"/>
      <c r="D116" s="178"/>
      <c r="E116" s="120"/>
      <c r="F116" s="120"/>
      <c r="G116" s="146"/>
      <c r="H116" s="146"/>
      <c r="I116" s="146"/>
      <c r="J116" s="146"/>
      <c r="K116" s="146"/>
      <c r="L116" s="146"/>
      <c r="M116" s="146"/>
      <c r="N116" s="109">
        <f t="shared" si="6"/>
        <v>0</v>
      </c>
      <c r="O116" s="109">
        <f t="shared" si="7"/>
        <v>0</v>
      </c>
    </row>
    <row r="117" spans="1:15" s="71" customFormat="1" x14ac:dyDescent="0.3">
      <c r="A117" s="120"/>
      <c r="B117" s="178"/>
      <c r="C117" s="178"/>
      <c r="D117" s="178"/>
      <c r="E117" s="120"/>
      <c r="F117" s="120"/>
      <c r="G117" s="146"/>
      <c r="H117" s="146"/>
      <c r="I117" s="146"/>
      <c r="J117" s="146"/>
      <c r="K117" s="146"/>
      <c r="L117" s="146"/>
      <c r="M117" s="146"/>
      <c r="N117" s="109">
        <f t="shared" si="6"/>
        <v>0</v>
      </c>
      <c r="O117" s="109">
        <f t="shared" si="7"/>
        <v>0</v>
      </c>
    </row>
    <row r="118" spans="1:15" s="71" customFormat="1" x14ac:dyDescent="0.3">
      <c r="A118" s="120"/>
      <c r="B118" s="178"/>
      <c r="C118" s="178"/>
      <c r="D118" s="178"/>
      <c r="E118" s="120"/>
      <c r="F118" s="120"/>
      <c r="G118" s="146"/>
      <c r="H118" s="146"/>
      <c r="I118" s="146"/>
      <c r="J118" s="146"/>
      <c r="K118" s="146"/>
      <c r="L118" s="146"/>
      <c r="M118" s="146"/>
      <c r="N118" s="109">
        <f t="shared" si="6"/>
        <v>0</v>
      </c>
      <c r="O118" s="109">
        <f t="shared" si="7"/>
        <v>0</v>
      </c>
    </row>
    <row r="119" spans="1:15" s="71" customFormat="1" x14ac:dyDescent="0.3">
      <c r="A119" s="120"/>
      <c r="B119" s="178"/>
      <c r="C119" s="178"/>
      <c r="D119" s="178"/>
      <c r="E119" s="120"/>
      <c r="F119" s="120"/>
      <c r="G119" s="146"/>
      <c r="H119" s="146"/>
      <c r="I119" s="146"/>
      <c r="J119" s="146"/>
      <c r="K119" s="146"/>
      <c r="L119" s="146"/>
      <c r="M119" s="146"/>
      <c r="N119" s="109">
        <f t="shared" si="6"/>
        <v>0</v>
      </c>
      <c r="O119" s="109">
        <f t="shared" si="7"/>
        <v>0</v>
      </c>
    </row>
    <row r="120" spans="1:15" s="71" customFormat="1" x14ac:dyDescent="0.3">
      <c r="A120" s="120"/>
      <c r="B120" s="178"/>
      <c r="C120" s="178"/>
      <c r="D120" s="178"/>
      <c r="E120" s="120"/>
      <c r="F120" s="120"/>
      <c r="G120" s="146"/>
      <c r="H120" s="146"/>
      <c r="I120" s="146"/>
      <c r="J120" s="146"/>
      <c r="K120" s="146"/>
      <c r="L120" s="146"/>
      <c r="M120" s="146"/>
      <c r="N120" s="109">
        <f t="shared" si="6"/>
        <v>0</v>
      </c>
      <c r="O120" s="109">
        <f t="shared" si="7"/>
        <v>0</v>
      </c>
    </row>
    <row r="121" spans="1:15" s="71" customFormat="1" x14ac:dyDescent="0.3">
      <c r="A121" s="120"/>
      <c r="B121" s="178"/>
      <c r="C121" s="178"/>
      <c r="D121" s="178"/>
      <c r="E121" s="120"/>
      <c r="F121" s="120"/>
      <c r="G121" s="146"/>
      <c r="H121" s="146"/>
      <c r="I121" s="146"/>
      <c r="J121" s="146"/>
      <c r="K121" s="146"/>
      <c r="L121" s="146"/>
      <c r="M121" s="146"/>
      <c r="N121" s="109">
        <f t="shared" si="6"/>
        <v>0</v>
      </c>
      <c r="O121" s="109">
        <f t="shared" si="7"/>
        <v>0</v>
      </c>
    </row>
    <row r="122" spans="1:15" s="71" customFormat="1" x14ac:dyDescent="0.3">
      <c r="A122" s="120"/>
      <c r="B122" s="178"/>
      <c r="C122" s="178"/>
      <c r="D122" s="178"/>
      <c r="E122" s="120"/>
      <c r="F122" s="120"/>
      <c r="G122" s="146"/>
      <c r="H122" s="146"/>
      <c r="I122" s="146"/>
      <c r="J122" s="146"/>
      <c r="K122" s="146"/>
      <c r="L122" s="146"/>
      <c r="M122" s="146"/>
      <c r="N122" s="109">
        <f t="shared" si="6"/>
        <v>0</v>
      </c>
      <c r="O122" s="109">
        <f t="shared" si="7"/>
        <v>0</v>
      </c>
    </row>
    <row r="123" spans="1:15" s="71" customFormat="1" x14ac:dyDescent="0.3">
      <c r="A123" s="120"/>
      <c r="B123" s="178"/>
      <c r="C123" s="178"/>
      <c r="D123" s="178"/>
      <c r="E123" s="120"/>
      <c r="F123" s="120"/>
      <c r="G123" s="146"/>
      <c r="H123" s="146"/>
      <c r="I123" s="146"/>
      <c r="J123" s="146"/>
      <c r="K123" s="146"/>
      <c r="L123" s="146"/>
      <c r="M123" s="146"/>
      <c r="N123" s="109">
        <f t="shared" si="6"/>
        <v>0</v>
      </c>
      <c r="O123" s="109">
        <f t="shared" si="7"/>
        <v>0</v>
      </c>
    </row>
    <row r="124" spans="1:15" s="71" customFormat="1" x14ac:dyDescent="0.3">
      <c r="A124" s="120"/>
      <c r="B124" s="178"/>
      <c r="C124" s="178"/>
      <c r="D124" s="178"/>
      <c r="E124" s="120"/>
      <c r="F124" s="120"/>
      <c r="G124" s="146"/>
      <c r="H124" s="146"/>
      <c r="I124" s="146"/>
      <c r="J124" s="146"/>
      <c r="K124" s="146"/>
      <c r="L124" s="146"/>
      <c r="M124" s="146"/>
      <c r="N124" s="109">
        <f t="shared" si="6"/>
        <v>0</v>
      </c>
      <c r="O124" s="109">
        <f t="shared" si="7"/>
        <v>0</v>
      </c>
    </row>
    <row r="125" spans="1:15" s="71" customFormat="1" x14ac:dyDescent="0.3">
      <c r="A125" s="120"/>
      <c r="B125" s="178"/>
      <c r="C125" s="178"/>
      <c r="D125" s="178"/>
      <c r="E125" s="120"/>
      <c r="F125" s="120"/>
      <c r="G125" s="146"/>
      <c r="H125" s="146"/>
      <c r="I125" s="146"/>
      <c r="J125" s="146"/>
      <c r="K125" s="146"/>
      <c r="L125" s="146"/>
      <c r="M125" s="146"/>
      <c r="N125" s="109">
        <f t="shared" si="6"/>
        <v>0</v>
      </c>
      <c r="O125" s="109">
        <f t="shared" si="7"/>
        <v>0</v>
      </c>
    </row>
    <row r="126" spans="1:15" s="71" customFormat="1" x14ac:dyDescent="0.3">
      <c r="A126" s="120"/>
      <c r="B126" s="178"/>
      <c r="C126" s="178"/>
      <c r="D126" s="178"/>
      <c r="E126" s="120"/>
      <c r="F126" s="120"/>
      <c r="G126" s="146"/>
      <c r="H126" s="146"/>
      <c r="I126" s="146"/>
      <c r="J126" s="146"/>
      <c r="K126" s="146"/>
      <c r="L126" s="146"/>
      <c r="M126" s="146"/>
      <c r="N126" s="109">
        <f t="shared" si="6"/>
        <v>0</v>
      </c>
      <c r="O126" s="109">
        <f t="shared" si="7"/>
        <v>0</v>
      </c>
    </row>
    <row r="127" spans="1:15" s="71" customFormat="1" x14ac:dyDescent="0.3">
      <c r="A127" s="120"/>
      <c r="B127" s="178"/>
      <c r="C127" s="178"/>
      <c r="D127" s="178"/>
      <c r="E127" s="120"/>
      <c r="F127" s="120"/>
      <c r="G127" s="146"/>
      <c r="H127" s="146"/>
      <c r="I127" s="146"/>
      <c r="J127" s="146"/>
      <c r="K127" s="146"/>
      <c r="L127" s="146"/>
      <c r="M127" s="146"/>
      <c r="N127" s="109">
        <f t="shared" si="6"/>
        <v>0</v>
      </c>
      <c r="O127" s="109">
        <f t="shared" si="7"/>
        <v>0</v>
      </c>
    </row>
    <row r="128" spans="1:15" s="71" customFormat="1" x14ac:dyDescent="0.3">
      <c r="A128" s="120"/>
      <c r="B128" s="178"/>
      <c r="C128" s="178"/>
      <c r="D128" s="178"/>
      <c r="E128" s="120"/>
      <c r="F128" s="120"/>
      <c r="G128" s="146"/>
      <c r="H128" s="146"/>
      <c r="I128" s="146"/>
      <c r="J128" s="146"/>
      <c r="K128" s="146"/>
      <c r="L128" s="146"/>
      <c r="M128" s="146"/>
      <c r="N128" s="109">
        <f t="shared" si="6"/>
        <v>0</v>
      </c>
      <c r="O128" s="109">
        <f t="shared" si="7"/>
        <v>0</v>
      </c>
    </row>
    <row r="129" spans="1:15" s="71" customFormat="1" x14ac:dyDescent="0.3">
      <c r="A129" s="120"/>
      <c r="B129" s="178"/>
      <c r="C129" s="178"/>
      <c r="D129" s="178"/>
      <c r="E129" s="120"/>
      <c r="F129" s="120"/>
      <c r="G129" s="146"/>
      <c r="H129" s="146"/>
      <c r="I129" s="146"/>
      <c r="J129" s="146"/>
      <c r="K129" s="146"/>
      <c r="L129" s="146"/>
      <c r="M129" s="146"/>
      <c r="N129" s="109">
        <f t="shared" si="6"/>
        <v>0</v>
      </c>
      <c r="O129" s="109">
        <f t="shared" si="7"/>
        <v>0</v>
      </c>
    </row>
    <row r="130" spans="1:15" s="71" customFormat="1" x14ac:dyDescent="0.3">
      <c r="A130" s="120"/>
      <c r="B130" s="178"/>
      <c r="C130" s="178"/>
      <c r="D130" s="178"/>
      <c r="E130" s="120"/>
      <c r="F130" s="120"/>
      <c r="G130" s="146"/>
      <c r="H130" s="146"/>
      <c r="I130" s="146"/>
      <c r="J130" s="146"/>
      <c r="K130" s="146"/>
      <c r="L130" s="146"/>
      <c r="M130" s="146"/>
      <c r="N130" s="109">
        <f t="shared" si="6"/>
        <v>0</v>
      </c>
      <c r="O130" s="109">
        <f t="shared" si="7"/>
        <v>0</v>
      </c>
    </row>
    <row r="131" spans="1:15" s="71" customFormat="1" x14ac:dyDescent="0.3">
      <c r="A131" s="120"/>
      <c r="B131" s="178"/>
      <c r="C131" s="178"/>
      <c r="D131" s="178"/>
      <c r="E131" s="120"/>
      <c r="F131" s="120"/>
      <c r="G131" s="146"/>
      <c r="H131" s="146"/>
      <c r="I131" s="146"/>
      <c r="J131" s="146"/>
      <c r="K131" s="146"/>
      <c r="L131" s="146"/>
      <c r="M131" s="146"/>
      <c r="N131" s="109">
        <f t="shared" si="6"/>
        <v>0</v>
      </c>
      <c r="O131" s="109">
        <f t="shared" si="7"/>
        <v>0</v>
      </c>
    </row>
    <row r="132" spans="1:15" s="71" customFormat="1" x14ac:dyDescent="0.3">
      <c r="A132" s="120"/>
      <c r="B132" s="178"/>
      <c r="C132" s="178"/>
      <c r="D132" s="178"/>
      <c r="E132" s="120"/>
      <c r="F132" s="120"/>
      <c r="G132" s="146"/>
      <c r="H132" s="146"/>
      <c r="I132" s="146"/>
      <c r="J132" s="146"/>
      <c r="K132" s="146"/>
      <c r="L132" s="146"/>
      <c r="M132" s="146"/>
      <c r="N132" s="109">
        <f t="shared" si="6"/>
        <v>0</v>
      </c>
      <c r="O132" s="109">
        <f t="shared" si="7"/>
        <v>0</v>
      </c>
    </row>
    <row r="133" spans="1:15" s="71" customFormat="1" x14ac:dyDescent="0.3">
      <c r="A133" s="120"/>
      <c r="B133" s="178"/>
      <c r="C133" s="178"/>
      <c r="D133" s="178"/>
      <c r="E133" s="120"/>
      <c r="F133" s="120"/>
      <c r="G133" s="146"/>
      <c r="H133" s="146"/>
      <c r="I133" s="146"/>
      <c r="J133" s="146"/>
      <c r="K133" s="146"/>
      <c r="L133" s="146"/>
      <c r="M133" s="146"/>
      <c r="N133" s="109">
        <f t="shared" si="6"/>
        <v>0</v>
      </c>
      <c r="O133" s="109">
        <f t="shared" si="7"/>
        <v>0</v>
      </c>
    </row>
    <row r="134" spans="1:15" s="71" customFormat="1" x14ac:dyDescent="0.3">
      <c r="A134" s="120"/>
      <c r="B134" s="178"/>
      <c r="C134" s="178"/>
      <c r="D134" s="178"/>
      <c r="E134" s="120"/>
      <c r="F134" s="120"/>
      <c r="G134" s="146"/>
      <c r="H134" s="146"/>
      <c r="I134" s="146"/>
      <c r="J134" s="146"/>
      <c r="K134" s="146"/>
      <c r="L134" s="146"/>
      <c r="M134" s="146"/>
      <c r="N134" s="109">
        <f t="shared" si="6"/>
        <v>0</v>
      </c>
      <c r="O134" s="109">
        <f t="shared" si="7"/>
        <v>0</v>
      </c>
    </row>
    <row r="135" spans="1:15" s="71" customFormat="1" x14ac:dyDescent="0.3">
      <c r="A135" s="120"/>
      <c r="B135" s="178"/>
      <c r="C135" s="178"/>
      <c r="D135" s="178"/>
      <c r="E135" s="120"/>
      <c r="F135" s="120"/>
      <c r="G135" s="146"/>
      <c r="H135" s="146"/>
      <c r="I135" s="146"/>
      <c r="J135" s="146"/>
      <c r="K135" s="146"/>
      <c r="L135" s="146"/>
      <c r="M135" s="146"/>
      <c r="N135" s="109">
        <f t="shared" si="6"/>
        <v>0</v>
      </c>
      <c r="O135" s="109">
        <f t="shared" si="7"/>
        <v>0</v>
      </c>
    </row>
    <row r="136" spans="1:15" s="71" customFormat="1" x14ac:dyDescent="0.3">
      <c r="A136" s="120"/>
      <c r="B136" s="178"/>
      <c r="C136" s="178"/>
      <c r="D136" s="178"/>
      <c r="E136" s="120"/>
      <c r="F136" s="120"/>
      <c r="G136" s="146"/>
      <c r="H136" s="146"/>
      <c r="I136" s="146"/>
      <c r="J136" s="146"/>
      <c r="K136" s="146"/>
      <c r="L136" s="146"/>
      <c r="M136" s="146"/>
      <c r="N136" s="109">
        <f t="shared" si="6"/>
        <v>0</v>
      </c>
      <c r="O136" s="109">
        <f t="shared" si="7"/>
        <v>0</v>
      </c>
    </row>
    <row r="137" spans="1:15" s="71" customFormat="1" x14ac:dyDescent="0.3">
      <c r="A137" s="120"/>
      <c r="B137" s="178"/>
      <c r="C137" s="178"/>
      <c r="D137" s="178"/>
      <c r="E137" s="120"/>
      <c r="F137" s="120"/>
      <c r="G137" s="146"/>
      <c r="H137" s="146"/>
      <c r="I137" s="146"/>
      <c r="J137" s="146"/>
      <c r="K137" s="146"/>
      <c r="L137" s="146"/>
      <c r="M137" s="146"/>
      <c r="N137" s="109">
        <f t="shared" si="6"/>
        <v>0</v>
      </c>
      <c r="O137" s="109">
        <f t="shared" si="7"/>
        <v>0</v>
      </c>
    </row>
    <row r="138" spans="1:15" s="71" customFormat="1" x14ac:dyDescent="0.3">
      <c r="A138" s="120"/>
      <c r="B138" s="178"/>
      <c r="C138" s="178"/>
      <c r="D138" s="178"/>
      <c r="E138" s="120"/>
      <c r="F138" s="120"/>
      <c r="G138" s="146"/>
      <c r="H138" s="146"/>
      <c r="I138" s="146"/>
      <c r="J138" s="146"/>
      <c r="K138" s="146"/>
      <c r="L138" s="146"/>
      <c r="M138" s="146"/>
      <c r="N138" s="109">
        <f t="shared" si="6"/>
        <v>0</v>
      </c>
      <c r="O138" s="109">
        <f t="shared" si="7"/>
        <v>0</v>
      </c>
    </row>
    <row r="139" spans="1:15" s="71" customFormat="1" x14ac:dyDescent="0.3">
      <c r="A139" s="120"/>
      <c r="B139" s="178"/>
      <c r="C139" s="178"/>
      <c r="D139" s="178"/>
      <c r="E139" s="120"/>
      <c r="F139" s="120"/>
      <c r="G139" s="146"/>
      <c r="H139" s="146"/>
      <c r="I139" s="146"/>
      <c r="J139" s="146"/>
      <c r="K139" s="146"/>
      <c r="L139" s="146"/>
      <c r="M139" s="146"/>
      <c r="N139" s="109">
        <f t="shared" si="6"/>
        <v>0</v>
      </c>
      <c r="O139" s="109">
        <f t="shared" si="7"/>
        <v>0</v>
      </c>
    </row>
    <row r="140" spans="1:15" s="71" customFormat="1" x14ac:dyDescent="0.3">
      <c r="A140" s="120"/>
      <c r="B140" s="178"/>
      <c r="C140" s="178"/>
      <c r="D140" s="178"/>
      <c r="E140" s="120"/>
      <c r="F140" s="120"/>
      <c r="G140" s="146"/>
      <c r="H140" s="146"/>
      <c r="I140" s="146"/>
      <c r="J140" s="146"/>
      <c r="K140" s="146"/>
      <c r="L140" s="146"/>
      <c r="M140" s="146"/>
      <c r="N140" s="109">
        <f t="shared" si="6"/>
        <v>0</v>
      </c>
      <c r="O140" s="109">
        <f t="shared" si="7"/>
        <v>0</v>
      </c>
    </row>
    <row r="141" spans="1:15" s="71" customFormat="1" x14ac:dyDescent="0.3">
      <c r="A141" s="120"/>
      <c r="B141" s="178"/>
      <c r="C141" s="178"/>
      <c r="D141" s="178"/>
      <c r="E141" s="120"/>
      <c r="F141" s="120"/>
      <c r="G141" s="146"/>
      <c r="H141" s="146"/>
      <c r="I141" s="146"/>
      <c r="J141" s="146"/>
      <c r="K141" s="146"/>
      <c r="L141" s="146"/>
      <c r="M141" s="146"/>
      <c r="N141" s="109">
        <f t="shared" si="6"/>
        <v>0</v>
      </c>
      <c r="O141" s="109">
        <f t="shared" si="7"/>
        <v>0</v>
      </c>
    </row>
    <row r="142" spans="1:15" s="71" customFormat="1" x14ac:dyDescent="0.3">
      <c r="A142" s="120"/>
      <c r="B142" s="178"/>
      <c r="C142" s="178"/>
      <c r="D142" s="178"/>
      <c r="E142" s="120"/>
      <c r="F142" s="120"/>
      <c r="G142" s="146"/>
      <c r="H142" s="146"/>
      <c r="I142" s="146"/>
      <c r="J142" s="146"/>
      <c r="K142" s="146"/>
      <c r="L142" s="146"/>
      <c r="M142" s="146"/>
      <c r="N142" s="109">
        <f t="shared" si="6"/>
        <v>0</v>
      </c>
      <c r="O142" s="109">
        <f t="shared" si="7"/>
        <v>0</v>
      </c>
    </row>
    <row r="143" spans="1:15" s="71" customFormat="1" x14ac:dyDescent="0.3">
      <c r="A143" s="120"/>
      <c r="B143" s="178"/>
      <c r="C143" s="178"/>
      <c r="D143" s="178"/>
      <c r="E143" s="120"/>
      <c r="F143" s="120"/>
      <c r="G143" s="146"/>
      <c r="H143" s="146"/>
      <c r="I143" s="146"/>
      <c r="J143" s="146"/>
      <c r="K143" s="146"/>
      <c r="L143" s="146"/>
      <c r="M143" s="146"/>
      <c r="N143" s="109">
        <f t="shared" si="6"/>
        <v>0</v>
      </c>
      <c r="O143" s="109">
        <f t="shared" si="7"/>
        <v>0</v>
      </c>
    </row>
    <row r="144" spans="1:15" s="71" customFormat="1" x14ac:dyDescent="0.3">
      <c r="A144" s="120"/>
      <c r="B144" s="178"/>
      <c r="C144" s="178"/>
      <c r="D144" s="178"/>
      <c r="E144" s="120"/>
      <c r="F144" s="120"/>
      <c r="G144" s="146"/>
      <c r="H144" s="146"/>
      <c r="I144" s="146"/>
      <c r="J144" s="146"/>
      <c r="K144" s="146"/>
      <c r="L144" s="146"/>
      <c r="M144" s="146"/>
      <c r="N144" s="109">
        <f t="shared" si="6"/>
        <v>0</v>
      </c>
      <c r="O144" s="109">
        <f t="shared" si="7"/>
        <v>0</v>
      </c>
    </row>
    <row r="145" spans="1:15" s="71" customFormat="1" x14ac:dyDescent="0.3">
      <c r="A145" s="120"/>
      <c r="B145" s="178"/>
      <c r="C145" s="178"/>
      <c r="D145" s="178"/>
      <c r="E145" s="120"/>
      <c r="F145" s="120"/>
      <c r="G145" s="146"/>
      <c r="H145" s="146"/>
      <c r="I145" s="146"/>
      <c r="J145" s="146"/>
      <c r="K145" s="146"/>
      <c r="L145" s="146"/>
      <c r="M145" s="146"/>
      <c r="N145" s="109">
        <f t="shared" si="6"/>
        <v>0</v>
      </c>
      <c r="O145" s="109">
        <f t="shared" si="7"/>
        <v>0</v>
      </c>
    </row>
    <row r="146" spans="1:15" s="71" customFormat="1" x14ac:dyDescent="0.3">
      <c r="A146" s="120"/>
      <c r="B146" s="178"/>
      <c r="C146" s="178"/>
      <c r="D146" s="178"/>
      <c r="E146" s="120"/>
      <c r="F146" s="120"/>
      <c r="G146" s="146"/>
      <c r="H146" s="146"/>
      <c r="I146" s="146"/>
      <c r="J146" s="146"/>
      <c r="K146" s="146"/>
      <c r="L146" s="146"/>
      <c r="M146" s="146"/>
      <c r="N146" s="109">
        <f t="shared" si="6"/>
        <v>0</v>
      </c>
      <c r="O146" s="109">
        <f t="shared" si="7"/>
        <v>0</v>
      </c>
    </row>
    <row r="147" spans="1:15" x14ac:dyDescent="0.3">
      <c r="A147" s="120"/>
      <c r="B147" s="178"/>
      <c r="C147" s="178"/>
      <c r="D147" s="178"/>
      <c r="E147" s="120"/>
      <c r="F147" s="120"/>
      <c r="G147" s="146"/>
      <c r="H147" s="146"/>
      <c r="I147" s="146"/>
      <c r="J147" s="146"/>
      <c r="K147" s="146"/>
      <c r="L147" s="146"/>
      <c r="M147" s="146"/>
      <c r="N147" s="109">
        <f t="shared" si="4"/>
        <v>0</v>
      </c>
      <c r="O147" s="109">
        <f t="shared" si="5"/>
        <v>0</v>
      </c>
    </row>
    <row r="148" spans="1:15" x14ac:dyDescent="0.3">
      <c r="A148" s="120"/>
      <c r="B148" s="178"/>
      <c r="C148" s="178"/>
      <c r="D148" s="178"/>
      <c r="E148" s="120"/>
      <c r="F148" s="120"/>
      <c r="G148" s="146"/>
      <c r="H148" s="146"/>
      <c r="I148" s="146"/>
      <c r="J148" s="146"/>
      <c r="K148" s="146"/>
      <c r="L148" s="146"/>
      <c r="M148" s="146"/>
      <c r="N148" s="109">
        <f t="shared" si="4"/>
        <v>0</v>
      </c>
      <c r="O148" s="109">
        <f t="shared" si="5"/>
        <v>0</v>
      </c>
    </row>
    <row r="149" spans="1:15" x14ac:dyDescent="0.3">
      <c r="A149" s="120"/>
      <c r="B149" s="178"/>
      <c r="C149" s="178"/>
      <c r="D149" s="178"/>
      <c r="E149" s="120"/>
      <c r="F149" s="120"/>
      <c r="G149" s="146"/>
      <c r="H149" s="146"/>
      <c r="I149" s="146"/>
      <c r="J149" s="146"/>
      <c r="K149" s="146"/>
      <c r="L149" s="146"/>
      <c r="M149" s="146"/>
      <c r="N149" s="109">
        <f>I149+K149</f>
        <v>0</v>
      </c>
      <c r="O149" s="109">
        <f>G149+H149+I149+J149+K149+L149+M149</f>
        <v>0</v>
      </c>
    </row>
    <row r="150" spans="1:15" s="71" customFormat="1" x14ac:dyDescent="0.3">
      <c r="A150" s="120"/>
      <c r="B150" s="178"/>
      <c r="C150" s="178"/>
      <c r="D150" s="178"/>
      <c r="E150" s="120"/>
      <c r="F150" s="120"/>
      <c r="G150" s="146"/>
      <c r="H150" s="146"/>
      <c r="I150" s="146"/>
      <c r="J150" s="146"/>
      <c r="K150" s="146"/>
      <c r="L150" s="146"/>
      <c r="M150" s="146"/>
      <c r="N150" s="109">
        <f t="shared" ref="N150:N212" si="8">I150+K150</f>
        <v>0</v>
      </c>
      <c r="O150" s="109">
        <f t="shared" ref="O150:O212" si="9">G150+H150+I150+J150+K150+L150+M150</f>
        <v>0</v>
      </c>
    </row>
    <row r="151" spans="1:15" s="71" customFormat="1" x14ac:dyDescent="0.3">
      <c r="A151" s="120"/>
      <c r="B151" s="178"/>
      <c r="C151" s="178"/>
      <c r="D151" s="178"/>
      <c r="E151" s="120"/>
      <c r="F151" s="120"/>
      <c r="G151" s="146"/>
      <c r="H151" s="146"/>
      <c r="I151" s="146"/>
      <c r="J151" s="146"/>
      <c r="K151" s="146"/>
      <c r="L151" s="146"/>
      <c r="M151" s="146"/>
      <c r="N151" s="109">
        <f t="shared" si="8"/>
        <v>0</v>
      </c>
      <c r="O151" s="109">
        <f t="shared" si="9"/>
        <v>0</v>
      </c>
    </row>
    <row r="152" spans="1:15" s="71" customFormat="1" x14ac:dyDescent="0.3">
      <c r="A152" s="120"/>
      <c r="B152" s="178"/>
      <c r="C152" s="178"/>
      <c r="D152" s="178"/>
      <c r="E152" s="120"/>
      <c r="F152" s="120"/>
      <c r="G152" s="146"/>
      <c r="H152" s="146"/>
      <c r="I152" s="146"/>
      <c r="J152" s="146"/>
      <c r="K152" s="146"/>
      <c r="L152" s="146"/>
      <c r="M152" s="146"/>
      <c r="N152" s="109">
        <f t="shared" si="8"/>
        <v>0</v>
      </c>
      <c r="O152" s="109">
        <f t="shared" si="9"/>
        <v>0</v>
      </c>
    </row>
    <row r="153" spans="1:15" s="71" customFormat="1" x14ac:dyDescent="0.3">
      <c r="A153" s="120"/>
      <c r="B153" s="178"/>
      <c r="C153" s="178"/>
      <c r="D153" s="178"/>
      <c r="E153" s="120"/>
      <c r="F153" s="120"/>
      <c r="G153" s="146"/>
      <c r="H153" s="146"/>
      <c r="I153" s="146"/>
      <c r="J153" s="146"/>
      <c r="K153" s="146"/>
      <c r="L153" s="146"/>
      <c r="M153" s="146"/>
      <c r="N153" s="109">
        <f t="shared" si="8"/>
        <v>0</v>
      </c>
      <c r="O153" s="109">
        <f t="shared" si="9"/>
        <v>0</v>
      </c>
    </row>
    <row r="154" spans="1:15" s="71" customFormat="1" x14ac:dyDescent="0.3">
      <c r="A154" s="120"/>
      <c r="B154" s="178"/>
      <c r="C154" s="178"/>
      <c r="D154" s="178"/>
      <c r="E154" s="120"/>
      <c r="F154" s="120"/>
      <c r="G154" s="146"/>
      <c r="H154" s="146"/>
      <c r="I154" s="146"/>
      <c r="J154" s="146"/>
      <c r="K154" s="146"/>
      <c r="L154" s="146"/>
      <c r="M154" s="146"/>
      <c r="N154" s="109">
        <f t="shared" si="8"/>
        <v>0</v>
      </c>
      <c r="O154" s="109">
        <f t="shared" si="9"/>
        <v>0</v>
      </c>
    </row>
    <row r="155" spans="1:15" s="71" customFormat="1" x14ac:dyDescent="0.3">
      <c r="A155" s="120"/>
      <c r="B155" s="178"/>
      <c r="C155" s="178"/>
      <c r="D155" s="178"/>
      <c r="E155" s="120"/>
      <c r="F155" s="120"/>
      <c r="G155" s="146"/>
      <c r="H155" s="146"/>
      <c r="I155" s="146"/>
      <c r="J155" s="146"/>
      <c r="K155" s="146"/>
      <c r="L155" s="146"/>
      <c r="M155" s="146"/>
      <c r="N155" s="109">
        <f t="shared" si="8"/>
        <v>0</v>
      </c>
      <c r="O155" s="109">
        <f t="shared" si="9"/>
        <v>0</v>
      </c>
    </row>
    <row r="156" spans="1:15" s="71" customFormat="1" x14ac:dyDescent="0.3">
      <c r="A156" s="120"/>
      <c r="B156" s="178"/>
      <c r="C156" s="178"/>
      <c r="D156" s="178"/>
      <c r="E156" s="120"/>
      <c r="F156" s="120"/>
      <c r="G156" s="146"/>
      <c r="H156" s="146"/>
      <c r="I156" s="146"/>
      <c r="J156" s="146"/>
      <c r="K156" s="146"/>
      <c r="L156" s="146"/>
      <c r="M156" s="146"/>
      <c r="N156" s="109">
        <f t="shared" ref="N156" si="10">I156+K156</f>
        <v>0</v>
      </c>
      <c r="O156" s="109">
        <f t="shared" ref="O156" si="11">G156+H156+I156+J156+K156+L156+M156</f>
        <v>0</v>
      </c>
    </row>
    <row r="157" spans="1:15" s="71" customFormat="1" x14ac:dyDescent="0.3">
      <c r="A157" s="120"/>
      <c r="B157" s="178"/>
      <c r="C157" s="178"/>
      <c r="D157" s="178"/>
      <c r="E157" s="120"/>
      <c r="F157" s="120"/>
      <c r="G157" s="146"/>
      <c r="H157" s="146"/>
      <c r="I157" s="146"/>
      <c r="J157" s="146"/>
      <c r="K157" s="146"/>
      <c r="L157" s="146"/>
      <c r="M157" s="146"/>
      <c r="N157" s="109">
        <f t="shared" si="8"/>
        <v>0</v>
      </c>
      <c r="O157" s="109">
        <f t="shared" si="9"/>
        <v>0</v>
      </c>
    </row>
    <row r="158" spans="1:15" s="71" customFormat="1" x14ac:dyDescent="0.3">
      <c r="A158" s="120"/>
      <c r="B158" s="178"/>
      <c r="C158" s="178"/>
      <c r="D158" s="178"/>
      <c r="E158" s="120"/>
      <c r="F158" s="120"/>
      <c r="G158" s="146"/>
      <c r="H158" s="146"/>
      <c r="I158" s="146"/>
      <c r="J158" s="146"/>
      <c r="K158" s="146"/>
      <c r="L158" s="146"/>
      <c r="M158" s="146"/>
      <c r="N158" s="109">
        <f t="shared" si="8"/>
        <v>0</v>
      </c>
      <c r="O158" s="109">
        <f t="shared" si="9"/>
        <v>0</v>
      </c>
    </row>
    <row r="159" spans="1:15" s="71" customFormat="1" x14ac:dyDescent="0.3">
      <c r="A159" s="120"/>
      <c r="B159" s="178"/>
      <c r="C159" s="178"/>
      <c r="D159" s="178"/>
      <c r="E159" s="120"/>
      <c r="F159" s="120"/>
      <c r="G159" s="146"/>
      <c r="H159" s="146"/>
      <c r="I159" s="146"/>
      <c r="J159" s="146"/>
      <c r="K159" s="146"/>
      <c r="L159" s="146"/>
      <c r="M159" s="146"/>
      <c r="N159" s="109">
        <f t="shared" si="8"/>
        <v>0</v>
      </c>
      <c r="O159" s="109">
        <f t="shared" si="9"/>
        <v>0</v>
      </c>
    </row>
    <row r="160" spans="1:15" s="71" customFormat="1" x14ac:dyDescent="0.3">
      <c r="A160" s="120"/>
      <c r="B160" s="178"/>
      <c r="C160" s="178"/>
      <c r="D160" s="178"/>
      <c r="E160" s="120"/>
      <c r="F160" s="120"/>
      <c r="G160" s="146"/>
      <c r="H160" s="146"/>
      <c r="I160" s="146"/>
      <c r="J160" s="146"/>
      <c r="K160" s="146"/>
      <c r="L160" s="146"/>
      <c r="M160" s="146"/>
      <c r="N160" s="109">
        <f t="shared" si="8"/>
        <v>0</v>
      </c>
      <c r="O160" s="109">
        <f t="shared" si="9"/>
        <v>0</v>
      </c>
    </row>
    <row r="161" spans="1:15" s="71" customFormat="1" x14ac:dyDescent="0.3">
      <c r="A161" s="120"/>
      <c r="B161" s="178"/>
      <c r="C161" s="178"/>
      <c r="D161" s="178"/>
      <c r="E161" s="120"/>
      <c r="F161" s="120"/>
      <c r="G161" s="146"/>
      <c r="H161" s="146"/>
      <c r="I161" s="146"/>
      <c r="J161" s="146"/>
      <c r="K161" s="146"/>
      <c r="L161" s="146"/>
      <c r="M161" s="146"/>
      <c r="N161" s="109">
        <f t="shared" si="8"/>
        <v>0</v>
      </c>
      <c r="O161" s="109">
        <f t="shared" si="9"/>
        <v>0</v>
      </c>
    </row>
    <row r="162" spans="1:15" s="71" customFormat="1" x14ac:dyDescent="0.3">
      <c r="A162" s="120"/>
      <c r="B162" s="178"/>
      <c r="C162" s="178"/>
      <c r="D162" s="178"/>
      <c r="E162" s="120"/>
      <c r="F162" s="120"/>
      <c r="G162" s="146"/>
      <c r="H162" s="146"/>
      <c r="I162" s="146"/>
      <c r="J162" s="146"/>
      <c r="K162" s="146"/>
      <c r="L162" s="146"/>
      <c r="M162" s="146"/>
      <c r="N162" s="109">
        <f t="shared" si="8"/>
        <v>0</v>
      </c>
      <c r="O162" s="109">
        <f t="shared" si="9"/>
        <v>0</v>
      </c>
    </row>
    <row r="163" spans="1:15" s="71" customFormat="1" x14ac:dyDescent="0.3">
      <c r="A163" s="120"/>
      <c r="B163" s="178"/>
      <c r="C163" s="178"/>
      <c r="D163" s="178"/>
      <c r="E163" s="120"/>
      <c r="F163" s="120"/>
      <c r="G163" s="146"/>
      <c r="H163" s="146"/>
      <c r="I163" s="146"/>
      <c r="J163" s="146"/>
      <c r="K163" s="146"/>
      <c r="L163" s="146"/>
      <c r="M163" s="146"/>
      <c r="N163" s="109">
        <f t="shared" si="8"/>
        <v>0</v>
      </c>
      <c r="O163" s="109">
        <f t="shared" si="9"/>
        <v>0</v>
      </c>
    </row>
    <row r="164" spans="1:15" s="71" customFormat="1" x14ac:dyDescent="0.3">
      <c r="A164" s="120"/>
      <c r="B164" s="178"/>
      <c r="C164" s="178"/>
      <c r="D164" s="178"/>
      <c r="E164" s="120"/>
      <c r="F164" s="120"/>
      <c r="G164" s="146"/>
      <c r="H164" s="146"/>
      <c r="I164" s="146"/>
      <c r="J164" s="146"/>
      <c r="K164" s="146"/>
      <c r="L164" s="146"/>
      <c r="M164" s="146"/>
      <c r="N164" s="109">
        <f t="shared" si="8"/>
        <v>0</v>
      </c>
      <c r="O164" s="109">
        <f t="shared" si="9"/>
        <v>0</v>
      </c>
    </row>
    <row r="165" spans="1:15" s="71" customFormat="1" x14ac:dyDescent="0.3">
      <c r="A165" s="120"/>
      <c r="B165" s="178"/>
      <c r="C165" s="178"/>
      <c r="D165" s="178"/>
      <c r="E165" s="120"/>
      <c r="F165" s="120"/>
      <c r="G165" s="146"/>
      <c r="H165" s="146"/>
      <c r="I165" s="146"/>
      <c r="J165" s="146"/>
      <c r="K165" s="146"/>
      <c r="L165" s="146"/>
      <c r="M165" s="146"/>
      <c r="N165" s="109">
        <f t="shared" si="8"/>
        <v>0</v>
      </c>
      <c r="O165" s="109">
        <f t="shared" si="9"/>
        <v>0</v>
      </c>
    </row>
    <row r="166" spans="1:15" s="71" customFormat="1" x14ac:dyDescent="0.3">
      <c r="A166" s="120"/>
      <c r="B166" s="178"/>
      <c r="C166" s="178"/>
      <c r="D166" s="178"/>
      <c r="E166" s="120"/>
      <c r="F166" s="120"/>
      <c r="G166" s="146"/>
      <c r="H166" s="146"/>
      <c r="I166" s="146"/>
      <c r="J166" s="146"/>
      <c r="K166" s="146"/>
      <c r="L166" s="146"/>
      <c r="M166" s="146"/>
      <c r="N166" s="109">
        <f t="shared" si="8"/>
        <v>0</v>
      </c>
      <c r="O166" s="109">
        <f t="shared" si="9"/>
        <v>0</v>
      </c>
    </row>
    <row r="167" spans="1:15" s="71" customFormat="1" x14ac:dyDescent="0.3">
      <c r="A167" s="120"/>
      <c r="B167" s="178"/>
      <c r="C167" s="178"/>
      <c r="D167" s="178"/>
      <c r="E167" s="120"/>
      <c r="F167" s="120"/>
      <c r="G167" s="146"/>
      <c r="H167" s="146"/>
      <c r="I167" s="146"/>
      <c r="J167" s="146"/>
      <c r="K167" s="146"/>
      <c r="L167" s="146"/>
      <c r="M167" s="146"/>
      <c r="N167" s="109">
        <f t="shared" si="8"/>
        <v>0</v>
      </c>
      <c r="O167" s="109">
        <f t="shared" si="9"/>
        <v>0</v>
      </c>
    </row>
    <row r="168" spans="1:15" s="71" customFormat="1" x14ac:dyDescent="0.3">
      <c r="A168" s="120"/>
      <c r="B168" s="178"/>
      <c r="C168" s="178"/>
      <c r="D168" s="178"/>
      <c r="E168" s="120"/>
      <c r="F168" s="120"/>
      <c r="G168" s="146"/>
      <c r="H168" s="146"/>
      <c r="I168" s="146"/>
      <c r="J168" s="146"/>
      <c r="K168" s="146"/>
      <c r="L168" s="146"/>
      <c r="M168" s="146"/>
      <c r="N168" s="109">
        <f t="shared" si="8"/>
        <v>0</v>
      </c>
      <c r="O168" s="109">
        <f t="shared" si="9"/>
        <v>0</v>
      </c>
    </row>
    <row r="169" spans="1:15" s="71" customFormat="1" x14ac:dyDescent="0.3">
      <c r="A169" s="79"/>
      <c r="B169" s="55"/>
      <c r="C169" s="55"/>
      <c r="D169" s="55"/>
      <c r="E169" s="79"/>
      <c r="F169" s="79"/>
      <c r="G169" s="109"/>
      <c r="H169" s="109"/>
      <c r="I169" s="109"/>
      <c r="J169" s="109"/>
      <c r="K169" s="109"/>
      <c r="L169" s="109"/>
      <c r="M169" s="109"/>
      <c r="N169" s="109">
        <f t="shared" si="8"/>
        <v>0</v>
      </c>
      <c r="O169" s="109">
        <f t="shared" si="9"/>
        <v>0</v>
      </c>
    </row>
    <row r="170" spans="1:15" s="71" customFormat="1" x14ac:dyDescent="0.3">
      <c r="A170" s="79"/>
      <c r="B170" s="55"/>
      <c r="C170" s="55"/>
      <c r="D170" s="55"/>
      <c r="E170" s="79"/>
      <c r="F170" s="79"/>
      <c r="G170" s="109"/>
      <c r="H170" s="109"/>
      <c r="I170" s="109"/>
      <c r="J170" s="109"/>
      <c r="K170" s="109"/>
      <c r="L170" s="109"/>
      <c r="M170" s="109"/>
      <c r="N170" s="109">
        <f t="shared" si="8"/>
        <v>0</v>
      </c>
      <c r="O170" s="109">
        <f t="shared" si="9"/>
        <v>0</v>
      </c>
    </row>
    <row r="171" spans="1:15" s="71" customFormat="1" x14ac:dyDescent="0.3">
      <c r="A171" s="79"/>
      <c r="B171" s="55"/>
      <c r="C171" s="55"/>
      <c r="D171" s="55"/>
      <c r="E171" s="79"/>
      <c r="F171" s="79"/>
      <c r="G171" s="109"/>
      <c r="H171" s="109"/>
      <c r="I171" s="109"/>
      <c r="J171" s="109"/>
      <c r="K171" s="109"/>
      <c r="L171" s="109"/>
      <c r="M171" s="109"/>
      <c r="N171" s="109">
        <f t="shared" si="8"/>
        <v>0</v>
      </c>
      <c r="O171" s="109">
        <f t="shared" si="9"/>
        <v>0</v>
      </c>
    </row>
    <row r="172" spans="1:15" s="71" customFormat="1" x14ac:dyDescent="0.3">
      <c r="A172" s="79"/>
      <c r="B172" s="55"/>
      <c r="C172" s="55"/>
      <c r="D172" s="55"/>
      <c r="E172" s="79"/>
      <c r="F172" s="79"/>
      <c r="G172" s="109"/>
      <c r="H172" s="109"/>
      <c r="I172" s="109"/>
      <c r="J172" s="109"/>
      <c r="K172" s="109"/>
      <c r="L172" s="109"/>
      <c r="M172" s="109"/>
      <c r="N172" s="109">
        <f t="shared" si="8"/>
        <v>0</v>
      </c>
      <c r="O172" s="109">
        <f t="shared" si="9"/>
        <v>0</v>
      </c>
    </row>
    <row r="173" spans="1:15" s="71" customFormat="1" x14ac:dyDescent="0.3">
      <c r="A173" s="79"/>
      <c r="B173" s="55"/>
      <c r="C173" s="55"/>
      <c r="D173" s="55"/>
      <c r="E173" s="79"/>
      <c r="F173" s="79"/>
      <c r="G173" s="109"/>
      <c r="H173" s="109"/>
      <c r="I173" s="109"/>
      <c r="J173" s="109"/>
      <c r="K173" s="109"/>
      <c r="L173" s="109"/>
      <c r="M173" s="109"/>
      <c r="N173" s="109">
        <f t="shared" si="8"/>
        <v>0</v>
      </c>
      <c r="O173" s="109">
        <f t="shared" si="9"/>
        <v>0</v>
      </c>
    </row>
    <row r="174" spans="1:15" s="71" customFormat="1" x14ac:dyDescent="0.3">
      <c r="A174" s="79"/>
      <c r="B174" s="55"/>
      <c r="C174" s="55"/>
      <c r="D174" s="55"/>
      <c r="E174" s="79"/>
      <c r="F174" s="79"/>
      <c r="G174" s="109"/>
      <c r="H174" s="109"/>
      <c r="I174" s="109"/>
      <c r="J174" s="109"/>
      <c r="K174" s="109"/>
      <c r="L174" s="109"/>
      <c r="M174" s="109"/>
      <c r="N174" s="109">
        <f t="shared" si="8"/>
        <v>0</v>
      </c>
      <c r="O174" s="109">
        <f t="shared" si="9"/>
        <v>0</v>
      </c>
    </row>
    <row r="175" spans="1:15" s="71" customFormat="1" x14ac:dyDescent="0.3">
      <c r="A175" s="79"/>
      <c r="B175" s="55"/>
      <c r="C175" s="55"/>
      <c r="D175" s="55"/>
      <c r="E175" s="79"/>
      <c r="F175" s="79"/>
      <c r="G175" s="109"/>
      <c r="H175" s="109"/>
      <c r="I175" s="109"/>
      <c r="J175" s="109"/>
      <c r="K175" s="109"/>
      <c r="L175" s="109"/>
      <c r="M175" s="109"/>
      <c r="N175" s="109">
        <f t="shared" si="8"/>
        <v>0</v>
      </c>
      <c r="O175" s="109">
        <f t="shared" si="9"/>
        <v>0</v>
      </c>
    </row>
    <row r="176" spans="1:15" s="71" customFormat="1" x14ac:dyDescent="0.3">
      <c r="A176" s="79"/>
      <c r="B176" s="55"/>
      <c r="C176" s="55"/>
      <c r="D176" s="55"/>
      <c r="E176" s="79"/>
      <c r="F176" s="79"/>
      <c r="G176" s="109"/>
      <c r="H176" s="109"/>
      <c r="I176" s="109"/>
      <c r="J176" s="109"/>
      <c r="K176" s="109"/>
      <c r="L176" s="109"/>
      <c r="M176" s="109"/>
      <c r="N176" s="109">
        <f t="shared" si="8"/>
        <v>0</v>
      </c>
      <c r="O176" s="109">
        <f t="shared" si="9"/>
        <v>0</v>
      </c>
    </row>
    <row r="177" spans="1:15" s="71" customFormat="1" x14ac:dyDescent="0.3">
      <c r="A177" s="79"/>
      <c r="B177" s="55"/>
      <c r="C177" s="55"/>
      <c r="D177" s="55"/>
      <c r="E177" s="79"/>
      <c r="F177" s="79"/>
      <c r="G177" s="109"/>
      <c r="H177" s="109"/>
      <c r="I177" s="109"/>
      <c r="J177" s="109"/>
      <c r="K177" s="109"/>
      <c r="L177" s="109"/>
      <c r="M177" s="109"/>
      <c r="N177" s="109">
        <f t="shared" si="8"/>
        <v>0</v>
      </c>
      <c r="O177" s="109">
        <f t="shared" si="9"/>
        <v>0</v>
      </c>
    </row>
    <row r="178" spans="1:15" s="71" customFormat="1" x14ac:dyDescent="0.3">
      <c r="A178" s="79"/>
      <c r="B178" s="55"/>
      <c r="C178" s="55"/>
      <c r="D178" s="55"/>
      <c r="E178" s="79"/>
      <c r="F178" s="79"/>
      <c r="G178" s="109"/>
      <c r="H178" s="109"/>
      <c r="I178" s="109"/>
      <c r="J178" s="109"/>
      <c r="K178" s="109"/>
      <c r="L178" s="109"/>
      <c r="M178" s="109"/>
      <c r="N178" s="109">
        <f t="shared" si="8"/>
        <v>0</v>
      </c>
      <c r="O178" s="109">
        <f t="shared" si="9"/>
        <v>0</v>
      </c>
    </row>
    <row r="179" spans="1:15" s="71" customFormat="1" x14ac:dyDescent="0.3">
      <c r="A179" s="79"/>
      <c r="B179" s="55"/>
      <c r="C179" s="55"/>
      <c r="D179" s="55"/>
      <c r="E179" s="79"/>
      <c r="F179" s="79"/>
      <c r="G179" s="109"/>
      <c r="H179" s="109"/>
      <c r="I179" s="109"/>
      <c r="J179" s="109"/>
      <c r="K179" s="109"/>
      <c r="L179" s="109"/>
      <c r="M179" s="109"/>
      <c r="N179" s="109">
        <f t="shared" si="8"/>
        <v>0</v>
      </c>
      <c r="O179" s="109">
        <f t="shared" si="9"/>
        <v>0</v>
      </c>
    </row>
    <row r="180" spans="1:15" s="71" customFormat="1" x14ac:dyDescent="0.3">
      <c r="A180" s="79"/>
      <c r="B180" s="55"/>
      <c r="C180" s="55"/>
      <c r="D180" s="55"/>
      <c r="E180" s="79"/>
      <c r="F180" s="79"/>
      <c r="G180" s="109"/>
      <c r="H180" s="109"/>
      <c r="I180" s="109"/>
      <c r="J180" s="109"/>
      <c r="K180" s="109"/>
      <c r="L180" s="109"/>
      <c r="M180" s="109"/>
      <c r="N180" s="109">
        <f t="shared" si="8"/>
        <v>0</v>
      </c>
      <c r="O180" s="109">
        <f t="shared" si="9"/>
        <v>0</v>
      </c>
    </row>
    <row r="181" spans="1:15" s="71" customFormat="1" x14ac:dyDescent="0.3">
      <c r="A181" s="79"/>
      <c r="B181" s="55"/>
      <c r="C181" s="55"/>
      <c r="D181" s="55"/>
      <c r="E181" s="79"/>
      <c r="F181" s="79"/>
      <c r="G181" s="109"/>
      <c r="H181" s="109"/>
      <c r="I181" s="109"/>
      <c r="J181" s="109"/>
      <c r="K181" s="109"/>
      <c r="L181" s="109"/>
      <c r="M181" s="109"/>
      <c r="N181" s="109">
        <f t="shared" si="8"/>
        <v>0</v>
      </c>
      <c r="O181" s="109">
        <f t="shared" si="9"/>
        <v>0</v>
      </c>
    </row>
    <row r="182" spans="1:15" s="71" customFormat="1" x14ac:dyDescent="0.3">
      <c r="A182" s="79"/>
      <c r="B182" s="55"/>
      <c r="C182" s="55"/>
      <c r="D182" s="55"/>
      <c r="E182" s="79"/>
      <c r="F182" s="79"/>
      <c r="G182" s="109"/>
      <c r="H182" s="109"/>
      <c r="I182" s="109"/>
      <c r="J182" s="109"/>
      <c r="K182" s="109"/>
      <c r="L182" s="109"/>
      <c r="M182" s="109"/>
      <c r="N182" s="109">
        <f t="shared" si="8"/>
        <v>0</v>
      </c>
      <c r="O182" s="109">
        <f t="shared" si="9"/>
        <v>0</v>
      </c>
    </row>
    <row r="183" spans="1:15" s="71" customFormat="1" x14ac:dyDescent="0.3">
      <c r="A183" s="79"/>
      <c r="B183" s="55"/>
      <c r="C183" s="55"/>
      <c r="D183" s="55"/>
      <c r="E183" s="79"/>
      <c r="F183" s="79"/>
      <c r="G183" s="109"/>
      <c r="H183" s="109"/>
      <c r="I183" s="109"/>
      <c r="J183" s="109"/>
      <c r="K183" s="109"/>
      <c r="L183" s="109"/>
      <c r="M183" s="109"/>
      <c r="N183" s="109">
        <f t="shared" si="8"/>
        <v>0</v>
      </c>
      <c r="O183" s="109">
        <f t="shared" si="9"/>
        <v>0</v>
      </c>
    </row>
    <row r="184" spans="1:15" s="71" customFormat="1" x14ac:dyDescent="0.3">
      <c r="A184" s="79"/>
      <c r="B184" s="55"/>
      <c r="C184" s="55"/>
      <c r="D184" s="55"/>
      <c r="E184" s="79"/>
      <c r="F184" s="79"/>
      <c r="G184" s="109"/>
      <c r="H184" s="109"/>
      <c r="I184" s="109"/>
      <c r="J184" s="109"/>
      <c r="K184" s="109"/>
      <c r="L184" s="109"/>
      <c r="M184" s="109"/>
      <c r="N184" s="109">
        <f t="shared" si="8"/>
        <v>0</v>
      </c>
      <c r="O184" s="109">
        <f t="shared" si="9"/>
        <v>0</v>
      </c>
    </row>
    <row r="185" spans="1:15" s="71" customFormat="1" x14ac:dyDescent="0.3">
      <c r="A185" s="79"/>
      <c r="B185" s="55"/>
      <c r="C185" s="55"/>
      <c r="D185" s="55"/>
      <c r="E185" s="79"/>
      <c r="F185" s="79"/>
      <c r="G185" s="109"/>
      <c r="H185" s="109"/>
      <c r="I185" s="109"/>
      <c r="J185" s="109"/>
      <c r="K185" s="109"/>
      <c r="L185" s="109"/>
      <c r="M185" s="109"/>
      <c r="N185" s="109">
        <f t="shared" si="8"/>
        <v>0</v>
      </c>
      <c r="O185" s="109">
        <f t="shared" si="9"/>
        <v>0</v>
      </c>
    </row>
    <row r="186" spans="1:15" s="71" customFormat="1" x14ac:dyDescent="0.3">
      <c r="A186" s="79"/>
      <c r="B186" s="55"/>
      <c r="C186" s="55"/>
      <c r="D186" s="55"/>
      <c r="E186" s="79"/>
      <c r="F186" s="79"/>
      <c r="G186" s="109"/>
      <c r="H186" s="109"/>
      <c r="I186" s="109"/>
      <c r="J186" s="109"/>
      <c r="K186" s="109"/>
      <c r="L186" s="109"/>
      <c r="M186" s="109"/>
      <c r="N186" s="109">
        <f t="shared" si="8"/>
        <v>0</v>
      </c>
      <c r="O186" s="109">
        <f t="shared" si="9"/>
        <v>0</v>
      </c>
    </row>
    <row r="187" spans="1:15" s="71" customFormat="1" x14ac:dyDescent="0.3">
      <c r="A187" s="79"/>
      <c r="B187" s="55"/>
      <c r="C187" s="55"/>
      <c r="D187" s="55"/>
      <c r="E187" s="79"/>
      <c r="F187" s="79"/>
      <c r="G187" s="109"/>
      <c r="H187" s="109"/>
      <c r="I187" s="109"/>
      <c r="J187" s="109"/>
      <c r="K187" s="109"/>
      <c r="L187" s="109"/>
      <c r="M187" s="109"/>
      <c r="N187" s="109">
        <f t="shared" si="8"/>
        <v>0</v>
      </c>
      <c r="O187" s="109">
        <f t="shared" si="9"/>
        <v>0</v>
      </c>
    </row>
    <row r="188" spans="1:15" s="71" customFormat="1" x14ac:dyDescent="0.3">
      <c r="A188" s="79"/>
      <c r="B188" s="55"/>
      <c r="C188" s="55"/>
      <c r="D188" s="55"/>
      <c r="E188" s="79"/>
      <c r="F188" s="79"/>
      <c r="G188" s="109"/>
      <c r="H188" s="109"/>
      <c r="I188" s="109"/>
      <c r="J188" s="109"/>
      <c r="K188" s="109"/>
      <c r="L188" s="109"/>
      <c r="M188" s="109"/>
      <c r="N188" s="109">
        <f t="shared" si="8"/>
        <v>0</v>
      </c>
      <c r="O188" s="109">
        <f t="shared" si="9"/>
        <v>0</v>
      </c>
    </row>
    <row r="189" spans="1:15" s="71" customFormat="1" x14ac:dyDescent="0.3">
      <c r="A189" s="79"/>
      <c r="B189" s="55"/>
      <c r="C189" s="55"/>
      <c r="D189" s="55"/>
      <c r="E189" s="79"/>
      <c r="F189" s="79"/>
      <c r="G189" s="109"/>
      <c r="H189" s="109"/>
      <c r="I189" s="109"/>
      <c r="J189" s="109"/>
      <c r="K189" s="109"/>
      <c r="L189" s="109"/>
      <c r="M189" s="109"/>
      <c r="N189" s="109">
        <f t="shared" si="8"/>
        <v>0</v>
      </c>
      <c r="O189" s="109">
        <f t="shared" si="9"/>
        <v>0</v>
      </c>
    </row>
    <row r="190" spans="1:15" s="71" customFormat="1" x14ac:dyDescent="0.3">
      <c r="A190" s="79"/>
      <c r="B190" s="55"/>
      <c r="C190" s="55"/>
      <c r="D190" s="55"/>
      <c r="E190" s="79"/>
      <c r="F190" s="79"/>
      <c r="G190" s="109"/>
      <c r="H190" s="109"/>
      <c r="I190" s="109"/>
      <c r="J190" s="109"/>
      <c r="K190" s="109"/>
      <c r="L190" s="109"/>
      <c r="M190" s="109"/>
      <c r="N190" s="109">
        <f t="shared" si="8"/>
        <v>0</v>
      </c>
      <c r="O190" s="109">
        <f t="shared" si="9"/>
        <v>0</v>
      </c>
    </row>
    <row r="191" spans="1:15" s="71" customFormat="1" x14ac:dyDescent="0.3">
      <c r="A191" s="79"/>
      <c r="B191" s="55"/>
      <c r="C191" s="55"/>
      <c r="D191" s="55"/>
      <c r="E191" s="79"/>
      <c r="F191" s="79"/>
      <c r="G191" s="109"/>
      <c r="H191" s="109"/>
      <c r="I191" s="109"/>
      <c r="J191" s="109"/>
      <c r="K191" s="109"/>
      <c r="L191" s="109"/>
      <c r="M191" s="109"/>
      <c r="N191" s="109">
        <f t="shared" si="8"/>
        <v>0</v>
      </c>
      <c r="O191" s="109">
        <f t="shared" si="9"/>
        <v>0</v>
      </c>
    </row>
    <row r="192" spans="1:15" s="71" customFormat="1" x14ac:dyDescent="0.3">
      <c r="A192" s="79"/>
      <c r="B192" s="55"/>
      <c r="C192" s="55"/>
      <c r="D192" s="55"/>
      <c r="E192" s="79"/>
      <c r="F192" s="79"/>
      <c r="G192" s="109"/>
      <c r="H192" s="109"/>
      <c r="I192" s="109"/>
      <c r="J192" s="109"/>
      <c r="K192" s="109"/>
      <c r="L192" s="109"/>
      <c r="M192" s="109"/>
      <c r="N192" s="109">
        <f t="shared" si="8"/>
        <v>0</v>
      </c>
      <c r="O192" s="109">
        <f t="shared" si="9"/>
        <v>0</v>
      </c>
    </row>
    <row r="193" spans="1:15" s="71" customFormat="1" x14ac:dyDescent="0.3">
      <c r="A193" s="79"/>
      <c r="B193" s="55"/>
      <c r="C193" s="55"/>
      <c r="D193" s="55"/>
      <c r="E193" s="79"/>
      <c r="F193" s="79"/>
      <c r="G193" s="109"/>
      <c r="H193" s="109"/>
      <c r="I193" s="109"/>
      <c r="J193" s="109"/>
      <c r="K193" s="109"/>
      <c r="L193" s="109"/>
      <c r="M193" s="109"/>
      <c r="N193" s="109">
        <f t="shared" si="8"/>
        <v>0</v>
      </c>
      <c r="O193" s="109">
        <f t="shared" si="9"/>
        <v>0</v>
      </c>
    </row>
    <row r="194" spans="1:15" s="71" customFormat="1" x14ac:dyDescent="0.3">
      <c r="A194" s="79"/>
      <c r="B194" s="55"/>
      <c r="C194" s="55"/>
      <c r="D194" s="55"/>
      <c r="E194" s="79"/>
      <c r="F194" s="79"/>
      <c r="G194" s="109"/>
      <c r="H194" s="109"/>
      <c r="I194" s="109"/>
      <c r="J194" s="109"/>
      <c r="K194" s="109"/>
      <c r="L194" s="109"/>
      <c r="M194" s="109"/>
      <c r="N194" s="109">
        <f t="shared" si="8"/>
        <v>0</v>
      </c>
      <c r="O194" s="109">
        <f t="shared" si="9"/>
        <v>0</v>
      </c>
    </row>
    <row r="195" spans="1:15" s="71" customFormat="1" x14ac:dyDescent="0.3">
      <c r="A195" s="79"/>
      <c r="B195" s="55"/>
      <c r="C195" s="55"/>
      <c r="D195" s="55"/>
      <c r="E195" s="79"/>
      <c r="F195" s="79"/>
      <c r="G195" s="109"/>
      <c r="H195" s="109"/>
      <c r="I195" s="109"/>
      <c r="J195" s="109"/>
      <c r="K195" s="109"/>
      <c r="L195" s="109"/>
      <c r="M195" s="109"/>
      <c r="N195" s="109">
        <f t="shared" si="8"/>
        <v>0</v>
      </c>
      <c r="O195" s="109">
        <f t="shared" si="9"/>
        <v>0</v>
      </c>
    </row>
    <row r="196" spans="1:15" s="71" customFormat="1" x14ac:dyDescent="0.3">
      <c r="A196" s="79"/>
      <c r="B196" s="55"/>
      <c r="C196" s="55"/>
      <c r="D196" s="55"/>
      <c r="E196" s="79"/>
      <c r="F196" s="79"/>
      <c r="G196" s="109"/>
      <c r="H196" s="109"/>
      <c r="I196" s="109"/>
      <c r="J196" s="109"/>
      <c r="K196" s="109"/>
      <c r="L196" s="109"/>
      <c r="M196" s="109"/>
      <c r="N196" s="109">
        <f t="shared" si="8"/>
        <v>0</v>
      </c>
      <c r="O196" s="109">
        <f t="shared" si="9"/>
        <v>0</v>
      </c>
    </row>
    <row r="197" spans="1:15" s="71" customFormat="1" x14ac:dyDescent="0.3">
      <c r="A197" s="79"/>
      <c r="B197" s="55"/>
      <c r="C197" s="55"/>
      <c r="D197" s="55"/>
      <c r="E197" s="79"/>
      <c r="F197" s="79"/>
      <c r="G197" s="109"/>
      <c r="H197" s="109"/>
      <c r="I197" s="109"/>
      <c r="J197" s="109"/>
      <c r="K197" s="109"/>
      <c r="L197" s="109"/>
      <c r="M197" s="109"/>
      <c r="N197" s="109">
        <f t="shared" si="8"/>
        <v>0</v>
      </c>
      <c r="O197" s="109">
        <f t="shared" si="9"/>
        <v>0</v>
      </c>
    </row>
    <row r="198" spans="1:15" s="71" customFormat="1" x14ac:dyDescent="0.3">
      <c r="A198" s="79"/>
      <c r="B198" s="55"/>
      <c r="C198" s="55"/>
      <c r="D198" s="55"/>
      <c r="E198" s="79"/>
      <c r="F198" s="79"/>
      <c r="G198" s="109"/>
      <c r="H198" s="109"/>
      <c r="I198" s="109"/>
      <c r="J198" s="109"/>
      <c r="K198" s="109"/>
      <c r="L198" s="109"/>
      <c r="M198" s="109"/>
      <c r="N198" s="109">
        <f t="shared" si="8"/>
        <v>0</v>
      </c>
      <c r="O198" s="109">
        <f t="shared" si="9"/>
        <v>0</v>
      </c>
    </row>
    <row r="199" spans="1:15" s="71" customFormat="1" x14ac:dyDescent="0.3">
      <c r="A199" s="79"/>
      <c r="B199" s="55"/>
      <c r="C199" s="55"/>
      <c r="D199" s="55"/>
      <c r="E199" s="79"/>
      <c r="F199" s="79"/>
      <c r="G199" s="109"/>
      <c r="H199" s="109"/>
      <c r="I199" s="109"/>
      <c r="J199" s="109"/>
      <c r="K199" s="109"/>
      <c r="L199" s="109"/>
      <c r="M199" s="109"/>
      <c r="N199" s="109">
        <f t="shared" si="8"/>
        <v>0</v>
      </c>
      <c r="O199" s="109">
        <f t="shared" si="9"/>
        <v>0</v>
      </c>
    </row>
    <row r="200" spans="1:15" s="71" customFormat="1" x14ac:dyDescent="0.3">
      <c r="A200" s="79"/>
      <c r="B200" s="55"/>
      <c r="C200" s="55"/>
      <c r="D200" s="55"/>
      <c r="E200" s="79"/>
      <c r="F200" s="79"/>
      <c r="G200" s="109"/>
      <c r="H200" s="109"/>
      <c r="I200" s="109"/>
      <c r="J200" s="109"/>
      <c r="K200" s="109"/>
      <c r="L200" s="109"/>
      <c r="M200" s="109"/>
      <c r="N200" s="109">
        <f t="shared" si="8"/>
        <v>0</v>
      </c>
      <c r="O200" s="109">
        <f t="shared" si="9"/>
        <v>0</v>
      </c>
    </row>
    <row r="201" spans="1:15" s="71" customFormat="1" x14ac:dyDescent="0.3">
      <c r="A201" s="79"/>
      <c r="B201" s="55"/>
      <c r="C201" s="55"/>
      <c r="D201" s="55"/>
      <c r="E201" s="79"/>
      <c r="F201" s="79"/>
      <c r="G201" s="109"/>
      <c r="H201" s="109"/>
      <c r="I201" s="109"/>
      <c r="J201" s="109"/>
      <c r="K201" s="109"/>
      <c r="L201" s="109"/>
      <c r="M201" s="109"/>
      <c r="N201" s="109">
        <f t="shared" si="8"/>
        <v>0</v>
      </c>
      <c r="O201" s="109">
        <f t="shared" si="9"/>
        <v>0</v>
      </c>
    </row>
    <row r="202" spans="1:15" s="71" customFormat="1" x14ac:dyDescent="0.3">
      <c r="A202" s="79"/>
      <c r="B202" s="55"/>
      <c r="C202" s="55"/>
      <c r="D202" s="55"/>
      <c r="E202" s="79"/>
      <c r="F202" s="79"/>
      <c r="G202" s="109"/>
      <c r="H202" s="109"/>
      <c r="I202" s="109"/>
      <c r="J202" s="109"/>
      <c r="K202" s="109"/>
      <c r="L202" s="109"/>
      <c r="M202" s="109"/>
      <c r="N202" s="109">
        <f t="shared" si="8"/>
        <v>0</v>
      </c>
      <c r="O202" s="109">
        <f t="shared" si="9"/>
        <v>0</v>
      </c>
    </row>
    <row r="203" spans="1:15" s="71" customFormat="1" x14ac:dyDescent="0.3">
      <c r="A203" s="79"/>
      <c r="B203" s="55"/>
      <c r="C203" s="55"/>
      <c r="D203" s="55"/>
      <c r="E203" s="79"/>
      <c r="F203" s="79"/>
      <c r="G203" s="109"/>
      <c r="H203" s="109"/>
      <c r="I203" s="109"/>
      <c r="J203" s="109"/>
      <c r="K203" s="109"/>
      <c r="L203" s="109"/>
      <c r="M203" s="109"/>
      <c r="N203" s="109">
        <f t="shared" si="8"/>
        <v>0</v>
      </c>
      <c r="O203" s="109">
        <f t="shared" si="9"/>
        <v>0</v>
      </c>
    </row>
    <row r="204" spans="1:15" s="71" customFormat="1" x14ac:dyDescent="0.3">
      <c r="A204" s="79"/>
      <c r="B204" s="55"/>
      <c r="C204" s="55"/>
      <c r="D204" s="55"/>
      <c r="E204" s="79"/>
      <c r="F204" s="79"/>
      <c r="G204" s="109"/>
      <c r="H204" s="109"/>
      <c r="I204" s="109"/>
      <c r="J204" s="109"/>
      <c r="K204" s="109"/>
      <c r="L204" s="109"/>
      <c r="M204" s="109"/>
      <c r="N204" s="109">
        <f t="shared" si="8"/>
        <v>0</v>
      </c>
      <c r="O204" s="109">
        <f t="shared" si="9"/>
        <v>0</v>
      </c>
    </row>
    <row r="205" spans="1:15" s="71" customFormat="1" x14ac:dyDescent="0.3">
      <c r="A205" s="79"/>
      <c r="B205" s="55"/>
      <c r="C205" s="55"/>
      <c r="D205" s="55"/>
      <c r="E205" s="79"/>
      <c r="F205" s="79"/>
      <c r="G205" s="109"/>
      <c r="H205" s="109"/>
      <c r="I205" s="109"/>
      <c r="J205" s="109"/>
      <c r="K205" s="109"/>
      <c r="L205" s="109"/>
      <c r="M205" s="109"/>
      <c r="N205" s="109">
        <f t="shared" si="8"/>
        <v>0</v>
      </c>
      <c r="O205" s="109">
        <f t="shared" si="9"/>
        <v>0</v>
      </c>
    </row>
    <row r="206" spans="1:15" s="71" customFormat="1" x14ac:dyDescent="0.3">
      <c r="A206" s="79"/>
      <c r="B206" s="55"/>
      <c r="C206" s="55"/>
      <c r="D206" s="55"/>
      <c r="E206" s="79"/>
      <c r="F206" s="79"/>
      <c r="G206" s="109"/>
      <c r="H206" s="109"/>
      <c r="I206" s="109"/>
      <c r="J206" s="109"/>
      <c r="K206" s="109"/>
      <c r="L206" s="109"/>
      <c r="M206" s="109"/>
      <c r="N206" s="109">
        <f t="shared" si="8"/>
        <v>0</v>
      </c>
      <c r="O206" s="109">
        <f t="shared" si="9"/>
        <v>0</v>
      </c>
    </row>
    <row r="207" spans="1:15" s="71" customFormat="1" x14ac:dyDescent="0.3">
      <c r="A207" s="79"/>
      <c r="B207" s="55"/>
      <c r="C207" s="55"/>
      <c r="D207" s="55"/>
      <c r="E207" s="79"/>
      <c r="F207" s="79"/>
      <c r="G207" s="109"/>
      <c r="H207" s="109"/>
      <c r="I207" s="109"/>
      <c r="J207" s="109"/>
      <c r="K207" s="109"/>
      <c r="L207" s="109"/>
      <c r="M207" s="109"/>
      <c r="N207" s="109">
        <f t="shared" si="8"/>
        <v>0</v>
      </c>
      <c r="O207" s="109">
        <f t="shared" si="9"/>
        <v>0</v>
      </c>
    </row>
    <row r="208" spans="1:15" s="71" customFormat="1" x14ac:dyDescent="0.3">
      <c r="A208" s="79"/>
      <c r="B208" s="55"/>
      <c r="C208" s="55"/>
      <c r="D208" s="55"/>
      <c r="E208" s="79"/>
      <c r="F208" s="79"/>
      <c r="G208" s="109"/>
      <c r="H208" s="109"/>
      <c r="I208" s="109"/>
      <c r="J208" s="109"/>
      <c r="K208" s="109"/>
      <c r="L208" s="109"/>
      <c r="M208" s="109"/>
      <c r="N208" s="109">
        <f t="shared" si="8"/>
        <v>0</v>
      </c>
      <c r="O208" s="109">
        <f t="shared" si="9"/>
        <v>0</v>
      </c>
    </row>
    <row r="209" spans="1:15" s="71" customFormat="1" x14ac:dyDescent="0.3">
      <c r="A209" s="79"/>
      <c r="B209" s="55"/>
      <c r="C209" s="55"/>
      <c r="D209" s="55"/>
      <c r="E209" s="79"/>
      <c r="F209" s="79"/>
      <c r="G209" s="109"/>
      <c r="H209" s="109"/>
      <c r="I209" s="109"/>
      <c r="J209" s="109"/>
      <c r="K209" s="109"/>
      <c r="L209" s="109"/>
      <c r="M209" s="109"/>
      <c r="N209" s="109">
        <f t="shared" si="8"/>
        <v>0</v>
      </c>
      <c r="O209" s="109">
        <f t="shared" si="9"/>
        <v>0</v>
      </c>
    </row>
    <row r="210" spans="1:15" s="71" customFormat="1" x14ac:dyDescent="0.3">
      <c r="A210" s="79"/>
      <c r="B210" s="55"/>
      <c r="C210" s="55"/>
      <c r="D210" s="55"/>
      <c r="E210" s="79"/>
      <c r="F210" s="79"/>
      <c r="G210" s="109"/>
      <c r="H210" s="109"/>
      <c r="I210" s="109"/>
      <c r="J210" s="109"/>
      <c r="K210" s="109"/>
      <c r="L210" s="109"/>
      <c r="M210" s="109"/>
      <c r="N210" s="109">
        <f t="shared" si="8"/>
        <v>0</v>
      </c>
      <c r="O210" s="109">
        <f t="shared" si="9"/>
        <v>0</v>
      </c>
    </row>
    <row r="211" spans="1:15" s="71" customFormat="1" x14ac:dyDescent="0.3">
      <c r="A211" s="79"/>
      <c r="B211" s="55"/>
      <c r="C211" s="55"/>
      <c r="D211" s="55"/>
      <c r="E211" s="79"/>
      <c r="F211" s="79"/>
      <c r="G211" s="109"/>
      <c r="H211" s="109"/>
      <c r="I211" s="109"/>
      <c r="J211" s="109"/>
      <c r="K211" s="109"/>
      <c r="L211" s="109"/>
      <c r="M211" s="109"/>
      <c r="N211" s="109">
        <f t="shared" si="8"/>
        <v>0</v>
      </c>
      <c r="O211" s="109">
        <f t="shared" si="9"/>
        <v>0</v>
      </c>
    </row>
    <row r="212" spans="1:15" s="71" customFormat="1" x14ac:dyDescent="0.3">
      <c r="A212" s="79"/>
      <c r="B212" s="55"/>
      <c r="C212" s="55"/>
      <c r="D212" s="55"/>
      <c r="E212" s="79"/>
      <c r="F212" s="79"/>
      <c r="G212" s="109"/>
      <c r="H212" s="109"/>
      <c r="I212" s="109"/>
      <c r="J212" s="109"/>
      <c r="K212" s="109"/>
      <c r="L212" s="109"/>
      <c r="M212" s="109"/>
      <c r="N212" s="109">
        <f t="shared" si="8"/>
        <v>0</v>
      </c>
      <c r="O212" s="109">
        <f t="shared" si="9"/>
        <v>0</v>
      </c>
    </row>
    <row r="213" spans="1:15" s="71" customFormat="1" x14ac:dyDescent="0.3">
      <c r="A213" s="79"/>
      <c r="B213" s="55"/>
      <c r="C213" s="55"/>
      <c r="D213" s="55"/>
      <c r="E213" s="79"/>
      <c r="F213" s="79"/>
      <c r="G213" s="109"/>
      <c r="H213" s="109"/>
      <c r="I213" s="109"/>
      <c r="J213" s="109"/>
      <c r="K213" s="109"/>
      <c r="L213" s="109"/>
      <c r="M213" s="109"/>
      <c r="N213" s="109">
        <f t="shared" ref="N213:N276" si="12">I213+K213</f>
        <v>0</v>
      </c>
      <c r="O213" s="109">
        <f t="shared" ref="O213:O276" si="13">G213+H213+I213+J213+K213+L213+M213</f>
        <v>0</v>
      </c>
    </row>
    <row r="214" spans="1:15" s="71" customFormat="1" x14ac:dyDescent="0.3">
      <c r="A214" s="79"/>
      <c r="B214" s="55"/>
      <c r="C214" s="55"/>
      <c r="D214" s="55"/>
      <c r="E214" s="79"/>
      <c r="F214" s="79"/>
      <c r="G214" s="109"/>
      <c r="H214" s="109"/>
      <c r="I214" s="109"/>
      <c r="J214" s="109"/>
      <c r="K214" s="109"/>
      <c r="L214" s="109"/>
      <c r="M214" s="109"/>
      <c r="N214" s="109">
        <f t="shared" si="12"/>
        <v>0</v>
      </c>
      <c r="O214" s="109">
        <f t="shared" si="13"/>
        <v>0</v>
      </c>
    </row>
    <row r="215" spans="1:15" s="71" customFormat="1" x14ac:dyDescent="0.3">
      <c r="A215" s="79"/>
      <c r="B215" s="55"/>
      <c r="C215" s="55"/>
      <c r="D215" s="55"/>
      <c r="E215" s="79"/>
      <c r="F215" s="79"/>
      <c r="G215" s="109"/>
      <c r="H215" s="109"/>
      <c r="I215" s="109"/>
      <c r="J215" s="109"/>
      <c r="K215" s="109"/>
      <c r="L215" s="109"/>
      <c r="M215" s="109"/>
      <c r="N215" s="109">
        <f t="shared" si="12"/>
        <v>0</v>
      </c>
      <c r="O215" s="109">
        <f t="shared" si="13"/>
        <v>0</v>
      </c>
    </row>
    <row r="216" spans="1:15" s="71" customFormat="1" x14ac:dyDescent="0.3">
      <c r="A216" s="79"/>
      <c r="B216" s="55"/>
      <c r="C216" s="55"/>
      <c r="D216" s="55"/>
      <c r="E216" s="79"/>
      <c r="F216" s="79"/>
      <c r="G216" s="109"/>
      <c r="H216" s="109"/>
      <c r="I216" s="109"/>
      <c r="J216" s="109"/>
      <c r="K216" s="109"/>
      <c r="L216" s="109"/>
      <c r="M216" s="109"/>
      <c r="N216" s="109">
        <f t="shared" si="12"/>
        <v>0</v>
      </c>
      <c r="O216" s="109">
        <f t="shared" si="13"/>
        <v>0</v>
      </c>
    </row>
    <row r="217" spans="1:15" s="71" customFormat="1" x14ac:dyDescent="0.3">
      <c r="A217" s="79"/>
      <c r="B217" s="55"/>
      <c r="C217" s="55"/>
      <c r="D217" s="55"/>
      <c r="E217" s="79"/>
      <c r="F217" s="79"/>
      <c r="G217" s="109"/>
      <c r="H217" s="109"/>
      <c r="I217" s="109"/>
      <c r="J217" s="109"/>
      <c r="K217" s="109"/>
      <c r="L217" s="109"/>
      <c r="M217" s="109"/>
      <c r="N217" s="109">
        <f t="shared" si="12"/>
        <v>0</v>
      </c>
      <c r="O217" s="109">
        <f t="shared" si="13"/>
        <v>0</v>
      </c>
    </row>
    <row r="218" spans="1:15" s="71" customFormat="1" x14ac:dyDescent="0.3">
      <c r="A218" s="79"/>
      <c r="B218" s="55"/>
      <c r="C218" s="55"/>
      <c r="D218" s="55"/>
      <c r="E218" s="79"/>
      <c r="F218" s="79"/>
      <c r="G218" s="109"/>
      <c r="H218" s="109"/>
      <c r="I218" s="109"/>
      <c r="J218" s="109"/>
      <c r="K218" s="109"/>
      <c r="L218" s="109"/>
      <c r="M218" s="109"/>
      <c r="N218" s="109">
        <f t="shared" si="12"/>
        <v>0</v>
      </c>
      <c r="O218" s="109">
        <f t="shared" si="13"/>
        <v>0</v>
      </c>
    </row>
    <row r="219" spans="1:15" s="71" customFormat="1" x14ac:dyDescent="0.3">
      <c r="A219" s="79"/>
      <c r="B219" s="55"/>
      <c r="C219" s="55"/>
      <c r="D219" s="55"/>
      <c r="E219" s="79"/>
      <c r="F219" s="79"/>
      <c r="G219" s="109"/>
      <c r="H219" s="109"/>
      <c r="I219" s="109"/>
      <c r="J219" s="109"/>
      <c r="K219" s="109"/>
      <c r="L219" s="109"/>
      <c r="M219" s="109"/>
      <c r="N219" s="109">
        <f t="shared" si="12"/>
        <v>0</v>
      </c>
      <c r="O219" s="109">
        <f t="shared" si="13"/>
        <v>0</v>
      </c>
    </row>
    <row r="220" spans="1:15" s="71" customFormat="1" x14ac:dyDescent="0.3">
      <c r="A220" s="79"/>
      <c r="B220" s="55"/>
      <c r="C220" s="55"/>
      <c r="D220" s="55"/>
      <c r="E220" s="79"/>
      <c r="F220" s="79"/>
      <c r="G220" s="109"/>
      <c r="H220" s="109"/>
      <c r="I220" s="109"/>
      <c r="J220" s="109"/>
      <c r="K220" s="109"/>
      <c r="L220" s="109"/>
      <c r="M220" s="109"/>
      <c r="N220" s="109">
        <f t="shared" si="12"/>
        <v>0</v>
      </c>
      <c r="O220" s="109">
        <f t="shared" si="13"/>
        <v>0</v>
      </c>
    </row>
    <row r="221" spans="1:15" s="71" customFormat="1" x14ac:dyDescent="0.3">
      <c r="A221" s="79"/>
      <c r="B221" s="55"/>
      <c r="C221" s="55"/>
      <c r="D221" s="55"/>
      <c r="E221" s="79"/>
      <c r="F221" s="79"/>
      <c r="G221" s="109"/>
      <c r="H221" s="109"/>
      <c r="I221" s="109"/>
      <c r="J221" s="109"/>
      <c r="K221" s="109"/>
      <c r="L221" s="109"/>
      <c r="M221" s="109"/>
      <c r="N221" s="109">
        <f t="shared" si="12"/>
        <v>0</v>
      </c>
      <c r="O221" s="109">
        <f t="shared" si="13"/>
        <v>0</v>
      </c>
    </row>
    <row r="222" spans="1:15" s="71" customFormat="1" x14ac:dyDescent="0.3">
      <c r="A222" s="79"/>
      <c r="B222" s="55"/>
      <c r="C222" s="55"/>
      <c r="D222" s="55"/>
      <c r="E222" s="79"/>
      <c r="F222" s="79"/>
      <c r="G222" s="109"/>
      <c r="H222" s="109"/>
      <c r="I222" s="109"/>
      <c r="J222" s="109"/>
      <c r="K222" s="109"/>
      <c r="L222" s="109"/>
      <c r="M222" s="109"/>
      <c r="N222" s="109">
        <f t="shared" si="12"/>
        <v>0</v>
      </c>
      <c r="O222" s="109">
        <f t="shared" si="13"/>
        <v>0</v>
      </c>
    </row>
    <row r="223" spans="1:15" s="71" customFormat="1" x14ac:dyDescent="0.3">
      <c r="A223" s="79"/>
      <c r="B223" s="55"/>
      <c r="C223" s="55"/>
      <c r="D223" s="55"/>
      <c r="E223" s="79"/>
      <c r="F223" s="79"/>
      <c r="G223" s="109"/>
      <c r="H223" s="109"/>
      <c r="I223" s="109"/>
      <c r="J223" s="109"/>
      <c r="K223" s="109"/>
      <c r="L223" s="109"/>
      <c r="M223" s="109"/>
      <c r="N223" s="109">
        <f t="shared" si="12"/>
        <v>0</v>
      </c>
      <c r="O223" s="109">
        <f t="shared" si="13"/>
        <v>0</v>
      </c>
    </row>
    <row r="224" spans="1:15" s="71" customFormat="1" x14ac:dyDescent="0.3">
      <c r="A224" s="79"/>
      <c r="B224" s="55"/>
      <c r="C224" s="55"/>
      <c r="D224" s="55"/>
      <c r="E224" s="79"/>
      <c r="F224" s="79"/>
      <c r="G224" s="109"/>
      <c r="H224" s="109"/>
      <c r="I224" s="109"/>
      <c r="J224" s="109"/>
      <c r="K224" s="109"/>
      <c r="L224" s="109"/>
      <c r="M224" s="109"/>
      <c r="N224" s="109">
        <f t="shared" si="12"/>
        <v>0</v>
      </c>
      <c r="O224" s="109">
        <f t="shared" si="13"/>
        <v>0</v>
      </c>
    </row>
    <row r="225" spans="1:15" s="71" customFormat="1" x14ac:dyDescent="0.3">
      <c r="A225" s="79"/>
      <c r="B225" s="55"/>
      <c r="C225" s="55"/>
      <c r="D225" s="55"/>
      <c r="E225" s="79"/>
      <c r="F225" s="79"/>
      <c r="G225" s="109"/>
      <c r="H225" s="109"/>
      <c r="I225" s="109"/>
      <c r="J225" s="109"/>
      <c r="K225" s="109"/>
      <c r="L225" s="109"/>
      <c r="M225" s="109"/>
      <c r="N225" s="109">
        <f t="shared" si="12"/>
        <v>0</v>
      </c>
      <c r="O225" s="109">
        <f t="shared" si="13"/>
        <v>0</v>
      </c>
    </row>
    <row r="226" spans="1:15" s="71" customFormat="1" x14ac:dyDescent="0.3">
      <c r="A226" s="79"/>
      <c r="B226" s="55"/>
      <c r="C226" s="55"/>
      <c r="D226" s="55"/>
      <c r="E226" s="79"/>
      <c r="F226" s="79"/>
      <c r="G226" s="109"/>
      <c r="H226" s="109"/>
      <c r="I226" s="109"/>
      <c r="J226" s="109"/>
      <c r="K226" s="109"/>
      <c r="L226" s="109"/>
      <c r="M226" s="109"/>
      <c r="N226" s="109">
        <f t="shared" si="12"/>
        <v>0</v>
      </c>
      <c r="O226" s="109">
        <f t="shared" si="13"/>
        <v>0</v>
      </c>
    </row>
    <row r="227" spans="1:15" s="71" customFormat="1" x14ac:dyDescent="0.3">
      <c r="A227" s="79"/>
      <c r="B227" s="55"/>
      <c r="C227" s="55"/>
      <c r="D227" s="55"/>
      <c r="E227" s="79"/>
      <c r="F227" s="79"/>
      <c r="G227" s="109"/>
      <c r="H227" s="109"/>
      <c r="I227" s="109"/>
      <c r="J227" s="109"/>
      <c r="K227" s="109"/>
      <c r="L227" s="109"/>
      <c r="M227" s="109"/>
      <c r="N227" s="109">
        <f t="shared" si="12"/>
        <v>0</v>
      </c>
      <c r="O227" s="109">
        <f t="shared" si="13"/>
        <v>0</v>
      </c>
    </row>
    <row r="228" spans="1:15" s="71" customFormat="1" x14ac:dyDescent="0.3">
      <c r="A228" s="79"/>
      <c r="B228" s="55"/>
      <c r="C228" s="55"/>
      <c r="D228" s="55"/>
      <c r="E228" s="79"/>
      <c r="F228" s="79"/>
      <c r="G228" s="109"/>
      <c r="H228" s="109"/>
      <c r="I228" s="109"/>
      <c r="J228" s="109"/>
      <c r="K228" s="109"/>
      <c r="L228" s="109"/>
      <c r="M228" s="109"/>
      <c r="N228" s="109">
        <f t="shared" si="12"/>
        <v>0</v>
      </c>
      <c r="O228" s="109">
        <f t="shared" si="13"/>
        <v>0</v>
      </c>
    </row>
    <row r="229" spans="1:15" s="71" customFormat="1" x14ac:dyDescent="0.3">
      <c r="A229" s="79"/>
      <c r="B229" s="55"/>
      <c r="C229" s="55"/>
      <c r="D229" s="55"/>
      <c r="E229" s="79"/>
      <c r="F229" s="79"/>
      <c r="G229" s="109"/>
      <c r="H229" s="109"/>
      <c r="I229" s="109"/>
      <c r="J229" s="109"/>
      <c r="K229" s="109"/>
      <c r="L229" s="109"/>
      <c r="M229" s="109"/>
      <c r="N229" s="109">
        <f t="shared" si="12"/>
        <v>0</v>
      </c>
      <c r="O229" s="109">
        <f t="shared" si="13"/>
        <v>0</v>
      </c>
    </row>
    <row r="230" spans="1:15" s="71" customFormat="1" x14ac:dyDescent="0.3">
      <c r="A230" s="79"/>
      <c r="B230" s="55"/>
      <c r="C230" s="55"/>
      <c r="D230" s="55"/>
      <c r="E230" s="79"/>
      <c r="F230" s="79"/>
      <c r="G230" s="109"/>
      <c r="H230" s="109"/>
      <c r="I230" s="109"/>
      <c r="J230" s="109"/>
      <c r="K230" s="109"/>
      <c r="L230" s="109"/>
      <c r="M230" s="109"/>
      <c r="N230" s="109">
        <f t="shared" si="12"/>
        <v>0</v>
      </c>
      <c r="O230" s="109">
        <f t="shared" si="13"/>
        <v>0</v>
      </c>
    </row>
    <row r="231" spans="1:15" s="71" customFormat="1" x14ac:dyDescent="0.3">
      <c r="A231" s="79"/>
      <c r="B231" s="55"/>
      <c r="C231" s="55"/>
      <c r="D231" s="55"/>
      <c r="E231" s="79"/>
      <c r="F231" s="79"/>
      <c r="G231" s="109"/>
      <c r="H231" s="109"/>
      <c r="I231" s="109"/>
      <c r="J231" s="109"/>
      <c r="K231" s="109"/>
      <c r="L231" s="109"/>
      <c r="M231" s="109"/>
      <c r="N231" s="109">
        <f t="shared" si="12"/>
        <v>0</v>
      </c>
      <c r="O231" s="109">
        <f t="shared" si="13"/>
        <v>0</v>
      </c>
    </row>
    <row r="232" spans="1:15" s="71" customFormat="1" x14ac:dyDescent="0.3">
      <c r="A232" s="79"/>
      <c r="B232" s="55"/>
      <c r="C232" s="55"/>
      <c r="D232" s="55"/>
      <c r="E232" s="79"/>
      <c r="F232" s="79"/>
      <c r="G232" s="109"/>
      <c r="H232" s="109"/>
      <c r="I232" s="109"/>
      <c r="J232" s="109"/>
      <c r="K232" s="109"/>
      <c r="L232" s="109"/>
      <c r="M232" s="109"/>
      <c r="N232" s="109">
        <f t="shared" si="12"/>
        <v>0</v>
      </c>
      <c r="O232" s="109">
        <f t="shared" si="13"/>
        <v>0</v>
      </c>
    </row>
    <row r="233" spans="1:15" s="71" customFormat="1" x14ac:dyDescent="0.3">
      <c r="A233" s="79"/>
      <c r="B233" s="55"/>
      <c r="C233" s="55"/>
      <c r="D233" s="55"/>
      <c r="E233" s="79"/>
      <c r="F233" s="79"/>
      <c r="G233" s="109"/>
      <c r="H233" s="109"/>
      <c r="I233" s="109"/>
      <c r="J233" s="109"/>
      <c r="K233" s="109"/>
      <c r="L233" s="109"/>
      <c r="M233" s="109"/>
      <c r="N233" s="109">
        <f t="shared" si="12"/>
        <v>0</v>
      </c>
      <c r="O233" s="109">
        <f t="shared" si="13"/>
        <v>0</v>
      </c>
    </row>
    <row r="234" spans="1:15" s="71" customFormat="1" x14ac:dyDescent="0.3">
      <c r="A234" s="79"/>
      <c r="B234" s="55"/>
      <c r="C234" s="55"/>
      <c r="D234" s="55"/>
      <c r="E234" s="79"/>
      <c r="F234" s="79"/>
      <c r="G234" s="109"/>
      <c r="H234" s="109"/>
      <c r="I234" s="109"/>
      <c r="J234" s="109"/>
      <c r="K234" s="109"/>
      <c r="L234" s="109"/>
      <c r="M234" s="109"/>
      <c r="N234" s="109">
        <f t="shared" si="12"/>
        <v>0</v>
      </c>
      <c r="O234" s="109">
        <f t="shared" si="13"/>
        <v>0</v>
      </c>
    </row>
    <row r="235" spans="1:15" s="71" customFormat="1" x14ac:dyDescent="0.3">
      <c r="A235" s="79"/>
      <c r="B235" s="55"/>
      <c r="C235" s="55"/>
      <c r="D235" s="55"/>
      <c r="E235" s="79"/>
      <c r="F235" s="79"/>
      <c r="G235" s="109"/>
      <c r="H235" s="109"/>
      <c r="I235" s="109"/>
      <c r="J235" s="109"/>
      <c r="K235" s="109"/>
      <c r="L235" s="109"/>
      <c r="M235" s="109"/>
      <c r="N235" s="109">
        <f t="shared" si="12"/>
        <v>0</v>
      </c>
      <c r="O235" s="109">
        <f t="shared" si="13"/>
        <v>0</v>
      </c>
    </row>
    <row r="236" spans="1:15" s="71" customFormat="1" x14ac:dyDescent="0.3">
      <c r="A236" s="79"/>
      <c r="B236" s="55"/>
      <c r="C236" s="55"/>
      <c r="D236" s="55"/>
      <c r="E236" s="79"/>
      <c r="F236" s="79"/>
      <c r="G236" s="109"/>
      <c r="H236" s="109"/>
      <c r="I236" s="109"/>
      <c r="J236" s="109"/>
      <c r="K236" s="109"/>
      <c r="L236" s="109"/>
      <c r="M236" s="109"/>
      <c r="N236" s="109">
        <f t="shared" si="12"/>
        <v>0</v>
      </c>
      <c r="O236" s="109">
        <f t="shared" si="13"/>
        <v>0</v>
      </c>
    </row>
    <row r="237" spans="1:15" s="71" customFormat="1" x14ac:dyDescent="0.3">
      <c r="A237" s="79"/>
      <c r="B237" s="55"/>
      <c r="C237" s="55"/>
      <c r="D237" s="55"/>
      <c r="E237" s="79"/>
      <c r="F237" s="79"/>
      <c r="G237" s="109"/>
      <c r="H237" s="109"/>
      <c r="I237" s="109"/>
      <c r="J237" s="109"/>
      <c r="K237" s="109"/>
      <c r="L237" s="109"/>
      <c r="M237" s="109"/>
      <c r="N237" s="109">
        <f t="shared" si="12"/>
        <v>0</v>
      </c>
      <c r="O237" s="109">
        <f t="shared" si="13"/>
        <v>0</v>
      </c>
    </row>
    <row r="238" spans="1:15" s="71" customFormat="1" x14ac:dyDescent="0.3">
      <c r="A238" s="79"/>
      <c r="B238" s="55"/>
      <c r="C238" s="55"/>
      <c r="D238" s="55"/>
      <c r="E238" s="79"/>
      <c r="F238" s="79"/>
      <c r="G238" s="109"/>
      <c r="H238" s="109"/>
      <c r="I238" s="109"/>
      <c r="J238" s="109"/>
      <c r="K238" s="109"/>
      <c r="L238" s="109"/>
      <c r="M238" s="109"/>
      <c r="N238" s="109">
        <f t="shared" si="12"/>
        <v>0</v>
      </c>
      <c r="O238" s="109">
        <f t="shared" si="13"/>
        <v>0</v>
      </c>
    </row>
    <row r="239" spans="1:15" s="71" customFormat="1" x14ac:dyDescent="0.3">
      <c r="A239" s="79"/>
      <c r="B239" s="55"/>
      <c r="C239" s="55"/>
      <c r="D239" s="55"/>
      <c r="E239" s="79"/>
      <c r="F239" s="79"/>
      <c r="G239" s="109"/>
      <c r="H239" s="109"/>
      <c r="I239" s="109"/>
      <c r="J239" s="109"/>
      <c r="K239" s="109"/>
      <c r="L239" s="109"/>
      <c r="M239" s="109"/>
      <c r="N239" s="109">
        <f t="shared" si="12"/>
        <v>0</v>
      </c>
      <c r="O239" s="109">
        <f t="shared" si="13"/>
        <v>0</v>
      </c>
    </row>
    <row r="240" spans="1:15" s="71" customFormat="1" x14ac:dyDescent="0.3">
      <c r="A240" s="79"/>
      <c r="B240" s="55"/>
      <c r="C240" s="55"/>
      <c r="D240" s="55"/>
      <c r="E240" s="79"/>
      <c r="F240" s="79"/>
      <c r="G240" s="109"/>
      <c r="H240" s="109"/>
      <c r="I240" s="109"/>
      <c r="J240" s="109"/>
      <c r="K240" s="109"/>
      <c r="L240" s="109"/>
      <c r="M240" s="109"/>
      <c r="N240" s="109">
        <f t="shared" si="12"/>
        <v>0</v>
      </c>
      <c r="O240" s="109">
        <f t="shared" si="13"/>
        <v>0</v>
      </c>
    </row>
    <row r="241" spans="1:15" s="71" customFormat="1" x14ac:dyDescent="0.3">
      <c r="A241" s="79"/>
      <c r="B241" s="55"/>
      <c r="C241" s="55"/>
      <c r="D241" s="55"/>
      <c r="E241" s="79"/>
      <c r="F241" s="79"/>
      <c r="G241" s="109"/>
      <c r="H241" s="109"/>
      <c r="I241" s="109"/>
      <c r="J241" s="109"/>
      <c r="K241" s="109"/>
      <c r="L241" s="109"/>
      <c r="M241" s="109"/>
      <c r="N241" s="109">
        <f t="shared" si="12"/>
        <v>0</v>
      </c>
      <c r="O241" s="109">
        <f t="shared" si="13"/>
        <v>0</v>
      </c>
    </row>
    <row r="242" spans="1:15" s="71" customFormat="1" x14ac:dyDescent="0.3">
      <c r="A242" s="79"/>
      <c r="B242" s="55"/>
      <c r="C242" s="55"/>
      <c r="D242" s="55"/>
      <c r="E242" s="79"/>
      <c r="F242" s="79"/>
      <c r="G242" s="109"/>
      <c r="H242" s="109"/>
      <c r="I242" s="109"/>
      <c r="J242" s="109"/>
      <c r="K242" s="109"/>
      <c r="L242" s="109"/>
      <c r="M242" s="109"/>
      <c r="N242" s="109">
        <f t="shared" si="12"/>
        <v>0</v>
      </c>
      <c r="O242" s="109">
        <f t="shared" si="13"/>
        <v>0</v>
      </c>
    </row>
    <row r="243" spans="1:15" s="71" customFormat="1" x14ac:dyDescent="0.3">
      <c r="A243" s="79"/>
      <c r="B243" s="55"/>
      <c r="C243" s="55"/>
      <c r="D243" s="55"/>
      <c r="E243" s="79"/>
      <c r="F243" s="79"/>
      <c r="G243" s="109"/>
      <c r="H243" s="109"/>
      <c r="I243" s="109"/>
      <c r="J243" s="109"/>
      <c r="K243" s="109"/>
      <c r="L243" s="109"/>
      <c r="M243" s="109"/>
      <c r="N243" s="109">
        <f t="shared" si="12"/>
        <v>0</v>
      </c>
      <c r="O243" s="109">
        <f t="shared" si="13"/>
        <v>0</v>
      </c>
    </row>
    <row r="244" spans="1:15" s="71" customFormat="1" x14ac:dyDescent="0.3">
      <c r="A244" s="79"/>
      <c r="B244" s="55"/>
      <c r="C244" s="55"/>
      <c r="D244" s="55"/>
      <c r="E244" s="79"/>
      <c r="F244" s="79"/>
      <c r="G244" s="109"/>
      <c r="H244" s="109"/>
      <c r="I244" s="109"/>
      <c r="J244" s="109"/>
      <c r="K244" s="109"/>
      <c r="L244" s="109"/>
      <c r="M244" s="109"/>
      <c r="N244" s="109">
        <f t="shared" si="12"/>
        <v>0</v>
      </c>
      <c r="O244" s="109">
        <f t="shared" si="13"/>
        <v>0</v>
      </c>
    </row>
    <row r="245" spans="1:15" s="71" customFormat="1" x14ac:dyDescent="0.3">
      <c r="A245" s="79"/>
      <c r="B245" s="55"/>
      <c r="C245" s="55"/>
      <c r="D245" s="55"/>
      <c r="E245" s="79"/>
      <c r="F245" s="79"/>
      <c r="G245" s="109"/>
      <c r="H245" s="109"/>
      <c r="I245" s="109"/>
      <c r="J245" s="109"/>
      <c r="K245" s="109"/>
      <c r="L245" s="109"/>
      <c r="M245" s="109"/>
      <c r="N245" s="109">
        <f t="shared" si="12"/>
        <v>0</v>
      </c>
      <c r="O245" s="109">
        <f t="shared" si="13"/>
        <v>0</v>
      </c>
    </row>
    <row r="246" spans="1:15" s="71" customFormat="1" x14ac:dyDescent="0.3">
      <c r="A246" s="79"/>
      <c r="B246" s="55"/>
      <c r="C246" s="55"/>
      <c r="D246" s="55"/>
      <c r="E246" s="79"/>
      <c r="F246" s="79"/>
      <c r="G246" s="109"/>
      <c r="H246" s="109"/>
      <c r="I246" s="109"/>
      <c r="J246" s="109"/>
      <c r="K246" s="109"/>
      <c r="L246" s="109"/>
      <c r="M246" s="109"/>
      <c r="N246" s="109">
        <f t="shared" si="12"/>
        <v>0</v>
      </c>
      <c r="O246" s="109">
        <f t="shared" si="13"/>
        <v>0</v>
      </c>
    </row>
    <row r="247" spans="1:15" s="71" customFormat="1" x14ac:dyDescent="0.3">
      <c r="A247" s="79"/>
      <c r="B247" s="55"/>
      <c r="C247" s="55"/>
      <c r="D247" s="55"/>
      <c r="E247" s="79"/>
      <c r="F247" s="79"/>
      <c r="G247" s="109"/>
      <c r="H247" s="109"/>
      <c r="I247" s="109"/>
      <c r="J247" s="109"/>
      <c r="K247" s="109"/>
      <c r="L247" s="109"/>
      <c r="M247" s="109"/>
      <c r="N247" s="109">
        <f t="shared" si="12"/>
        <v>0</v>
      </c>
      <c r="O247" s="109">
        <f t="shared" si="13"/>
        <v>0</v>
      </c>
    </row>
    <row r="248" spans="1:15" s="71" customFormat="1" x14ac:dyDescent="0.3">
      <c r="A248" s="79"/>
      <c r="B248" s="55"/>
      <c r="C248" s="55"/>
      <c r="D248" s="55"/>
      <c r="E248" s="79"/>
      <c r="F248" s="79"/>
      <c r="G248" s="109"/>
      <c r="H248" s="109"/>
      <c r="I248" s="109"/>
      <c r="J248" s="109"/>
      <c r="K248" s="109"/>
      <c r="L248" s="109"/>
      <c r="M248" s="109"/>
      <c r="N248" s="109">
        <f t="shared" si="12"/>
        <v>0</v>
      </c>
      <c r="O248" s="109">
        <f t="shared" si="13"/>
        <v>0</v>
      </c>
    </row>
    <row r="249" spans="1:15" s="71" customFormat="1" x14ac:dyDescent="0.3">
      <c r="A249" s="79"/>
      <c r="B249" s="55"/>
      <c r="C249" s="55"/>
      <c r="D249" s="55"/>
      <c r="E249" s="79"/>
      <c r="F249" s="79"/>
      <c r="G249" s="109"/>
      <c r="H249" s="109"/>
      <c r="I249" s="109"/>
      <c r="J249" s="109"/>
      <c r="K249" s="109"/>
      <c r="L249" s="109"/>
      <c r="M249" s="109"/>
      <c r="N249" s="109">
        <f t="shared" si="12"/>
        <v>0</v>
      </c>
      <c r="O249" s="109">
        <f t="shared" si="13"/>
        <v>0</v>
      </c>
    </row>
    <row r="250" spans="1:15" s="71" customFormat="1" x14ac:dyDescent="0.3">
      <c r="A250" s="79"/>
      <c r="B250" s="55"/>
      <c r="C250" s="55"/>
      <c r="D250" s="55"/>
      <c r="E250" s="79"/>
      <c r="F250" s="79"/>
      <c r="G250" s="109"/>
      <c r="H250" s="109"/>
      <c r="I250" s="109"/>
      <c r="J250" s="109"/>
      <c r="K250" s="109"/>
      <c r="L250" s="109"/>
      <c r="M250" s="109"/>
      <c r="N250" s="109">
        <f t="shared" si="12"/>
        <v>0</v>
      </c>
      <c r="O250" s="109">
        <f t="shared" si="13"/>
        <v>0</v>
      </c>
    </row>
    <row r="251" spans="1:15" s="71" customFormat="1" x14ac:dyDescent="0.3">
      <c r="A251" s="79"/>
      <c r="B251" s="55"/>
      <c r="C251" s="55"/>
      <c r="D251" s="55"/>
      <c r="E251" s="79"/>
      <c r="F251" s="79"/>
      <c r="G251" s="109"/>
      <c r="H251" s="109"/>
      <c r="I251" s="109"/>
      <c r="J251" s="109"/>
      <c r="K251" s="109"/>
      <c r="L251" s="109"/>
      <c r="M251" s="109"/>
      <c r="N251" s="109">
        <f t="shared" si="12"/>
        <v>0</v>
      </c>
      <c r="O251" s="109">
        <f t="shared" si="13"/>
        <v>0</v>
      </c>
    </row>
    <row r="252" spans="1:15" s="71" customFormat="1" x14ac:dyDescent="0.3">
      <c r="A252" s="79"/>
      <c r="B252" s="55"/>
      <c r="C252" s="55"/>
      <c r="D252" s="55"/>
      <c r="E252" s="79"/>
      <c r="F252" s="79"/>
      <c r="G252" s="109"/>
      <c r="H252" s="109"/>
      <c r="I252" s="109"/>
      <c r="J252" s="109"/>
      <c r="K252" s="109"/>
      <c r="L252" s="109"/>
      <c r="M252" s="109"/>
      <c r="N252" s="109">
        <f t="shared" si="12"/>
        <v>0</v>
      </c>
      <c r="O252" s="109">
        <f t="shared" si="13"/>
        <v>0</v>
      </c>
    </row>
    <row r="253" spans="1:15" s="71" customFormat="1" x14ac:dyDescent="0.3">
      <c r="A253" s="79"/>
      <c r="B253" s="55"/>
      <c r="C253" s="55"/>
      <c r="D253" s="55"/>
      <c r="E253" s="79"/>
      <c r="F253" s="79"/>
      <c r="G253" s="109"/>
      <c r="H253" s="109"/>
      <c r="I253" s="109"/>
      <c r="J253" s="109"/>
      <c r="K253" s="109"/>
      <c r="L253" s="109"/>
      <c r="M253" s="109"/>
      <c r="N253" s="109">
        <f t="shared" si="12"/>
        <v>0</v>
      </c>
      <c r="O253" s="109">
        <f t="shared" si="13"/>
        <v>0</v>
      </c>
    </row>
    <row r="254" spans="1:15" s="71" customFormat="1" x14ac:dyDescent="0.3">
      <c r="A254" s="79"/>
      <c r="B254" s="55"/>
      <c r="C254" s="55"/>
      <c r="D254" s="55"/>
      <c r="E254" s="79"/>
      <c r="F254" s="79"/>
      <c r="G254" s="109"/>
      <c r="H254" s="109"/>
      <c r="I254" s="109"/>
      <c r="J254" s="109"/>
      <c r="K254" s="109"/>
      <c r="L254" s="109"/>
      <c r="M254" s="109"/>
      <c r="N254" s="109">
        <f t="shared" si="12"/>
        <v>0</v>
      </c>
      <c r="O254" s="109">
        <f t="shared" si="13"/>
        <v>0</v>
      </c>
    </row>
    <row r="255" spans="1:15" s="71" customFormat="1" x14ac:dyDescent="0.3">
      <c r="A255" s="79"/>
      <c r="B255" s="55"/>
      <c r="C255" s="55"/>
      <c r="D255" s="55"/>
      <c r="E255" s="79"/>
      <c r="F255" s="79"/>
      <c r="G255" s="109"/>
      <c r="H255" s="109"/>
      <c r="I255" s="109"/>
      <c r="J255" s="109"/>
      <c r="K255" s="109"/>
      <c r="L255" s="109"/>
      <c r="M255" s="109"/>
      <c r="N255" s="109">
        <f t="shared" si="12"/>
        <v>0</v>
      </c>
      <c r="O255" s="109">
        <f t="shared" si="13"/>
        <v>0</v>
      </c>
    </row>
    <row r="256" spans="1:15" s="71" customFormat="1" x14ac:dyDescent="0.3">
      <c r="A256" s="79"/>
      <c r="B256" s="55"/>
      <c r="C256" s="55"/>
      <c r="D256" s="55"/>
      <c r="E256" s="79"/>
      <c r="F256" s="79"/>
      <c r="G256" s="109"/>
      <c r="H256" s="109"/>
      <c r="I256" s="109"/>
      <c r="J256" s="109"/>
      <c r="K256" s="109"/>
      <c r="L256" s="109"/>
      <c r="M256" s="109"/>
      <c r="N256" s="109">
        <f t="shared" si="12"/>
        <v>0</v>
      </c>
      <c r="O256" s="109">
        <f t="shared" si="13"/>
        <v>0</v>
      </c>
    </row>
    <row r="257" spans="1:15" s="71" customFormat="1" x14ac:dyDescent="0.3">
      <c r="A257" s="79"/>
      <c r="B257" s="55"/>
      <c r="C257" s="55"/>
      <c r="D257" s="55"/>
      <c r="E257" s="79"/>
      <c r="F257" s="79"/>
      <c r="G257" s="109"/>
      <c r="H257" s="109"/>
      <c r="I257" s="109"/>
      <c r="J257" s="109"/>
      <c r="K257" s="109"/>
      <c r="L257" s="109"/>
      <c r="M257" s="109"/>
      <c r="N257" s="109">
        <f t="shared" si="12"/>
        <v>0</v>
      </c>
      <c r="O257" s="109">
        <f t="shared" si="13"/>
        <v>0</v>
      </c>
    </row>
    <row r="258" spans="1:15" s="71" customFormat="1" x14ac:dyDescent="0.3">
      <c r="A258" s="79"/>
      <c r="B258" s="55"/>
      <c r="C258" s="55"/>
      <c r="D258" s="55"/>
      <c r="E258" s="79"/>
      <c r="F258" s="79"/>
      <c r="G258" s="109"/>
      <c r="H258" s="109"/>
      <c r="I258" s="109"/>
      <c r="J258" s="109"/>
      <c r="K258" s="109"/>
      <c r="L258" s="109"/>
      <c r="M258" s="109"/>
      <c r="N258" s="109">
        <f t="shared" si="12"/>
        <v>0</v>
      </c>
      <c r="O258" s="109">
        <f t="shared" si="13"/>
        <v>0</v>
      </c>
    </row>
    <row r="259" spans="1:15" s="71" customFormat="1" x14ac:dyDescent="0.3">
      <c r="A259" s="79"/>
      <c r="B259" s="55"/>
      <c r="C259" s="55"/>
      <c r="D259" s="55"/>
      <c r="E259" s="79"/>
      <c r="F259" s="79"/>
      <c r="G259" s="109"/>
      <c r="H259" s="109"/>
      <c r="I259" s="109"/>
      <c r="J259" s="109"/>
      <c r="K259" s="109"/>
      <c r="L259" s="109"/>
      <c r="M259" s="109"/>
      <c r="N259" s="109">
        <f t="shared" si="12"/>
        <v>0</v>
      </c>
      <c r="O259" s="109">
        <f t="shared" si="13"/>
        <v>0</v>
      </c>
    </row>
    <row r="260" spans="1:15" s="71" customFormat="1" x14ac:dyDescent="0.3">
      <c r="A260" s="79"/>
      <c r="B260" s="55"/>
      <c r="C260" s="55"/>
      <c r="D260" s="55"/>
      <c r="E260" s="79"/>
      <c r="F260" s="79"/>
      <c r="G260" s="109"/>
      <c r="H260" s="109"/>
      <c r="I260" s="109"/>
      <c r="J260" s="109"/>
      <c r="K260" s="109"/>
      <c r="L260" s="109"/>
      <c r="M260" s="109"/>
      <c r="N260" s="109">
        <f t="shared" si="12"/>
        <v>0</v>
      </c>
      <c r="O260" s="109">
        <f t="shared" si="13"/>
        <v>0</v>
      </c>
    </row>
    <row r="261" spans="1:15" s="71" customFormat="1" x14ac:dyDescent="0.3">
      <c r="A261" s="79"/>
      <c r="B261" s="55"/>
      <c r="C261" s="55"/>
      <c r="D261" s="55"/>
      <c r="E261" s="79"/>
      <c r="F261" s="79"/>
      <c r="G261" s="109"/>
      <c r="H261" s="109"/>
      <c r="I261" s="109"/>
      <c r="J261" s="109"/>
      <c r="K261" s="109"/>
      <c r="L261" s="109"/>
      <c r="M261" s="109"/>
      <c r="N261" s="109">
        <f t="shared" si="12"/>
        <v>0</v>
      </c>
      <c r="O261" s="109">
        <f t="shared" si="13"/>
        <v>0</v>
      </c>
    </row>
    <row r="262" spans="1:15" s="71" customFormat="1" x14ac:dyDescent="0.3">
      <c r="A262" s="79"/>
      <c r="B262" s="55"/>
      <c r="C262" s="55"/>
      <c r="D262" s="55"/>
      <c r="E262" s="79"/>
      <c r="F262" s="79"/>
      <c r="G262" s="109"/>
      <c r="H262" s="109"/>
      <c r="I262" s="109"/>
      <c r="J262" s="109"/>
      <c r="K262" s="109"/>
      <c r="L262" s="109"/>
      <c r="M262" s="109"/>
      <c r="N262" s="109">
        <f t="shared" si="12"/>
        <v>0</v>
      </c>
      <c r="O262" s="109">
        <f t="shared" si="13"/>
        <v>0</v>
      </c>
    </row>
    <row r="263" spans="1:15" s="71" customFormat="1" x14ac:dyDescent="0.3">
      <c r="A263" s="79"/>
      <c r="B263" s="55"/>
      <c r="C263" s="55"/>
      <c r="D263" s="55"/>
      <c r="E263" s="79"/>
      <c r="F263" s="79"/>
      <c r="G263" s="109"/>
      <c r="H263" s="109"/>
      <c r="I263" s="109"/>
      <c r="J263" s="109"/>
      <c r="K263" s="109"/>
      <c r="L263" s="109"/>
      <c r="M263" s="109"/>
      <c r="N263" s="109">
        <f t="shared" si="12"/>
        <v>0</v>
      </c>
      <c r="O263" s="109">
        <f t="shared" si="13"/>
        <v>0</v>
      </c>
    </row>
    <row r="264" spans="1:15" s="71" customFormat="1" x14ac:dyDescent="0.3">
      <c r="A264" s="79"/>
      <c r="B264" s="55"/>
      <c r="C264" s="55"/>
      <c r="D264" s="55"/>
      <c r="E264" s="79"/>
      <c r="F264" s="79"/>
      <c r="G264" s="109"/>
      <c r="H264" s="109"/>
      <c r="I264" s="109"/>
      <c r="J264" s="109"/>
      <c r="K264" s="109"/>
      <c r="L264" s="109"/>
      <c r="M264" s="109"/>
      <c r="N264" s="109">
        <f t="shared" si="12"/>
        <v>0</v>
      </c>
      <c r="O264" s="109">
        <f t="shared" si="13"/>
        <v>0</v>
      </c>
    </row>
    <row r="265" spans="1:15" s="71" customFormat="1" x14ac:dyDescent="0.3">
      <c r="A265" s="79"/>
      <c r="B265" s="55"/>
      <c r="C265" s="55"/>
      <c r="D265" s="55"/>
      <c r="E265" s="79"/>
      <c r="F265" s="79"/>
      <c r="G265" s="109"/>
      <c r="H265" s="109"/>
      <c r="I265" s="109"/>
      <c r="J265" s="109"/>
      <c r="K265" s="109"/>
      <c r="L265" s="109"/>
      <c r="M265" s="109"/>
      <c r="N265" s="109">
        <f t="shared" si="12"/>
        <v>0</v>
      </c>
      <c r="O265" s="109">
        <f t="shared" si="13"/>
        <v>0</v>
      </c>
    </row>
    <row r="266" spans="1:15" s="71" customFormat="1" x14ac:dyDescent="0.3">
      <c r="A266" s="79"/>
      <c r="B266" s="55"/>
      <c r="C266" s="55"/>
      <c r="D266" s="55"/>
      <c r="E266" s="79"/>
      <c r="F266" s="79"/>
      <c r="G266" s="109"/>
      <c r="H266" s="109"/>
      <c r="I266" s="109"/>
      <c r="J266" s="109"/>
      <c r="K266" s="109"/>
      <c r="L266" s="109"/>
      <c r="M266" s="109"/>
      <c r="N266" s="109">
        <f t="shared" si="12"/>
        <v>0</v>
      </c>
      <c r="O266" s="109">
        <f t="shared" si="13"/>
        <v>0</v>
      </c>
    </row>
    <row r="267" spans="1:15" s="71" customFormat="1" x14ac:dyDescent="0.3">
      <c r="A267" s="79"/>
      <c r="B267" s="55"/>
      <c r="C267" s="55"/>
      <c r="D267" s="55"/>
      <c r="E267" s="79"/>
      <c r="F267" s="79"/>
      <c r="G267" s="109"/>
      <c r="H267" s="109"/>
      <c r="I267" s="109"/>
      <c r="J267" s="109"/>
      <c r="K267" s="109"/>
      <c r="L267" s="109"/>
      <c r="M267" s="109"/>
      <c r="N267" s="109">
        <f t="shared" si="12"/>
        <v>0</v>
      </c>
      <c r="O267" s="109">
        <f t="shared" si="13"/>
        <v>0</v>
      </c>
    </row>
    <row r="268" spans="1:15" s="71" customFormat="1" x14ac:dyDescent="0.3">
      <c r="A268" s="79"/>
      <c r="B268" s="55"/>
      <c r="C268" s="55"/>
      <c r="D268" s="55"/>
      <c r="E268" s="79"/>
      <c r="F268" s="79"/>
      <c r="G268" s="109"/>
      <c r="H268" s="109"/>
      <c r="I268" s="109"/>
      <c r="J268" s="109"/>
      <c r="K268" s="109"/>
      <c r="L268" s="109"/>
      <c r="M268" s="109"/>
      <c r="N268" s="109">
        <f t="shared" si="12"/>
        <v>0</v>
      </c>
      <c r="O268" s="109">
        <f t="shared" si="13"/>
        <v>0</v>
      </c>
    </row>
    <row r="269" spans="1:15" s="71" customFormat="1" x14ac:dyDescent="0.3">
      <c r="A269" s="79"/>
      <c r="B269" s="55"/>
      <c r="C269" s="55"/>
      <c r="D269" s="55"/>
      <c r="E269" s="79"/>
      <c r="F269" s="79"/>
      <c r="G269" s="109"/>
      <c r="H269" s="109"/>
      <c r="I269" s="109"/>
      <c r="J269" s="109"/>
      <c r="K269" s="109"/>
      <c r="L269" s="109"/>
      <c r="M269" s="109"/>
      <c r="N269" s="109">
        <f t="shared" si="12"/>
        <v>0</v>
      </c>
      <c r="O269" s="109">
        <f t="shared" si="13"/>
        <v>0</v>
      </c>
    </row>
    <row r="270" spans="1:15" s="71" customFormat="1" x14ac:dyDescent="0.3">
      <c r="A270" s="79"/>
      <c r="B270" s="55"/>
      <c r="C270" s="55"/>
      <c r="D270" s="55"/>
      <c r="E270" s="79"/>
      <c r="F270" s="79"/>
      <c r="G270" s="109"/>
      <c r="H270" s="109"/>
      <c r="I270" s="109"/>
      <c r="J270" s="109"/>
      <c r="K270" s="109"/>
      <c r="L270" s="109"/>
      <c r="M270" s="109"/>
      <c r="N270" s="109">
        <f t="shared" si="12"/>
        <v>0</v>
      </c>
      <c r="O270" s="109">
        <f t="shared" si="13"/>
        <v>0</v>
      </c>
    </row>
    <row r="271" spans="1:15" s="71" customFormat="1" x14ac:dyDescent="0.3">
      <c r="A271" s="79"/>
      <c r="B271" s="55"/>
      <c r="C271" s="55"/>
      <c r="D271" s="55"/>
      <c r="E271" s="79"/>
      <c r="F271" s="79"/>
      <c r="G271" s="109"/>
      <c r="H271" s="109"/>
      <c r="I271" s="109"/>
      <c r="J271" s="109"/>
      <c r="K271" s="109"/>
      <c r="L271" s="109"/>
      <c r="M271" s="109"/>
      <c r="N271" s="109">
        <f t="shared" si="12"/>
        <v>0</v>
      </c>
      <c r="O271" s="109">
        <f t="shared" si="13"/>
        <v>0</v>
      </c>
    </row>
    <row r="272" spans="1:15" s="71" customFormat="1" x14ac:dyDescent="0.3">
      <c r="A272" s="79"/>
      <c r="B272" s="55"/>
      <c r="C272" s="55"/>
      <c r="D272" s="55"/>
      <c r="E272" s="79"/>
      <c r="F272" s="79"/>
      <c r="G272" s="109"/>
      <c r="H272" s="109"/>
      <c r="I272" s="109"/>
      <c r="J272" s="109"/>
      <c r="K272" s="109"/>
      <c r="L272" s="109"/>
      <c r="M272" s="109"/>
      <c r="N272" s="109">
        <f t="shared" si="12"/>
        <v>0</v>
      </c>
      <c r="O272" s="109">
        <f t="shared" si="13"/>
        <v>0</v>
      </c>
    </row>
    <row r="273" spans="1:15" s="71" customFormat="1" x14ac:dyDescent="0.3">
      <c r="A273" s="79"/>
      <c r="B273" s="55"/>
      <c r="C273" s="55"/>
      <c r="D273" s="55"/>
      <c r="E273" s="79"/>
      <c r="F273" s="79"/>
      <c r="G273" s="109"/>
      <c r="H273" s="109"/>
      <c r="I273" s="109"/>
      <c r="J273" s="109"/>
      <c r="K273" s="109"/>
      <c r="L273" s="109"/>
      <c r="M273" s="109"/>
      <c r="N273" s="109">
        <f t="shared" si="12"/>
        <v>0</v>
      </c>
      <c r="O273" s="109">
        <f t="shared" si="13"/>
        <v>0</v>
      </c>
    </row>
    <row r="274" spans="1:15" s="71" customFormat="1" x14ac:dyDescent="0.3">
      <c r="A274" s="79"/>
      <c r="B274" s="55"/>
      <c r="C274" s="55"/>
      <c r="D274" s="55"/>
      <c r="E274" s="79"/>
      <c r="F274" s="79"/>
      <c r="G274" s="109"/>
      <c r="H274" s="109"/>
      <c r="I274" s="109"/>
      <c r="J274" s="109"/>
      <c r="K274" s="109"/>
      <c r="L274" s="109"/>
      <c r="M274" s="109"/>
      <c r="N274" s="109">
        <f t="shared" si="12"/>
        <v>0</v>
      </c>
      <c r="O274" s="109">
        <f t="shared" si="13"/>
        <v>0</v>
      </c>
    </row>
    <row r="275" spans="1:15" s="71" customFormat="1" x14ac:dyDescent="0.3">
      <c r="A275" s="79"/>
      <c r="B275" s="55"/>
      <c r="C275" s="55"/>
      <c r="D275" s="55"/>
      <c r="E275" s="79"/>
      <c r="F275" s="79"/>
      <c r="G275" s="109"/>
      <c r="H275" s="109"/>
      <c r="I275" s="109"/>
      <c r="J275" s="109"/>
      <c r="K275" s="109"/>
      <c r="L275" s="109"/>
      <c r="M275" s="109"/>
      <c r="N275" s="109">
        <f t="shared" si="12"/>
        <v>0</v>
      </c>
      <c r="O275" s="109">
        <f t="shared" si="13"/>
        <v>0</v>
      </c>
    </row>
    <row r="276" spans="1:15" s="71" customFormat="1" x14ac:dyDescent="0.3">
      <c r="A276" s="79"/>
      <c r="B276" s="55"/>
      <c r="C276" s="55"/>
      <c r="D276" s="55"/>
      <c r="E276" s="79"/>
      <c r="F276" s="79"/>
      <c r="G276" s="109"/>
      <c r="H276" s="109"/>
      <c r="I276" s="109"/>
      <c r="J276" s="109"/>
      <c r="K276" s="109"/>
      <c r="L276" s="109"/>
      <c r="M276" s="109"/>
      <c r="N276" s="109">
        <f t="shared" si="12"/>
        <v>0</v>
      </c>
      <c r="O276" s="109">
        <f t="shared" si="13"/>
        <v>0</v>
      </c>
    </row>
    <row r="277" spans="1:15" s="71" customFormat="1" x14ac:dyDescent="0.3">
      <c r="A277" s="79"/>
      <c r="B277" s="55"/>
      <c r="C277" s="55"/>
      <c r="D277" s="55"/>
      <c r="E277" s="79"/>
      <c r="F277" s="79"/>
      <c r="G277" s="109"/>
      <c r="H277" s="109"/>
      <c r="I277" s="109"/>
      <c r="J277" s="109"/>
      <c r="K277" s="109"/>
      <c r="L277" s="109"/>
      <c r="M277" s="109"/>
      <c r="N277" s="109">
        <f t="shared" ref="N277:N290" si="14">I277+K277</f>
        <v>0</v>
      </c>
      <c r="O277" s="109">
        <f t="shared" ref="O277:O290" si="15">G277+H277+I277+J277+K277+L277+M277</f>
        <v>0</v>
      </c>
    </row>
    <row r="278" spans="1:15" s="71" customFormat="1" x14ac:dyDescent="0.3">
      <c r="A278" s="79"/>
      <c r="B278" s="55"/>
      <c r="C278" s="55"/>
      <c r="D278" s="55"/>
      <c r="E278" s="79"/>
      <c r="F278" s="79"/>
      <c r="G278" s="109"/>
      <c r="H278" s="109"/>
      <c r="I278" s="109"/>
      <c r="J278" s="109"/>
      <c r="K278" s="109"/>
      <c r="L278" s="109"/>
      <c r="M278" s="109"/>
      <c r="N278" s="109">
        <f t="shared" si="14"/>
        <v>0</v>
      </c>
      <c r="O278" s="109">
        <f t="shared" si="15"/>
        <v>0</v>
      </c>
    </row>
    <row r="279" spans="1:15" s="71" customFormat="1" x14ac:dyDescent="0.3">
      <c r="A279" s="79"/>
      <c r="B279" s="55"/>
      <c r="C279" s="55"/>
      <c r="D279" s="55"/>
      <c r="E279" s="79"/>
      <c r="F279" s="79"/>
      <c r="G279" s="109"/>
      <c r="H279" s="109"/>
      <c r="I279" s="109"/>
      <c r="J279" s="109"/>
      <c r="K279" s="109"/>
      <c r="L279" s="109"/>
      <c r="M279" s="109"/>
      <c r="N279" s="109">
        <f t="shared" si="14"/>
        <v>0</v>
      </c>
      <c r="O279" s="109">
        <f t="shared" si="15"/>
        <v>0</v>
      </c>
    </row>
    <row r="280" spans="1:15" s="71" customFormat="1" x14ac:dyDescent="0.3">
      <c r="A280" s="79"/>
      <c r="B280" s="55"/>
      <c r="C280" s="55"/>
      <c r="D280" s="55"/>
      <c r="E280" s="79"/>
      <c r="F280" s="79"/>
      <c r="G280" s="109"/>
      <c r="H280" s="109"/>
      <c r="I280" s="109"/>
      <c r="J280" s="109"/>
      <c r="K280" s="109"/>
      <c r="L280" s="109"/>
      <c r="M280" s="109"/>
      <c r="N280" s="109">
        <f t="shared" si="14"/>
        <v>0</v>
      </c>
      <c r="O280" s="109">
        <f t="shared" si="15"/>
        <v>0</v>
      </c>
    </row>
    <row r="281" spans="1:15" s="71" customFormat="1" x14ac:dyDescent="0.3">
      <c r="A281" s="79"/>
      <c r="B281" s="55"/>
      <c r="C281" s="55"/>
      <c r="D281" s="55"/>
      <c r="E281" s="79"/>
      <c r="F281" s="79"/>
      <c r="G281" s="109"/>
      <c r="H281" s="109"/>
      <c r="I281" s="109"/>
      <c r="J281" s="109"/>
      <c r="K281" s="109"/>
      <c r="L281" s="109"/>
      <c r="M281" s="109"/>
      <c r="N281" s="109">
        <f t="shared" si="14"/>
        <v>0</v>
      </c>
      <c r="O281" s="109">
        <f t="shared" si="15"/>
        <v>0</v>
      </c>
    </row>
    <row r="282" spans="1:15" s="71" customFormat="1" x14ac:dyDescent="0.3">
      <c r="A282" s="79"/>
      <c r="B282" s="55"/>
      <c r="C282" s="55"/>
      <c r="D282" s="55"/>
      <c r="E282" s="79"/>
      <c r="F282" s="79"/>
      <c r="G282" s="109"/>
      <c r="H282" s="109"/>
      <c r="I282" s="109"/>
      <c r="J282" s="109"/>
      <c r="K282" s="109"/>
      <c r="L282" s="109"/>
      <c r="M282" s="109"/>
      <c r="N282" s="109">
        <f t="shared" si="14"/>
        <v>0</v>
      </c>
      <c r="O282" s="109">
        <f t="shared" si="15"/>
        <v>0</v>
      </c>
    </row>
    <row r="283" spans="1:15" s="71" customFormat="1" x14ac:dyDescent="0.3">
      <c r="A283" s="79"/>
      <c r="B283" s="55"/>
      <c r="C283" s="55"/>
      <c r="D283" s="55"/>
      <c r="E283" s="79"/>
      <c r="F283" s="79"/>
      <c r="G283" s="109"/>
      <c r="H283" s="109"/>
      <c r="I283" s="109"/>
      <c r="J283" s="109"/>
      <c r="K283" s="109"/>
      <c r="L283" s="109"/>
      <c r="M283" s="109"/>
      <c r="N283" s="109">
        <f t="shared" si="14"/>
        <v>0</v>
      </c>
      <c r="O283" s="109">
        <f t="shared" si="15"/>
        <v>0</v>
      </c>
    </row>
    <row r="284" spans="1:15" s="71" customFormat="1" x14ac:dyDescent="0.3">
      <c r="A284" s="79"/>
      <c r="B284" s="55"/>
      <c r="C284" s="55"/>
      <c r="D284" s="55"/>
      <c r="E284" s="79"/>
      <c r="F284" s="79"/>
      <c r="G284" s="109"/>
      <c r="H284" s="109"/>
      <c r="I284" s="109"/>
      <c r="J284" s="109"/>
      <c r="K284" s="109"/>
      <c r="L284" s="109"/>
      <c r="M284" s="109"/>
      <c r="N284" s="109">
        <f t="shared" si="14"/>
        <v>0</v>
      </c>
      <c r="O284" s="109">
        <f t="shared" si="15"/>
        <v>0</v>
      </c>
    </row>
    <row r="285" spans="1:15" s="71" customFormat="1" x14ac:dyDescent="0.3">
      <c r="A285" s="79"/>
      <c r="B285" s="55"/>
      <c r="C285" s="55"/>
      <c r="D285" s="55"/>
      <c r="E285" s="79"/>
      <c r="F285" s="79"/>
      <c r="G285" s="109"/>
      <c r="H285" s="109"/>
      <c r="I285" s="109"/>
      <c r="J285" s="109"/>
      <c r="K285" s="109"/>
      <c r="L285" s="109"/>
      <c r="M285" s="109"/>
      <c r="N285" s="109">
        <f t="shared" si="14"/>
        <v>0</v>
      </c>
      <c r="O285" s="109">
        <f t="shared" si="15"/>
        <v>0</v>
      </c>
    </row>
    <row r="286" spans="1:15" s="71" customFormat="1" x14ac:dyDescent="0.3">
      <c r="A286" s="79"/>
      <c r="B286" s="55"/>
      <c r="C286" s="55"/>
      <c r="D286" s="55"/>
      <c r="E286" s="79"/>
      <c r="F286" s="79"/>
      <c r="G286" s="109"/>
      <c r="H286" s="109"/>
      <c r="I286" s="109"/>
      <c r="J286" s="109"/>
      <c r="K286" s="109"/>
      <c r="L286" s="109"/>
      <c r="M286" s="109"/>
      <c r="N286" s="109">
        <f t="shared" si="14"/>
        <v>0</v>
      </c>
      <c r="O286" s="109">
        <f t="shared" si="15"/>
        <v>0</v>
      </c>
    </row>
    <row r="287" spans="1:15" s="71" customFormat="1" x14ac:dyDescent="0.3">
      <c r="A287" s="79"/>
      <c r="B287" s="55"/>
      <c r="C287" s="55"/>
      <c r="D287" s="55"/>
      <c r="E287" s="79"/>
      <c r="F287" s="79"/>
      <c r="G287" s="109"/>
      <c r="H287" s="109"/>
      <c r="I287" s="109"/>
      <c r="J287" s="109"/>
      <c r="K287" s="109"/>
      <c r="L287" s="109"/>
      <c r="M287" s="109"/>
      <c r="N287" s="109">
        <f t="shared" si="14"/>
        <v>0</v>
      </c>
      <c r="O287" s="109">
        <f t="shared" si="15"/>
        <v>0</v>
      </c>
    </row>
    <row r="288" spans="1:15" s="71" customFormat="1" x14ac:dyDescent="0.3">
      <c r="A288" s="79"/>
      <c r="B288" s="55"/>
      <c r="C288" s="55"/>
      <c r="D288" s="55"/>
      <c r="E288" s="79"/>
      <c r="F288" s="79"/>
      <c r="G288" s="109"/>
      <c r="H288" s="109"/>
      <c r="I288" s="109"/>
      <c r="J288" s="109"/>
      <c r="K288" s="109"/>
      <c r="L288" s="109"/>
      <c r="M288" s="109"/>
      <c r="N288" s="109">
        <f t="shared" si="14"/>
        <v>0</v>
      </c>
      <c r="O288" s="109">
        <f t="shared" si="15"/>
        <v>0</v>
      </c>
    </row>
    <row r="289" spans="1:15" s="71" customFormat="1" x14ac:dyDescent="0.3">
      <c r="A289" s="79"/>
      <c r="B289" s="55"/>
      <c r="C289" s="55"/>
      <c r="D289" s="55"/>
      <c r="E289" s="79"/>
      <c r="F289" s="79"/>
      <c r="G289" s="109"/>
      <c r="H289" s="109"/>
      <c r="I289" s="109"/>
      <c r="J289" s="109"/>
      <c r="K289" s="109"/>
      <c r="L289" s="109"/>
      <c r="M289" s="109"/>
      <c r="N289" s="109">
        <f t="shared" si="14"/>
        <v>0</v>
      </c>
      <c r="O289" s="109">
        <f t="shared" si="15"/>
        <v>0</v>
      </c>
    </row>
    <row r="290" spans="1:15" s="71" customFormat="1" x14ac:dyDescent="0.3">
      <c r="A290" s="170"/>
      <c r="B290" s="171"/>
      <c r="C290" s="171"/>
      <c r="D290" s="171"/>
      <c r="E290" s="170"/>
      <c r="F290" s="170"/>
      <c r="G290" s="172"/>
      <c r="H290" s="172"/>
      <c r="I290" s="172"/>
      <c r="J290" s="172"/>
      <c r="K290" s="172"/>
      <c r="L290" s="172"/>
      <c r="M290" s="172"/>
      <c r="N290" s="172">
        <f t="shared" si="14"/>
        <v>0</v>
      </c>
      <c r="O290" s="172">
        <f t="shared" si="15"/>
        <v>0</v>
      </c>
    </row>
    <row r="291" spans="1:15" s="71" customFormat="1" x14ac:dyDescent="0.3">
      <c r="A291" s="237" t="s">
        <v>25</v>
      </c>
      <c r="B291" s="237"/>
      <c r="C291" s="237"/>
      <c r="D291" s="237"/>
      <c r="E291" s="237"/>
      <c r="F291" s="234"/>
      <c r="G291" s="172">
        <f>SUM(G5:G290)</f>
        <v>0</v>
      </c>
      <c r="H291" s="172">
        <f t="shared" ref="H291:M291" si="16">SUM(H5:H290)</f>
        <v>0</v>
      </c>
      <c r="I291" s="172">
        <f t="shared" si="16"/>
        <v>0</v>
      </c>
      <c r="J291" s="172">
        <f t="shared" si="16"/>
        <v>0</v>
      </c>
      <c r="K291" s="172">
        <f t="shared" si="16"/>
        <v>0</v>
      </c>
      <c r="L291" s="172">
        <f t="shared" si="16"/>
        <v>0</v>
      </c>
      <c r="M291" s="172">
        <f t="shared" si="16"/>
        <v>0</v>
      </c>
      <c r="N291" s="111"/>
      <c r="O291" s="113"/>
    </row>
    <row r="292" spans="1:15" ht="28.8" x14ac:dyDescent="0.3">
      <c r="A292" s="177"/>
      <c r="B292" s="177"/>
      <c r="C292" s="177"/>
      <c r="D292" s="177"/>
      <c r="E292" s="177"/>
      <c r="F292" s="177"/>
      <c r="G292" s="61" t="s">
        <v>43</v>
      </c>
      <c r="H292" s="60" t="s">
        <v>28</v>
      </c>
      <c r="I292" s="60" t="s">
        <v>23</v>
      </c>
      <c r="J292" s="60" t="s">
        <v>29</v>
      </c>
      <c r="K292" s="60" t="s">
        <v>24</v>
      </c>
      <c r="L292" s="60" t="s">
        <v>30</v>
      </c>
      <c r="M292" s="62" t="s">
        <v>31</v>
      </c>
      <c r="N292" s="177"/>
      <c r="O292" s="113"/>
    </row>
    <row r="296" spans="1:15" x14ac:dyDescent="0.3">
      <c r="A296" s="238"/>
      <c r="B296" s="238"/>
      <c r="C296" s="238"/>
      <c r="D296" s="238"/>
      <c r="E296" s="238"/>
      <c r="F296" s="238"/>
    </row>
  </sheetData>
  <mergeCells count="4">
    <mergeCell ref="A2:J2"/>
    <mergeCell ref="A3:J3"/>
    <mergeCell ref="A296:F296"/>
    <mergeCell ref="A291:F291"/>
  </mergeCells>
  <conditionalFormatting sqref="A5:O290">
    <cfRule type="expression" dxfId="7" priority="74">
      <formula>$G5&lt;&gt;0</formula>
    </cfRule>
  </conditionalFormatting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CB808433-AFF4-44DA-AAD7-E7B5460EE7D7}">
            <xm:f>AND($A5&lt;&gt;0,$A5&lt;&gt;'Ledger Report'!$A$78,$A5&lt;&gt;'Ledger Report'!$A$79,$A5&lt;&gt;'Ledger Report'!$A$80,$A5&lt;&gt;'Ledger Report'!$A$81,$A5&lt;&gt;'Ledger Report'!$A$82,$A5&lt;&gt;'Ledger Report'!$A$83,$A5&lt;&gt;'Ledger Report'!$A$84,$A5&lt;&gt;'Ledger Report'!$A$85)</xm:f>
            <x14:dxf>
              <fill>
                <patternFill>
                  <bgColor theme="5" tint="0.59996337778862885"/>
                </patternFill>
              </fill>
            </x14:dxf>
          </x14:cfRule>
          <xm:sqref>A5:O290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G35" sqref="G35"/>
    </sheetView>
  </sheetViews>
  <sheetFormatPr defaultRowHeight="14.4" x14ac:dyDescent="0.3"/>
  <cols>
    <col min="1" max="1" width="11.88671875" bestFit="1" customWidth="1"/>
    <col min="3" max="3" width="9.109375" style="71"/>
    <col min="4" max="4" width="10.6640625" bestFit="1" customWidth="1"/>
    <col min="5" max="5" width="36.6640625" customWidth="1"/>
    <col min="6" max="6" width="12.44140625" customWidth="1"/>
    <col min="14" max="14" width="12" customWidth="1"/>
  </cols>
  <sheetData>
    <row r="1" spans="1:15" x14ac:dyDescent="0.3">
      <c r="A1" s="48"/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5.6" x14ac:dyDescent="0.3">
      <c r="A2" s="232" t="s">
        <v>63</v>
      </c>
      <c r="B2" s="232"/>
      <c r="C2" s="232"/>
      <c r="D2" s="232"/>
      <c r="E2" s="232"/>
      <c r="F2" s="232"/>
      <c r="G2" s="232"/>
      <c r="H2" s="232"/>
      <c r="I2" s="232"/>
      <c r="J2" s="232"/>
      <c r="K2" s="56"/>
      <c r="L2" s="56"/>
      <c r="M2" s="56"/>
      <c r="N2" s="56"/>
      <c r="O2" s="56"/>
    </row>
    <row r="3" spans="1:15" ht="15.6" x14ac:dyDescent="0.3">
      <c r="A3" s="233" t="s">
        <v>48</v>
      </c>
      <c r="B3" s="233"/>
      <c r="C3" s="233"/>
      <c r="D3" s="233"/>
      <c r="E3" s="233"/>
      <c r="F3" s="233"/>
      <c r="G3" s="233"/>
      <c r="H3" s="233"/>
      <c r="I3" s="233"/>
      <c r="J3" s="233"/>
      <c r="K3" s="56"/>
      <c r="L3" s="56"/>
      <c r="M3" s="56"/>
      <c r="N3" s="56"/>
      <c r="O3" s="56"/>
    </row>
    <row r="4" spans="1:15" ht="28.8" x14ac:dyDescent="0.3">
      <c r="A4" s="61" t="s">
        <v>18</v>
      </c>
      <c r="B4" s="60" t="s">
        <v>19</v>
      </c>
      <c r="C4" s="60" t="s">
        <v>20</v>
      </c>
      <c r="D4" s="60" t="s">
        <v>62</v>
      </c>
      <c r="E4" s="61" t="s">
        <v>21</v>
      </c>
      <c r="F4" s="60" t="s">
        <v>22</v>
      </c>
      <c r="G4" s="62" t="s">
        <v>43</v>
      </c>
      <c r="H4" s="60" t="s">
        <v>28</v>
      </c>
      <c r="I4" s="60" t="s">
        <v>23</v>
      </c>
      <c r="J4" s="60" t="s">
        <v>29</v>
      </c>
      <c r="K4" s="60" t="s">
        <v>24</v>
      </c>
      <c r="L4" s="60" t="s">
        <v>30</v>
      </c>
      <c r="M4" s="62" t="s">
        <v>31</v>
      </c>
      <c r="N4" s="61" t="s">
        <v>44</v>
      </c>
      <c r="O4" s="61" t="s">
        <v>45</v>
      </c>
    </row>
    <row r="5" spans="1:15" x14ac:dyDescent="0.3">
      <c r="A5" s="58"/>
      <c r="B5" s="58"/>
      <c r="C5" s="79"/>
      <c r="D5" s="118"/>
      <c r="E5" s="58"/>
      <c r="F5" s="58"/>
      <c r="G5" s="109"/>
      <c r="H5" s="109"/>
      <c r="I5" s="109"/>
      <c r="J5" s="109"/>
      <c r="K5" s="109"/>
      <c r="L5" s="109"/>
      <c r="M5" s="109"/>
      <c r="N5" s="109">
        <f t="shared" ref="N5:N10" si="0">I5+K5</f>
        <v>0</v>
      </c>
      <c r="O5" s="109">
        <f t="shared" ref="O5:O10" si="1">G5+H5+I5+J5+K5+L5+M5</f>
        <v>0</v>
      </c>
    </row>
    <row r="6" spans="1:15" x14ac:dyDescent="0.3">
      <c r="A6" s="58"/>
      <c r="B6" s="58"/>
      <c r="C6" s="79"/>
      <c r="D6" s="58"/>
      <c r="E6" s="58"/>
      <c r="F6" s="58"/>
      <c r="G6" s="109"/>
      <c r="H6" s="109"/>
      <c r="I6" s="109"/>
      <c r="J6" s="109"/>
      <c r="K6" s="109"/>
      <c r="L6" s="109"/>
      <c r="M6" s="109"/>
      <c r="N6" s="109">
        <f t="shared" si="0"/>
        <v>0</v>
      </c>
      <c r="O6" s="109">
        <f t="shared" si="1"/>
        <v>0</v>
      </c>
    </row>
    <row r="7" spans="1:15" x14ac:dyDescent="0.3">
      <c r="A7" s="58"/>
      <c r="B7" s="58"/>
      <c r="C7" s="79"/>
      <c r="D7" s="58"/>
      <c r="E7" s="58"/>
      <c r="F7" s="58"/>
      <c r="G7" s="109"/>
      <c r="H7" s="109"/>
      <c r="I7" s="10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58"/>
      <c r="B8" s="58"/>
      <c r="C8" s="79"/>
      <c r="D8" s="58"/>
      <c r="E8" s="58"/>
      <c r="F8" s="58"/>
      <c r="G8" s="109"/>
      <c r="H8" s="109"/>
      <c r="I8" s="109"/>
      <c r="J8" s="109"/>
      <c r="K8" s="109"/>
      <c r="L8" s="109"/>
      <c r="M8" s="109"/>
      <c r="N8" s="109">
        <f t="shared" si="0"/>
        <v>0</v>
      </c>
      <c r="O8" s="109">
        <f t="shared" si="1"/>
        <v>0</v>
      </c>
    </row>
    <row r="9" spans="1:15" x14ac:dyDescent="0.3">
      <c r="A9" s="58"/>
      <c r="B9" s="58"/>
      <c r="C9" s="79"/>
      <c r="D9" s="58"/>
      <c r="E9" s="58"/>
      <c r="F9" s="58"/>
      <c r="G9" s="109"/>
      <c r="H9" s="109"/>
      <c r="I9" s="109"/>
      <c r="J9" s="109"/>
      <c r="K9" s="109"/>
      <c r="L9" s="109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8"/>
      <c r="B10" s="58"/>
      <c r="C10" s="79"/>
      <c r="D10" s="58"/>
      <c r="E10" s="58"/>
      <c r="F10" s="58"/>
      <c r="G10" s="109"/>
      <c r="H10" s="109"/>
      <c r="I10" s="109"/>
      <c r="J10" s="109"/>
      <c r="K10" s="109"/>
      <c r="L10" s="109"/>
      <c r="M10" s="109"/>
      <c r="N10" s="109">
        <f t="shared" si="0"/>
        <v>0</v>
      </c>
      <c r="O10" s="109">
        <f t="shared" si="1"/>
        <v>0</v>
      </c>
    </row>
    <row r="11" spans="1:15" x14ac:dyDescent="0.3">
      <c r="A11" s="237" t="s">
        <v>25</v>
      </c>
      <c r="B11" s="237"/>
      <c r="C11" s="237"/>
      <c r="D11" s="237"/>
      <c r="E11" s="237"/>
      <c r="F11" s="234"/>
      <c r="G11" s="109">
        <f>SUM(G5:G10)</f>
        <v>0</v>
      </c>
      <c r="H11" s="109">
        <f t="shared" ref="H11:M11" si="2">SUM(H5:H10)</f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09">
        <f t="shared" si="2"/>
        <v>0</v>
      </c>
      <c r="N11" s="113"/>
      <c r="O11" s="113"/>
    </row>
    <row r="12" spans="1:15" ht="28.8" x14ac:dyDescent="0.3">
      <c r="A12" s="56"/>
      <c r="B12" s="56"/>
      <c r="D12" s="56"/>
      <c r="E12" s="56"/>
      <c r="F12" s="56"/>
      <c r="G12" s="61" t="s">
        <v>43</v>
      </c>
      <c r="H12" s="60" t="s">
        <v>28</v>
      </c>
      <c r="I12" s="60" t="s">
        <v>23</v>
      </c>
      <c r="J12" s="60" t="s">
        <v>29</v>
      </c>
      <c r="K12" s="60" t="s">
        <v>24</v>
      </c>
      <c r="L12" s="60" t="s">
        <v>30</v>
      </c>
      <c r="M12" s="62" t="s">
        <v>31</v>
      </c>
      <c r="N12" s="59"/>
      <c r="O12" s="59"/>
    </row>
    <row r="13" spans="1:15" x14ac:dyDescent="0.3">
      <c r="A13" s="56"/>
      <c r="B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9"/>
      <c r="O13" s="59"/>
    </row>
  </sheetData>
  <mergeCells count="3">
    <mergeCell ref="A2:J2"/>
    <mergeCell ref="A3:J3"/>
    <mergeCell ref="A11:F11"/>
  </mergeCells>
  <conditionalFormatting sqref="A5:O10">
    <cfRule type="expression" dxfId="5" priority="2">
      <formula>$G5&lt;&gt;0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E23C4D-3772-40D7-B4D9-0EEF295DFACE}">
            <xm:f>AND($A5&lt;&gt;0,$A5&lt;&gt;'Ledger Report'!$A$85,$A5&lt;&gt;'Ledger Report'!$A$86,$A5&lt;&gt;'Ledger Report'!$A$87,$A5&lt;&gt;'Ledger Report'!$A$88)</xm:f>
            <x14:dxf>
              <fill>
                <patternFill>
                  <bgColor theme="5" tint="0.59996337778862885"/>
                </patternFill>
              </fill>
            </x14:dxf>
          </x14:cfRule>
          <xm:sqref>A5:O10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topLeftCell="B1" workbookViewId="0">
      <selection activeCell="N18" sqref="N18"/>
    </sheetView>
  </sheetViews>
  <sheetFormatPr defaultRowHeight="14.4" x14ac:dyDescent="0.3"/>
  <cols>
    <col min="1" max="1" width="11.88671875" bestFit="1" customWidth="1"/>
    <col min="3" max="3" width="9.109375" style="71"/>
    <col min="5" max="5" width="38.109375" customWidth="1"/>
    <col min="6" max="6" width="13.109375" customWidth="1"/>
    <col min="9" max="9" width="11.5546875" bestFit="1" customWidth="1"/>
    <col min="14" max="14" width="12.6640625" customWidth="1"/>
    <col min="15" max="15" width="11.5546875" bestFit="1" customWidth="1"/>
  </cols>
  <sheetData>
    <row r="2" spans="1:15" ht="15.6" x14ac:dyDescent="0.3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</row>
    <row r="3" spans="1:15" ht="15.6" x14ac:dyDescent="0.3">
      <c r="A3" s="233" t="s">
        <v>50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5" ht="28.8" x14ac:dyDescent="0.3">
      <c r="A4" s="61" t="s">
        <v>18</v>
      </c>
      <c r="B4" s="60" t="s">
        <v>19</v>
      </c>
      <c r="C4" s="60" t="s">
        <v>20</v>
      </c>
      <c r="D4" s="60" t="s">
        <v>62</v>
      </c>
      <c r="E4" s="61" t="s">
        <v>21</v>
      </c>
      <c r="F4" s="60" t="s">
        <v>22</v>
      </c>
      <c r="G4" s="62" t="s">
        <v>43</v>
      </c>
      <c r="H4" s="60" t="s">
        <v>28</v>
      </c>
      <c r="I4" s="60" t="s">
        <v>23</v>
      </c>
      <c r="J4" s="60" t="s">
        <v>29</v>
      </c>
      <c r="K4" s="60" t="s">
        <v>24</v>
      </c>
      <c r="L4" s="60" t="s">
        <v>30</v>
      </c>
      <c r="M4" s="62" t="s">
        <v>31</v>
      </c>
      <c r="N4" s="61" t="s">
        <v>44</v>
      </c>
      <c r="O4" s="61" t="s">
        <v>45</v>
      </c>
    </row>
    <row r="5" spans="1:15" x14ac:dyDescent="0.3">
      <c r="A5" s="170"/>
      <c r="B5" s="170"/>
      <c r="C5" s="170"/>
      <c r="D5" s="170"/>
      <c r="E5" s="170"/>
      <c r="F5" s="170"/>
      <c r="G5" s="172"/>
      <c r="H5" s="172"/>
      <c r="I5" s="172"/>
      <c r="J5" s="172"/>
      <c r="K5" s="172"/>
      <c r="L5" s="172"/>
      <c r="M5" s="172"/>
      <c r="N5" s="172">
        <f t="shared" ref="N5:N10" si="0">I5+K5</f>
        <v>0</v>
      </c>
      <c r="O5" s="172">
        <f t="shared" ref="O5:O10" si="1">G5+H5+I5+J5+K5+L5+M5</f>
        <v>0</v>
      </c>
    </row>
    <row r="6" spans="1:15" x14ac:dyDescent="0.3">
      <c r="A6" s="58"/>
      <c r="B6" s="58"/>
      <c r="C6" s="79"/>
      <c r="D6" s="58"/>
      <c r="E6" s="58"/>
      <c r="F6" s="58"/>
      <c r="G6" s="109"/>
      <c r="H6" s="109"/>
      <c r="I6" s="109"/>
      <c r="J6" s="109"/>
      <c r="K6" s="109"/>
      <c r="L6" s="109"/>
      <c r="M6" s="109"/>
      <c r="N6" s="109">
        <f t="shared" si="0"/>
        <v>0</v>
      </c>
      <c r="O6" s="109">
        <f t="shared" si="1"/>
        <v>0</v>
      </c>
    </row>
    <row r="7" spans="1:15" x14ac:dyDescent="0.3">
      <c r="A7" s="58"/>
      <c r="B7" s="58"/>
      <c r="C7" s="79"/>
      <c r="D7" s="58"/>
      <c r="E7" s="58"/>
      <c r="F7" s="58"/>
      <c r="G7" s="109"/>
      <c r="H7" s="109"/>
      <c r="I7" s="10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58"/>
      <c r="B8" s="58"/>
      <c r="C8" s="79"/>
      <c r="D8" s="58"/>
      <c r="E8" s="58"/>
      <c r="F8" s="58"/>
      <c r="G8" s="109"/>
      <c r="H8" s="109"/>
      <c r="I8" s="109"/>
      <c r="J8" s="109"/>
      <c r="K8" s="109"/>
      <c r="L8" s="109"/>
      <c r="M8" s="109"/>
      <c r="N8" s="109">
        <f t="shared" si="0"/>
        <v>0</v>
      </c>
      <c r="O8" s="109">
        <f t="shared" si="1"/>
        <v>0</v>
      </c>
    </row>
    <row r="9" spans="1:15" x14ac:dyDescent="0.3">
      <c r="A9" s="58"/>
      <c r="B9" s="58"/>
      <c r="C9" s="79"/>
      <c r="D9" s="58"/>
      <c r="E9" s="58"/>
      <c r="F9" s="58"/>
      <c r="G9" s="109"/>
      <c r="H9" s="109"/>
      <c r="I9" s="109"/>
      <c r="J9" s="109"/>
      <c r="K9" s="109"/>
      <c r="L9" s="109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8"/>
      <c r="B10" s="58"/>
      <c r="C10" s="79"/>
      <c r="D10" s="58"/>
      <c r="E10" s="58"/>
      <c r="F10" s="58"/>
      <c r="G10" s="109"/>
      <c r="H10" s="109"/>
      <c r="I10" s="109"/>
      <c r="J10" s="109"/>
      <c r="K10" s="109"/>
      <c r="L10" s="109"/>
      <c r="M10" s="109"/>
      <c r="N10" s="109">
        <f t="shared" si="0"/>
        <v>0</v>
      </c>
      <c r="O10" s="172">
        <f t="shared" si="1"/>
        <v>0</v>
      </c>
    </row>
    <row r="11" spans="1:15" x14ac:dyDescent="0.3">
      <c r="A11" s="237" t="s">
        <v>25</v>
      </c>
      <c r="B11" s="237"/>
      <c r="C11" s="237"/>
      <c r="D11" s="237"/>
      <c r="E11" s="237"/>
      <c r="F11" s="234"/>
      <c r="G11" s="109">
        <f>SUM(G5:G10)</f>
        <v>0</v>
      </c>
      <c r="H11" s="109">
        <f t="shared" ref="H11:M11" si="2">SUM(H5:H10)</f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09">
        <f t="shared" si="2"/>
        <v>0</v>
      </c>
      <c r="N11" s="113"/>
      <c r="O11" s="113"/>
    </row>
    <row r="12" spans="1:15" ht="28.8" x14ac:dyDescent="0.3">
      <c r="A12" s="56"/>
      <c r="B12" s="56"/>
      <c r="D12" s="56"/>
      <c r="E12" s="56"/>
      <c r="F12" s="56"/>
      <c r="G12" s="61" t="s">
        <v>43</v>
      </c>
      <c r="H12" s="60" t="s">
        <v>28</v>
      </c>
      <c r="I12" s="60" t="s">
        <v>23</v>
      </c>
      <c r="J12" s="60" t="s">
        <v>29</v>
      </c>
      <c r="K12" s="60" t="s">
        <v>24</v>
      </c>
      <c r="L12" s="60" t="s">
        <v>30</v>
      </c>
      <c r="M12" s="62" t="s">
        <v>31</v>
      </c>
      <c r="N12" s="59"/>
      <c r="O12" s="113"/>
    </row>
  </sheetData>
  <mergeCells count="3">
    <mergeCell ref="A2:J2"/>
    <mergeCell ref="A3:J3"/>
    <mergeCell ref="A11:F11"/>
  </mergeCells>
  <conditionalFormatting sqref="A5:O10">
    <cfRule type="expression" dxfId="3" priority="2">
      <formula>$G5&lt;&gt;0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4DB7C49-0DBF-4322-A7C3-0F7FCE3BF427}">
            <xm:f>AND($A5&lt;&gt;0,$A5&lt;&gt;'Ledger Report'!$A$88,$A5&lt;&gt;'Ledger Report'!$A$89,$A5&lt;&gt;'Ledger Report'!$A$90,$A5&lt;&gt;'Ledger Report'!$A$91,$A5&lt;&gt;'Ledger Report'!$A$92)</xm:f>
            <x14:dxf>
              <fill>
                <patternFill>
                  <bgColor theme="5" tint="0.59996337778862885"/>
                </patternFill>
              </fill>
            </x14:dxf>
          </x14:cfRule>
          <xm:sqref>A5:O10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workbookViewId="0">
      <selection activeCell="E24" sqref="E24"/>
    </sheetView>
  </sheetViews>
  <sheetFormatPr defaultRowHeight="14.4" x14ac:dyDescent="0.3"/>
  <cols>
    <col min="1" max="1" width="11.88671875" bestFit="1" customWidth="1"/>
    <col min="4" max="4" width="38.109375" customWidth="1"/>
    <col min="5" max="5" width="12.6640625" customWidth="1"/>
    <col min="13" max="13" width="12.33203125" customWidth="1"/>
  </cols>
  <sheetData>
    <row r="2" spans="1:14" ht="15.6" x14ac:dyDescent="0.3">
      <c r="A2" s="232" t="s">
        <v>36</v>
      </c>
      <c r="B2" s="232"/>
      <c r="C2" s="232"/>
      <c r="D2" s="232"/>
      <c r="E2" s="232"/>
      <c r="F2" s="232"/>
      <c r="G2" s="232"/>
      <c r="H2" s="232"/>
      <c r="I2" s="232"/>
    </row>
    <row r="3" spans="1:14" ht="15.6" x14ac:dyDescent="0.3">
      <c r="A3" s="233" t="s">
        <v>49</v>
      </c>
      <c r="B3" s="233"/>
      <c r="C3" s="233"/>
      <c r="D3" s="233"/>
      <c r="E3" s="233"/>
      <c r="F3" s="233"/>
      <c r="G3" s="233"/>
      <c r="H3" s="233"/>
      <c r="I3" s="233"/>
    </row>
    <row r="4" spans="1:14" ht="28.8" x14ac:dyDescent="0.3">
      <c r="A4" s="61" t="s">
        <v>18</v>
      </c>
      <c r="B4" s="60" t="s">
        <v>19</v>
      </c>
      <c r="C4" s="60" t="s">
        <v>20</v>
      </c>
      <c r="D4" s="61" t="s">
        <v>21</v>
      </c>
      <c r="E4" s="60" t="s">
        <v>22</v>
      </c>
      <c r="F4" s="62" t="s">
        <v>43</v>
      </c>
      <c r="G4" s="60" t="s">
        <v>28</v>
      </c>
      <c r="H4" s="60" t="s">
        <v>23</v>
      </c>
      <c r="I4" s="60" t="s">
        <v>29</v>
      </c>
      <c r="J4" s="60" t="s">
        <v>24</v>
      </c>
      <c r="K4" s="60" t="s">
        <v>30</v>
      </c>
      <c r="L4" s="62" t="s">
        <v>31</v>
      </c>
      <c r="M4" s="61" t="s">
        <v>44</v>
      </c>
      <c r="N4" s="61" t="s">
        <v>45</v>
      </c>
    </row>
    <row r="5" spans="1:14" x14ac:dyDescent="0.3">
      <c r="A5" s="58"/>
      <c r="B5" s="58"/>
      <c r="C5" s="58"/>
      <c r="D5" s="58"/>
      <c r="E5" s="58"/>
      <c r="F5" s="109"/>
      <c r="G5" s="109"/>
      <c r="H5" s="109"/>
      <c r="I5" s="109"/>
      <c r="J5" s="109"/>
      <c r="K5" s="109"/>
      <c r="L5" s="109"/>
      <c r="M5" s="109">
        <f t="shared" ref="M5:M10" si="0">H5+J5</f>
        <v>0</v>
      </c>
      <c r="N5" s="109">
        <f t="shared" ref="N5:N10" si="1">F5+G5+H5+I5+J5+K5+L5</f>
        <v>0</v>
      </c>
    </row>
    <row r="6" spans="1:14" x14ac:dyDescent="0.3">
      <c r="A6" s="58"/>
      <c r="B6" s="58"/>
      <c r="C6" s="58"/>
      <c r="D6" s="58"/>
      <c r="E6" s="58"/>
      <c r="F6" s="109"/>
      <c r="G6" s="109"/>
      <c r="H6" s="109"/>
      <c r="I6" s="109"/>
      <c r="J6" s="109"/>
      <c r="K6" s="109"/>
      <c r="L6" s="109"/>
      <c r="M6" s="109">
        <f t="shared" si="0"/>
        <v>0</v>
      </c>
      <c r="N6" s="109">
        <f t="shared" si="1"/>
        <v>0</v>
      </c>
    </row>
    <row r="7" spans="1:14" x14ac:dyDescent="0.3">
      <c r="A7" s="58"/>
      <c r="B7" s="58"/>
      <c r="C7" s="58"/>
      <c r="D7" s="58"/>
      <c r="E7" s="58"/>
      <c r="F7" s="109"/>
      <c r="G7" s="109"/>
      <c r="H7" s="109"/>
      <c r="I7" s="109"/>
      <c r="J7" s="109"/>
      <c r="K7" s="109"/>
      <c r="L7" s="109"/>
      <c r="M7" s="109">
        <f t="shared" si="0"/>
        <v>0</v>
      </c>
      <c r="N7" s="109">
        <f t="shared" si="1"/>
        <v>0</v>
      </c>
    </row>
    <row r="8" spans="1:14" x14ac:dyDescent="0.3">
      <c r="A8" s="58"/>
      <c r="B8" s="58"/>
      <c r="C8" s="58"/>
      <c r="D8" s="58"/>
      <c r="E8" s="58"/>
      <c r="F8" s="109"/>
      <c r="G8" s="109"/>
      <c r="H8" s="109"/>
      <c r="I8" s="109"/>
      <c r="J8" s="109"/>
      <c r="K8" s="109"/>
      <c r="L8" s="109"/>
      <c r="M8" s="109">
        <f t="shared" si="0"/>
        <v>0</v>
      </c>
      <c r="N8" s="109">
        <f t="shared" si="1"/>
        <v>0</v>
      </c>
    </row>
    <row r="9" spans="1:14" x14ac:dyDescent="0.3">
      <c r="A9" s="58"/>
      <c r="B9" s="58"/>
      <c r="C9" s="58"/>
      <c r="D9" s="58"/>
      <c r="E9" s="58"/>
      <c r="F9" s="109"/>
      <c r="G9" s="109"/>
      <c r="H9" s="109"/>
      <c r="I9" s="109"/>
      <c r="J9" s="109"/>
      <c r="K9" s="109"/>
      <c r="L9" s="109"/>
      <c r="M9" s="109">
        <f t="shared" si="0"/>
        <v>0</v>
      </c>
      <c r="N9" s="109">
        <f t="shared" si="1"/>
        <v>0</v>
      </c>
    </row>
    <row r="10" spans="1:14" x14ac:dyDescent="0.3">
      <c r="A10" s="58"/>
      <c r="B10" s="58"/>
      <c r="C10" s="58"/>
      <c r="D10" s="58"/>
      <c r="E10" s="58"/>
      <c r="F10" s="109"/>
      <c r="G10" s="109"/>
      <c r="H10" s="109"/>
      <c r="I10" s="109"/>
      <c r="J10" s="109"/>
      <c r="K10" s="109"/>
      <c r="L10" s="109"/>
      <c r="M10" s="109">
        <f t="shared" si="0"/>
        <v>0</v>
      </c>
      <c r="N10" s="109">
        <f t="shared" si="1"/>
        <v>0</v>
      </c>
    </row>
    <row r="11" spans="1:14" x14ac:dyDescent="0.3">
      <c r="A11" s="237" t="s">
        <v>25</v>
      </c>
      <c r="B11" s="237"/>
      <c r="C11" s="237"/>
      <c r="D11" s="237"/>
      <c r="E11" s="234"/>
      <c r="F11" s="109">
        <f>SUM(F5:F10)</f>
        <v>0</v>
      </c>
      <c r="G11" s="109">
        <f t="shared" ref="G11:L11" si="2">SUM(G5:G10)</f>
        <v>0</v>
      </c>
      <c r="H11" s="109">
        <f t="shared" si="2"/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13"/>
      <c r="N11" s="113"/>
    </row>
    <row r="12" spans="1:14" ht="28.8" x14ac:dyDescent="0.3">
      <c r="A12" s="56"/>
      <c r="B12" s="56"/>
      <c r="C12" s="56"/>
      <c r="D12" s="56"/>
      <c r="E12" s="56"/>
      <c r="F12" s="61" t="s">
        <v>43</v>
      </c>
      <c r="G12" s="60" t="s">
        <v>28</v>
      </c>
      <c r="H12" s="60" t="s">
        <v>23</v>
      </c>
      <c r="I12" s="60" t="s">
        <v>29</v>
      </c>
      <c r="J12" s="60" t="s">
        <v>24</v>
      </c>
      <c r="K12" s="60" t="s">
        <v>30</v>
      </c>
      <c r="L12" s="62" t="s">
        <v>31</v>
      </c>
      <c r="M12" s="59"/>
      <c r="N12" s="59"/>
    </row>
  </sheetData>
  <mergeCells count="3">
    <mergeCell ref="A2:I2"/>
    <mergeCell ref="A3:I3"/>
    <mergeCell ref="A11:E11"/>
  </mergeCells>
  <conditionalFormatting sqref="A5:N10">
    <cfRule type="expression" dxfId="1" priority="1">
      <formula>$A5&lt;&gt;0</formula>
    </cfRule>
    <cfRule type="expression" dxfId="0" priority="2">
      <formula>$F5&lt;&gt;0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zoomScale="80" zoomScaleNormal="80" workbookViewId="0">
      <selection activeCell="P10" sqref="P10"/>
    </sheetView>
  </sheetViews>
  <sheetFormatPr defaultRowHeight="14.4" x14ac:dyDescent="0.3"/>
  <cols>
    <col min="1" max="1" width="17.5546875" customWidth="1"/>
    <col min="2" max="2" width="25" customWidth="1"/>
    <col min="3" max="3" width="14.33203125" customWidth="1"/>
    <col min="4" max="4" width="14.5546875" customWidth="1"/>
    <col min="5" max="5" width="14" customWidth="1"/>
    <col min="6" max="6" width="14.88671875" customWidth="1"/>
    <col min="7" max="7" width="14" customWidth="1"/>
    <col min="8" max="8" width="14.5546875" customWidth="1"/>
    <col min="9" max="9" width="14.33203125" customWidth="1"/>
    <col min="10" max="10" width="14.5546875" customWidth="1"/>
    <col min="11" max="11" width="15.5546875" customWidth="1"/>
    <col min="12" max="12" width="15" customWidth="1"/>
    <col min="13" max="13" width="14.6640625" customWidth="1"/>
    <col min="14" max="14" width="15.33203125" customWidth="1"/>
    <col min="15" max="15" width="14.5546875" customWidth="1"/>
    <col min="16" max="16" width="13.88671875" style="71" customWidth="1"/>
    <col min="17" max="17" width="16" customWidth="1"/>
    <col min="18" max="18" width="17" customWidth="1"/>
    <col min="19" max="20" width="13.5546875" customWidth="1"/>
  </cols>
  <sheetData>
    <row r="1" spans="1:20" ht="21" x14ac:dyDescent="0.4">
      <c r="A1" s="226" t="str">
        <f>'Ledger Report'!A1</f>
        <v>Name of Account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71"/>
    </row>
    <row r="2" spans="1:20" ht="28.8" x14ac:dyDescent="0.3">
      <c r="A2" s="80" t="str">
        <f>'Ledger Report'!A2</f>
        <v>Object codes</v>
      </c>
      <c r="B2" s="80" t="str">
        <f>'Ledger Report'!B2</f>
        <v xml:space="preserve">Personnel </v>
      </c>
      <c r="C2" s="80" t="str">
        <f>'Ledger Report'!C2</f>
        <v>Balance</v>
      </c>
      <c r="D2" s="97" t="s">
        <v>59</v>
      </c>
      <c r="E2" s="98" t="s">
        <v>60</v>
      </c>
      <c r="F2" s="98" t="s">
        <v>61</v>
      </c>
      <c r="G2" s="98" t="s">
        <v>68</v>
      </c>
      <c r="H2" s="98" t="s">
        <v>69</v>
      </c>
      <c r="I2" s="98" t="s">
        <v>70</v>
      </c>
      <c r="J2" s="96" t="s">
        <v>71</v>
      </c>
      <c r="K2" s="96" t="s">
        <v>72</v>
      </c>
      <c r="L2" s="96" t="s">
        <v>73</v>
      </c>
      <c r="M2" s="96" t="s">
        <v>74</v>
      </c>
      <c r="N2" s="96" t="s">
        <v>75</v>
      </c>
      <c r="O2" s="96" t="s">
        <v>76</v>
      </c>
      <c r="P2" s="96" t="s">
        <v>45</v>
      </c>
      <c r="Q2" s="99" t="s">
        <v>2</v>
      </c>
      <c r="R2" s="99" t="s">
        <v>77</v>
      </c>
      <c r="S2" s="124" t="s">
        <v>65</v>
      </c>
      <c r="T2" s="127"/>
    </row>
    <row r="3" spans="1:20" x14ac:dyDescent="0.3">
      <c r="A3" s="80"/>
      <c r="B3" s="80"/>
      <c r="C3" s="80"/>
      <c r="D3" s="83">
        <v>7</v>
      </c>
      <c r="E3" s="84">
        <v>8</v>
      </c>
      <c r="F3" s="84">
        <v>9</v>
      </c>
      <c r="G3" s="83">
        <v>10</v>
      </c>
      <c r="H3" s="83">
        <v>11</v>
      </c>
      <c r="I3" s="85">
        <v>12</v>
      </c>
      <c r="J3" s="84">
        <v>1</v>
      </c>
      <c r="K3" s="84">
        <v>2</v>
      </c>
      <c r="L3" s="84">
        <v>3</v>
      </c>
      <c r="M3" s="84">
        <v>4</v>
      </c>
      <c r="N3" s="84">
        <v>5</v>
      </c>
      <c r="O3" s="84">
        <v>6</v>
      </c>
      <c r="P3" s="84"/>
      <c r="Q3" s="86"/>
      <c r="R3" s="86"/>
      <c r="S3" s="125"/>
      <c r="T3" s="128"/>
    </row>
    <row r="4" spans="1:20" x14ac:dyDescent="0.3">
      <c r="A4" s="227">
        <f>'Ledger Report'!A4</f>
        <v>1110</v>
      </c>
      <c r="B4" s="84" t="str">
        <f>'Ledger Report'!B4</f>
        <v>***</v>
      </c>
      <c r="C4" s="114">
        <f>'Ledger Report'!C4</f>
        <v>0</v>
      </c>
      <c r="D4" s="70">
        <f>SUMPRODUCT((MONTH('Personnel 1000'!$C$5:'Personnel 1000'!$C$93)='Ledger Report'!D$3)*('Personnel 1000'!$E$5:'Personnel 1000'!$E$93='Ledger Report'!$B4)*('Personnel 1000'!$P$5:'Personnel 1000'!$P$93))</f>
        <v>0</v>
      </c>
      <c r="E4" s="70">
        <f>SUMPRODUCT((MONTH('Personnel 1000'!$C$5:'Personnel 1000'!$C$93)='Ledger Report'!E$3)*('Personnel 1000'!$E$5:'Personnel 1000'!$E$93='Ledger Report'!$B4)*('Personnel 1000'!$P$5:'Personnel 1000'!$P$93))</f>
        <v>0</v>
      </c>
      <c r="F4" s="70">
        <f>SUMPRODUCT((MONTH('Personnel 1000'!$C$5:'Personnel 1000'!$C$93)='Ledger Report'!F$3)*('Personnel 1000'!$E$5:'Personnel 1000'!$E$93='Ledger Report'!$B4)*('Personnel 1000'!$P$5:'Personnel 1000'!$P$93))</f>
        <v>0</v>
      </c>
      <c r="G4" s="70">
        <f>SUMPRODUCT((MONTH('Personnel 1000'!$C$5:'Personnel 1000'!$C$93)='Ledger Report'!G$3)*('Personnel 1000'!$E$5:'Personnel 1000'!$E$93='Ledger Report'!$B4)*('Personnel 1000'!$P$5:'Personnel 1000'!$P$93))</f>
        <v>0</v>
      </c>
      <c r="H4" s="70">
        <f>SUMPRODUCT((MONTH('Personnel 1000'!$C$5:'Personnel 1000'!$C$93)='Ledger Report'!H$3)*('Personnel 1000'!$E$5:'Personnel 1000'!$E$93='Ledger Report'!$B4)*('Personnel 1000'!$P$5:'Personnel 1000'!$P$93))</f>
        <v>0</v>
      </c>
      <c r="I4" s="70">
        <f>SUMPRODUCT((MONTH('Personnel 1000'!$C$5:'Personnel 1000'!$C$93)='Ledger Report'!I$3)*('Personnel 1000'!$E$5:'Personnel 1000'!$E$93='Ledger Report'!$B4)*('Personnel 1000'!$P$5:'Personnel 1000'!$P$93))</f>
        <v>0</v>
      </c>
      <c r="J4" s="70">
        <f>SUMPRODUCT((MONTH('Personnel 1000'!$C$5:'Personnel 1000'!$C$93)='Ledger Report'!J$3)*('Personnel 1000'!$E$5:'Personnel 1000'!$E$93='Ledger Report'!$B4)*('Personnel 1000'!$P$5:'Personnel 1000'!$P$93))</f>
        <v>0</v>
      </c>
      <c r="K4" s="70">
        <f>SUMPRODUCT((MONTH('Personnel 1000'!$C$5:'Personnel 1000'!$C$93)='Ledger Report'!K$3)*('Personnel 1000'!$E$5:'Personnel 1000'!$E$93='Ledger Report'!$B4)*('Personnel 1000'!$P$5:'Personnel 1000'!$P$93))</f>
        <v>0</v>
      </c>
      <c r="L4" s="70">
        <f>SUMPRODUCT((MONTH('Personnel 1000'!$C$5:'Personnel 1000'!$C$93)='Ledger Report'!L$3)*('Personnel 1000'!$E$5:'Personnel 1000'!$E$93='Ledger Report'!$B4)*('Personnel 1000'!$P$5:'Personnel 1000'!$P$93))</f>
        <v>0</v>
      </c>
      <c r="M4" s="70">
        <f>SUMPRODUCT((MONTH('Personnel 1000'!$C$5:'Personnel 1000'!$C$93)='Ledger Report'!M$3)*('Personnel 1000'!$E$5:'Personnel 1000'!$E$93='Ledger Report'!$B4)*('Personnel 1000'!$P$5:'Personnel 1000'!$P$93))</f>
        <v>0</v>
      </c>
      <c r="N4" s="70">
        <f>SUMPRODUCT((MONTH('Personnel 1000'!$C$5:'Personnel 1000'!$C$93)='Ledger Report'!N$3)*('Personnel 1000'!$E$5:'Personnel 1000'!$E$93='Ledger Report'!$B4)*('Personnel 1000'!$P$5:'Personnel 1000'!$P$93))</f>
        <v>0</v>
      </c>
      <c r="O4" s="70">
        <f>SUMPRODUCT((MONTH('Personnel 1000'!$C$5:'Personnel 1000'!$C$93)='Ledger Report'!O$3)*('Personnel 1000'!$E$5:'Personnel 1000'!$E$93='Ledger Report'!$B4)*('Personnel 1000'!$P$5:'Personnel 1000'!$P$93))</f>
        <v>0</v>
      </c>
      <c r="P4" s="106">
        <f>SUM(D4:O4)</f>
        <v>0</v>
      </c>
      <c r="Q4" s="114">
        <f>C4-D4-E4-F4-G4-H4-I4-J4-K4-L4-M4-N4-O4</f>
        <v>0</v>
      </c>
      <c r="R4" s="108">
        <v>0</v>
      </c>
      <c r="S4" s="126">
        <f>Q4+SUM(O4)-R4</f>
        <v>0</v>
      </c>
      <c r="T4" s="129"/>
    </row>
    <row r="5" spans="1:20" x14ac:dyDescent="0.3">
      <c r="A5" s="228"/>
      <c r="B5" s="84" t="str">
        <f>'Ledger Report'!B5</f>
        <v>***</v>
      </c>
      <c r="C5" s="114">
        <f>'Ledger Report'!C5</f>
        <v>0</v>
      </c>
      <c r="D5" s="70">
        <f>SUMPRODUCT((MONTH('Personnel 1000'!$C$5:'Personnel 1000'!$C$93)='Ledger Report'!D$3)*('Personnel 1000'!$E$5:'Personnel 1000'!$E$93='Ledger Report'!$B5)*('Personnel 1000'!$P$5:'Personnel 1000'!$P$93))</f>
        <v>0</v>
      </c>
      <c r="E5" s="70">
        <f>SUMPRODUCT((MONTH('Personnel 1000'!$C$5:'Personnel 1000'!$C$93)='Ledger Report'!E$3)*('Personnel 1000'!$E$5:'Personnel 1000'!$E$93='Ledger Report'!$B5)*('Personnel 1000'!$P$5:'Personnel 1000'!$P$93))</f>
        <v>0</v>
      </c>
      <c r="F5" s="70">
        <f>SUMPRODUCT((MONTH('Personnel 1000'!$C$5:'Personnel 1000'!$C$93)='Ledger Report'!F$3)*('Personnel 1000'!$E$5:'Personnel 1000'!$E$93='Ledger Report'!$B5)*('Personnel 1000'!$P$5:'Personnel 1000'!$P$93))</f>
        <v>0</v>
      </c>
      <c r="G5" s="70">
        <f>SUMPRODUCT((MONTH('Personnel 1000'!$C$5:'Personnel 1000'!$C$93)='Ledger Report'!G$3)*('Personnel 1000'!$E$5:'Personnel 1000'!$E$93='Ledger Report'!$B5)*('Personnel 1000'!$P$5:'Personnel 1000'!$P$93))</f>
        <v>0</v>
      </c>
      <c r="H5" s="70">
        <f>SUMPRODUCT((MONTH('Personnel 1000'!$C$5:'Personnel 1000'!$C$93)='Ledger Report'!H$3)*('Personnel 1000'!$E$5:'Personnel 1000'!$E$93='Ledger Report'!$B5)*('Personnel 1000'!$P$5:'Personnel 1000'!$P$93))</f>
        <v>0</v>
      </c>
      <c r="I5" s="70">
        <f>SUMPRODUCT((MONTH('Personnel 1000'!$C$5:'Personnel 1000'!$C$93)='Ledger Report'!I$3)*('Personnel 1000'!$E$5:'Personnel 1000'!$E$93='Ledger Report'!$B5)*('Personnel 1000'!$P$5:'Personnel 1000'!$P$93))</f>
        <v>0</v>
      </c>
      <c r="J5" s="70">
        <f>SUMPRODUCT((MONTH('Personnel 1000'!$C$5:'Personnel 1000'!$C$93)='Ledger Report'!J$3)*('Personnel 1000'!$E$5:'Personnel 1000'!$E$93='Ledger Report'!$B5)*('Personnel 1000'!$P$5:'Personnel 1000'!$P$93))</f>
        <v>0</v>
      </c>
      <c r="K5" s="70">
        <f>SUMPRODUCT((MONTH('Personnel 1000'!$C$5:'Personnel 1000'!$C$93)='Ledger Report'!K$3)*('Personnel 1000'!$E$5:'Personnel 1000'!$E$93='Ledger Report'!$B5)*('Personnel 1000'!$P$5:'Personnel 1000'!$P$93))</f>
        <v>0</v>
      </c>
      <c r="L5" s="70">
        <f>SUMPRODUCT((MONTH('Personnel 1000'!$C$5:'Personnel 1000'!$C$93)='Ledger Report'!L$3)*('Personnel 1000'!$E$5:'Personnel 1000'!$E$93='Ledger Report'!$B5)*('Personnel 1000'!$P$5:'Personnel 1000'!$P$93))</f>
        <v>0</v>
      </c>
      <c r="M5" s="70">
        <f>SUMPRODUCT((MONTH('Personnel 1000'!$C$5:'Personnel 1000'!$C$93)='Ledger Report'!M$3)*('Personnel 1000'!$E$5:'Personnel 1000'!$E$93='Ledger Report'!$B5)*('Personnel 1000'!$P$5:'Personnel 1000'!$P$93))</f>
        <v>0</v>
      </c>
      <c r="N5" s="70">
        <f>SUMPRODUCT((MONTH('Personnel 1000'!$C$5:'Personnel 1000'!$C$93)='Ledger Report'!N$3)*('Personnel 1000'!$E$5:'Personnel 1000'!$E$93='Ledger Report'!$B5)*('Personnel 1000'!$P$5:'Personnel 1000'!$P$93))</f>
        <v>0</v>
      </c>
      <c r="O5" s="70">
        <f>SUMPRODUCT((MONTH('Personnel 1000'!$C$5:'Personnel 1000'!$C$93)='Ledger Report'!O$3)*('Personnel 1000'!$E$5:'Personnel 1000'!$E$93='Ledger Report'!$B5)*('Personnel 1000'!$P$5:'Personnel 1000'!$P$93))</f>
        <v>0</v>
      </c>
      <c r="P5" s="106">
        <f>SUM(D5:O5)</f>
        <v>0</v>
      </c>
      <c r="Q5" s="114">
        <f>C5-D5-E5-F5-G5-H5-I5-J5-K5-L5-M5-N5-O5</f>
        <v>0</v>
      </c>
      <c r="R5" s="108">
        <v>0</v>
      </c>
      <c r="S5" s="126">
        <f>Q5+SUM(O5)-R5</f>
        <v>0</v>
      </c>
      <c r="T5" s="129"/>
    </row>
    <row r="6" spans="1:20" x14ac:dyDescent="0.3">
      <c r="A6" s="228"/>
      <c r="B6" s="84" t="str">
        <f>'Ledger Report'!B6</f>
        <v>***</v>
      </c>
      <c r="C6" s="114">
        <f>'Ledger Report'!C6</f>
        <v>0</v>
      </c>
      <c r="D6" s="70">
        <f>SUMPRODUCT((MONTH('Personnel 1000'!$C$5:'Personnel 1000'!$C$93)='Ledger Report'!D$3)*('Personnel 1000'!$E$5:'Personnel 1000'!$E$93='Ledger Report'!$B6)*('Personnel 1000'!$P$5:'Personnel 1000'!$P$93))</f>
        <v>0</v>
      </c>
      <c r="E6" s="70">
        <f>SUMPRODUCT((MONTH('Personnel 1000'!$C$5:'Personnel 1000'!$C$93)='Ledger Report'!E$3)*('Personnel 1000'!$E$5:'Personnel 1000'!$E$93='Ledger Report'!$B6)*('Personnel 1000'!$P$5:'Personnel 1000'!$P$93))</f>
        <v>0</v>
      </c>
      <c r="F6" s="70">
        <f>SUMPRODUCT((MONTH('Personnel 1000'!$C$5:'Personnel 1000'!$C$93)='Ledger Report'!F$3)*('Personnel 1000'!$E$5:'Personnel 1000'!$E$93='Ledger Report'!$B6)*('Personnel 1000'!$P$5:'Personnel 1000'!$P$93))</f>
        <v>0</v>
      </c>
      <c r="G6" s="70">
        <f>SUMPRODUCT((MONTH('Personnel 1000'!$C$5:'Personnel 1000'!$C$93)='Ledger Report'!G$3)*('Personnel 1000'!$E$5:'Personnel 1000'!$E$93='Ledger Report'!$B6)*('Personnel 1000'!$P$5:'Personnel 1000'!$P$93))</f>
        <v>0</v>
      </c>
      <c r="H6" s="70">
        <f>SUMPRODUCT((MONTH('Personnel 1000'!$C$5:'Personnel 1000'!$C$93)='Ledger Report'!H$3)*('Personnel 1000'!$E$5:'Personnel 1000'!$E$93='Ledger Report'!$B6)*('Personnel 1000'!$P$5:'Personnel 1000'!$P$93))</f>
        <v>0</v>
      </c>
      <c r="I6" s="70">
        <f>SUMPRODUCT((MONTH('Personnel 1000'!$C$5:'Personnel 1000'!$C$93)='Ledger Report'!I$3)*('Personnel 1000'!$E$5:'Personnel 1000'!$E$93='Ledger Report'!$B6)*('Personnel 1000'!$P$5:'Personnel 1000'!$P$93))</f>
        <v>0</v>
      </c>
      <c r="J6" s="70">
        <f>SUMPRODUCT((MONTH('Personnel 1000'!$C$5:'Personnel 1000'!$C$93)='Ledger Report'!J$3)*('Personnel 1000'!$E$5:'Personnel 1000'!$E$93='Ledger Report'!$B6)*('Personnel 1000'!$P$5:'Personnel 1000'!$P$93))</f>
        <v>0</v>
      </c>
      <c r="K6" s="70">
        <f>SUMPRODUCT((MONTH('Personnel 1000'!$C$5:'Personnel 1000'!$C$93)='Ledger Report'!K$3)*('Personnel 1000'!$E$5:'Personnel 1000'!$E$93='Ledger Report'!$B6)*('Personnel 1000'!$P$5:'Personnel 1000'!$P$93))</f>
        <v>0</v>
      </c>
      <c r="L6" s="70">
        <f>SUMPRODUCT((MONTH('Personnel 1000'!$C$5:'Personnel 1000'!$C$93)='Ledger Report'!L$3)*('Personnel 1000'!$E$5:'Personnel 1000'!$E$93='Ledger Report'!$B6)*('Personnel 1000'!$P$5:'Personnel 1000'!$P$93))</f>
        <v>0</v>
      </c>
      <c r="M6" s="70">
        <f>SUMPRODUCT((MONTH('Personnel 1000'!$C$5:'Personnel 1000'!$C$93)='Ledger Report'!M$3)*('Personnel 1000'!$E$5:'Personnel 1000'!$E$93='Ledger Report'!$B6)*('Personnel 1000'!$P$5:'Personnel 1000'!$P$93))</f>
        <v>0</v>
      </c>
      <c r="N6" s="70">
        <f>SUMPRODUCT((MONTH('Personnel 1000'!$C$5:'Personnel 1000'!$C$93)='Ledger Report'!N$3)*('Personnel 1000'!$E$5:'Personnel 1000'!$E$93='Ledger Report'!$B6)*('Personnel 1000'!$P$5:'Personnel 1000'!$P$93))</f>
        <v>0</v>
      </c>
      <c r="O6" s="70">
        <f>SUMPRODUCT((MONTH('Personnel 1000'!$C$5:'Personnel 1000'!$C$93)='Ledger Report'!O$3)*('Personnel 1000'!$E$5:'Personnel 1000'!$E$93='Ledger Report'!$B6)*('Personnel 1000'!$P$5:'Personnel 1000'!$P$93))</f>
        <v>0</v>
      </c>
      <c r="P6" s="106">
        <f t="shared" ref="P6" si="0">SUM(D6:O6)</f>
        <v>0</v>
      </c>
      <c r="Q6" s="114">
        <f t="shared" ref="Q6:Q86" si="1">C6-D6-E6-F6-G6-H6-I6-J6-K6-L6-M6-N6-O6</f>
        <v>0</v>
      </c>
      <c r="R6" s="108">
        <v>0</v>
      </c>
      <c r="S6" s="126">
        <f>Q6+SUM(O6)-R6</f>
        <v>0</v>
      </c>
      <c r="T6" s="129"/>
    </row>
    <row r="7" spans="1:20" s="209" customFormat="1" x14ac:dyDescent="0.3">
      <c r="A7" s="228"/>
      <c r="B7" s="84" t="s">
        <v>81</v>
      </c>
      <c r="C7" s="114">
        <f>'Ledger Report'!C7</f>
        <v>0</v>
      </c>
      <c r="D7" s="70">
        <f>SUMPRODUCT((MONTH('Personnel 1000'!$C$5:'Personnel 1000'!$C$93)='Ledger Report'!D$3)*('Personnel 1000'!$E$5:'Personnel 1000'!$E$93='Ledger Report'!$B7)*('Personnel 1000'!$P$5:'Personnel 1000'!$P$93))</f>
        <v>0</v>
      </c>
      <c r="E7" s="70">
        <f>SUMPRODUCT((MONTH('Personnel 1000'!$C$5:'Personnel 1000'!$C$93)='Ledger Report'!E$3)*('Personnel 1000'!$E$5:'Personnel 1000'!$E$93='Ledger Report'!$B7)*('Personnel 1000'!$P$5:'Personnel 1000'!$P$93))</f>
        <v>0</v>
      </c>
      <c r="F7" s="70">
        <f>SUMPRODUCT((MONTH('Personnel 1000'!$C$5:'Personnel 1000'!$C$93)='Ledger Report'!F$3)*('Personnel 1000'!$E$5:'Personnel 1000'!$E$93='Ledger Report'!$B7)*('Personnel 1000'!$P$5:'Personnel 1000'!$P$93))</f>
        <v>0</v>
      </c>
      <c r="G7" s="70">
        <f>SUMPRODUCT((MONTH('Personnel 1000'!$C$5:'Personnel 1000'!$C$93)='Ledger Report'!G$3)*('Personnel 1000'!$E$5:'Personnel 1000'!$E$93='Ledger Report'!$B7)*('Personnel 1000'!$P$5:'Personnel 1000'!$P$93))</f>
        <v>0</v>
      </c>
      <c r="H7" s="70">
        <f>SUMPRODUCT((MONTH('Personnel 1000'!$C$5:'Personnel 1000'!$C$93)='Ledger Report'!H$3)*('Personnel 1000'!$E$5:'Personnel 1000'!$E$93='Ledger Report'!$B7)*('Personnel 1000'!$P$5:'Personnel 1000'!$P$93))</f>
        <v>0</v>
      </c>
      <c r="I7" s="70">
        <f>SUMPRODUCT((MONTH('Personnel 1000'!$C$5:'Personnel 1000'!$C$93)='Ledger Report'!I$3)*('Personnel 1000'!$E$5:'Personnel 1000'!$E$93='Ledger Report'!$B7)*('Personnel 1000'!$P$5:'Personnel 1000'!$P$93))</f>
        <v>15000</v>
      </c>
      <c r="J7" s="70">
        <f>SUMPRODUCT((MONTH('Personnel 1000'!$C$5:'Personnel 1000'!$C$93)='Ledger Report'!J$3)*('Personnel 1000'!$E$5:'Personnel 1000'!$E$93='Ledger Report'!$B7)*('Personnel 1000'!$P$5:'Personnel 1000'!$P$93))</f>
        <v>0</v>
      </c>
      <c r="K7" s="70">
        <f>SUMPRODUCT((MONTH('Personnel 1000'!$C$5:'Personnel 1000'!$C$93)='Ledger Report'!K$3)*('Personnel 1000'!$E$5:'Personnel 1000'!$E$93='Ledger Report'!$B7)*('Personnel 1000'!$P$5:'Personnel 1000'!$P$93))</f>
        <v>0</v>
      </c>
      <c r="L7" s="70">
        <f>SUMPRODUCT((MONTH('Personnel 1000'!$C$5:'Personnel 1000'!$C$93)='Ledger Report'!L$3)*('Personnel 1000'!$E$5:'Personnel 1000'!$E$93='Ledger Report'!$B7)*('Personnel 1000'!$P$5:'Personnel 1000'!$P$93))</f>
        <v>0</v>
      </c>
      <c r="M7" s="70">
        <f>SUMPRODUCT((MONTH('Personnel 1000'!$C$5:'Personnel 1000'!$C$93)='Ledger Report'!M$3)*('Personnel 1000'!$E$5:'Personnel 1000'!$E$93='Ledger Report'!$B7)*('Personnel 1000'!$P$5:'Personnel 1000'!$P$93))</f>
        <v>0</v>
      </c>
      <c r="N7" s="70">
        <f>SUMPRODUCT((MONTH('Personnel 1000'!$C$5:'Personnel 1000'!$C$93)='Ledger Report'!N$3)*('Personnel 1000'!$E$5:'Personnel 1000'!$E$93='Ledger Report'!$B7)*('Personnel 1000'!$P$5:'Personnel 1000'!$P$93))</f>
        <v>0</v>
      </c>
      <c r="O7" s="70">
        <f>SUMPRODUCT((MONTH('Personnel 1000'!$C$5:'Personnel 1000'!$C$93)='Ledger Report'!O$3)*('Personnel 1000'!$E$5:'Personnel 1000'!$E$93='Ledger Report'!$B7)*('Personnel 1000'!$P$5:'Personnel 1000'!$P$93))</f>
        <v>0</v>
      </c>
      <c r="P7" s="106">
        <f t="shared" ref="P7" si="2">SUM(D7:O7)</f>
        <v>15000</v>
      </c>
      <c r="Q7" s="114">
        <f t="shared" ref="Q7" si="3">C7-D7-E7-F7-G7-H7-I7-J7-K7-L7-M7-N7-O7</f>
        <v>-15000</v>
      </c>
      <c r="R7" s="108">
        <v>0</v>
      </c>
      <c r="S7" s="126">
        <f>Q7+SUM(O7)-R7</f>
        <v>-15000</v>
      </c>
      <c r="T7" s="129"/>
    </row>
    <row r="8" spans="1:20" s="209" customFormat="1" x14ac:dyDescent="0.3">
      <c r="A8" s="228"/>
      <c r="B8" s="84"/>
      <c r="C8" s="114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106"/>
      <c r="Q8" s="114"/>
      <c r="R8" s="108"/>
      <c r="S8" s="126"/>
      <c r="T8" s="129"/>
    </row>
    <row r="9" spans="1:20" x14ac:dyDescent="0.3">
      <c r="A9" s="229"/>
      <c r="B9" s="84"/>
      <c r="C9" s="114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14"/>
      <c r="R9" s="114"/>
      <c r="S9" s="126"/>
      <c r="T9" s="129"/>
    </row>
    <row r="10" spans="1:20" x14ac:dyDescent="0.3">
      <c r="A10" s="227">
        <f>'Ledger Report'!A10</f>
        <v>1220</v>
      </c>
      <c r="B10" s="80" t="str">
        <f>'Ledger Report'!B10</f>
        <v>Van Driver</v>
      </c>
      <c r="C10" s="74">
        <f>SUM(C11:C20)</f>
        <v>0</v>
      </c>
      <c r="D10" s="74">
        <f t="shared" ref="D10:O10" si="4">SUM(D11:D20)</f>
        <v>0</v>
      </c>
      <c r="E10" s="74">
        <f t="shared" si="4"/>
        <v>0</v>
      </c>
      <c r="F10" s="74">
        <f t="shared" si="4"/>
        <v>0</v>
      </c>
      <c r="G10" s="74">
        <f t="shared" si="4"/>
        <v>0</v>
      </c>
      <c r="H10" s="74">
        <f t="shared" si="4"/>
        <v>0</v>
      </c>
      <c r="I10" s="74">
        <f t="shared" si="4"/>
        <v>0</v>
      </c>
      <c r="J10" s="74">
        <f t="shared" si="4"/>
        <v>0</v>
      </c>
      <c r="K10" s="74">
        <f t="shared" si="4"/>
        <v>0</v>
      </c>
      <c r="L10" s="74">
        <f t="shared" si="4"/>
        <v>0</v>
      </c>
      <c r="M10" s="74">
        <f t="shared" si="4"/>
        <v>0</v>
      </c>
      <c r="N10" s="74">
        <f t="shared" si="4"/>
        <v>0</v>
      </c>
      <c r="O10" s="74">
        <f t="shared" si="4"/>
        <v>0</v>
      </c>
      <c r="P10" s="74">
        <f t="shared" ref="P10:P86" si="5">SUM(D10:O10)</f>
        <v>0</v>
      </c>
      <c r="Q10" s="116">
        <f>C10-D10-E10-F10-G10-H10-I10-J10-K10-L10-M10-N10-O10</f>
        <v>0</v>
      </c>
      <c r="R10" s="74">
        <f t="shared" ref="R10" si="6">SUM(R11:R17)</f>
        <v>0</v>
      </c>
      <c r="S10" s="202">
        <f t="shared" ref="S10:S93" si="7">Q10+SUM(O10)-R10</f>
        <v>0</v>
      </c>
      <c r="T10" s="129"/>
    </row>
    <row r="11" spans="1:20" x14ac:dyDescent="0.3">
      <c r="A11" s="228"/>
      <c r="B11" s="84" t="str">
        <f>'Ledger Report'!B11</f>
        <v>***</v>
      </c>
      <c r="C11" s="114">
        <f>'Ledger Report'!C11</f>
        <v>0</v>
      </c>
      <c r="D11" s="70">
        <f>SUMPRODUCT((MONTH('Personnel 1000'!$C$5:'Personnel 1000'!$C$93)='Ledger Report'!D$3)*('Personnel 1000'!$E$5:'Personnel 1000'!$E$93='Ledger Report'!$B11)*('Personnel 1000'!$P$5:'Personnel 1000'!$P$93))</f>
        <v>0</v>
      </c>
      <c r="E11" s="70">
        <f>SUMPRODUCT((MONTH('Personnel 1000'!$C$5:'Personnel 1000'!$C$93)='Ledger Report'!E$3)*('Personnel 1000'!$E$5:'Personnel 1000'!$E$93='Ledger Report'!$B11)*('Personnel 1000'!$P$5:'Personnel 1000'!$P$93))</f>
        <v>0</v>
      </c>
      <c r="F11" s="70">
        <f>SUMPRODUCT((MONTH('Personnel 1000'!$C$5:'Personnel 1000'!$C$93)='Ledger Report'!F$3)*('Personnel 1000'!$E$5:'Personnel 1000'!$E$93='Ledger Report'!$B11)*('Personnel 1000'!$P$5:'Personnel 1000'!$P$93))</f>
        <v>0</v>
      </c>
      <c r="G11" s="70">
        <f>SUMPRODUCT((MONTH('Personnel 1000'!$C$5:'Personnel 1000'!$C$93)='Ledger Report'!G$3)*('Personnel 1000'!$E$5:'Personnel 1000'!$E$93='Ledger Report'!$B11)*('Personnel 1000'!$P$5:'Personnel 1000'!$P$93))</f>
        <v>0</v>
      </c>
      <c r="H11" s="70">
        <f>SUMPRODUCT((MONTH('Personnel 1000'!$C$5:'Personnel 1000'!$C$93)='Ledger Report'!H$3)*('Personnel 1000'!$E$5:'Personnel 1000'!$E$93='Ledger Report'!$B11)*('Personnel 1000'!$P$5:'Personnel 1000'!$P$93))</f>
        <v>0</v>
      </c>
      <c r="I11" s="70">
        <f>SUMPRODUCT((MONTH('Personnel 1000'!$C$5:'Personnel 1000'!$C$93)='Ledger Report'!I$3)*('Personnel 1000'!$E$5:'Personnel 1000'!$E$93='Ledger Report'!$B11)*('Personnel 1000'!$P$5:'Personnel 1000'!$P$93))</f>
        <v>0</v>
      </c>
      <c r="J11" s="70">
        <f>SUMPRODUCT((MONTH('Personnel 1000'!$C$5:'Personnel 1000'!$C$93)='Ledger Report'!J$3)*('Personnel 1000'!$E$5:'Personnel 1000'!$E$93='Ledger Report'!$B11)*('Personnel 1000'!$P$5:'Personnel 1000'!$P$93))</f>
        <v>0</v>
      </c>
      <c r="K11" s="70">
        <f>SUMPRODUCT((MONTH('Personnel 1000'!$C$5:'Personnel 1000'!$C$93)='Ledger Report'!K$3)*('Personnel 1000'!$E$5:'Personnel 1000'!$E$93='Ledger Report'!$B11)*('Personnel 1000'!$P$5:'Personnel 1000'!$P$93))</f>
        <v>0</v>
      </c>
      <c r="L11" s="70">
        <f>SUMPRODUCT((MONTH('Personnel 1000'!$C$5:'Personnel 1000'!$C$93)='Ledger Report'!L$3)*('Personnel 1000'!$E$5:'Personnel 1000'!$E$93='Ledger Report'!$B11)*('Personnel 1000'!$P$5:'Personnel 1000'!$P$93))</f>
        <v>0</v>
      </c>
      <c r="M11" s="70">
        <f>SUMPRODUCT((MONTH('Personnel 1000'!$C$5:'Personnel 1000'!$C$93)='Ledger Report'!M$3)*('Personnel 1000'!$E$5:'Personnel 1000'!$E$93='Ledger Report'!$B11)*('Personnel 1000'!$P$5:'Personnel 1000'!$P$93))</f>
        <v>0</v>
      </c>
      <c r="N11" s="70">
        <f>SUMPRODUCT((MONTH('Personnel 1000'!$C$5:'Personnel 1000'!$C$93)='Ledger Report'!N$3)*('Personnel 1000'!$E$5:'Personnel 1000'!$E$93='Ledger Report'!$B11)*('Personnel 1000'!$P$5:'Personnel 1000'!$P$93))</f>
        <v>0</v>
      </c>
      <c r="O11" s="70">
        <f>SUMPRODUCT((MONTH('Personnel 1000'!$C$5:'Personnel 1000'!$C$93)='Ledger Report'!O$3)*('Personnel 1000'!$E$5:'Personnel 1000'!$E$93='Ledger Report'!$B11)*('Personnel 1000'!$P$5:'Personnel 1000'!$P$93))</f>
        <v>0</v>
      </c>
      <c r="P11" s="106">
        <f t="shared" si="5"/>
        <v>0</v>
      </c>
      <c r="Q11" s="114">
        <f t="shared" si="1"/>
        <v>0</v>
      </c>
      <c r="R11" s="108">
        <v>0</v>
      </c>
      <c r="S11" s="126">
        <f t="shared" si="7"/>
        <v>0</v>
      </c>
      <c r="T11" s="129"/>
    </row>
    <row r="12" spans="1:20" x14ac:dyDescent="0.3">
      <c r="A12" s="228"/>
      <c r="B12" s="84" t="str">
        <f>'Ledger Report'!B12</f>
        <v>***</v>
      </c>
      <c r="C12" s="114">
        <f>'Ledger Report'!C12</f>
        <v>0</v>
      </c>
      <c r="D12" s="70">
        <f>SUMPRODUCT((MONTH('Personnel 1000'!$C$5:'Personnel 1000'!$C$93)='Ledger Report'!D$3)*('Personnel 1000'!$E$5:'Personnel 1000'!$E$93='Ledger Report'!$B12)*('Personnel 1000'!$P$5:'Personnel 1000'!$P$93))</f>
        <v>0</v>
      </c>
      <c r="E12" s="70">
        <f>SUMPRODUCT((MONTH('Personnel 1000'!$C$5:'Personnel 1000'!$C$93)='Ledger Report'!E$3)*('Personnel 1000'!$E$5:'Personnel 1000'!$E$93='Ledger Report'!$B12)*('Personnel 1000'!$P$5:'Personnel 1000'!$P$93))</f>
        <v>0</v>
      </c>
      <c r="F12" s="70">
        <f>SUMPRODUCT((MONTH('Personnel 1000'!$C$5:'Personnel 1000'!$C$93)='Ledger Report'!F$3)*('Personnel 1000'!$E$5:'Personnel 1000'!$E$93='Ledger Report'!$B12)*('Personnel 1000'!$P$5:'Personnel 1000'!$P$93))</f>
        <v>0</v>
      </c>
      <c r="G12" s="70">
        <f>SUMPRODUCT((MONTH('Personnel 1000'!$C$5:'Personnel 1000'!$C$93)='Ledger Report'!G$3)*('Personnel 1000'!$E$5:'Personnel 1000'!$E$93='Ledger Report'!$B12)*('Personnel 1000'!$P$5:'Personnel 1000'!$P$93))</f>
        <v>0</v>
      </c>
      <c r="H12" s="70">
        <f>SUMPRODUCT((MONTH('Personnel 1000'!$C$5:'Personnel 1000'!$C$93)='Ledger Report'!H$3)*('Personnel 1000'!$E$5:'Personnel 1000'!$E$93='Ledger Report'!$B12)*('Personnel 1000'!$P$5:'Personnel 1000'!$P$93))</f>
        <v>0</v>
      </c>
      <c r="I12" s="70">
        <f>SUMPRODUCT((MONTH('Personnel 1000'!$C$5:'Personnel 1000'!$C$93)='Ledger Report'!I$3)*('Personnel 1000'!$E$5:'Personnel 1000'!$E$93='Ledger Report'!$B12)*('Personnel 1000'!$P$5:'Personnel 1000'!$P$93))</f>
        <v>0</v>
      </c>
      <c r="J12" s="70">
        <f>SUMPRODUCT((MONTH('Personnel 1000'!$C$5:'Personnel 1000'!$C$93)='Ledger Report'!J$3)*('Personnel 1000'!$E$5:'Personnel 1000'!$E$93='Ledger Report'!$B12)*('Personnel 1000'!$P$5:'Personnel 1000'!$P$93))</f>
        <v>0</v>
      </c>
      <c r="K12" s="70">
        <f>SUMPRODUCT((MONTH('Personnel 1000'!$C$5:'Personnel 1000'!$C$93)='Ledger Report'!K$3)*('Personnel 1000'!$E$5:'Personnel 1000'!$E$93='Ledger Report'!$B12)*('Personnel 1000'!$P$5:'Personnel 1000'!$P$93))</f>
        <v>0</v>
      </c>
      <c r="L12" s="70">
        <f>SUMPRODUCT((MONTH('Personnel 1000'!$C$5:'Personnel 1000'!$C$93)='Ledger Report'!L$3)*('Personnel 1000'!$E$5:'Personnel 1000'!$E$93='Ledger Report'!$B12)*('Personnel 1000'!$P$5:'Personnel 1000'!$P$93))</f>
        <v>0</v>
      </c>
      <c r="M12" s="70">
        <f>SUMPRODUCT((MONTH('Personnel 1000'!$C$5:'Personnel 1000'!$C$93)='Ledger Report'!M$3)*('Personnel 1000'!$E$5:'Personnel 1000'!$E$93='Ledger Report'!$B12)*('Personnel 1000'!$P$5:'Personnel 1000'!$P$93))</f>
        <v>0</v>
      </c>
      <c r="N12" s="70">
        <f>SUMPRODUCT((MONTH('Personnel 1000'!$C$5:'Personnel 1000'!$C$93)='Ledger Report'!N$3)*('Personnel 1000'!$E$5:'Personnel 1000'!$E$93='Ledger Report'!$B12)*('Personnel 1000'!$P$5:'Personnel 1000'!$P$93))</f>
        <v>0</v>
      </c>
      <c r="O12" s="70">
        <f>SUMPRODUCT((MONTH('Personnel 1000'!$C$5:'Personnel 1000'!$C$93)='Ledger Report'!O$3)*('Personnel 1000'!$E$5:'Personnel 1000'!$E$93='Ledger Report'!$B12)*('Personnel 1000'!$P$5:'Personnel 1000'!$P$93))</f>
        <v>0</v>
      </c>
      <c r="P12" s="106">
        <f t="shared" si="5"/>
        <v>0</v>
      </c>
      <c r="Q12" s="114">
        <f t="shared" si="1"/>
        <v>0</v>
      </c>
      <c r="R12" s="108">
        <v>0</v>
      </c>
      <c r="S12" s="126">
        <f t="shared" si="7"/>
        <v>0</v>
      </c>
      <c r="T12" s="129"/>
    </row>
    <row r="13" spans="1:20" x14ac:dyDescent="0.3">
      <c r="A13" s="228"/>
      <c r="B13" s="84" t="str">
        <f>'Ledger Report'!B13</f>
        <v>***</v>
      </c>
      <c r="C13" s="114">
        <f>'Ledger Report'!C13</f>
        <v>0</v>
      </c>
      <c r="D13" s="70">
        <f>SUMPRODUCT((MONTH('Personnel 1000'!$C$5:'Personnel 1000'!$C$93)='Ledger Report'!D$3)*('Personnel 1000'!$E$5:'Personnel 1000'!$E$93='Ledger Report'!$B13)*('Personnel 1000'!$P$5:'Personnel 1000'!$P$93))</f>
        <v>0</v>
      </c>
      <c r="E13" s="70">
        <f>SUMPRODUCT((MONTH('Personnel 1000'!$C$5:'Personnel 1000'!$C$93)='Ledger Report'!E$3)*('Personnel 1000'!$E$5:'Personnel 1000'!$E$93='Ledger Report'!$B13)*('Personnel 1000'!$P$5:'Personnel 1000'!$P$93))</f>
        <v>0</v>
      </c>
      <c r="F13" s="70">
        <f>SUMPRODUCT((MONTH('Personnel 1000'!$C$5:'Personnel 1000'!$C$93)='Ledger Report'!F$3)*('Personnel 1000'!$E$5:'Personnel 1000'!$E$93='Ledger Report'!$B13)*('Personnel 1000'!$P$5:'Personnel 1000'!$P$93))</f>
        <v>0</v>
      </c>
      <c r="G13" s="70">
        <f>SUMPRODUCT((MONTH('Personnel 1000'!$C$5:'Personnel 1000'!$C$93)='Ledger Report'!G$3)*('Personnel 1000'!$E$5:'Personnel 1000'!$E$93='Ledger Report'!$B13)*('Personnel 1000'!$P$5:'Personnel 1000'!$P$93))</f>
        <v>0</v>
      </c>
      <c r="H13" s="70">
        <f>SUMPRODUCT((MONTH('Personnel 1000'!$C$5:'Personnel 1000'!$C$93)='Ledger Report'!H$3)*('Personnel 1000'!$E$5:'Personnel 1000'!$E$93='Ledger Report'!$B13)*('Personnel 1000'!$P$5:'Personnel 1000'!$P$93))</f>
        <v>0</v>
      </c>
      <c r="I13" s="70">
        <f>SUMPRODUCT((MONTH('Personnel 1000'!$C$5:'Personnel 1000'!$C$93)='Ledger Report'!I$3)*('Personnel 1000'!$E$5:'Personnel 1000'!$E$93='Ledger Report'!$B13)*('Personnel 1000'!$P$5:'Personnel 1000'!$P$93))</f>
        <v>0</v>
      </c>
      <c r="J13" s="70">
        <f>SUMPRODUCT((MONTH('Personnel 1000'!$C$5:'Personnel 1000'!$C$93)='Ledger Report'!J$3)*('Personnel 1000'!$E$5:'Personnel 1000'!$E$93='Ledger Report'!$B13)*('Personnel 1000'!$P$5:'Personnel 1000'!$P$93))</f>
        <v>0</v>
      </c>
      <c r="K13" s="70">
        <f>SUMPRODUCT((MONTH('Personnel 1000'!$C$5:'Personnel 1000'!$C$93)='Ledger Report'!K$3)*('Personnel 1000'!$E$5:'Personnel 1000'!$E$93='Ledger Report'!$B13)*('Personnel 1000'!$P$5:'Personnel 1000'!$P$93))</f>
        <v>0</v>
      </c>
      <c r="L13" s="70">
        <f>SUMPRODUCT((MONTH('Personnel 1000'!$C$5:'Personnel 1000'!$C$93)='Ledger Report'!L$3)*('Personnel 1000'!$E$5:'Personnel 1000'!$E$93='Ledger Report'!$B13)*('Personnel 1000'!$P$5:'Personnel 1000'!$P$93))</f>
        <v>0</v>
      </c>
      <c r="M13" s="70">
        <f>SUMPRODUCT((MONTH('Personnel 1000'!$C$5:'Personnel 1000'!$C$93)='Ledger Report'!M$3)*('Personnel 1000'!$E$5:'Personnel 1000'!$E$93='Ledger Report'!$B13)*('Personnel 1000'!$P$5:'Personnel 1000'!$P$93))</f>
        <v>0</v>
      </c>
      <c r="N13" s="70">
        <f>SUMPRODUCT((MONTH('Personnel 1000'!$C$5:'Personnel 1000'!$C$93)='Ledger Report'!N$3)*('Personnel 1000'!$E$5:'Personnel 1000'!$E$93='Ledger Report'!$B13)*('Personnel 1000'!$P$5:'Personnel 1000'!$P$93))</f>
        <v>0</v>
      </c>
      <c r="O13" s="70">
        <f>SUMPRODUCT((MONTH('Personnel 1000'!$C$5:'Personnel 1000'!$C$93)='Ledger Report'!O$3)*('Personnel 1000'!$E$5:'Personnel 1000'!$E$93='Ledger Report'!$B13)*('Personnel 1000'!$P$5:'Personnel 1000'!$P$93))</f>
        <v>0</v>
      </c>
      <c r="P13" s="106">
        <f t="shared" si="5"/>
        <v>0</v>
      </c>
      <c r="Q13" s="114">
        <f t="shared" si="1"/>
        <v>0</v>
      </c>
      <c r="R13" s="108">
        <v>0</v>
      </c>
      <c r="S13" s="126">
        <f t="shared" si="7"/>
        <v>0</v>
      </c>
      <c r="T13" s="129"/>
    </row>
    <row r="14" spans="1:20" x14ac:dyDescent="0.3">
      <c r="A14" s="228"/>
      <c r="B14" s="84" t="str">
        <f>'Ledger Report'!B14</f>
        <v>***</v>
      </c>
      <c r="C14" s="114">
        <f>'Ledger Report'!C14</f>
        <v>0</v>
      </c>
      <c r="D14" s="70">
        <f>SUMPRODUCT((MONTH('Personnel 1000'!$C$5:'Personnel 1000'!$C$93)='Ledger Report'!D$3)*('Personnel 1000'!$E$5:'Personnel 1000'!$E$93='Ledger Report'!$B14)*('Personnel 1000'!$P$5:'Personnel 1000'!$P$93))</f>
        <v>0</v>
      </c>
      <c r="E14" s="70">
        <f>SUMPRODUCT((MONTH('Personnel 1000'!$C$5:'Personnel 1000'!$C$93)='Ledger Report'!E$3)*('Personnel 1000'!$E$5:'Personnel 1000'!$E$93='Ledger Report'!$B14)*('Personnel 1000'!$P$5:'Personnel 1000'!$P$93))</f>
        <v>0</v>
      </c>
      <c r="F14" s="70">
        <f>SUMPRODUCT((MONTH('Personnel 1000'!$C$5:'Personnel 1000'!$C$93)='Ledger Report'!F$3)*('Personnel 1000'!$E$5:'Personnel 1000'!$E$93='Ledger Report'!$B14)*('Personnel 1000'!$P$5:'Personnel 1000'!$P$93))</f>
        <v>0</v>
      </c>
      <c r="G14" s="70">
        <f>SUMPRODUCT((MONTH('Personnel 1000'!$C$5:'Personnel 1000'!$C$93)='Ledger Report'!G$3)*('Personnel 1000'!$E$5:'Personnel 1000'!$E$93='Ledger Report'!$B14)*('Personnel 1000'!$P$5:'Personnel 1000'!$P$93))</f>
        <v>0</v>
      </c>
      <c r="H14" s="70">
        <f>SUMPRODUCT((MONTH('Personnel 1000'!$C$5:'Personnel 1000'!$C$93)='Ledger Report'!H$3)*('Personnel 1000'!$E$5:'Personnel 1000'!$E$93='Ledger Report'!$B14)*('Personnel 1000'!$P$5:'Personnel 1000'!$P$93))</f>
        <v>0</v>
      </c>
      <c r="I14" s="70">
        <f>SUMPRODUCT((MONTH('Personnel 1000'!$C$5:'Personnel 1000'!$C$93)='Ledger Report'!I$3)*('Personnel 1000'!$E$5:'Personnel 1000'!$E$93='Ledger Report'!$B14)*('Personnel 1000'!$P$5:'Personnel 1000'!$P$93))</f>
        <v>0</v>
      </c>
      <c r="J14" s="70">
        <f>SUMPRODUCT((MONTH('Personnel 1000'!$C$5:'Personnel 1000'!$C$93)='Ledger Report'!J$3)*('Personnel 1000'!$E$5:'Personnel 1000'!$E$93='Ledger Report'!$B14)*('Personnel 1000'!$P$5:'Personnel 1000'!$P$93))</f>
        <v>0</v>
      </c>
      <c r="K14" s="70">
        <f>SUMPRODUCT((MONTH('Personnel 1000'!$C$5:'Personnel 1000'!$C$93)='Ledger Report'!K$3)*('Personnel 1000'!$E$5:'Personnel 1000'!$E$93='Ledger Report'!$B14)*('Personnel 1000'!$P$5:'Personnel 1000'!$P$93))</f>
        <v>0</v>
      </c>
      <c r="L14" s="70">
        <f>SUMPRODUCT((MONTH('Personnel 1000'!$C$5:'Personnel 1000'!$C$93)='Ledger Report'!L$3)*('Personnel 1000'!$E$5:'Personnel 1000'!$E$93='Ledger Report'!$B14)*('Personnel 1000'!$P$5:'Personnel 1000'!$P$93))</f>
        <v>0</v>
      </c>
      <c r="M14" s="70">
        <f>SUMPRODUCT((MONTH('Personnel 1000'!$C$5:'Personnel 1000'!$C$93)='Ledger Report'!M$3)*('Personnel 1000'!$E$5:'Personnel 1000'!$E$93='Ledger Report'!$B14)*('Personnel 1000'!$P$5:'Personnel 1000'!$P$93))</f>
        <v>0</v>
      </c>
      <c r="N14" s="70">
        <f>SUMPRODUCT((MONTH('Personnel 1000'!$C$5:'Personnel 1000'!$C$93)='Ledger Report'!N$3)*('Personnel 1000'!$E$5:'Personnel 1000'!$E$93='Ledger Report'!$B14)*('Personnel 1000'!$P$5:'Personnel 1000'!$P$93))</f>
        <v>0</v>
      </c>
      <c r="O14" s="70">
        <f>SUMPRODUCT((MONTH('Personnel 1000'!$C$5:'Personnel 1000'!$C$93)='Ledger Report'!O$3)*('Personnel 1000'!$E$5:'Personnel 1000'!$E$93='Ledger Report'!$B14)*('Personnel 1000'!$P$5:'Personnel 1000'!$P$93))</f>
        <v>0</v>
      </c>
      <c r="P14" s="106">
        <f t="shared" si="5"/>
        <v>0</v>
      </c>
      <c r="Q14" s="114">
        <f t="shared" si="1"/>
        <v>0</v>
      </c>
      <c r="R14" s="108">
        <v>0</v>
      </c>
      <c r="S14" s="126">
        <f t="shared" si="7"/>
        <v>0</v>
      </c>
      <c r="T14" s="129"/>
    </row>
    <row r="15" spans="1:20" x14ac:dyDescent="0.3">
      <c r="A15" s="228"/>
      <c r="B15" s="84" t="str">
        <f>'Ledger Report'!B15</f>
        <v>***</v>
      </c>
      <c r="C15" s="114">
        <f>'Ledger Report'!C15</f>
        <v>0</v>
      </c>
      <c r="D15" s="70">
        <f>SUMPRODUCT((MONTH('Personnel 1000'!$C$5:'Personnel 1000'!$C$93)='Ledger Report'!D$3)*('Personnel 1000'!$E$5:'Personnel 1000'!$E$93='Ledger Report'!$B15)*('Personnel 1000'!$P$5:'Personnel 1000'!$P$93))</f>
        <v>0</v>
      </c>
      <c r="E15" s="70">
        <f>SUMPRODUCT((MONTH('Personnel 1000'!$C$5:'Personnel 1000'!$C$93)='Ledger Report'!E$3)*('Personnel 1000'!$E$5:'Personnel 1000'!$E$93='Ledger Report'!$B15)*('Personnel 1000'!$P$5:'Personnel 1000'!$P$93))</f>
        <v>0</v>
      </c>
      <c r="F15" s="70">
        <f>SUMPRODUCT((MONTH('Personnel 1000'!$C$5:'Personnel 1000'!$C$93)='Ledger Report'!F$3)*('Personnel 1000'!$E$5:'Personnel 1000'!$E$93='Ledger Report'!$B15)*('Personnel 1000'!$P$5:'Personnel 1000'!$P$93))</f>
        <v>0</v>
      </c>
      <c r="G15" s="70">
        <f>SUMPRODUCT((MONTH('Personnel 1000'!$C$5:'Personnel 1000'!$C$93)='Ledger Report'!G$3)*('Personnel 1000'!$E$5:'Personnel 1000'!$E$93='Ledger Report'!$B15)*('Personnel 1000'!$P$5:'Personnel 1000'!$P$93))</f>
        <v>0</v>
      </c>
      <c r="H15" s="70">
        <f>SUMPRODUCT((MONTH('Personnel 1000'!$C$5:'Personnel 1000'!$C$93)='Ledger Report'!H$3)*('Personnel 1000'!$E$5:'Personnel 1000'!$E$93='Ledger Report'!$B15)*('Personnel 1000'!$P$5:'Personnel 1000'!$P$93))</f>
        <v>0</v>
      </c>
      <c r="I15" s="70">
        <f>SUMPRODUCT((MONTH('Personnel 1000'!$C$5:'Personnel 1000'!$C$93)='Ledger Report'!I$3)*('Personnel 1000'!$E$5:'Personnel 1000'!$E$93='Ledger Report'!$B15)*('Personnel 1000'!$P$5:'Personnel 1000'!$P$93))</f>
        <v>0</v>
      </c>
      <c r="J15" s="70">
        <f>SUMPRODUCT((MONTH('Personnel 1000'!$C$5:'Personnel 1000'!$C$93)='Ledger Report'!J$3)*('Personnel 1000'!$E$5:'Personnel 1000'!$E$93='Ledger Report'!$B15)*('Personnel 1000'!$P$5:'Personnel 1000'!$P$93))</f>
        <v>0</v>
      </c>
      <c r="K15" s="70">
        <f>SUMPRODUCT((MONTH('Personnel 1000'!$C$5:'Personnel 1000'!$C$93)='Ledger Report'!K$3)*('Personnel 1000'!$E$5:'Personnel 1000'!$E$93='Ledger Report'!$B15)*('Personnel 1000'!$P$5:'Personnel 1000'!$P$93))</f>
        <v>0</v>
      </c>
      <c r="L15" s="70">
        <f>SUMPRODUCT((MONTH('Personnel 1000'!$C$5:'Personnel 1000'!$C$93)='Ledger Report'!L$3)*('Personnel 1000'!$E$5:'Personnel 1000'!$E$93='Ledger Report'!$B15)*('Personnel 1000'!$P$5:'Personnel 1000'!$P$93))</f>
        <v>0</v>
      </c>
      <c r="M15" s="70">
        <f>SUMPRODUCT((MONTH('Personnel 1000'!$C$5:'Personnel 1000'!$C$93)='Ledger Report'!M$3)*('Personnel 1000'!$E$5:'Personnel 1000'!$E$93='Ledger Report'!$B15)*('Personnel 1000'!$P$5:'Personnel 1000'!$P$93))</f>
        <v>0</v>
      </c>
      <c r="N15" s="70">
        <f>SUMPRODUCT((MONTH('Personnel 1000'!$C$5:'Personnel 1000'!$C$93)='Ledger Report'!N$3)*('Personnel 1000'!$E$5:'Personnel 1000'!$E$93='Ledger Report'!$B15)*('Personnel 1000'!$P$5:'Personnel 1000'!$P$93))</f>
        <v>0</v>
      </c>
      <c r="O15" s="70">
        <f>SUMPRODUCT((MONTH('Personnel 1000'!$C$5:'Personnel 1000'!$C$93)='Ledger Report'!O$3)*('Personnel 1000'!$E$5:'Personnel 1000'!$E$93='Ledger Report'!$B15)*('Personnel 1000'!$P$5:'Personnel 1000'!$P$93))</f>
        <v>0</v>
      </c>
      <c r="P15" s="106">
        <f t="shared" si="5"/>
        <v>0</v>
      </c>
      <c r="Q15" s="114">
        <f t="shared" si="1"/>
        <v>0</v>
      </c>
      <c r="R15" s="108">
        <v>0</v>
      </c>
      <c r="S15" s="126">
        <f t="shared" si="7"/>
        <v>0</v>
      </c>
      <c r="T15" s="129"/>
    </row>
    <row r="16" spans="1:20" x14ac:dyDescent="0.3">
      <c r="A16" s="228"/>
      <c r="B16" s="84" t="str">
        <f>'Ledger Report'!B16</f>
        <v>***</v>
      </c>
      <c r="C16" s="114">
        <f>'Ledger Report'!C16</f>
        <v>0</v>
      </c>
      <c r="D16" s="70">
        <f>SUMPRODUCT((MONTH('Personnel 1000'!$C$5:'Personnel 1000'!$C$93)='Ledger Report'!D$3)*('Personnel 1000'!$E$5:'Personnel 1000'!$E$93='Ledger Report'!$B16)*('Personnel 1000'!$P$5:'Personnel 1000'!$P$93))</f>
        <v>0</v>
      </c>
      <c r="E16" s="70">
        <f>SUMPRODUCT((MONTH('Personnel 1000'!$C$5:'Personnel 1000'!$C$93)='Ledger Report'!E$3)*('Personnel 1000'!$E$5:'Personnel 1000'!$E$93='Ledger Report'!$B16)*('Personnel 1000'!$P$5:'Personnel 1000'!$P$93))</f>
        <v>0</v>
      </c>
      <c r="F16" s="70">
        <f>SUMPRODUCT((MONTH('Personnel 1000'!$C$5:'Personnel 1000'!$C$93)='Ledger Report'!F$3)*('Personnel 1000'!$E$5:'Personnel 1000'!$E$93='Ledger Report'!$B16)*('Personnel 1000'!$P$5:'Personnel 1000'!$P$93))</f>
        <v>0</v>
      </c>
      <c r="G16" s="70">
        <f>SUMPRODUCT((MONTH('Personnel 1000'!$C$5:'Personnel 1000'!$C$93)='Ledger Report'!G$3)*('Personnel 1000'!$E$5:'Personnel 1000'!$E$93='Ledger Report'!$B16)*('Personnel 1000'!$P$5:'Personnel 1000'!$P$93))</f>
        <v>0</v>
      </c>
      <c r="H16" s="70">
        <f>SUMPRODUCT((MONTH('Personnel 1000'!$C$5:'Personnel 1000'!$C$93)='Ledger Report'!H$3)*('Personnel 1000'!$E$5:'Personnel 1000'!$E$93='Ledger Report'!$B16)*('Personnel 1000'!$P$5:'Personnel 1000'!$P$93))</f>
        <v>0</v>
      </c>
      <c r="I16" s="70">
        <f>SUMPRODUCT((MONTH('Personnel 1000'!$C$5:'Personnel 1000'!$C$93)='Ledger Report'!I$3)*('Personnel 1000'!$E$5:'Personnel 1000'!$E$93='Ledger Report'!$B16)*('Personnel 1000'!$P$5:'Personnel 1000'!$P$93))</f>
        <v>0</v>
      </c>
      <c r="J16" s="70">
        <f>SUMPRODUCT((MONTH('Personnel 1000'!$C$5:'Personnel 1000'!$C$93)='Ledger Report'!J$3)*('Personnel 1000'!$E$5:'Personnel 1000'!$E$93='Ledger Report'!$B16)*('Personnel 1000'!$P$5:'Personnel 1000'!$P$93))</f>
        <v>0</v>
      </c>
      <c r="K16" s="70">
        <f>SUMPRODUCT((MONTH('Personnel 1000'!$C$5:'Personnel 1000'!$C$93)='Ledger Report'!K$3)*('Personnel 1000'!$E$5:'Personnel 1000'!$E$93='Ledger Report'!$B16)*('Personnel 1000'!$P$5:'Personnel 1000'!$P$93))</f>
        <v>0</v>
      </c>
      <c r="L16" s="70">
        <f>SUMPRODUCT((MONTH('Personnel 1000'!$C$5:'Personnel 1000'!$C$93)='Ledger Report'!L$3)*('Personnel 1000'!$E$5:'Personnel 1000'!$E$93='Ledger Report'!$B16)*('Personnel 1000'!$P$5:'Personnel 1000'!$P$93))</f>
        <v>0</v>
      </c>
      <c r="M16" s="70">
        <f>SUMPRODUCT((MONTH('Personnel 1000'!$C$5:'Personnel 1000'!$C$93)='Ledger Report'!M$3)*('Personnel 1000'!$E$5:'Personnel 1000'!$E$93='Ledger Report'!$B16)*('Personnel 1000'!$P$5:'Personnel 1000'!$P$93))</f>
        <v>0</v>
      </c>
      <c r="N16" s="70">
        <f>SUMPRODUCT((MONTH('Personnel 1000'!$C$5:'Personnel 1000'!$C$93)='Ledger Report'!N$3)*('Personnel 1000'!$E$5:'Personnel 1000'!$E$93='Ledger Report'!$B16)*('Personnel 1000'!$P$5:'Personnel 1000'!$P$93))</f>
        <v>0</v>
      </c>
      <c r="O16" s="70">
        <f>SUMPRODUCT((MONTH('Personnel 1000'!$C$5:'Personnel 1000'!$C$93)='Ledger Report'!O$3)*('Personnel 1000'!$E$5:'Personnel 1000'!$E$93='Ledger Report'!$B16)*('Personnel 1000'!$P$5:'Personnel 1000'!$P$93))</f>
        <v>0</v>
      </c>
      <c r="P16" s="106">
        <f t="shared" si="5"/>
        <v>0</v>
      </c>
      <c r="Q16" s="114">
        <f t="shared" si="1"/>
        <v>0</v>
      </c>
      <c r="R16" s="108">
        <v>0</v>
      </c>
      <c r="S16" s="126">
        <f t="shared" si="7"/>
        <v>0</v>
      </c>
      <c r="T16" s="129"/>
    </row>
    <row r="17" spans="1:20" x14ac:dyDescent="0.3">
      <c r="A17" s="228"/>
      <c r="B17" s="84" t="str">
        <f>'Ledger Report'!B17</f>
        <v>***</v>
      </c>
      <c r="C17" s="114">
        <f>'Ledger Report'!C17</f>
        <v>0</v>
      </c>
      <c r="D17" s="70">
        <f>SUMPRODUCT((MONTH('Personnel 1000'!$C$5:'Personnel 1000'!$C$93)='Ledger Report'!D$3)*('Personnel 1000'!$E$5:'Personnel 1000'!$E$93='Ledger Report'!$B17)*('Personnel 1000'!$P$5:'Personnel 1000'!$P$93))</f>
        <v>0</v>
      </c>
      <c r="E17" s="70">
        <f>SUMPRODUCT((MONTH('Personnel 1000'!$C$5:'Personnel 1000'!$C$93)='Ledger Report'!E$3)*('Personnel 1000'!$E$5:'Personnel 1000'!$E$93='Ledger Report'!$B17)*('Personnel 1000'!$P$5:'Personnel 1000'!$P$93))</f>
        <v>0</v>
      </c>
      <c r="F17" s="70">
        <f>SUMPRODUCT((MONTH('Personnel 1000'!$C$5:'Personnel 1000'!$C$93)='Ledger Report'!F$3)*('Personnel 1000'!$E$5:'Personnel 1000'!$E$93='Ledger Report'!$B17)*('Personnel 1000'!$P$5:'Personnel 1000'!$P$93))</f>
        <v>0</v>
      </c>
      <c r="G17" s="70">
        <f>SUMPRODUCT((MONTH('Personnel 1000'!$C$5:'Personnel 1000'!$C$93)='Ledger Report'!G$3)*('Personnel 1000'!$E$5:'Personnel 1000'!$E$93='Ledger Report'!$B17)*('Personnel 1000'!$P$5:'Personnel 1000'!$P$93))</f>
        <v>0</v>
      </c>
      <c r="H17" s="70">
        <f>SUMPRODUCT((MONTH('Personnel 1000'!$C$5:'Personnel 1000'!$C$93)='Ledger Report'!H$3)*('Personnel 1000'!$E$5:'Personnel 1000'!$E$93='Ledger Report'!$B17)*('Personnel 1000'!$P$5:'Personnel 1000'!$P$93))</f>
        <v>0</v>
      </c>
      <c r="I17" s="70">
        <f>SUMPRODUCT((MONTH('Personnel 1000'!$C$5:'Personnel 1000'!$C$93)='Ledger Report'!I$3)*('Personnel 1000'!$E$5:'Personnel 1000'!$E$93='Ledger Report'!$B17)*('Personnel 1000'!$P$5:'Personnel 1000'!$P$93))</f>
        <v>0</v>
      </c>
      <c r="J17" s="70">
        <f>SUMPRODUCT((MONTH('Personnel 1000'!$C$5:'Personnel 1000'!$C$93)='Ledger Report'!J$3)*('Personnel 1000'!$E$5:'Personnel 1000'!$E$93='Ledger Report'!$B17)*('Personnel 1000'!$P$5:'Personnel 1000'!$P$93))</f>
        <v>0</v>
      </c>
      <c r="K17" s="70">
        <f>SUMPRODUCT((MONTH('Personnel 1000'!$C$5:'Personnel 1000'!$C$93)='Ledger Report'!K$3)*('Personnel 1000'!$E$5:'Personnel 1000'!$E$93='Ledger Report'!$B17)*('Personnel 1000'!$P$5:'Personnel 1000'!$P$93))</f>
        <v>0</v>
      </c>
      <c r="L17" s="70">
        <f>SUMPRODUCT((MONTH('Personnel 1000'!$C$5:'Personnel 1000'!$C$93)='Ledger Report'!L$3)*('Personnel 1000'!$E$5:'Personnel 1000'!$E$93='Ledger Report'!$B17)*('Personnel 1000'!$P$5:'Personnel 1000'!$P$93))</f>
        <v>0</v>
      </c>
      <c r="M17" s="70">
        <f>SUMPRODUCT((MONTH('Personnel 1000'!$C$5:'Personnel 1000'!$C$93)='Ledger Report'!M$3)*('Personnel 1000'!$E$5:'Personnel 1000'!$E$93='Ledger Report'!$B17)*('Personnel 1000'!$P$5:'Personnel 1000'!$P$93))</f>
        <v>0</v>
      </c>
      <c r="N17" s="70">
        <f>SUMPRODUCT((MONTH('Personnel 1000'!$C$5:'Personnel 1000'!$C$93)='Ledger Report'!N$3)*('Personnel 1000'!$E$5:'Personnel 1000'!$E$93='Ledger Report'!$B17)*('Personnel 1000'!$P$5:'Personnel 1000'!$P$93))</f>
        <v>0</v>
      </c>
      <c r="O17" s="70">
        <f>SUMPRODUCT((MONTH('Personnel 1000'!$C$5:'Personnel 1000'!$C$93)='Ledger Report'!O$3)*('Personnel 1000'!$E$5:'Personnel 1000'!$E$93='Ledger Report'!$B17)*('Personnel 1000'!$P$5:'Personnel 1000'!$P$93))</f>
        <v>0</v>
      </c>
      <c r="P17" s="106">
        <f t="shared" si="5"/>
        <v>0</v>
      </c>
      <c r="Q17" s="114">
        <f t="shared" si="1"/>
        <v>0</v>
      </c>
      <c r="R17" s="108">
        <v>0</v>
      </c>
      <c r="S17" s="126">
        <f t="shared" si="7"/>
        <v>0</v>
      </c>
      <c r="T17" s="129"/>
    </row>
    <row r="18" spans="1:20" s="209" customFormat="1" x14ac:dyDescent="0.3">
      <c r="A18" s="228"/>
      <c r="B18" s="84"/>
      <c r="C18" s="114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106"/>
      <c r="Q18" s="114"/>
      <c r="R18" s="108"/>
      <c r="S18" s="126"/>
      <c r="T18" s="129"/>
    </row>
    <row r="19" spans="1:20" s="209" customFormat="1" x14ac:dyDescent="0.3">
      <c r="A19" s="228"/>
      <c r="B19" s="84"/>
      <c r="C19" s="114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106"/>
      <c r="Q19" s="114"/>
      <c r="R19" s="108"/>
      <c r="S19" s="126"/>
      <c r="T19" s="129"/>
    </row>
    <row r="20" spans="1:20" s="209" customFormat="1" x14ac:dyDescent="0.3">
      <c r="A20" s="229"/>
      <c r="B20" s="84"/>
      <c r="C20" s="11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06"/>
      <c r="Q20" s="114"/>
      <c r="R20" s="108"/>
      <c r="S20" s="126"/>
      <c r="T20" s="129"/>
    </row>
    <row r="21" spans="1:20" x14ac:dyDescent="0.3">
      <c r="A21" s="227">
        <f>'Ledger Report'!A21</f>
        <v>1230</v>
      </c>
      <c r="B21" s="80" t="str">
        <f>'Ledger Report'!B21</f>
        <v>Grad Students</v>
      </c>
      <c r="C21" s="116">
        <f>'Ledger Report'!C21</f>
        <v>0</v>
      </c>
      <c r="D21" s="74">
        <f>SUM(D22:D24)</f>
        <v>0</v>
      </c>
      <c r="E21" s="74">
        <f t="shared" ref="E21:O21" si="8">SUM(E22:E24)</f>
        <v>0</v>
      </c>
      <c r="F21" s="74">
        <f t="shared" si="8"/>
        <v>0</v>
      </c>
      <c r="G21" s="74">
        <f t="shared" si="8"/>
        <v>0</v>
      </c>
      <c r="H21" s="74">
        <f t="shared" si="8"/>
        <v>0</v>
      </c>
      <c r="I21" s="74">
        <f t="shared" si="8"/>
        <v>0</v>
      </c>
      <c r="J21" s="74">
        <f t="shared" si="8"/>
        <v>0</v>
      </c>
      <c r="K21" s="74">
        <f t="shared" si="8"/>
        <v>0</v>
      </c>
      <c r="L21" s="74">
        <f t="shared" si="8"/>
        <v>0</v>
      </c>
      <c r="M21" s="74">
        <f t="shared" si="8"/>
        <v>0</v>
      </c>
      <c r="N21" s="74">
        <f t="shared" si="8"/>
        <v>0</v>
      </c>
      <c r="O21" s="74">
        <f t="shared" si="8"/>
        <v>0</v>
      </c>
      <c r="P21" s="74">
        <f t="shared" si="5"/>
        <v>0</v>
      </c>
      <c r="Q21" s="116">
        <f t="shared" si="1"/>
        <v>0</v>
      </c>
      <c r="R21" s="74">
        <f>SUM(R22)</f>
        <v>0</v>
      </c>
      <c r="S21" s="202">
        <f t="shared" si="7"/>
        <v>0</v>
      </c>
      <c r="T21" s="129"/>
    </row>
    <row r="22" spans="1:20" x14ac:dyDescent="0.3">
      <c r="A22" s="228"/>
      <c r="B22" s="84" t="str">
        <f>'Ledger Report'!B22</f>
        <v>***</v>
      </c>
      <c r="C22" s="114">
        <f>'Ledger Report'!C22</f>
        <v>0</v>
      </c>
      <c r="D22" s="70">
        <f>SUMPRODUCT((MONTH('Personnel 1000'!$C$5:'Personnel 1000'!$C$93)='Ledger Report'!D$3)*('Personnel 1000'!$E$5:'Personnel 1000'!$E$93='Ledger Report'!$B22)*('Personnel 1000'!$P$5:'Personnel 1000'!$P$93))</f>
        <v>0</v>
      </c>
      <c r="E22" s="70">
        <f>SUMPRODUCT((MONTH('Personnel 1000'!$C$5:'Personnel 1000'!$C$93)='Ledger Report'!E$3)*('Personnel 1000'!$E$5:'Personnel 1000'!$E$93='Ledger Report'!$B22)*('Personnel 1000'!$P$5:'Personnel 1000'!$P$93))</f>
        <v>0</v>
      </c>
      <c r="F22" s="70">
        <f>SUMPRODUCT((MONTH('Personnel 1000'!$C$5:'Personnel 1000'!$C$93)='Ledger Report'!F$3)*('Personnel 1000'!$E$5:'Personnel 1000'!$E$93='Ledger Report'!$B22)*('Personnel 1000'!$P$5:'Personnel 1000'!$P$93))</f>
        <v>0</v>
      </c>
      <c r="G22" s="70">
        <f>SUMPRODUCT((MONTH('Personnel 1000'!$C$5:'Personnel 1000'!$C$93)='Ledger Report'!G$3)*('Personnel 1000'!$E$5:'Personnel 1000'!$E$93='Ledger Report'!$B22)*('Personnel 1000'!$P$5:'Personnel 1000'!$P$93))</f>
        <v>0</v>
      </c>
      <c r="H22" s="70">
        <f>SUMPRODUCT((MONTH('Personnel 1000'!$C$5:'Personnel 1000'!$C$93)='Ledger Report'!H$3)*('Personnel 1000'!$E$5:'Personnel 1000'!$E$93='Ledger Report'!$B22)*('Personnel 1000'!$P$5:'Personnel 1000'!$P$93))</f>
        <v>0</v>
      </c>
      <c r="I22" s="70">
        <f>SUMPRODUCT((MONTH('Personnel 1000'!$C$5:'Personnel 1000'!$C$93)='Ledger Report'!I$3)*('Personnel 1000'!$E$5:'Personnel 1000'!$E$93='Ledger Report'!$B22)*('Personnel 1000'!$P$5:'Personnel 1000'!$P$93))</f>
        <v>0</v>
      </c>
      <c r="J22" s="70">
        <f>SUMPRODUCT((MONTH('Personnel 1000'!$C$5:'Personnel 1000'!$C$93)='Ledger Report'!J$3)*('Personnel 1000'!$E$5:'Personnel 1000'!$E$93='Ledger Report'!$B22)*('Personnel 1000'!$P$5:'Personnel 1000'!$P$93))</f>
        <v>0</v>
      </c>
      <c r="K22" s="70">
        <f>SUMPRODUCT((MONTH('Personnel 1000'!$C$5:'Personnel 1000'!$C$93)='Ledger Report'!K$3)*('Personnel 1000'!$E$5:'Personnel 1000'!$E$93='Ledger Report'!$B22)*('Personnel 1000'!$P$5:'Personnel 1000'!$P$93))</f>
        <v>0</v>
      </c>
      <c r="L22" s="70">
        <f>SUMPRODUCT((MONTH('Personnel 1000'!$C$5:'Personnel 1000'!$C$93)='Ledger Report'!L$3)*('Personnel 1000'!$E$5:'Personnel 1000'!$E$93='Ledger Report'!$B22)*('Personnel 1000'!$P$5:'Personnel 1000'!$P$93))</f>
        <v>0</v>
      </c>
      <c r="M22" s="70">
        <f>SUMPRODUCT((MONTH('Personnel 1000'!$C$5:'Personnel 1000'!$C$93)='Ledger Report'!M$3)*('Personnel 1000'!$E$5:'Personnel 1000'!$E$93='Ledger Report'!$B22)*('Personnel 1000'!$P$5:'Personnel 1000'!$P$93))</f>
        <v>0</v>
      </c>
      <c r="N22" s="70">
        <f>SUMPRODUCT((MONTH('Personnel 1000'!$C$5:'Personnel 1000'!$C$93)='Ledger Report'!N$3)*('Personnel 1000'!$E$5:'Personnel 1000'!$E$93='Ledger Report'!$B22)*('Personnel 1000'!$P$5:'Personnel 1000'!$P$93))</f>
        <v>0</v>
      </c>
      <c r="O22" s="70">
        <f>SUMPRODUCT((MONTH('Personnel 1000'!$C$5:'Personnel 1000'!$C$93)='Ledger Report'!O$3)*('Personnel 1000'!$E$5:'Personnel 1000'!$E$93='Ledger Report'!$B22)*('Personnel 1000'!$P$5:'Personnel 1000'!$P$93))</f>
        <v>0</v>
      </c>
      <c r="P22" s="106">
        <f t="shared" si="5"/>
        <v>0</v>
      </c>
      <c r="Q22" s="114">
        <f t="shared" si="1"/>
        <v>0</v>
      </c>
      <c r="R22" s="108">
        <v>0</v>
      </c>
      <c r="S22" s="126">
        <f t="shared" si="7"/>
        <v>0</v>
      </c>
      <c r="T22" s="129"/>
    </row>
    <row r="23" spans="1:20" s="209" customFormat="1" x14ac:dyDescent="0.3">
      <c r="A23" s="228"/>
      <c r="B23" s="84"/>
      <c r="C23" s="1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106"/>
      <c r="Q23" s="114"/>
      <c r="R23" s="108"/>
      <c r="S23" s="126"/>
      <c r="T23" s="129"/>
    </row>
    <row r="24" spans="1:20" s="209" customFormat="1" x14ac:dyDescent="0.3">
      <c r="A24" s="229"/>
      <c r="B24" s="84"/>
      <c r="C24" s="1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06"/>
      <c r="Q24" s="114"/>
      <c r="R24" s="108"/>
      <c r="S24" s="126"/>
      <c r="T24" s="129"/>
    </row>
    <row r="25" spans="1:20" x14ac:dyDescent="0.3">
      <c r="A25" s="227">
        <f>'Ledger Report'!A25</f>
        <v>1250</v>
      </c>
      <c r="B25" s="80" t="str">
        <f>'Ledger Report'!B25</f>
        <v>Adult Education Teacher</v>
      </c>
      <c r="C25" s="74">
        <f>SUM(C26:C27)</f>
        <v>0</v>
      </c>
      <c r="D25" s="74">
        <f t="shared" ref="D25:O25" si="9">SUM(D26:D27)</f>
        <v>0</v>
      </c>
      <c r="E25" s="74">
        <f t="shared" si="9"/>
        <v>0</v>
      </c>
      <c r="F25" s="74">
        <f t="shared" si="9"/>
        <v>0</v>
      </c>
      <c r="G25" s="74">
        <f t="shared" si="9"/>
        <v>0</v>
      </c>
      <c r="H25" s="74">
        <f t="shared" si="9"/>
        <v>0</v>
      </c>
      <c r="I25" s="74">
        <f t="shared" si="9"/>
        <v>0</v>
      </c>
      <c r="J25" s="74">
        <f t="shared" si="9"/>
        <v>0</v>
      </c>
      <c r="K25" s="74">
        <f t="shared" si="9"/>
        <v>0</v>
      </c>
      <c r="L25" s="74">
        <f t="shared" si="9"/>
        <v>0</v>
      </c>
      <c r="M25" s="74">
        <f t="shared" si="9"/>
        <v>0</v>
      </c>
      <c r="N25" s="74">
        <f t="shared" si="9"/>
        <v>0</v>
      </c>
      <c r="O25" s="74">
        <f t="shared" si="9"/>
        <v>0</v>
      </c>
      <c r="P25" s="74">
        <f t="shared" si="5"/>
        <v>0</v>
      </c>
      <c r="Q25" s="116">
        <f t="shared" si="1"/>
        <v>0</v>
      </c>
      <c r="R25" s="74">
        <f t="shared" ref="R25" si="10">SUM(R26)</f>
        <v>0</v>
      </c>
      <c r="S25" s="202">
        <f t="shared" si="7"/>
        <v>0</v>
      </c>
      <c r="T25" s="129"/>
    </row>
    <row r="26" spans="1:20" x14ac:dyDescent="0.3">
      <c r="A26" s="228"/>
      <c r="B26" s="84" t="str">
        <f>'Ledger Report'!B26</f>
        <v>***</v>
      </c>
      <c r="C26" s="114">
        <f>'Ledger Report'!C26</f>
        <v>0</v>
      </c>
      <c r="D26" s="70">
        <f>SUMPRODUCT((MONTH('Personnel 1000'!$C$5:'Personnel 1000'!$C$93)='Ledger Report'!D$3)*('Personnel 1000'!$E$5:'Personnel 1000'!$E$93='Ledger Report'!$B26)*('Personnel 1000'!$P$5:'Personnel 1000'!$P$93))</f>
        <v>0</v>
      </c>
      <c r="E26" s="70">
        <f>SUMPRODUCT((MONTH('Personnel 1000'!$C$5:'Personnel 1000'!$C$93)='Ledger Report'!E$3)*('Personnel 1000'!$E$5:'Personnel 1000'!$E$93='Ledger Report'!$B26)*('Personnel 1000'!$P$5:'Personnel 1000'!$P$93))</f>
        <v>0</v>
      </c>
      <c r="F26" s="70">
        <f>SUMPRODUCT((MONTH('Personnel 1000'!$C$5:'Personnel 1000'!$C$93)='Ledger Report'!F$3)*('Personnel 1000'!$E$5:'Personnel 1000'!$E$93='Ledger Report'!$B26)*('Personnel 1000'!$P$5:'Personnel 1000'!$P$93))</f>
        <v>0</v>
      </c>
      <c r="G26" s="70">
        <f>SUMPRODUCT((MONTH('Personnel 1000'!$C$5:'Personnel 1000'!$C$93)='Ledger Report'!G$3)*('Personnel 1000'!$E$5:'Personnel 1000'!$E$93='Ledger Report'!$B26)*('Personnel 1000'!$P$5:'Personnel 1000'!$P$93))</f>
        <v>0</v>
      </c>
      <c r="H26" s="70">
        <f>SUMPRODUCT((MONTH('Personnel 1000'!$C$5:'Personnel 1000'!$C$93)='Ledger Report'!H$3)*('Personnel 1000'!$E$5:'Personnel 1000'!$E$93='Ledger Report'!$B26)*('Personnel 1000'!$P$5:'Personnel 1000'!$P$93))</f>
        <v>0</v>
      </c>
      <c r="I26" s="70">
        <f>SUMPRODUCT((MONTH('Personnel 1000'!$C$5:'Personnel 1000'!$C$93)='Ledger Report'!I$3)*('Personnel 1000'!$E$5:'Personnel 1000'!$E$93='Ledger Report'!$B26)*('Personnel 1000'!$P$5:'Personnel 1000'!$P$93))</f>
        <v>0</v>
      </c>
      <c r="J26" s="70">
        <f>SUMPRODUCT((MONTH('Personnel 1000'!$C$5:'Personnel 1000'!$C$93)='Ledger Report'!J$3)*('Personnel 1000'!$E$5:'Personnel 1000'!$E$93='Ledger Report'!$B26)*('Personnel 1000'!$P$5:'Personnel 1000'!$P$93))</f>
        <v>0</v>
      </c>
      <c r="K26" s="70">
        <f>SUMPRODUCT((MONTH('Personnel 1000'!$C$5:'Personnel 1000'!$C$93)='Ledger Report'!K$3)*('Personnel 1000'!$E$5:'Personnel 1000'!$E$93='Ledger Report'!$B26)*('Personnel 1000'!$P$5:'Personnel 1000'!$P$93))</f>
        <v>0</v>
      </c>
      <c r="L26" s="70">
        <f>SUMPRODUCT((MONTH('Personnel 1000'!$C$5:'Personnel 1000'!$C$93)='Ledger Report'!L$3)*('Personnel 1000'!$E$5:'Personnel 1000'!$E$93='Ledger Report'!$B26)*('Personnel 1000'!$P$5:'Personnel 1000'!$P$93))</f>
        <v>0</v>
      </c>
      <c r="M26" s="70">
        <f>SUMPRODUCT((MONTH('Personnel 1000'!$C$5:'Personnel 1000'!$C$93)='Ledger Report'!M$3)*('Personnel 1000'!$E$5:'Personnel 1000'!$E$93='Ledger Report'!$B26)*('Personnel 1000'!$P$5:'Personnel 1000'!$P$93))</f>
        <v>0</v>
      </c>
      <c r="N26" s="70">
        <f>SUMPRODUCT((MONTH('Personnel 1000'!$C$5:'Personnel 1000'!$C$93)='Ledger Report'!N$3)*('Personnel 1000'!$E$5:'Personnel 1000'!$E$93='Ledger Report'!$B26)*('Personnel 1000'!$P$5:'Personnel 1000'!$P$93))</f>
        <v>0</v>
      </c>
      <c r="O26" s="70">
        <f>SUMPRODUCT((MONTH('Personnel 1000'!$C$5:'Personnel 1000'!$C$93)='Ledger Report'!O$3)*('Personnel 1000'!$E$5:'Personnel 1000'!$E$93='Ledger Report'!$B26)*('Personnel 1000'!$P$5:'Personnel 1000'!$P$93))</f>
        <v>0</v>
      </c>
      <c r="P26" s="106">
        <f t="shared" si="5"/>
        <v>0</v>
      </c>
      <c r="Q26" s="114">
        <f t="shared" si="1"/>
        <v>0</v>
      </c>
      <c r="R26" s="108">
        <v>0</v>
      </c>
      <c r="S26" s="114">
        <f t="shared" si="7"/>
        <v>0</v>
      </c>
      <c r="T26" s="134"/>
    </row>
    <row r="27" spans="1:20" s="209" customFormat="1" x14ac:dyDescent="0.3">
      <c r="A27" s="228"/>
      <c r="B27" s="84"/>
      <c r="C27" s="11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06"/>
      <c r="Q27" s="114"/>
      <c r="R27" s="108"/>
      <c r="S27" s="126"/>
    </row>
    <row r="28" spans="1:20" x14ac:dyDescent="0.3">
      <c r="A28" s="228"/>
      <c r="B28" s="80" t="str">
        <f>'Ledger Report'!B28</f>
        <v>Advisors</v>
      </c>
      <c r="C28" s="74">
        <f>SUM(C29:C37)</f>
        <v>0</v>
      </c>
      <c r="D28" s="74">
        <f t="shared" ref="D28:O28" si="11">SUM(D29:D37)</f>
        <v>0</v>
      </c>
      <c r="E28" s="74">
        <f t="shared" si="11"/>
        <v>0</v>
      </c>
      <c r="F28" s="74">
        <f t="shared" si="11"/>
        <v>0</v>
      </c>
      <c r="G28" s="74">
        <f t="shared" si="11"/>
        <v>0</v>
      </c>
      <c r="H28" s="74">
        <f t="shared" si="11"/>
        <v>0</v>
      </c>
      <c r="I28" s="74">
        <f t="shared" si="11"/>
        <v>0</v>
      </c>
      <c r="J28" s="74">
        <f t="shared" si="11"/>
        <v>0</v>
      </c>
      <c r="K28" s="74">
        <f t="shared" si="11"/>
        <v>0</v>
      </c>
      <c r="L28" s="74">
        <f t="shared" si="11"/>
        <v>0</v>
      </c>
      <c r="M28" s="74">
        <f t="shared" si="11"/>
        <v>0</v>
      </c>
      <c r="N28" s="74">
        <f t="shared" si="11"/>
        <v>0</v>
      </c>
      <c r="O28" s="74">
        <f t="shared" si="11"/>
        <v>0</v>
      </c>
      <c r="P28" s="74">
        <f t="shared" si="5"/>
        <v>0</v>
      </c>
      <c r="Q28" s="116">
        <f t="shared" si="1"/>
        <v>0</v>
      </c>
      <c r="R28" s="74">
        <f>SUM(R29:R33)</f>
        <v>0</v>
      </c>
      <c r="S28" s="202">
        <f t="shared" si="7"/>
        <v>0</v>
      </c>
      <c r="T28" s="129"/>
    </row>
    <row r="29" spans="1:20" x14ac:dyDescent="0.3">
      <c r="A29" s="228"/>
      <c r="B29" s="84" t="str">
        <f>'Ledger Report'!B29</f>
        <v>***</v>
      </c>
      <c r="C29" s="114">
        <f>'Ledger Report'!C29</f>
        <v>0</v>
      </c>
      <c r="D29" s="70">
        <f>SUMPRODUCT((MONTH('Personnel 1000'!$C$5:'Personnel 1000'!$C$93)='Ledger Report'!D$3)*('Personnel 1000'!$E$5:'Personnel 1000'!$E$93='Ledger Report'!$B29)*('Personnel 1000'!$P$5:'Personnel 1000'!$P$93))</f>
        <v>0</v>
      </c>
      <c r="E29" s="70">
        <f>SUMPRODUCT((MONTH('Personnel 1000'!$C$5:'Personnel 1000'!$C$93)='Ledger Report'!E$3)*('Personnel 1000'!$E$5:'Personnel 1000'!$E$93='Ledger Report'!$B29)*('Personnel 1000'!$P$5:'Personnel 1000'!$P$93))</f>
        <v>0</v>
      </c>
      <c r="F29" s="70">
        <f>SUMPRODUCT((MONTH('Personnel 1000'!$C$5:'Personnel 1000'!$C$93)='Ledger Report'!F$3)*('Personnel 1000'!$E$5:'Personnel 1000'!$E$93='Ledger Report'!$B29)*('Personnel 1000'!$P$5:'Personnel 1000'!$P$93))</f>
        <v>0</v>
      </c>
      <c r="G29" s="70">
        <f>SUMPRODUCT((MONTH('Personnel 1000'!$C$5:'Personnel 1000'!$C$93)='Ledger Report'!G$3)*('Personnel 1000'!$E$5:'Personnel 1000'!$E$93='Ledger Report'!$B29)*('Personnel 1000'!$P$5:'Personnel 1000'!$P$93))</f>
        <v>0</v>
      </c>
      <c r="H29" s="70">
        <f>SUMPRODUCT((MONTH('Personnel 1000'!$C$5:'Personnel 1000'!$C$93)='Ledger Report'!H$3)*('Personnel 1000'!$E$5:'Personnel 1000'!$E$93='Ledger Report'!$B29)*('Personnel 1000'!$P$5:'Personnel 1000'!$P$93))</f>
        <v>0</v>
      </c>
      <c r="I29" s="70">
        <f>SUMPRODUCT((MONTH('Personnel 1000'!$C$5:'Personnel 1000'!$C$93)='Ledger Report'!I$3)*('Personnel 1000'!$E$5:'Personnel 1000'!$E$93='Ledger Report'!$B29)*('Personnel 1000'!$P$5:'Personnel 1000'!$P$93))</f>
        <v>0</v>
      </c>
      <c r="J29" s="70">
        <f>SUMPRODUCT((MONTH('Personnel 1000'!$C$5:'Personnel 1000'!$C$93)='Ledger Report'!J$3)*('Personnel 1000'!$E$5:'Personnel 1000'!$E$93='Ledger Report'!$B29)*('Personnel 1000'!$P$5:'Personnel 1000'!$P$93))</f>
        <v>0</v>
      </c>
      <c r="K29" s="70">
        <f>SUMPRODUCT((MONTH('Personnel 1000'!$C$5:'Personnel 1000'!$C$93)='Ledger Report'!K$3)*('Personnel 1000'!$E$5:'Personnel 1000'!$E$93='Ledger Report'!$B29)*('Personnel 1000'!$P$5:'Personnel 1000'!$P$93))</f>
        <v>0</v>
      </c>
      <c r="L29" s="70">
        <f>SUMPRODUCT((MONTH('Personnel 1000'!$C$5:'Personnel 1000'!$C$93)='Ledger Report'!L$3)*('Personnel 1000'!$E$5:'Personnel 1000'!$E$93='Ledger Report'!$B29)*('Personnel 1000'!$P$5:'Personnel 1000'!$P$93))</f>
        <v>0</v>
      </c>
      <c r="M29" s="70">
        <f>SUMPRODUCT((MONTH('Personnel 1000'!$C$5:'Personnel 1000'!$C$93)='Ledger Report'!M$3)*('Personnel 1000'!$E$5:'Personnel 1000'!$E$93='Ledger Report'!$B29)*('Personnel 1000'!$P$5:'Personnel 1000'!$P$93))</f>
        <v>0</v>
      </c>
      <c r="N29" s="70">
        <f>SUMPRODUCT((MONTH('Personnel 1000'!$C$5:'Personnel 1000'!$C$93)='Ledger Report'!N$3)*('Personnel 1000'!$E$5:'Personnel 1000'!$E$93='Ledger Report'!$B29)*('Personnel 1000'!$P$5:'Personnel 1000'!$P$93))</f>
        <v>0</v>
      </c>
      <c r="O29" s="70">
        <f>SUMPRODUCT((MONTH('Personnel 1000'!$C$5:'Personnel 1000'!$C$93)='Ledger Report'!O$3)*('Personnel 1000'!$E$5:'Personnel 1000'!$E$93='Ledger Report'!$B29)*('Personnel 1000'!$P$5:'Personnel 1000'!$P$93))</f>
        <v>0</v>
      </c>
      <c r="P29" s="106">
        <f t="shared" si="5"/>
        <v>0</v>
      </c>
      <c r="Q29" s="114">
        <f t="shared" si="1"/>
        <v>0</v>
      </c>
      <c r="R29" s="204">
        <v>0</v>
      </c>
      <c r="S29" s="126">
        <f t="shared" si="7"/>
        <v>0</v>
      </c>
      <c r="T29" s="129"/>
    </row>
    <row r="30" spans="1:20" s="71" customFormat="1" x14ac:dyDescent="0.3">
      <c r="A30" s="228"/>
      <c r="B30" s="84" t="str">
        <f>'Ledger Report'!B30</f>
        <v>***</v>
      </c>
      <c r="C30" s="114">
        <f>'Ledger Report'!C30</f>
        <v>0</v>
      </c>
      <c r="D30" s="70">
        <f>SUMPRODUCT((MONTH('Personnel 1000'!$C$5:'Personnel 1000'!$C$93)='Ledger Report'!D$3)*('Personnel 1000'!$E$5:'Personnel 1000'!$E$93='Ledger Report'!$B30)*('Personnel 1000'!$P$5:'Personnel 1000'!$P$93))</f>
        <v>0</v>
      </c>
      <c r="E30" s="70">
        <f>SUMPRODUCT((MONTH('Personnel 1000'!$C$5:'Personnel 1000'!$C$93)='Ledger Report'!E$3)*('Personnel 1000'!$E$5:'Personnel 1000'!$E$93='Ledger Report'!$B30)*('Personnel 1000'!$P$5:'Personnel 1000'!$P$93))</f>
        <v>0</v>
      </c>
      <c r="F30" s="70">
        <f>SUMPRODUCT((MONTH('Personnel 1000'!$C$5:'Personnel 1000'!$C$93)='Ledger Report'!F$3)*('Personnel 1000'!$E$5:'Personnel 1000'!$E$93='Ledger Report'!$B30)*('Personnel 1000'!$P$5:'Personnel 1000'!$P$93))</f>
        <v>0</v>
      </c>
      <c r="G30" s="70">
        <f>SUMPRODUCT((MONTH('Personnel 1000'!$C$5:'Personnel 1000'!$C$93)='Ledger Report'!G$3)*('Personnel 1000'!$E$5:'Personnel 1000'!$E$93='Ledger Report'!$B30)*('Personnel 1000'!$P$5:'Personnel 1000'!$P$93))</f>
        <v>0</v>
      </c>
      <c r="H30" s="70">
        <f>SUMPRODUCT((MONTH('Personnel 1000'!$C$5:'Personnel 1000'!$C$93)='Ledger Report'!H$3)*('Personnel 1000'!$E$5:'Personnel 1000'!$E$93='Ledger Report'!$B30)*('Personnel 1000'!$P$5:'Personnel 1000'!$P$93))</f>
        <v>0</v>
      </c>
      <c r="I30" s="70">
        <f>SUMPRODUCT((MONTH('Personnel 1000'!$C$5:'Personnel 1000'!$C$93)='Ledger Report'!I$3)*('Personnel 1000'!$E$5:'Personnel 1000'!$E$93='Ledger Report'!$B30)*('Personnel 1000'!$P$5:'Personnel 1000'!$P$93))</f>
        <v>0</v>
      </c>
      <c r="J30" s="70">
        <f>SUMPRODUCT((MONTH('Personnel 1000'!$C$5:'Personnel 1000'!$C$93)='Ledger Report'!J$3)*('Personnel 1000'!$E$5:'Personnel 1000'!$E$93='Ledger Report'!$B30)*('Personnel 1000'!$P$5:'Personnel 1000'!$P$93))</f>
        <v>0</v>
      </c>
      <c r="K30" s="70">
        <f>SUMPRODUCT((MONTH('Personnel 1000'!$C$5:'Personnel 1000'!$C$93)='Ledger Report'!K$3)*('Personnel 1000'!$E$5:'Personnel 1000'!$E$93='Ledger Report'!$B30)*('Personnel 1000'!$P$5:'Personnel 1000'!$P$93))</f>
        <v>0</v>
      </c>
      <c r="L30" s="70">
        <f>SUMPRODUCT((MONTH('Personnel 1000'!$C$5:'Personnel 1000'!$C$93)='Ledger Report'!L$3)*('Personnel 1000'!$E$5:'Personnel 1000'!$E$93='Ledger Report'!$B30)*('Personnel 1000'!$P$5:'Personnel 1000'!$P$93))</f>
        <v>0</v>
      </c>
      <c r="M30" s="70">
        <f>SUMPRODUCT((MONTH('Personnel 1000'!$C$5:'Personnel 1000'!$C$93)='Ledger Report'!M$3)*('Personnel 1000'!$E$5:'Personnel 1000'!$E$93='Ledger Report'!$B30)*('Personnel 1000'!$P$5:'Personnel 1000'!$P$93))</f>
        <v>0</v>
      </c>
      <c r="N30" s="70">
        <f>SUMPRODUCT((MONTH('Personnel 1000'!$C$5:'Personnel 1000'!$C$93)='Ledger Report'!N$3)*('Personnel 1000'!$E$5:'Personnel 1000'!$E$93='Ledger Report'!$B30)*('Personnel 1000'!$P$5:'Personnel 1000'!$P$93))</f>
        <v>0</v>
      </c>
      <c r="O30" s="70">
        <f>SUMPRODUCT((MONTH('Personnel 1000'!$C$5:'Personnel 1000'!$C$93)='Ledger Report'!O$3)*('Personnel 1000'!$E$5:'Personnel 1000'!$E$93='Ledger Report'!$B30)*('Personnel 1000'!$P$5:'Personnel 1000'!$P$93))</f>
        <v>0</v>
      </c>
      <c r="P30" s="106">
        <f t="shared" ref="P30:P31" si="12">SUM(D30:O30)</f>
        <v>0</v>
      </c>
      <c r="Q30" s="114">
        <f t="shared" ref="Q30:Q31" si="13">C30-D30-E30-F30-G30-H30-I30-J30-K30-L30-M30-N30-O30</f>
        <v>0</v>
      </c>
      <c r="R30" s="108">
        <v>0</v>
      </c>
      <c r="S30" s="126">
        <f t="shared" si="7"/>
        <v>0</v>
      </c>
      <c r="T30" s="129"/>
    </row>
    <row r="31" spans="1:20" s="71" customFormat="1" x14ac:dyDescent="0.3">
      <c r="A31" s="228"/>
      <c r="B31" s="84" t="str">
        <f>'Ledger Report'!B31</f>
        <v>***</v>
      </c>
      <c r="C31" s="114">
        <f>'Ledger Report'!C31</f>
        <v>0</v>
      </c>
      <c r="D31" s="70">
        <f>SUMPRODUCT((MONTH('Personnel 1000'!$C$5:'Personnel 1000'!$C$93)='Ledger Report'!D$3)*('Personnel 1000'!$E$5:'Personnel 1000'!$E$93='Ledger Report'!$B31)*('Personnel 1000'!$P$5:'Personnel 1000'!$P$93))</f>
        <v>0</v>
      </c>
      <c r="E31" s="70">
        <f>SUMPRODUCT((MONTH('Personnel 1000'!$C$5:'Personnel 1000'!$C$93)='Ledger Report'!E$3)*('Personnel 1000'!$E$5:'Personnel 1000'!$E$93='Ledger Report'!$B31)*('Personnel 1000'!$P$5:'Personnel 1000'!$P$93))</f>
        <v>0</v>
      </c>
      <c r="F31" s="70">
        <f>SUMPRODUCT((MONTH('Personnel 1000'!$C$5:'Personnel 1000'!$C$93)='Ledger Report'!F$3)*('Personnel 1000'!$E$5:'Personnel 1000'!$E$93='Ledger Report'!$B31)*('Personnel 1000'!$P$5:'Personnel 1000'!$P$93))</f>
        <v>0</v>
      </c>
      <c r="G31" s="70">
        <f>SUMPRODUCT((MONTH('Personnel 1000'!$C$5:'Personnel 1000'!$C$93)='Ledger Report'!G$3)*('Personnel 1000'!$E$5:'Personnel 1000'!$E$93='Ledger Report'!$B31)*('Personnel 1000'!$P$5:'Personnel 1000'!$P$93))</f>
        <v>0</v>
      </c>
      <c r="H31" s="70">
        <f>SUMPRODUCT((MONTH('Personnel 1000'!$C$5:'Personnel 1000'!$C$93)='Ledger Report'!H$3)*('Personnel 1000'!$E$5:'Personnel 1000'!$E$93='Ledger Report'!$B31)*('Personnel 1000'!$P$5:'Personnel 1000'!$P$93))</f>
        <v>0</v>
      </c>
      <c r="I31" s="70">
        <f>SUMPRODUCT((MONTH('Personnel 1000'!$C$5:'Personnel 1000'!$C$93)='Ledger Report'!I$3)*('Personnel 1000'!$E$5:'Personnel 1000'!$E$93='Ledger Report'!$B31)*('Personnel 1000'!$P$5:'Personnel 1000'!$P$93))</f>
        <v>0</v>
      </c>
      <c r="J31" s="70">
        <f>SUMPRODUCT((MONTH('Personnel 1000'!$C$5:'Personnel 1000'!$C$93)='Ledger Report'!J$3)*('Personnel 1000'!$E$5:'Personnel 1000'!$E$93='Ledger Report'!$B31)*('Personnel 1000'!$P$5:'Personnel 1000'!$P$93))</f>
        <v>0</v>
      </c>
      <c r="K31" s="70">
        <f>SUMPRODUCT((MONTH('Personnel 1000'!$C$5:'Personnel 1000'!$C$93)='Ledger Report'!K$3)*('Personnel 1000'!$E$5:'Personnel 1000'!$E$93='Ledger Report'!$B31)*('Personnel 1000'!$P$5:'Personnel 1000'!$P$93))</f>
        <v>0</v>
      </c>
      <c r="L31" s="70">
        <f>SUMPRODUCT((MONTH('Personnel 1000'!$C$5:'Personnel 1000'!$C$93)='Ledger Report'!L$3)*('Personnel 1000'!$E$5:'Personnel 1000'!$E$93='Ledger Report'!$B31)*('Personnel 1000'!$P$5:'Personnel 1000'!$P$93))</f>
        <v>0</v>
      </c>
      <c r="M31" s="70">
        <f>SUMPRODUCT((MONTH('Personnel 1000'!$C$5:'Personnel 1000'!$C$93)='Ledger Report'!M$3)*('Personnel 1000'!$E$5:'Personnel 1000'!$E$93='Ledger Report'!$B31)*('Personnel 1000'!$P$5:'Personnel 1000'!$P$93))</f>
        <v>0</v>
      </c>
      <c r="N31" s="70">
        <f>SUMPRODUCT((MONTH('Personnel 1000'!$C$5:'Personnel 1000'!$C$93)='Ledger Report'!N$3)*('Personnel 1000'!$E$5:'Personnel 1000'!$E$93='Ledger Report'!$B31)*('Personnel 1000'!$P$5:'Personnel 1000'!$P$93))</f>
        <v>0</v>
      </c>
      <c r="O31" s="70">
        <f>SUMPRODUCT((MONTH('Personnel 1000'!$C$5:'Personnel 1000'!$C$93)='Ledger Report'!O$3)*('Personnel 1000'!$E$5:'Personnel 1000'!$E$93='Ledger Report'!$B31)*('Personnel 1000'!$P$5:'Personnel 1000'!$P$93))</f>
        <v>0</v>
      </c>
      <c r="P31" s="106">
        <f t="shared" si="12"/>
        <v>0</v>
      </c>
      <c r="Q31" s="114">
        <f t="shared" si="13"/>
        <v>0</v>
      </c>
      <c r="R31" s="108">
        <v>0</v>
      </c>
      <c r="S31" s="126">
        <f t="shared" si="7"/>
        <v>0</v>
      </c>
      <c r="T31" s="129"/>
    </row>
    <row r="32" spans="1:20" s="71" customFormat="1" x14ac:dyDescent="0.3">
      <c r="A32" s="228"/>
      <c r="B32" s="84" t="str">
        <f>'Ledger Report'!B32</f>
        <v>***</v>
      </c>
      <c r="C32" s="114">
        <f>'Ledger Report'!C32</f>
        <v>0</v>
      </c>
      <c r="D32" s="70">
        <f>SUMPRODUCT((MONTH('Personnel 1000'!$C$5:'Personnel 1000'!$C$93)='Ledger Report'!D$3)*('Personnel 1000'!$E$5:'Personnel 1000'!$E$93='Ledger Report'!$B32)*('Personnel 1000'!$P$5:'Personnel 1000'!$P$93))</f>
        <v>0</v>
      </c>
      <c r="E32" s="70">
        <f>SUMPRODUCT((MONTH('Personnel 1000'!$C$5:'Personnel 1000'!$C$93)='Ledger Report'!E$3)*('Personnel 1000'!$E$5:'Personnel 1000'!$E$93='Ledger Report'!$B32)*('Personnel 1000'!$P$5:'Personnel 1000'!$P$93))</f>
        <v>0</v>
      </c>
      <c r="F32" s="70">
        <f>SUMPRODUCT((MONTH('Personnel 1000'!$C$5:'Personnel 1000'!$C$93)='Ledger Report'!F$3)*('Personnel 1000'!$E$5:'Personnel 1000'!$E$93='Ledger Report'!$B32)*('Personnel 1000'!$P$5:'Personnel 1000'!$P$93))</f>
        <v>0</v>
      </c>
      <c r="G32" s="70">
        <f>SUMPRODUCT((MONTH('Personnel 1000'!$C$5:'Personnel 1000'!$C$93)='Ledger Report'!G$3)*('Personnel 1000'!$E$5:'Personnel 1000'!$E$93='Ledger Report'!$B32)*('Personnel 1000'!$P$5:'Personnel 1000'!$P$93))</f>
        <v>0</v>
      </c>
      <c r="H32" s="70">
        <f>SUMPRODUCT((MONTH('Personnel 1000'!$C$5:'Personnel 1000'!$C$93)='Ledger Report'!H$3)*('Personnel 1000'!$E$5:'Personnel 1000'!$E$93='Ledger Report'!$B32)*('Personnel 1000'!$P$5:'Personnel 1000'!$P$93))</f>
        <v>0</v>
      </c>
      <c r="I32" s="70">
        <f>SUMPRODUCT((MONTH('Personnel 1000'!$C$5:'Personnel 1000'!$C$93)='Ledger Report'!I$3)*('Personnel 1000'!$E$5:'Personnel 1000'!$E$93='Ledger Report'!$B32)*('Personnel 1000'!$P$5:'Personnel 1000'!$P$93))</f>
        <v>0</v>
      </c>
      <c r="J32" s="70">
        <f>SUMPRODUCT((MONTH('Personnel 1000'!$C$5:'Personnel 1000'!$C$93)='Ledger Report'!J$3)*('Personnel 1000'!$E$5:'Personnel 1000'!$E$93='Ledger Report'!$B32)*('Personnel 1000'!$P$5:'Personnel 1000'!$P$93))</f>
        <v>0</v>
      </c>
      <c r="K32" s="70">
        <f>SUMPRODUCT((MONTH('Personnel 1000'!$C$5:'Personnel 1000'!$C$93)='Ledger Report'!K$3)*('Personnel 1000'!$E$5:'Personnel 1000'!$E$93='Ledger Report'!$B32)*('Personnel 1000'!$P$5:'Personnel 1000'!$P$93))</f>
        <v>0</v>
      </c>
      <c r="L32" s="70">
        <f>SUMPRODUCT((MONTH('Personnel 1000'!$C$5:'Personnel 1000'!$C$93)='Ledger Report'!L$3)*('Personnel 1000'!$E$5:'Personnel 1000'!$E$93='Ledger Report'!$B32)*('Personnel 1000'!$P$5:'Personnel 1000'!$P$93))</f>
        <v>0</v>
      </c>
      <c r="M32" s="70">
        <f>SUMPRODUCT((MONTH('Personnel 1000'!$C$5:'Personnel 1000'!$C$93)='Ledger Report'!M$3)*('Personnel 1000'!$E$5:'Personnel 1000'!$E$93='Ledger Report'!$B32)*('Personnel 1000'!$P$5:'Personnel 1000'!$P$93))</f>
        <v>0</v>
      </c>
      <c r="N32" s="70">
        <f>SUMPRODUCT((MONTH('Personnel 1000'!$C$5:'Personnel 1000'!$C$93)='Ledger Report'!N$3)*('Personnel 1000'!$E$5:'Personnel 1000'!$E$93='Ledger Report'!$B32)*('Personnel 1000'!$P$5:'Personnel 1000'!$P$93))</f>
        <v>0</v>
      </c>
      <c r="O32" s="70">
        <f>SUMPRODUCT((MONTH('Personnel 1000'!$C$5:'Personnel 1000'!$C$93)='Ledger Report'!O$3)*('Personnel 1000'!$E$5:'Personnel 1000'!$E$93='Ledger Report'!$B32)*('Personnel 1000'!$P$5:'Personnel 1000'!$P$93))</f>
        <v>0</v>
      </c>
      <c r="P32" s="106">
        <f t="shared" si="5"/>
        <v>0</v>
      </c>
      <c r="Q32" s="114">
        <f t="shared" si="1"/>
        <v>0</v>
      </c>
      <c r="R32" s="108">
        <v>0</v>
      </c>
      <c r="S32" s="126">
        <f t="shared" si="7"/>
        <v>0</v>
      </c>
      <c r="T32" s="129"/>
    </row>
    <row r="33" spans="1:20" x14ac:dyDescent="0.3">
      <c r="A33" s="228"/>
      <c r="B33" s="84"/>
      <c r="C33" s="114">
        <f>'Ledger Report'!C33</f>
        <v>0</v>
      </c>
      <c r="D33" s="70">
        <f>SUMPRODUCT((MONTH('Personnel 1000'!$C$5:'Personnel 1000'!$C$93)='Ledger Report'!D$3)*('Personnel 1000'!$E$5:'Personnel 1000'!$E$93='Ledger Report'!$B33)*('Personnel 1000'!$P$5:'Personnel 1000'!$P$93))</f>
        <v>0</v>
      </c>
      <c r="E33" s="70">
        <f>SUMPRODUCT((MONTH('Personnel 1000'!$C$5:'Personnel 1000'!$C$93)='Ledger Report'!E$3)*('Personnel 1000'!$E$5:'Personnel 1000'!$E$93='Ledger Report'!$B33)*('Personnel 1000'!$P$5:'Personnel 1000'!$P$93))</f>
        <v>0</v>
      </c>
      <c r="F33" s="70">
        <f>SUMPRODUCT((MONTH('Personnel 1000'!$C$5:'Personnel 1000'!$C$93)='Ledger Report'!F$3)*('Personnel 1000'!$E$5:'Personnel 1000'!$E$93='Ledger Report'!$B33)*('Personnel 1000'!$P$5:'Personnel 1000'!$P$93))</f>
        <v>0</v>
      </c>
      <c r="G33" s="70">
        <f>SUMPRODUCT((MONTH('Personnel 1000'!$C$5:'Personnel 1000'!$C$93)='Ledger Report'!G$3)*('Personnel 1000'!$E$5:'Personnel 1000'!$E$93='Ledger Report'!$B33)*('Personnel 1000'!$P$5:'Personnel 1000'!$P$93))</f>
        <v>0</v>
      </c>
      <c r="H33" s="70">
        <f>SUMPRODUCT((MONTH('Personnel 1000'!$C$5:'Personnel 1000'!$C$93)='Ledger Report'!H$3)*('Personnel 1000'!$E$5:'Personnel 1000'!$E$93='Ledger Report'!$B33)*('Personnel 1000'!$P$5:'Personnel 1000'!$P$93))</f>
        <v>0</v>
      </c>
      <c r="I33" s="70">
        <f>SUMPRODUCT((MONTH('Personnel 1000'!$C$5:'Personnel 1000'!$C$93)='Ledger Report'!I$3)*('Personnel 1000'!$E$5:'Personnel 1000'!$E$93='Ledger Report'!$B33)*('Personnel 1000'!$P$5:'Personnel 1000'!$P$93))</f>
        <v>0</v>
      </c>
      <c r="J33" s="70">
        <f>SUMPRODUCT((MONTH('Personnel 1000'!$C$5:'Personnel 1000'!$C$93)='Ledger Report'!J$3)*('Personnel 1000'!$E$5:'Personnel 1000'!$E$93='Ledger Report'!$B33)*('Personnel 1000'!$P$5:'Personnel 1000'!$P$93))</f>
        <v>0</v>
      </c>
      <c r="K33" s="70">
        <f>SUMPRODUCT((MONTH('Personnel 1000'!$C$5:'Personnel 1000'!$C$93)='Ledger Report'!K$3)*('Personnel 1000'!$E$5:'Personnel 1000'!$E$93='Ledger Report'!$B33)*('Personnel 1000'!$P$5:'Personnel 1000'!$P$93))</f>
        <v>0</v>
      </c>
      <c r="L33" s="70">
        <f>SUMPRODUCT((MONTH('Personnel 1000'!$C$5:'Personnel 1000'!$C$93)='Ledger Report'!L$3)*('Personnel 1000'!$E$5:'Personnel 1000'!$E$93='Ledger Report'!$B33)*('Personnel 1000'!$P$5:'Personnel 1000'!$P$93))</f>
        <v>0</v>
      </c>
      <c r="M33" s="70">
        <f>SUMPRODUCT((MONTH('Personnel 1000'!$C$5:'Personnel 1000'!$C$93)='Ledger Report'!M$3)*('Personnel 1000'!$E$5:'Personnel 1000'!$E$93='Ledger Report'!$B33)*('Personnel 1000'!$P$5:'Personnel 1000'!$P$93))</f>
        <v>0</v>
      </c>
      <c r="N33" s="70">
        <f>SUMPRODUCT((MONTH('Personnel 1000'!$C$5:'Personnel 1000'!$C$93)='Ledger Report'!N$3)*('Personnel 1000'!$E$5:'Personnel 1000'!$E$93='Ledger Report'!$B33)*('Personnel 1000'!$P$5:'Personnel 1000'!$P$93))</f>
        <v>0</v>
      </c>
      <c r="O33" s="70">
        <f>SUMPRODUCT((MONTH('Personnel 1000'!$C$5:'Personnel 1000'!$C$93)='Ledger Report'!O$3)*('Personnel 1000'!$E$5:'Personnel 1000'!$E$93='Ledger Report'!$B33)*('Personnel 1000'!$P$5:'Personnel 1000'!$P$93))</f>
        <v>0</v>
      </c>
      <c r="P33" s="106">
        <f t="shared" si="5"/>
        <v>0</v>
      </c>
      <c r="Q33" s="114">
        <f t="shared" si="1"/>
        <v>0</v>
      </c>
      <c r="R33" s="108">
        <v>0</v>
      </c>
      <c r="S33" s="126">
        <f t="shared" si="7"/>
        <v>0</v>
      </c>
      <c r="T33" s="129"/>
    </row>
    <row r="34" spans="1:20" s="209" customFormat="1" x14ac:dyDescent="0.3">
      <c r="A34" s="228"/>
      <c r="B34" s="84"/>
      <c r="C34" s="11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106"/>
      <c r="Q34" s="114"/>
      <c r="R34" s="108"/>
      <c r="S34" s="126"/>
      <c r="T34" s="129"/>
    </row>
    <row r="35" spans="1:20" s="209" customFormat="1" x14ac:dyDescent="0.3">
      <c r="A35" s="228"/>
      <c r="B35" s="84"/>
      <c r="C35" s="114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106"/>
      <c r="Q35" s="114"/>
      <c r="R35" s="108"/>
      <c r="S35" s="126"/>
      <c r="T35" s="129"/>
    </row>
    <row r="36" spans="1:20" s="209" customFormat="1" x14ac:dyDescent="0.3">
      <c r="A36" s="228"/>
      <c r="B36" s="84"/>
      <c r="C36" s="114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106"/>
      <c r="Q36" s="114"/>
      <c r="R36" s="108"/>
      <c r="S36" s="126"/>
      <c r="T36" s="129"/>
    </row>
    <row r="37" spans="1:20" x14ac:dyDescent="0.3">
      <c r="A37" s="229"/>
      <c r="B37" s="84"/>
      <c r="C37" s="114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14"/>
      <c r="R37" s="114"/>
      <c r="S37" s="126"/>
      <c r="T37" s="129"/>
    </row>
    <row r="38" spans="1:20" x14ac:dyDescent="0.3">
      <c r="A38" s="227">
        <f>'Ledger Report'!A38</f>
        <v>1240</v>
      </c>
      <c r="B38" s="80" t="str">
        <f>'Ledger Report'!B38</f>
        <v>Undergrad students</v>
      </c>
      <c r="C38" s="74">
        <f>SUM(C39:C47)</f>
        <v>0</v>
      </c>
      <c r="D38" s="74">
        <f t="shared" ref="D38:O38" si="14">SUM(D39:D47)</f>
        <v>0</v>
      </c>
      <c r="E38" s="74">
        <f t="shared" si="14"/>
        <v>0</v>
      </c>
      <c r="F38" s="74">
        <f t="shared" si="14"/>
        <v>0</v>
      </c>
      <c r="G38" s="74">
        <f t="shared" si="14"/>
        <v>0</v>
      </c>
      <c r="H38" s="74">
        <f t="shared" si="14"/>
        <v>0</v>
      </c>
      <c r="I38" s="74">
        <f t="shared" si="14"/>
        <v>0</v>
      </c>
      <c r="J38" s="74">
        <f t="shared" si="14"/>
        <v>0</v>
      </c>
      <c r="K38" s="74">
        <f t="shared" si="14"/>
        <v>0</v>
      </c>
      <c r="L38" s="74">
        <f t="shared" si="14"/>
        <v>0</v>
      </c>
      <c r="M38" s="74">
        <f t="shared" si="14"/>
        <v>0</v>
      </c>
      <c r="N38" s="74">
        <f t="shared" si="14"/>
        <v>0</v>
      </c>
      <c r="O38" s="74">
        <f t="shared" si="14"/>
        <v>0</v>
      </c>
      <c r="P38" s="74">
        <f t="shared" si="5"/>
        <v>0</v>
      </c>
      <c r="Q38" s="116">
        <f>C38-D38-E38-F38-G38-H38-I38-J38-K38-L38-M38-N38-O38</f>
        <v>0</v>
      </c>
      <c r="R38" s="74">
        <f>SUM(R39:R46)</f>
        <v>0</v>
      </c>
      <c r="S38" s="202">
        <f t="shared" si="7"/>
        <v>0</v>
      </c>
      <c r="T38" s="129"/>
    </row>
    <row r="39" spans="1:20" x14ac:dyDescent="0.3">
      <c r="A39" s="228"/>
      <c r="B39" s="84" t="str">
        <f>'Ledger Report'!B39</f>
        <v>***</v>
      </c>
      <c r="C39" s="114">
        <f>'Ledger Report'!C39</f>
        <v>0</v>
      </c>
      <c r="D39" s="70">
        <f>SUMPRODUCT((MONTH('Personnel 1000'!$C$5:'Personnel 1000'!$C$93)='Ledger Report'!D$3)*('Personnel 1000'!$E$5:'Personnel 1000'!$E$93='Ledger Report'!$B39)*('Personnel 1000'!$P$5:'Personnel 1000'!$P$93))</f>
        <v>0</v>
      </c>
      <c r="E39" s="70">
        <f>SUMPRODUCT((MONTH('Personnel 1000'!$C$5:'Personnel 1000'!$C$93)='Ledger Report'!E$3)*('Personnel 1000'!$E$5:'Personnel 1000'!$E$93='Ledger Report'!$B39)*('Personnel 1000'!$P$5:'Personnel 1000'!$P$93))</f>
        <v>0</v>
      </c>
      <c r="F39" s="70">
        <f>SUMPRODUCT((MONTH('Personnel 1000'!$C$5:'Personnel 1000'!$C$93)='Ledger Report'!F$3)*('Personnel 1000'!$E$5:'Personnel 1000'!$E$93='Ledger Report'!$B39)*('Personnel 1000'!$P$5:'Personnel 1000'!$P$93))</f>
        <v>0</v>
      </c>
      <c r="G39" s="70">
        <f>SUMPRODUCT((MONTH('Personnel 1000'!$C$5:'Personnel 1000'!$C$93)='Ledger Report'!G$3)*('Personnel 1000'!$E$5:'Personnel 1000'!$E$93='Ledger Report'!$B39)*('Personnel 1000'!$P$5:'Personnel 1000'!$P$93))</f>
        <v>0</v>
      </c>
      <c r="H39" s="70">
        <f>SUMPRODUCT((MONTH('Personnel 1000'!$C$5:'Personnel 1000'!$C$93)='Ledger Report'!H$3)*('Personnel 1000'!$E$5:'Personnel 1000'!$E$93='Ledger Report'!$B39)*('Personnel 1000'!$P$5:'Personnel 1000'!$P$93))</f>
        <v>0</v>
      </c>
      <c r="I39" s="70">
        <f>SUMPRODUCT((MONTH('Personnel 1000'!$C$5:'Personnel 1000'!$C$93)='Ledger Report'!I$3)*('Personnel 1000'!$E$5:'Personnel 1000'!$E$93='Ledger Report'!$B39)*('Personnel 1000'!$P$5:'Personnel 1000'!$P$93))</f>
        <v>0</v>
      </c>
      <c r="J39" s="70">
        <f>SUMPRODUCT((MONTH('Personnel 1000'!$C$5:'Personnel 1000'!$C$93)='Ledger Report'!J$3)*('Personnel 1000'!$E$5:'Personnel 1000'!$E$93='Ledger Report'!$B39)*('Personnel 1000'!$P$5:'Personnel 1000'!$P$93))</f>
        <v>0</v>
      </c>
      <c r="K39" s="70">
        <f>SUMPRODUCT((MONTH('Personnel 1000'!$C$5:'Personnel 1000'!$C$93)='Ledger Report'!K$3)*('Personnel 1000'!$E$5:'Personnel 1000'!$E$93='Ledger Report'!$B39)*('Personnel 1000'!$P$5:'Personnel 1000'!$P$93))</f>
        <v>0</v>
      </c>
      <c r="L39" s="70">
        <f>SUMPRODUCT((MONTH('Personnel 1000'!$C$5:'Personnel 1000'!$C$93)='Ledger Report'!L$3)*('Personnel 1000'!$E$5:'Personnel 1000'!$E$93='Ledger Report'!$B39)*('Personnel 1000'!$P$5:'Personnel 1000'!$P$93))</f>
        <v>0</v>
      </c>
      <c r="M39" s="70">
        <f>SUMPRODUCT((MONTH('Personnel 1000'!$C$5:'Personnel 1000'!$C$93)='Ledger Report'!M$3)*('Personnel 1000'!$E$5:'Personnel 1000'!$E$93='Ledger Report'!$B39)*('Personnel 1000'!$P$5:'Personnel 1000'!$P$93))</f>
        <v>0</v>
      </c>
      <c r="N39" s="70">
        <f>SUMPRODUCT((MONTH('Personnel 1000'!$C$5:'Personnel 1000'!$C$93)='Ledger Report'!N$3)*('Personnel 1000'!$E$5:'Personnel 1000'!$E$93='Ledger Report'!$B39)*('Personnel 1000'!$P$5:'Personnel 1000'!$P$93))</f>
        <v>0</v>
      </c>
      <c r="O39" s="70">
        <f>SUMPRODUCT((MONTH('Personnel 1000'!$C$5:'Personnel 1000'!$C$93)='Ledger Report'!O$3)*('Personnel 1000'!$E$5:'Personnel 1000'!$E$93='Ledger Report'!$B39)*('Personnel 1000'!$P$5:'Personnel 1000'!$P$93))</f>
        <v>0</v>
      </c>
      <c r="P39" s="106">
        <f t="shared" si="5"/>
        <v>0</v>
      </c>
      <c r="Q39" s="114">
        <f t="shared" si="1"/>
        <v>0</v>
      </c>
      <c r="R39" s="108">
        <v>0</v>
      </c>
      <c r="S39" s="126">
        <f t="shared" si="7"/>
        <v>0</v>
      </c>
      <c r="T39" s="129"/>
    </row>
    <row r="40" spans="1:20" s="134" customFormat="1" x14ac:dyDescent="0.3">
      <c r="A40" s="228"/>
      <c r="B40" s="84" t="str">
        <f>'Ledger Report'!B40</f>
        <v>***</v>
      </c>
      <c r="C40" s="114">
        <f>'Ledger Report'!C40</f>
        <v>0</v>
      </c>
      <c r="D40" s="70">
        <f>SUMPRODUCT((MONTH('Personnel 1000'!$C$5:'Personnel 1000'!$C$93)='Ledger Report'!D$3)*('Personnel 1000'!$E$5:'Personnel 1000'!$E$93='Ledger Report'!$B40)*('Personnel 1000'!$P$5:'Personnel 1000'!$P$93))</f>
        <v>0</v>
      </c>
      <c r="E40" s="70">
        <f>SUMPRODUCT((MONTH('Personnel 1000'!$C$5:'Personnel 1000'!$C$93)='Ledger Report'!E$3)*('Personnel 1000'!$E$5:'Personnel 1000'!$E$93='Ledger Report'!$B40)*('Personnel 1000'!$P$5:'Personnel 1000'!$P$93))</f>
        <v>0</v>
      </c>
      <c r="F40" s="70">
        <f>SUMPRODUCT((MONTH('Personnel 1000'!$C$5:'Personnel 1000'!$C$93)='Ledger Report'!F$3)*('Personnel 1000'!$E$5:'Personnel 1000'!$E$93='Ledger Report'!$B40)*('Personnel 1000'!$P$5:'Personnel 1000'!$P$93))</f>
        <v>0</v>
      </c>
      <c r="G40" s="70">
        <f>SUMPRODUCT((MONTH('Personnel 1000'!$C$5:'Personnel 1000'!$C$93)='Ledger Report'!G$3)*('Personnel 1000'!$E$5:'Personnel 1000'!$E$93='Ledger Report'!$B40)*('Personnel 1000'!$P$5:'Personnel 1000'!$P$93))</f>
        <v>0</v>
      </c>
      <c r="H40" s="70">
        <f>SUMPRODUCT((MONTH('Personnel 1000'!$C$5:'Personnel 1000'!$C$93)='Ledger Report'!H$3)*('Personnel 1000'!$E$5:'Personnel 1000'!$E$93='Ledger Report'!$B40)*('Personnel 1000'!$P$5:'Personnel 1000'!$P$93))</f>
        <v>0</v>
      </c>
      <c r="I40" s="70">
        <f>SUMPRODUCT((MONTH('Personnel 1000'!$C$5:'Personnel 1000'!$C$93)='Ledger Report'!I$3)*('Personnel 1000'!$E$5:'Personnel 1000'!$E$93='Ledger Report'!$B40)*('Personnel 1000'!$P$5:'Personnel 1000'!$P$93))</f>
        <v>0</v>
      </c>
      <c r="J40" s="70">
        <f>SUMPRODUCT((MONTH('Personnel 1000'!$C$5:'Personnel 1000'!$C$93)='Ledger Report'!J$3)*('Personnel 1000'!$E$5:'Personnel 1000'!$E$93='Ledger Report'!$B40)*('Personnel 1000'!$P$5:'Personnel 1000'!$P$93))</f>
        <v>0</v>
      </c>
      <c r="K40" s="70">
        <f>SUMPRODUCT((MONTH('Personnel 1000'!$C$5:'Personnel 1000'!$C$93)='Ledger Report'!K$3)*('Personnel 1000'!$E$5:'Personnel 1000'!$E$93='Ledger Report'!$B40)*('Personnel 1000'!$P$5:'Personnel 1000'!$P$93))</f>
        <v>0</v>
      </c>
      <c r="L40" s="70">
        <f>SUMPRODUCT((MONTH('Personnel 1000'!$C$5:'Personnel 1000'!$C$93)='Ledger Report'!L$3)*('Personnel 1000'!$E$5:'Personnel 1000'!$E$93='Ledger Report'!$B40)*('Personnel 1000'!$P$5:'Personnel 1000'!$P$93))</f>
        <v>0</v>
      </c>
      <c r="M40" s="70">
        <f>SUMPRODUCT((MONTH('Personnel 1000'!$C$5:'Personnel 1000'!$C$93)='Ledger Report'!M$3)*('Personnel 1000'!$E$5:'Personnel 1000'!$E$93='Ledger Report'!$B40)*('Personnel 1000'!$P$5:'Personnel 1000'!$P$93))</f>
        <v>0</v>
      </c>
      <c r="N40" s="70">
        <f>SUMPRODUCT((MONTH('Personnel 1000'!$C$5:'Personnel 1000'!$C$93)='Ledger Report'!N$3)*('Personnel 1000'!$E$5:'Personnel 1000'!$E$93='Ledger Report'!$B40)*('Personnel 1000'!$P$5:'Personnel 1000'!$P$93))</f>
        <v>0</v>
      </c>
      <c r="O40" s="70">
        <f>SUMPRODUCT((MONTH('Personnel 1000'!$C$5:'Personnel 1000'!$C$93)='Ledger Report'!O$3)*('Personnel 1000'!$E$5:'Personnel 1000'!$E$93='Ledger Report'!$B40)*('Personnel 1000'!$P$5:'Personnel 1000'!$P$93))</f>
        <v>0</v>
      </c>
      <c r="P40" s="106">
        <f t="shared" ref="P40" si="15">SUM(D40:O40)</f>
        <v>0</v>
      </c>
      <c r="Q40" s="114">
        <f t="shared" ref="Q40" si="16">C40-D40-E40-F40-G40-H40-I40-J40-K40-L40-M40-N40-O40</f>
        <v>0</v>
      </c>
      <c r="R40" s="108">
        <v>0</v>
      </c>
      <c r="S40" s="126">
        <f t="shared" si="7"/>
        <v>0</v>
      </c>
      <c r="T40" s="129"/>
    </row>
    <row r="41" spans="1:20" s="71" customFormat="1" x14ac:dyDescent="0.3">
      <c r="A41" s="228"/>
      <c r="B41" s="84" t="str">
        <f>'Ledger Report'!B41</f>
        <v>***</v>
      </c>
      <c r="C41" s="114">
        <f>'Ledger Report'!C41</f>
        <v>0</v>
      </c>
      <c r="D41" s="70">
        <f>SUMPRODUCT((MONTH('Personnel 1000'!$C$5:'Personnel 1000'!$C$93)='Ledger Report'!D$3)*('Personnel 1000'!$E$5:'Personnel 1000'!$E$93='Ledger Report'!$B41)*('Personnel 1000'!$P$5:'Personnel 1000'!$P$93))</f>
        <v>0</v>
      </c>
      <c r="E41" s="70">
        <f>SUMPRODUCT((MONTH('Personnel 1000'!$C$5:'Personnel 1000'!$C$93)='Ledger Report'!E$3)*('Personnel 1000'!$E$5:'Personnel 1000'!$E$93='Ledger Report'!$B41)*('Personnel 1000'!$P$5:'Personnel 1000'!$P$93))</f>
        <v>0</v>
      </c>
      <c r="F41" s="70">
        <f>SUMPRODUCT((MONTH('Personnel 1000'!$C$5:'Personnel 1000'!$C$93)='Ledger Report'!F$3)*('Personnel 1000'!$E$5:'Personnel 1000'!$E$93='Ledger Report'!$B41)*('Personnel 1000'!$P$5:'Personnel 1000'!$P$93))</f>
        <v>0</v>
      </c>
      <c r="G41" s="70">
        <f>SUMPRODUCT((MONTH('Personnel 1000'!$C$5:'Personnel 1000'!$C$93)='Ledger Report'!G$3)*('Personnel 1000'!$E$5:'Personnel 1000'!$E$93='Ledger Report'!$B41)*('Personnel 1000'!$P$5:'Personnel 1000'!$P$93))</f>
        <v>0</v>
      </c>
      <c r="H41" s="70">
        <f>SUMPRODUCT((MONTH('Personnel 1000'!$C$5:'Personnel 1000'!$C$93)='Ledger Report'!H$3)*('Personnel 1000'!$E$5:'Personnel 1000'!$E$93='Ledger Report'!$B41)*('Personnel 1000'!$P$5:'Personnel 1000'!$P$93))</f>
        <v>0</v>
      </c>
      <c r="I41" s="70">
        <f>SUMPRODUCT((MONTH('Personnel 1000'!$C$5:'Personnel 1000'!$C$93)='Ledger Report'!I$3)*('Personnel 1000'!$E$5:'Personnel 1000'!$E$93='Ledger Report'!$B41)*('Personnel 1000'!$P$5:'Personnel 1000'!$P$93))</f>
        <v>0</v>
      </c>
      <c r="J41" s="70">
        <f>SUMPRODUCT((MONTH('Personnel 1000'!$C$5:'Personnel 1000'!$C$93)='Ledger Report'!J$3)*('Personnel 1000'!$E$5:'Personnel 1000'!$E$93='Ledger Report'!$B41)*('Personnel 1000'!$P$5:'Personnel 1000'!$P$93))</f>
        <v>0</v>
      </c>
      <c r="K41" s="70">
        <f>SUMPRODUCT((MONTH('Personnel 1000'!$C$5:'Personnel 1000'!$C$93)='Ledger Report'!K$3)*('Personnel 1000'!$E$5:'Personnel 1000'!$E$93='Ledger Report'!$B41)*('Personnel 1000'!$P$5:'Personnel 1000'!$P$93))</f>
        <v>0</v>
      </c>
      <c r="L41" s="70">
        <f>SUMPRODUCT((MONTH('Personnel 1000'!$C$5:'Personnel 1000'!$C$93)='Ledger Report'!L$3)*('Personnel 1000'!$E$5:'Personnel 1000'!$E$93='Ledger Report'!$B41)*('Personnel 1000'!$P$5:'Personnel 1000'!$P$93))</f>
        <v>0</v>
      </c>
      <c r="M41" s="70">
        <f>SUMPRODUCT((MONTH('Personnel 1000'!$C$5:'Personnel 1000'!$C$93)='Ledger Report'!M$3)*('Personnel 1000'!$E$5:'Personnel 1000'!$E$93='Ledger Report'!$B41)*('Personnel 1000'!$P$5:'Personnel 1000'!$P$93))</f>
        <v>0</v>
      </c>
      <c r="N41" s="70">
        <f>SUMPRODUCT((MONTH('Personnel 1000'!$C$5:'Personnel 1000'!$C$93)='Ledger Report'!N$3)*('Personnel 1000'!$E$5:'Personnel 1000'!$E$93='Ledger Report'!$B41)*('Personnel 1000'!$P$5:'Personnel 1000'!$P$93))</f>
        <v>0</v>
      </c>
      <c r="O41" s="70">
        <f>SUMPRODUCT((MONTH('Personnel 1000'!$C$5:'Personnel 1000'!$C$93)='Ledger Report'!O$3)*('Personnel 1000'!$E$5:'Personnel 1000'!$E$93='Ledger Report'!$B41)*('Personnel 1000'!$P$5:'Personnel 1000'!$P$93))</f>
        <v>0</v>
      </c>
      <c r="P41" s="106">
        <f t="shared" si="5"/>
        <v>0</v>
      </c>
      <c r="Q41" s="114">
        <f t="shared" si="1"/>
        <v>0</v>
      </c>
      <c r="R41" s="108">
        <v>0</v>
      </c>
      <c r="S41" s="126">
        <f t="shared" si="7"/>
        <v>0</v>
      </c>
      <c r="T41" s="129"/>
    </row>
    <row r="42" spans="1:20" s="169" customFormat="1" x14ac:dyDescent="0.3">
      <c r="A42" s="228"/>
      <c r="B42" s="84" t="str">
        <f>'Ledger Report'!B42</f>
        <v>***</v>
      </c>
      <c r="C42" s="114">
        <f>'Ledger Report'!C42</f>
        <v>0</v>
      </c>
      <c r="D42" s="70">
        <f>SUMPRODUCT((MONTH('Personnel 1000'!$C$5:'Personnel 1000'!$C$93)='Ledger Report'!D$3)*('Personnel 1000'!$E$5:'Personnel 1000'!$E$93='Ledger Report'!$B42)*('Personnel 1000'!$P$5:'Personnel 1000'!$P$93))</f>
        <v>0</v>
      </c>
      <c r="E42" s="70">
        <f>SUMPRODUCT((MONTH('Personnel 1000'!$C$5:'Personnel 1000'!$C$93)='Ledger Report'!E$3)*('Personnel 1000'!$E$5:'Personnel 1000'!$E$93='Ledger Report'!$B42)*('Personnel 1000'!$P$5:'Personnel 1000'!$P$93))</f>
        <v>0</v>
      </c>
      <c r="F42" s="70">
        <f>SUMPRODUCT((MONTH('Personnel 1000'!$C$5:'Personnel 1000'!$C$93)='Ledger Report'!F$3)*('Personnel 1000'!$E$5:'Personnel 1000'!$E$93='Ledger Report'!$B42)*('Personnel 1000'!$P$5:'Personnel 1000'!$P$93))</f>
        <v>0</v>
      </c>
      <c r="G42" s="70">
        <f>SUMPRODUCT((MONTH('Personnel 1000'!$C$5:'Personnel 1000'!$C$93)='Ledger Report'!G$3)*('Personnel 1000'!$E$5:'Personnel 1000'!$E$93='Ledger Report'!$B42)*('Personnel 1000'!$P$5:'Personnel 1000'!$P$93))</f>
        <v>0</v>
      </c>
      <c r="H42" s="70">
        <f>SUMPRODUCT((MONTH('Personnel 1000'!$C$5:'Personnel 1000'!$C$93)='Ledger Report'!H$3)*('Personnel 1000'!$E$5:'Personnel 1000'!$E$93='Ledger Report'!$B42)*('Personnel 1000'!$P$5:'Personnel 1000'!$P$93))</f>
        <v>0</v>
      </c>
      <c r="I42" s="70">
        <f>SUMPRODUCT((MONTH('Personnel 1000'!$C$5:'Personnel 1000'!$C$93)='Ledger Report'!I$3)*('Personnel 1000'!$E$5:'Personnel 1000'!$E$93='Ledger Report'!$B42)*('Personnel 1000'!$P$5:'Personnel 1000'!$P$93))</f>
        <v>0</v>
      </c>
      <c r="J42" s="70">
        <f>SUMPRODUCT((MONTH('Personnel 1000'!$C$5:'Personnel 1000'!$C$93)='Ledger Report'!J$3)*('Personnel 1000'!$E$5:'Personnel 1000'!$E$93='Ledger Report'!$B42)*('Personnel 1000'!$P$5:'Personnel 1000'!$P$93))</f>
        <v>0</v>
      </c>
      <c r="K42" s="70">
        <f>SUMPRODUCT((MONTH('Personnel 1000'!$C$5:'Personnel 1000'!$C$93)='Ledger Report'!K$3)*('Personnel 1000'!$E$5:'Personnel 1000'!$E$93='Ledger Report'!$B42)*('Personnel 1000'!$P$5:'Personnel 1000'!$P$93))</f>
        <v>0</v>
      </c>
      <c r="L42" s="70">
        <f>SUMPRODUCT((MONTH('Personnel 1000'!$C$5:'Personnel 1000'!$C$93)='Ledger Report'!L$3)*('Personnel 1000'!$E$5:'Personnel 1000'!$E$93='Ledger Report'!$B42)*('Personnel 1000'!$P$5:'Personnel 1000'!$P$93))</f>
        <v>0</v>
      </c>
      <c r="M42" s="70">
        <f>SUMPRODUCT((MONTH('Personnel 1000'!$C$5:'Personnel 1000'!$C$93)='Ledger Report'!M$3)*('Personnel 1000'!$E$5:'Personnel 1000'!$E$93='Ledger Report'!$B42)*('Personnel 1000'!$P$5:'Personnel 1000'!$P$93))</f>
        <v>0</v>
      </c>
      <c r="N42" s="70">
        <f>SUMPRODUCT((MONTH('Personnel 1000'!$C$5:'Personnel 1000'!$C$93)='Ledger Report'!N$3)*('Personnel 1000'!$E$5:'Personnel 1000'!$E$93='Ledger Report'!$B42)*('Personnel 1000'!$P$5:'Personnel 1000'!$P$93))</f>
        <v>0</v>
      </c>
      <c r="O42" s="70">
        <f>SUMPRODUCT((MONTH('Personnel 1000'!$C$5:'Personnel 1000'!$C$93)='Ledger Report'!O$3)*('Personnel 1000'!$E$5:'Personnel 1000'!$E$93='Ledger Report'!$B42)*('Personnel 1000'!$P$5:'Personnel 1000'!$P$93))</f>
        <v>0</v>
      </c>
      <c r="P42" s="106">
        <f t="shared" si="5"/>
        <v>0</v>
      </c>
      <c r="Q42" s="114">
        <f t="shared" si="1"/>
        <v>0</v>
      </c>
      <c r="R42" s="108">
        <v>0</v>
      </c>
      <c r="S42" s="126">
        <f t="shared" si="7"/>
        <v>0</v>
      </c>
      <c r="T42" s="129"/>
    </row>
    <row r="43" spans="1:20" s="169" customFormat="1" x14ac:dyDescent="0.3">
      <c r="A43" s="228"/>
      <c r="B43" s="84" t="str">
        <f>'Ledger Report'!B43</f>
        <v>***</v>
      </c>
      <c r="C43" s="114">
        <f>'Ledger Report'!C43</f>
        <v>0</v>
      </c>
      <c r="D43" s="70">
        <f>SUMPRODUCT((MONTH('Personnel 1000'!$C$5:'Personnel 1000'!$C$93)='Ledger Report'!D$3)*('Personnel 1000'!$E$5:'Personnel 1000'!$E$93='Ledger Report'!$B43)*('Personnel 1000'!$P$5:'Personnel 1000'!$P$93))</f>
        <v>0</v>
      </c>
      <c r="E43" s="70">
        <f>SUMPRODUCT((MONTH('Personnel 1000'!$C$5:'Personnel 1000'!$C$93)='Ledger Report'!E$3)*('Personnel 1000'!$E$5:'Personnel 1000'!$E$93='Ledger Report'!$B43)*('Personnel 1000'!$P$5:'Personnel 1000'!$P$93))</f>
        <v>0</v>
      </c>
      <c r="F43" s="70">
        <f>SUMPRODUCT((MONTH('Personnel 1000'!$C$5:'Personnel 1000'!$C$93)='Ledger Report'!F$3)*('Personnel 1000'!$E$5:'Personnel 1000'!$E$93='Ledger Report'!$B43)*('Personnel 1000'!$P$5:'Personnel 1000'!$P$93))</f>
        <v>0</v>
      </c>
      <c r="G43" s="70">
        <f>SUMPRODUCT((MONTH('Personnel 1000'!$C$5:'Personnel 1000'!$C$93)='Ledger Report'!G$3)*('Personnel 1000'!$E$5:'Personnel 1000'!$E$93='Ledger Report'!$B43)*('Personnel 1000'!$P$5:'Personnel 1000'!$P$93))</f>
        <v>0</v>
      </c>
      <c r="H43" s="70">
        <f>SUMPRODUCT((MONTH('Personnel 1000'!$C$5:'Personnel 1000'!$C$93)='Ledger Report'!H$3)*('Personnel 1000'!$E$5:'Personnel 1000'!$E$93='Ledger Report'!$B43)*('Personnel 1000'!$P$5:'Personnel 1000'!$P$93))</f>
        <v>0</v>
      </c>
      <c r="I43" s="70">
        <f>SUMPRODUCT((MONTH('Personnel 1000'!$C$5:'Personnel 1000'!$C$93)='Ledger Report'!I$3)*('Personnel 1000'!$E$5:'Personnel 1000'!$E$93='Ledger Report'!$B43)*('Personnel 1000'!$P$5:'Personnel 1000'!$P$93))</f>
        <v>0</v>
      </c>
      <c r="J43" s="70">
        <f>SUMPRODUCT((MONTH('Personnel 1000'!$C$5:'Personnel 1000'!$C$93)='Ledger Report'!J$3)*('Personnel 1000'!$E$5:'Personnel 1000'!$E$93='Ledger Report'!$B43)*('Personnel 1000'!$P$5:'Personnel 1000'!$P$93))</f>
        <v>0</v>
      </c>
      <c r="K43" s="70">
        <f>SUMPRODUCT((MONTH('Personnel 1000'!$C$5:'Personnel 1000'!$C$93)='Ledger Report'!K$3)*('Personnel 1000'!$E$5:'Personnel 1000'!$E$93='Ledger Report'!$B43)*('Personnel 1000'!$P$5:'Personnel 1000'!$P$93))</f>
        <v>0</v>
      </c>
      <c r="L43" s="70">
        <f>SUMPRODUCT((MONTH('Personnel 1000'!$C$5:'Personnel 1000'!$C$93)='Ledger Report'!L$3)*('Personnel 1000'!$E$5:'Personnel 1000'!$E$93='Ledger Report'!$B43)*('Personnel 1000'!$P$5:'Personnel 1000'!$P$93))</f>
        <v>0</v>
      </c>
      <c r="M43" s="70">
        <f>SUMPRODUCT((MONTH('Personnel 1000'!$C$5:'Personnel 1000'!$C$93)='Ledger Report'!M$3)*('Personnel 1000'!$E$5:'Personnel 1000'!$E$93='Ledger Report'!$B43)*('Personnel 1000'!$P$5:'Personnel 1000'!$P$93))</f>
        <v>0</v>
      </c>
      <c r="N43" s="70">
        <f>SUMPRODUCT((MONTH('Personnel 1000'!$C$5:'Personnel 1000'!$C$93)='Ledger Report'!N$3)*('Personnel 1000'!$E$5:'Personnel 1000'!$E$93='Ledger Report'!$B43)*('Personnel 1000'!$P$5:'Personnel 1000'!$P$93))</f>
        <v>0</v>
      </c>
      <c r="O43" s="70">
        <f>SUMPRODUCT((MONTH('Personnel 1000'!$C$5:'Personnel 1000'!$C$93)='Ledger Report'!O$3)*('Personnel 1000'!$E$5:'Personnel 1000'!$E$93='Ledger Report'!$B43)*('Personnel 1000'!$P$5:'Personnel 1000'!$P$93))</f>
        <v>0</v>
      </c>
      <c r="P43" s="106">
        <f t="shared" ref="P43" si="17">SUM(D43:O43)</f>
        <v>0</v>
      </c>
      <c r="Q43" s="114">
        <f t="shared" ref="Q43" si="18">C43-D43-E43-F43-G43-H43-I43-J43-K43-L43-M43-N43-O43</f>
        <v>0</v>
      </c>
      <c r="R43" s="108">
        <v>0</v>
      </c>
      <c r="S43" s="126">
        <f t="shared" ref="S43" si="19">Q43+SUM(O43)-R43</f>
        <v>0</v>
      </c>
      <c r="T43" s="129"/>
    </row>
    <row r="44" spans="1:20" s="209" customFormat="1" x14ac:dyDescent="0.3">
      <c r="A44" s="228"/>
      <c r="B44" s="84"/>
      <c r="C44" s="114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06"/>
      <c r="Q44" s="114"/>
      <c r="R44" s="108"/>
      <c r="S44" s="126"/>
      <c r="T44" s="129"/>
    </row>
    <row r="45" spans="1:20" s="209" customFormat="1" x14ac:dyDescent="0.3">
      <c r="A45" s="228"/>
      <c r="B45" s="84"/>
      <c r="C45" s="114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06"/>
      <c r="Q45" s="114"/>
      <c r="R45" s="108"/>
      <c r="S45" s="126"/>
      <c r="T45" s="129"/>
    </row>
    <row r="46" spans="1:20" s="209" customFormat="1" x14ac:dyDescent="0.3">
      <c r="A46" s="228"/>
      <c r="B46" s="84"/>
      <c r="C46" s="114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06"/>
      <c r="Q46" s="114"/>
      <c r="R46" s="108"/>
      <c r="S46" s="126"/>
      <c r="T46" s="129"/>
    </row>
    <row r="47" spans="1:20" x14ac:dyDescent="0.3">
      <c r="A47" s="229"/>
      <c r="B47" s="84"/>
      <c r="C47" s="114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4"/>
      <c r="R47" s="114"/>
      <c r="S47" s="126"/>
      <c r="T47" s="129"/>
    </row>
    <row r="48" spans="1:20" x14ac:dyDescent="0.3">
      <c r="A48" s="84"/>
      <c r="B48" s="80" t="str">
        <f>'Ledger Report'!B48</f>
        <v>Total Personnel</v>
      </c>
      <c r="C48" s="131">
        <f t="shared" ref="C48:P48" si="20">C4+C5+C6+C10+C21+C25+C28+C38</f>
        <v>0</v>
      </c>
      <c r="D48" s="131">
        <f t="shared" si="20"/>
        <v>0</v>
      </c>
      <c r="E48" s="131">
        <f t="shared" si="20"/>
        <v>0</v>
      </c>
      <c r="F48" s="131">
        <f t="shared" si="20"/>
        <v>0</v>
      </c>
      <c r="G48" s="131">
        <f t="shared" si="20"/>
        <v>0</v>
      </c>
      <c r="H48" s="131">
        <f t="shared" si="20"/>
        <v>0</v>
      </c>
      <c r="I48" s="131">
        <f t="shared" si="20"/>
        <v>0</v>
      </c>
      <c r="J48" s="131">
        <f t="shared" si="20"/>
        <v>0</v>
      </c>
      <c r="K48" s="131">
        <f t="shared" si="20"/>
        <v>0</v>
      </c>
      <c r="L48" s="131">
        <f t="shared" si="20"/>
        <v>0</v>
      </c>
      <c r="M48" s="131">
        <f t="shared" si="20"/>
        <v>0</v>
      </c>
      <c r="N48" s="131">
        <f t="shared" si="20"/>
        <v>0</v>
      </c>
      <c r="O48" s="131">
        <f t="shared" si="20"/>
        <v>0</v>
      </c>
      <c r="P48" s="131">
        <f t="shared" si="20"/>
        <v>0</v>
      </c>
      <c r="Q48" s="132">
        <f>C48-D48-E48-F48-G48-H48-I48-J48-K48-L48-M48-N48-O48</f>
        <v>0</v>
      </c>
      <c r="R48" s="132">
        <f>SUM(R4,R5,R10,R21,R25,R28,R38)</f>
        <v>0</v>
      </c>
      <c r="S48" s="203">
        <f t="shared" si="7"/>
        <v>0</v>
      </c>
      <c r="T48" s="129"/>
    </row>
    <row r="49" spans="1:20" x14ac:dyDescent="0.3">
      <c r="A49" s="84"/>
      <c r="B49" s="84"/>
      <c r="C49" s="114"/>
      <c r="D49" s="83"/>
      <c r="E49" s="83"/>
      <c r="F49" s="83"/>
      <c r="G49" s="83"/>
      <c r="H49" s="83"/>
      <c r="I49" s="64"/>
      <c r="J49" s="83"/>
      <c r="K49" s="83"/>
      <c r="L49" s="83"/>
      <c r="M49" s="83"/>
      <c r="N49" s="83"/>
      <c r="O49" s="83"/>
      <c r="P49" s="106"/>
      <c r="Q49" s="114"/>
      <c r="R49" s="108"/>
      <c r="S49" s="126"/>
      <c r="T49" s="129"/>
    </row>
    <row r="50" spans="1:20" x14ac:dyDescent="0.3">
      <c r="A50" s="84"/>
      <c r="B50" s="80" t="str">
        <f>'Ledger Report'!B50</f>
        <v xml:space="preserve">Benefits </v>
      </c>
      <c r="C50" s="114">
        <f>'Ledger Report'!C50</f>
        <v>0</v>
      </c>
      <c r="D50" s="83"/>
      <c r="E50" s="84"/>
      <c r="F50" s="84"/>
      <c r="G50" s="83"/>
      <c r="H50" s="83"/>
      <c r="I50" s="85"/>
      <c r="J50" s="84"/>
      <c r="K50" s="84"/>
      <c r="L50" s="84"/>
      <c r="M50" s="84"/>
      <c r="N50" s="84"/>
      <c r="O50" s="84"/>
      <c r="P50" s="106"/>
      <c r="Q50" s="114"/>
      <c r="R50" s="114"/>
      <c r="S50" s="126"/>
      <c r="T50" s="129"/>
    </row>
    <row r="51" spans="1:20" x14ac:dyDescent="0.3">
      <c r="A51" s="227">
        <f>'Ledger Report'!A51</f>
        <v>6800</v>
      </c>
      <c r="B51" s="84" t="str">
        <f>'Ledger Report'!B51</f>
        <v>***</v>
      </c>
      <c r="C51" s="114">
        <f>'Ledger Report'!C51</f>
        <v>0</v>
      </c>
      <c r="D51" s="70">
        <f t="shared" ref="D51:O51" si="21">D4*0.4</f>
        <v>0</v>
      </c>
      <c r="E51" s="70">
        <f t="shared" si="21"/>
        <v>0</v>
      </c>
      <c r="F51" s="70">
        <f t="shared" si="21"/>
        <v>0</v>
      </c>
      <c r="G51" s="70">
        <f t="shared" si="21"/>
        <v>0</v>
      </c>
      <c r="H51" s="70">
        <f t="shared" si="21"/>
        <v>0</v>
      </c>
      <c r="I51" s="70">
        <f t="shared" si="21"/>
        <v>0</v>
      </c>
      <c r="J51" s="70">
        <f t="shared" si="21"/>
        <v>0</v>
      </c>
      <c r="K51" s="70">
        <f t="shared" si="21"/>
        <v>0</v>
      </c>
      <c r="L51" s="70">
        <f t="shared" si="21"/>
        <v>0</v>
      </c>
      <c r="M51" s="70">
        <f t="shared" si="21"/>
        <v>0</v>
      </c>
      <c r="N51" s="70">
        <f t="shared" si="21"/>
        <v>0</v>
      </c>
      <c r="O51" s="70">
        <f t="shared" si="21"/>
        <v>0</v>
      </c>
      <c r="P51" s="106">
        <f t="shared" si="5"/>
        <v>0</v>
      </c>
      <c r="Q51" s="114">
        <f t="shared" si="1"/>
        <v>0</v>
      </c>
      <c r="R51" s="106">
        <f>R4*0.4</f>
        <v>0</v>
      </c>
      <c r="S51" s="126">
        <f t="shared" si="7"/>
        <v>0</v>
      </c>
      <c r="T51" s="129"/>
    </row>
    <row r="52" spans="1:20" x14ac:dyDescent="0.3">
      <c r="A52" s="228"/>
      <c r="B52" s="84" t="str">
        <f>'Ledger Report'!B52</f>
        <v>***</v>
      </c>
      <c r="C52" s="114">
        <f>'Ledger Report'!C52</f>
        <v>0</v>
      </c>
      <c r="D52" s="70">
        <f t="shared" ref="D52:O52" si="22">D5*0.4</f>
        <v>0</v>
      </c>
      <c r="E52" s="70">
        <f t="shared" si="22"/>
        <v>0</v>
      </c>
      <c r="F52" s="70">
        <f t="shared" si="22"/>
        <v>0</v>
      </c>
      <c r="G52" s="70">
        <f t="shared" si="22"/>
        <v>0</v>
      </c>
      <c r="H52" s="70">
        <f t="shared" si="22"/>
        <v>0</v>
      </c>
      <c r="I52" s="70">
        <f t="shared" si="22"/>
        <v>0</v>
      </c>
      <c r="J52" s="70">
        <f t="shared" si="22"/>
        <v>0</v>
      </c>
      <c r="K52" s="70">
        <f t="shared" si="22"/>
        <v>0</v>
      </c>
      <c r="L52" s="70">
        <f t="shared" si="22"/>
        <v>0</v>
      </c>
      <c r="M52" s="70">
        <f t="shared" si="22"/>
        <v>0</v>
      </c>
      <c r="N52" s="70">
        <f t="shared" si="22"/>
        <v>0</v>
      </c>
      <c r="O52" s="70">
        <f t="shared" si="22"/>
        <v>0</v>
      </c>
      <c r="P52" s="106">
        <f t="shared" si="5"/>
        <v>0</v>
      </c>
      <c r="Q52" s="114">
        <f t="shared" si="1"/>
        <v>0</v>
      </c>
      <c r="R52" s="106">
        <f>R5*0.4</f>
        <v>0</v>
      </c>
      <c r="S52" s="126">
        <f t="shared" si="7"/>
        <v>0</v>
      </c>
      <c r="T52" s="129"/>
    </row>
    <row r="53" spans="1:20" x14ac:dyDescent="0.3">
      <c r="A53" s="228"/>
      <c r="B53" s="84" t="str">
        <f>'Ledger Report'!B53</f>
        <v>***</v>
      </c>
      <c r="C53" s="114">
        <f>'Ledger Report'!C53</f>
        <v>0</v>
      </c>
      <c r="D53" s="70">
        <f t="shared" ref="D53:O53" si="23">D6*0.4</f>
        <v>0</v>
      </c>
      <c r="E53" s="70">
        <f t="shared" si="23"/>
        <v>0</v>
      </c>
      <c r="F53" s="70">
        <f t="shared" si="23"/>
        <v>0</v>
      </c>
      <c r="G53" s="70">
        <f t="shared" si="23"/>
        <v>0</v>
      </c>
      <c r="H53" s="70">
        <f t="shared" si="23"/>
        <v>0</v>
      </c>
      <c r="I53" s="70">
        <f t="shared" si="23"/>
        <v>0</v>
      </c>
      <c r="J53" s="70">
        <f t="shared" si="23"/>
        <v>0</v>
      </c>
      <c r="K53" s="70">
        <f t="shared" si="23"/>
        <v>0</v>
      </c>
      <c r="L53" s="70">
        <f t="shared" si="23"/>
        <v>0</v>
      </c>
      <c r="M53" s="70">
        <f t="shared" si="23"/>
        <v>0</v>
      </c>
      <c r="N53" s="70">
        <f t="shared" si="23"/>
        <v>0</v>
      </c>
      <c r="O53" s="70">
        <f t="shared" si="23"/>
        <v>0</v>
      </c>
      <c r="P53" s="106">
        <f t="shared" si="5"/>
        <v>0</v>
      </c>
      <c r="Q53" s="114">
        <f t="shared" si="1"/>
        <v>0</v>
      </c>
      <c r="R53" s="106">
        <f>R6*0.4</f>
        <v>0</v>
      </c>
      <c r="S53" s="126">
        <f t="shared" si="7"/>
        <v>0</v>
      </c>
      <c r="T53" s="129"/>
    </row>
    <row r="54" spans="1:20" x14ac:dyDescent="0.3">
      <c r="A54" s="228"/>
      <c r="B54" s="84" t="str">
        <f>'Ledger Report'!B54</f>
        <v>***</v>
      </c>
      <c r="C54" s="114">
        <f>'Ledger Report'!C54</f>
        <v>0</v>
      </c>
      <c r="D54" s="70">
        <f>(D28-D29)*0.0765</f>
        <v>0</v>
      </c>
      <c r="E54" s="70">
        <f t="shared" ref="E54:O54" si="24">(E28-E29)*0.0765</f>
        <v>0</v>
      </c>
      <c r="F54" s="70">
        <f t="shared" si="24"/>
        <v>0</v>
      </c>
      <c r="G54" s="70">
        <f t="shared" si="24"/>
        <v>0</v>
      </c>
      <c r="H54" s="70">
        <f t="shared" si="24"/>
        <v>0</v>
      </c>
      <c r="I54" s="70">
        <f t="shared" si="24"/>
        <v>0</v>
      </c>
      <c r="J54" s="70">
        <f>(J28-J29)*0.0765</f>
        <v>0</v>
      </c>
      <c r="K54" s="70">
        <f t="shared" si="24"/>
        <v>0</v>
      </c>
      <c r="L54" s="70">
        <f t="shared" si="24"/>
        <v>0</v>
      </c>
      <c r="M54" s="70">
        <f t="shared" si="24"/>
        <v>0</v>
      </c>
      <c r="N54" s="70">
        <f t="shared" si="24"/>
        <v>0</v>
      </c>
      <c r="O54" s="70">
        <f t="shared" si="24"/>
        <v>0</v>
      </c>
      <c r="P54" s="106">
        <f t="shared" si="5"/>
        <v>0</v>
      </c>
      <c r="Q54" s="114">
        <f>C54-D54-E54-F54-G54-H54-I54-J54-K54-L54-M54-N54-O54</f>
        <v>0</v>
      </c>
      <c r="R54" s="106">
        <f t="shared" ref="R54" si="25">(R28-R29)*0.0765</f>
        <v>0</v>
      </c>
      <c r="S54" s="126">
        <f t="shared" si="7"/>
        <v>0</v>
      </c>
      <c r="T54" s="129"/>
    </row>
    <row r="55" spans="1:20" x14ac:dyDescent="0.3">
      <c r="A55" s="228"/>
      <c r="B55" s="84" t="str">
        <f>'Ledger Report'!B55</f>
        <v>***</v>
      </c>
      <c r="C55" s="114">
        <f>'Ledger Report'!C55</f>
        <v>0</v>
      </c>
      <c r="D55" s="70">
        <f t="shared" ref="D55:O55" si="26">D29*0.0765</f>
        <v>0</v>
      </c>
      <c r="E55" s="70">
        <f t="shared" si="26"/>
        <v>0</v>
      </c>
      <c r="F55" s="70">
        <f t="shared" si="26"/>
        <v>0</v>
      </c>
      <c r="G55" s="70">
        <f t="shared" si="26"/>
        <v>0</v>
      </c>
      <c r="H55" s="70">
        <f t="shared" si="26"/>
        <v>0</v>
      </c>
      <c r="I55" s="70">
        <f t="shared" si="26"/>
        <v>0</v>
      </c>
      <c r="J55" s="70">
        <f t="shared" si="26"/>
        <v>0</v>
      </c>
      <c r="K55" s="70">
        <f t="shared" si="26"/>
        <v>0</v>
      </c>
      <c r="L55" s="70">
        <f t="shared" si="26"/>
        <v>0</v>
      </c>
      <c r="M55" s="70">
        <f t="shared" si="26"/>
        <v>0</v>
      </c>
      <c r="N55" s="70">
        <f t="shared" si="26"/>
        <v>0</v>
      </c>
      <c r="O55" s="70">
        <f t="shared" si="26"/>
        <v>0</v>
      </c>
      <c r="P55" s="106">
        <f t="shared" si="5"/>
        <v>0</v>
      </c>
      <c r="Q55" s="114">
        <f>C55-D55-E55-F55-G55-H55-I55-J55-K55-L55-M55-N55-O55</f>
        <v>0</v>
      </c>
      <c r="R55" s="106">
        <f>R29*0.0765</f>
        <v>0</v>
      </c>
      <c r="S55" s="126">
        <f t="shared" si="7"/>
        <v>0</v>
      </c>
      <c r="T55" s="129"/>
    </row>
    <row r="56" spans="1:20" x14ac:dyDescent="0.3">
      <c r="A56" s="228"/>
      <c r="B56" s="84" t="str">
        <f>'Ledger Report'!B56</f>
        <v>***</v>
      </c>
      <c r="C56" s="114">
        <f>'Ledger Report'!C56</f>
        <v>0</v>
      </c>
      <c r="D56" s="70">
        <f t="shared" ref="D56:O56" si="27">D10*0.0765</f>
        <v>0</v>
      </c>
      <c r="E56" s="70">
        <f t="shared" si="27"/>
        <v>0</v>
      </c>
      <c r="F56" s="70">
        <f t="shared" si="27"/>
        <v>0</v>
      </c>
      <c r="G56" s="70">
        <f t="shared" si="27"/>
        <v>0</v>
      </c>
      <c r="H56" s="70">
        <f t="shared" si="27"/>
        <v>0</v>
      </c>
      <c r="I56" s="70">
        <f t="shared" si="27"/>
        <v>0</v>
      </c>
      <c r="J56" s="70">
        <f t="shared" si="27"/>
        <v>0</v>
      </c>
      <c r="K56" s="70">
        <f t="shared" si="27"/>
        <v>0</v>
      </c>
      <c r="L56" s="70">
        <f t="shared" si="27"/>
        <v>0</v>
      </c>
      <c r="M56" s="70">
        <f t="shared" si="27"/>
        <v>0</v>
      </c>
      <c r="N56" s="70">
        <f t="shared" si="27"/>
        <v>0</v>
      </c>
      <c r="O56" s="70">
        <f t="shared" si="27"/>
        <v>0</v>
      </c>
      <c r="P56" s="106">
        <f t="shared" si="5"/>
        <v>0</v>
      </c>
      <c r="Q56" s="114">
        <f t="shared" si="1"/>
        <v>0</v>
      </c>
      <c r="R56" s="106">
        <f>R10*0.0765</f>
        <v>0</v>
      </c>
      <c r="S56" s="126">
        <f t="shared" si="7"/>
        <v>0</v>
      </c>
      <c r="T56" s="129"/>
    </row>
    <row r="57" spans="1:20" x14ac:dyDescent="0.3">
      <c r="A57" s="228"/>
      <c r="B57" s="84" t="str">
        <f>'Ledger Report'!B57</f>
        <v>***</v>
      </c>
      <c r="C57" s="114">
        <f>'Ledger Report'!C57</f>
        <v>0</v>
      </c>
      <c r="D57" s="70">
        <f t="shared" ref="D57:O57" si="28">D21*0.03</f>
        <v>0</v>
      </c>
      <c r="E57" s="70">
        <f t="shared" si="28"/>
        <v>0</v>
      </c>
      <c r="F57" s="70">
        <f t="shared" si="28"/>
        <v>0</v>
      </c>
      <c r="G57" s="70">
        <f t="shared" si="28"/>
        <v>0</v>
      </c>
      <c r="H57" s="70">
        <f t="shared" si="28"/>
        <v>0</v>
      </c>
      <c r="I57" s="70">
        <f t="shared" si="28"/>
        <v>0</v>
      </c>
      <c r="J57" s="70">
        <f t="shared" si="28"/>
        <v>0</v>
      </c>
      <c r="K57" s="70">
        <f t="shared" si="28"/>
        <v>0</v>
      </c>
      <c r="L57" s="70">
        <f t="shared" si="28"/>
        <v>0</v>
      </c>
      <c r="M57" s="70">
        <f t="shared" si="28"/>
        <v>0</v>
      </c>
      <c r="N57" s="70">
        <f t="shared" si="28"/>
        <v>0</v>
      </c>
      <c r="O57" s="70">
        <f t="shared" si="28"/>
        <v>0</v>
      </c>
      <c r="P57" s="106">
        <f t="shared" si="5"/>
        <v>0</v>
      </c>
      <c r="Q57" s="114">
        <f t="shared" si="1"/>
        <v>0</v>
      </c>
      <c r="R57" s="106">
        <f>R21*0.03</f>
        <v>0</v>
      </c>
      <c r="S57" s="126">
        <f t="shared" si="7"/>
        <v>0</v>
      </c>
      <c r="T57" s="129"/>
    </row>
    <row r="58" spans="1:20" s="209" customFormat="1" x14ac:dyDescent="0.3">
      <c r="A58" s="228"/>
      <c r="B58" s="84"/>
      <c r="C58" s="114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106"/>
      <c r="Q58" s="114"/>
      <c r="R58" s="106"/>
      <c r="S58" s="126"/>
      <c r="T58" s="129"/>
    </row>
    <row r="59" spans="1:20" s="209" customFormat="1" x14ac:dyDescent="0.3">
      <c r="A59" s="228"/>
      <c r="B59" s="84"/>
      <c r="C59" s="114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106"/>
      <c r="Q59" s="114"/>
      <c r="R59" s="106"/>
      <c r="S59" s="126"/>
      <c r="T59" s="129"/>
    </row>
    <row r="60" spans="1:20" s="209" customFormat="1" x14ac:dyDescent="0.3">
      <c r="A60" s="228"/>
      <c r="B60" s="84"/>
      <c r="C60" s="114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106"/>
      <c r="Q60" s="114"/>
      <c r="R60" s="106"/>
      <c r="S60" s="126"/>
      <c r="T60" s="129"/>
    </row>
    <row r="61" spans="1:20" x14ac:dyDescent="0.3">
      <c r="A61" s="228"/>
      <c r="B61" s="84"/>
      <c r="C61" s="114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14"/>
      <c r="R61" s="114"/>
      <c r="S61" s="126"/>
      <c r="T61" s="129"/>
    </row>
    <row r="62" spans="1:20" x14ac:dyDescent="0.3">
      <c r="A62" s="216"/>
      <c r="B62" s="84" t="str">
        <f>'Ledger Report'!B62</f>
        <v xml:space="preserve">Total Benefits </v>
      </c>
      <c r="C62" s="74">
        <f>SUM(C51:C61)</f>
        <v>0</v>
      </c>
      <c r="D62" s="74">
        <f t="shared" ref="D62:P62" si="29">SUM(D51:D61)</f>
        <v>0</v>
      </c>
      <c r="E62" s="74">
        <f t="shared" si="29"/>
        <v>0</v>
      </c>
      <c r="F62" s="74">
        <f t="shared" si="29"/>
        <v>0</v>
      </c>
      <c r="G62" s="74">
        <f t="shared" si="29"/>
        <v>0</v>
      </c>
      <c r="H62" s="74">
        <f t="shared" si="29"/>
        <v>0</v>
      </c>
      <c r="I62" s="74">
        <f t="shared" si="29"/>
        <v>0</v>
      </c>
      <c r="J62" s="74">
        <f t="shared" si="29"/>
        <v>0</v>
      </c>
      <c r="K62" s="74">
        <f t="shared" si="29"/>
        <v>0</v>
      </c>
      <c r="L62" s="74">
        <f t="shared" si="29"/>
        <v>0</v>
      </c>
      <c r="M62" s="74">
        <f t="shared" si="29"/>
        <v>0</v>
      </c>
      <c r="N62" s="74">
        <f t="shared" si="29"/>
        <v>0</v>
      </c>
      <c r="O62" s="74">
        <f t="shared" si="29"/>
        <v>0</v>
      </c>
      <c r="P62" s="74">
        <f t="shared" si="29"/>
        <v>0</v>
      </c>
      <c r="Q62" s="116">
        <f t="shared" si="1"/>
        <v>0</v>
      </c>
      <c r="R62" s="74">
        <f>SUM(R51:R61)</f>
        <v>0</v>
      </c>
      <c r="S62" s="202">
        <f t="shared" si="7"/>
        <v>0</v>
      </c>
      <c r="T62" s="129"/>
    </row>
    <row r="63" spans="1:20" x14ac:dyDescent="0.3">
      <c r="A63" s="84"/>
      <c r="B63" s="84"/>
      <c r="C63" s="114"/>
      <c r="D63" s="83"/>
      <c r="E63" s="83"/>
      <c r="F63" s="83"/>
      <c r="G63" s="83"/>
      <c r="H63" s="83"/>
      <c r="I63" s="64"/>
      <c r="J63" s="83"/>
      <c r="K63" s="83"/>
      <c r="L63" s="83"/>
      <c r="M63" s="83"/>
      <c r="N63" s="83"/>
      <c r="O63" s="83"/>
      <c r="P63" s="106"/>
      <c r="Q63" s="114"/>
      <c r="R63" s="108"/>
      <c r="S63" s="126"/>
      <c r="T63" s="129"/>
    </row>
    <row r="64" spans="1:20" x14ac:dyDescent="0.3">
      <c r="A64" s="84"/>
      <c r="B64" s="80" t="str">
        <f>'Ledger Report'!B64</f>
        <v>Travel</v>
      </c>
      <c r="C64" s="114"/>
      <c r="D64" s="90"/>
      <c r="E64" s="90"/>
      <c r="F64" s="90"/>
      <c r="G64" s="90"/>
      <c r="H64" s="90"/>
      <c r="I64" s="66"/>
      <c r="J64" s="90"/>
      <c r="K64" s="90"/>
      <c r="L64" s="90"/>
      <c r="M64" s="90"/>
      <c r="N64" s="90"/>
      <c r="O64" s="90"/>
      <c r="P64" s="106"/>
      <c r="Q64" s="114"/>
      <c r="R64" s="114"/>
      <c r="S64" s="126"/>
      <c r="T64" s="129"/>
    </row>
    <row r="65" spans="1:20" x14ac:dyDescent="0.3">
      <c r="A65" s="84">
        <f>'Ledger Report'!A65</f>
        <v>2141</v>
      </c>
      <c r="B65" s="84" t="str">
        <f>'Ledger Report'!B65</f>
        <v>Mileage</v>
      </c>
      <c r="C65" s="114">
        <f>'Ledger Report'!C65</f>
        <v>0</v>
      </c>
      <c r="D65" s="70">
        <f>SUMPRODUCT((MONTH('Travel 2000'!$C$5:'Travel 2000'!$C$205)='Ledger Report'!D$3)*('Travel 2000'!$A$5:'Travel 2000'!$A$205='Ledger Report'!$A65)*('Travel 2000'!$O$5:'Travel 2000'!$O$205))</f>
        <v>0</v>
      </c>
      <c r="E65" s="70">
        <f>SUMPRODUCT((MONTH('Travel 2000'!$C$5:'Travel 2000'!$C$205)='Ledger Report'!E$3)*('Travel 2000'!$A$5:'Travel 2000'!$A$205='Ledger Report'!$A65)*('Travel 2000'!$O$5:'Travel 2000'!$O$205))</f>
        <v>0</v>
      </c>
      <c r="F65" s="70">
        <f>SUMPRODUCT((MONTH('Travel 2000'!$C$5:'Travel 2000'!$C$205)='Ledger Report'!F$3)*('Travel 2000'!$A$5:'Travel 2000'!$A$205='Ledger Report'!$A65)*('Travel 2000'!$O$5:'Travel 2000'!$O$205))</f>
        <v>0</v>
      </c>
      <c r="G65" s="70">
        <f>SUMPRODUCT((MONTH('Travel 2000'!$C$5:'Travel 2000'!$C$205)='Ledger Report'!G$3)*('Travel 2000'!$A$5:'Travel 2000'!$A$205='Ledger Report'!$A65)*('Travel 2000'!$O$5:'Travel 2000'!$O$205))</f>
        <v>0</v>
      </c>
      <c r="H65" s="70">
        <f>SUMPRODUCT((MONTH('Travel 2000'!$C$5:'Travel 2000'!$C$205)='Ledger Report'!H$3)*('Travel 2000'!$A$5:'Travel 2000'!$A$205='Ledger Report'!$A65)*('Travel 2000'!$O$5:'Travel 2000'!$O$205))</f>
        <v>0</v>
      </c>
      <c r="I65" s="70">
        <f>SUMPRODUCT((MONTH('Travel 2000'!$C$5:'Travel 2000'!$C$205)='Ledger Report'!I$3)*('Travel 2000'!$A$5:'Travel 2000'!$A$205='Ledger Report'!$A65)*('Travel 2000'!$O$5:'Travel 2000'!$O$205))</f>
        <v>0</v>
      </c>
      <c r="J65" s="70">
        <f>SUMPRODUCT((MONTH('Travel 2000'!$C$5:'Travel 2000'!$C$205)='Ledger Report'!J$3)*('Travel 2000'!$A$5:'Travel 2000'!$A$205='Ledger Report'!$A65)*('Travel 2000'!$O$5:'Travel 2000'!$O$205))</f>
        <v>0</v>
      </c>
      <c r="K65" s="70">
        <f>SUMPRODUCT((MONTH('Travel 2000'!$C$5:'Travel 2000'!$C$205)='Ledger Report'!K$3)*('Travel 2000'!$A$5:'Travel 2000'!$A$205='Ledger Report'!$A65)*('Travel 2000'!$O$5:'Travel 2000'!$O$205))</f>
        <v>0</v>
      </c>
      <c r="L65" s="70">
        <f>SUMPRODUCT((MONTH('Travel 2000'!$C$5:'Travel 2000'!$C$205)='Ledger Report'!L$3)*('Travel 2000'!$A$5:'Travel 2000'!$A$205='Ledger Report'!$A65)*('Travel 2000'!$O$5:'Travel 2000'!$O$205))</f>
        <v>0</v>
      </c>
      <c r="M65" s="70">
        <f>SUMPRODUCT((MONTH('Travel 2000'!$C$5:'Travel 2000'!$C$205)='Ledger Report'!M$3)*('Travel 2000'!$A$5:'Travel 2000'!$A$205='Ledger Report'!$A65)*('Travel 2000'!$O$5:'Travel 2000'!$O$205))</f>
        <v>0</v>
      </c>
      <c r="N65" s="70">
        <f>SUMPRODUCT((MONTH('Travel 2000'!$C$5:'Travel 2000'!$C$205)='Ledger Report'!N$3)*('Travel 2000'!$A$5:'Travel 2000'!$A$205='Ledger Report'!$A65)*('Travel 2000'!$O$5:'Travel 2000'!$O$205))</f>
        <v>0</v>
      </c>
      <c r="O65" s="70">
        <f>SUMPRODUCT((MONTH('Travel 2000'!$C$5:'Travel 2000'!$C$205)='Ledger Report'!O$3)*('Travel 2000'!$A$5:'Travel 2000'!$A$205='Ledger Report'!$A65)*('Travel 2000'!$O$5:'Travel 2000'!$O$205))</f>
        <v>0</v>
      </c>
      <c r="P65" s="106">
        <f t="shared" si="5"/>
        <v>0</v>
      </c>
      <c r="Q65" s="114">
        <f t="shared" si="1"/>
        <v>0</v>
      </c>
      <c r="R65" s="108">
        <v>0</v>
      </c>
      <c r="S65" s="126">
        <f t="shared" si="7"/>
        <v>0</v>
      </c>
      <c r="T65" s="129"/>
    </row>
    <row r="66" spans="1:20" x14ac:dyDescent="0.3">
      <c r="A66" s="84">
        <f>'Ledger Report'!A66</f>
        <v>2400</v>
      </c>
      <c r="B66" s="84" t="str">
        <f>'Ledger Report'!B66</f>
        <v>Van Rental</v>
      </c>
      <c r="C66" s="114">
        <f>'Ledger Report'!C66</f>
        <v>0</v>
      </c>
      <c r="D66" s="70">
        <f>SUMPRODUCT((MONTH('Travel 2000'!$C$5:'Travel 2000'!$C$205)='Ledger Report'!D$3)*('Travel 2000'!$A$5:'Travel 2000'!$A$205='Ledger Report'!$A66)*('Travel 2000'!$O$5:'Travel 2000'!$O$205))</f>
        <v>0</v>
      </c>
      <c r="E66" s="70">
        <f>SUMPRODUCT((MONTH('Travel 2000'!$C$5:'Travel 2000'!$C$205)='Ledger Report'!E$3)*('Travel 2000'!$A$5:'Travel 2000'!$A$205='Ledger Report'!$A66)*('Travel 2000'!$O$5:'Travel 2000'!$O$205))</f>
        <v>0</v>
      </c>
      <c r="F66" s="70">
        <f>SUMPRODUCT((MONTH('Travel 2000'!$C$5:'Travel 2000'!$C$205)='Ledger Report'!F$3)*('Travel 2000'!$A$5:'Travel 2000'!$A$205='Ledger Report'!$A66)*('Travel 2000'!$O$5:'Travel 2000'!$O$205))</f>
        <v>0</v>
      </c>
      <c r="G66" s="70">
        <f>SUMPRODUCT((MONTH('Travel 2000'!$C$5:'Travel 2000'!$C$205)='Ledger Report'!G$3)*('Travel 2000'!$A$5:'Travel 2000'!$A$205='Ledger Report'!$A66)*('Travel 2000'!$O$5:'Travel 2000'!$O$205))</f>
        <v>0</v>
      </c>
      <c r="H66" s="70">
        <f>SUMPRODUCT((MONTH('Travel 2000'!$C$5:'Travel 2000'!$C$205)='Ledger Report'!H$3)*('Travel 2000'!$A$5:'Travel 2000'!$A$205='Ledger Report'!$A66)*('Travel 2000'!$O$5:'Travel 2000'!$O$205))</f>
        <v>0</v>
      </c>
      <c r="I66" s="70">
        <f>SUMPRODUCT((MONTH('Travel 2000'!$C$5:'Travel 2000'!$C$205)='Ledger Report'!I$3)*('Travel 2000'!$A$5:'Travel 2000'!$A$205='Ledger Report'!$A66)*('Travel 2000'!$O$5:'Travel 2000'!$O$205))</f>
        <v>0</v>
      </c>
      <c r="J66" s="70">
        <f>SUMPRODUCT((MONTH('Travel 2000'!$C$5:'Travel 2000'!$C$205)='Ledger Report'!J$3)*('Travel 2000'!$A$5:'Travel 2000'!$A$205='Ledger Report'!$A66)*('Travel 2000'!$O$5:'Travel 2000'!$O$205))</f>
        <v>0</v>
      </c>
      <c r="K66" s="70">
        <f>SUMPRODUCT((MONTH('Travel 2000'!$C$5:'Travel 2000'!$C$205)='Ledger Report'!K$3)*('Travel 2000'!$A$5:'Travel 2000'!$A$205='Ledger Report'!$A66)*('Travel 2000'!$O$5:'Travel 2000'!$O$205))</f>
        <v>0</v>
      </c>
      <c r="L66" s="70">
        <f>SUMPRODUCT((MONTH('Travel 2000'!$C$5:'Travel 2000'!$C$205)='Ledger Report'!L$3)*('Travel 2000'!$A$5:'Travel 2000'!$A$205='Ledger Report'!$A66)*('Travel 2000'!$O$5:'Travel 2000'!$O$205))</f>
        <v>0</v>
      </c>
      <c r="M66" s="70">
        <f>SUMPRODUCT((MONTH('Travel 2000'!$C$5:'Travel 2000'!$C$205)='Ledger Report'!M$3)*('Travel 2000'!$A$5:'Travel 2000'!$A$205='Ledger Report'!$A66)*('Travel 2000'!$O$5:'Travel 2000'!$O$205))</f>
        <v>0</v>
      </c>
      <c r="N66" s="70">
        <f>SUMPRODUCT((MONTH('Travel 2000'!$C$5:'Travel 2000'!$C$205)='Ledger Report'!N$3)*('Travel 2000'!$A$5:'Travel 2000'!$A$205='Ledger Report'!$A66)*('Travel 2000'!$O$5:'Travel 2000'!$O$205))</f>
        <v>0</v>
      </c>
      <c r="O66" s="70">
        <f>SUMPRODUCT((MONTH('Travel 2000'!$C$5:'Travel 2000'!$C$205)='Ledger Report'!O$3)*('Travel 2000'!$A$5:'Travel 2000'!$A$205='Ledger Report'!$A66)*('Travel 2000'!$O$5:'Travel 2000'!$O$205))</f>
        <v>0</v>
      </c>
      <c r="P66" s="106">
        <f t="shared" si="5"/>
        <v>0</v>
      </c>
      <c r="Q66" s="114">
        <f t="shared" si="1"/>
        <v>0</v>
      </c>
      <c r="R66" s="108">
        <v>0</v>
      </c>
      <c r="S66" s="126">
        <f t="shared" si="7"/>
        <v>0</v>
      </c>
      <c r="T66" s="129"/>
    </row>
    <row r="67" spans="1:20" s="209" customFormat="1" x14ac:dyDescent="0.3">
      <c r="A67" s="84"/>
      <c r="B67" s="84"/>
      <c r="C67" s="114"/>
      <c r="D67" s="70"/>
      <c r="E67" s="70"/>
      <c r="F67" s="70"/>
      <c r="G67" s="70"/>
      <c r="H67" s="70"/>
      <c r="I67" s="218"/>
      <c r="J67" s="70"/>
      <c r="K67" s="70"/>
      <c r="L67" s="70"/>
      <c r="M67" s="70"/>
      <c r="N67" s="70"/>
      <c r="O67" s="70"/>
      <c r="P67" s="106"/>
      <c r="Q67" s="114"/>
      <c r="R67" s="108"/>
      <c r="S67" s="126"/>
      <c r="T67" s="129"/>
    </row>
    <row r="68" spans="1:20" s="209" customFormat="1" x14ac:dyDescent="0.3">
      <c r="A68" s="84"/>
      <c r="B68" s="84"/>
      <c r="C68" s="114"/>
      <c r="D68" s="70"/>
      <c r="E68" s="70"/>
      <c r="F68" s="70"/>
      <c r="G68" s="70"/>
      <c r="H68" s="70"/>
      <c r="I68" s="218"/>
      <c r="J68" s="70"/>
      <c r="K68" s="70"/>
      <c r="L68" s="70"/>
      <c r="M68" s="70"/>
      <c r="N68" s="70"/>
      <c r="O68" s="70"/>
      <c r="P68" s="106"/>
      <c r="Q68" s="114"/>
      <c r="R68" s="108"/>
      <c r="S68" s="126"/>
      <c r="T68" s="129"/>
    </row>
    <row r="69" spans="1:20" x14ac:dyDescent="0.3">
      <c r="A69" s="84"/>
      <c r="B69" s="80" t="str">
        <f>'Ledger Report'!B69</f>
        <v>Operating</v>
      </c>
      <c r="C69" s="114"/>
      <c r="D69" s="67"/>
      <c r="E69" s="67"/>
      <c r="F69" s="67"/>
      <c r="G69" s="65"/>
      <c r="H69" s="65"/>
      <c r="I69" s="68"/>
      <c r="J69" s="67"/>
      <c r="K69" s="67"/>
      <c r="L69" s="67"/>
      <c r="M69" s="67"/>
      <c r="N69" s="67"/>
      <c r="O69" s="67"/>
      <c r="P69" s="106"/>
      <c r="Q69" s="114"/>
      <c r="R69" s="108"/>
      <c r="S69" s="126"/>
      <c r="T69" s="129"/>
    </row>
    <row r="70" spans="1:20" x14ac:dyDescent="0.3">
      <c r="A70" s="84">
        <f>'Ledger Report'!A70</f>
        <v>3110</v>
      </c>
      <c r="B70" s="84" t="str">
        <f>'Ledger Report'!B70</f>
        <v>Outsourced Copies</v>
      </c>
      <c r="C70" s="114">
        <f>'Ledger Report'!C70</f>
        <v>0</v>
      </c>
      <c r="D70" s="70">
        <f>SUMPRODUCT((MONTH('Operating 3000'!$C$5:'Operating 3000'!$C$60)='Ledger Report'!D$3)*('Operating 3000'!$A$5:'Operating 3000'!$A$60='Ledger Report'!$A70)*('Operating 3000'!$O$5:'Operating 3000'!$O$60))</f>
        <v>0</v>
      </c>
      <c r="E70" s="70">
        <f>SUMPRODUCT((MONTH('Operating 3000'!$C$5:'Operating 3000'!$C$60)='Ledger Report'!E$3)*('Operating 3000'!$A$5:'Operating 3000'!$A$60='Ledger Report'!$A70)*('Operating 3000'!$O$5:'Operating 3000'!$O$60))</f>
        <v>0</v>
      </c>
      <c r="F70" s="70">
        <f>SUMPRODUCT((MONTH('Operating 3000'!$C$5:'Operating 3000'!$C$60)='Ledger Report'!F$3)*('Operating 3000'!$A$5:'Operating 3000'!$A$60='Ledger Report'!$A70)*('Operating 3000'!$O$5:'Operating 3000'!$O$60))</f>
        <v>0</v>
      </c>
      <c r="G70" s="70">
        <f>SUMPRODUCT((MONTH('Operating 3000'!$C$5:'Operating 3000'!$C$60)='Ledger Report'!G$3)*('Operating 3000'!$A$5:'Operating 3000'!$A$60='Ledger Report'!$A70)*('Operating 3000'!$O$5:'Operating 3000'!$O$60))</f>
        <v>0</v>
      </c>
      <c r="H70" s="70">
        <f>SUMPRODUCT((MONTH('Operating 3000'!$C$5:'Operating 3000'!$C$60)='Ledger Report'!H$3)*('Operating 3000'!$A$5:'Operating 3000'!$A$60='Ledger Report'!$A70)*('Operating 3000'!$O$5:'Operating 3000'!$O$60))</f>
        <v>0</v>
      </c>
      <c r="I70" s="70">
        <f>SUMPRODUCT((MONTH('Operating 3000'!$C$5:'Operating 3000'!$C$60)='Ledger Report'!I$3)*('Operating 3000'!$A$5:'Operating 3000'!$A$60='Ledger Report'!$A70)*('Operating 3000'!$O$5:'Operating 3000'!$O$60))</f>
        <v>0</v>
      </c>
      <c r="J70" s="70">
        <f>SUMPRODUCT((MONTH('Operating 3000'!$C$5:'Operating 3000'!$C$60)='Ledger Report'!J$3)*('Operating 3000'!$A$5:'Operating 3000'!$A$60='Ledger Report'!$A70)*('Operating 3000'!$O$5:'Operating 3000'!$O$60))</f>
        <v>0</v>
      </c>
      <c r="K70" s="70">
        <f>SUMPRODUCT((MONTH('Operating 3000'!$C$5:'Operating 3000'!$C$60)='Ledger Report'!K$3)*('Operating 3000'!$A$5:'Operating 3000'!$A$60='Ledger Report'!$A70)*('Operating 3000'!$O$5:'Operating 3000'!$O$60))</f>
        <v>0</v>
      </c>
      <c r="L70" s="70">
        <f>SUMPRODUCT((MONTH('Operating 3000'!$C$5:'Operating 3000'!$C$60)='Ledger Report'!L$3)*('Operating 3000'!$A$5:'Operating 3000'!$A$60='Ledger Report'!$A70)*('Operating 3000'!$O$5:'Operating 3000'!$O$60))</f>
        <v>0</v>
      </c>
      <c r="M70" s="70">
        <f>SUMPRODUCT((MONTH('Operating 3000'!$C$5:'Operating 3000'!$C$60)='Ledger Report'!M$3)*('Operating 3000'!$A$5:'Operating 3000'!$A$60='Ledger Report'!$A70)*('Operating 3000'!$O$5:'Operating 3000'!$O$60))</f>
        <v>0</v>
      </c>
      <c r="N70" s="70">
        <f>SUMPRODUCT((MONTH('Operating 3000'!$C$5:'Operating 3000'!$C$60)='Ledger Report'!N$3)*('Operating 3000'!$A$5:'Operating 3000'!$A$60='Ledger Report'!$A70)*('Operating 3000'!$O$5:'Operating 3000'!$O$60))</f>
        <v>0</v>
      </c>
      <c r="O70" s="70">
        <f>SUMPRODUCT((MONTH('Operating 3000'!$C$5:'Operating 3000'!$C$60)='Ledger Report'!O$3)*('Operating 3000'!$A$5:'Operating 3000'!$A$60='Ledger Report'!$A70)*('Operating 3000'!$O$5:'Operating 3000'!$O$60))</f>
        <v>0</v>
      </c>
      <c r="P70" s="106">
        <f t="shared" si="5"/>
        <v>0</v>
      </c>
      <c r="Q70" s="114">
        <f t="shared" si="1"/>
        <v>0</v>
      </c>
      <c r="R70" s="108">
        <v>0</v>
      </c>
      <c r="S70" s="126">
        <f t="shared" si="7"/>
        <v>0</v>
      </c>
      <c r="T70" s="129"/>
    </row>
    <row r="71" spans="1:20" x14ac:dyDescent="0.3">
      <c r="A71" s="84">
        <f>'Ledger Report'!A71</f>
        <v>3460</v>
      </c>
      <c r="B71" s="84" t="str">
        <f>'Ledger Report'!B71</f>
        <v>Copier Management</v>
      </c>
      <c r="C71" s="114">
        <f>'Ledger Report'!C71</f>
        <v>0</v>
      </c>
      <c r="D71" s="70">
        <f>SUMPRODUCT((MONTH('Operating 3000'!$C$5:'Operating 3000'!$C$60)='Ledger Report'!D$3)*('Operating 3000'!$A$5:'Operating 3000'!$A$60='Ledger Report'!$A71)*('Operating 3000'!$O$5:'Operating 3000'!$O$60))</f>
        <v>0</v>
      </c>
      <c r="E71" s="70">
        <f>SUMPRODUCT((MONTH('Operating 3000'!$C$5:'Operating 3000'!$C$60)='Ledger Report'!E$3)*('Operating 3000'!$A$5:'Operating 3000'!$A$60='Ledger Report'!$A71)*('Operating 3000'!$O$5:'Operating 3000'!$O$60))</f>
        <v>0</v>
      </c>
      <c r="F71" s="70">
        <f>SUMPRODUCT((MONTH('Operating 3000'!$C$5:'Operating 3000'!$C$60)='Ledger Report'!F$3)*('Operating 3000'!$A$5:'Operating 3000'!$A$60='Ledger Report'!$A71)*('Operating 3000'!$O$5:'Operating 3000'!$O$60))</f>
        <v>0</v>
      </c>
      <c r="G71" s="70">
        <f>SUMPRODUCT((MONTH('Operating 3000'!$C$5:'Operating 3000'!$C$60)='Ledger Report'!G$3)*('Operating 3000'!$A$5:'Operating 3000'!$A$60='Ledger Report'!$A71)*('Operating 3000'!$O$5:'Operating 3000'!$O$60))</f>
        <v>0</v>
      </c>
      <c r="H71" s="70">
        <f>SUMPRODUCT((MONTH('Operating 3000'!$C$5:'Operating 3000'!$C$60)='Ledger Report'!H$3)*('Operating 3000'!$A$5:'Operating 3000'!$A$60='Ledger Report'!$A71)*('Operating 3000'!$O$5:'Operating 3000'!$O$60))</f>
        <v>0</v>
      </c>
      <c r="I71" s="70">
        <f>SUMPRODUCT((MONTH('Operating 3000'!$C$5:'Operating 3000'!$C$60)='Ledger Report'!I$3)*('Operating 3000'!$A$5:'Operating 3000'!$A$60='Ledger Report'!$A71)*('Operating 3000'!$O$5:'Operating 3000'!$O$60))</f>
        <v>0</v>
      </c>
      <c r="J71" s="70">
        <f>SUMPRODUCT((MONTH('Operating 3000'!$C$5:'Operating 3000'!$C$60)='Ledger Report'!J$3)*('Operating 3000'!$A$5:'Operating 3000'!$A$60='Ledger Report'!$A71)*('Operating 3000'!$O$5:'Operating 3000'!$O$60))</f>
        <v>0</v>
      </c>
      <c r="K71" s="70">
        <f>SUMPRODUCT((MONTH('Operating 3000'!$C$5:'Operating 3000'!$C$60)='Ledger Report'!K$3)*('Operating 3000'!$A$5:'Operating 3000'!$A$60='Ledger Report'!$A71)*('Operating 3000'!$O$5:'Operating 3000'!$O$60))</f>
        <v>0</v>
      </c>
      <c r="L71" s="70">
        <f>SUMPRODUCT((MONTH('Operating 3000'!$C$5:'Operating 3000'!$C$60)='Ledger Report'!L$3)*('Operating 3000'!$A$5:'Operating 3000'!$A$60='Ledger Report'!$A71)*('Operating 3000'!$O$5:'Operating 3000'!$O$60))</f>
        <v>0</v>
      </c>
      <c r="M71" s="70">
        <f>SUMPRODUCT((MONTH('Operating 3000'!$C$5:'Operating 3000'!$C$60)='Ledger Report'!M$3)*('Operating 3000'!$A$5:'Operating 3000'!$A$60='Ledger Report'!$A71)*('Operating 3000'!$O$5:'Operating 3000'!$O$60))</f>
        <v>0</v>
      </c>
      <c r="N71" s="70">
        <f>SUMPRODUCT((MONTH('Operating 3000'!$C$5:'Operating 3000'!$C$60)='Ledger Report'!N$3)*('Operating 3000'!$A$5:'Operating 3000'!$A$60='Ledger Report'!$A71)*('Operating 3000'!$O$5:'Operating 3000'!$O$60))</f>
        <v>0</v>
      </c>
      <c r="O71" s="70">
        <f>SUMPRODUCT((MONTH('Operating 3000'!$C$5:'Operating 3000'!$C$60)='Ledger Report'!O$3)*('Operating 3000'!$A$5:'Operating 3000'!$A$60='Ledger Report'!$A71)*('Operating 3000'!$O$5:'Operating 3000'!$O$60))</f>
        <v>0</v>
      </c>
      <c r="P71" s="106">
        <f t="shared" si="5"/>
        <v>0</v>
      </c>
      <c r="Q71" s="114">
        <f t="shared" si="1"/>
        <v>0</v>
      </c>
      <c r="R71" s="108">
        <v>0</v>
      </c>
      <c r="S71" s="126">
        <f t="shared" si="7"/>
        <v>0</v>
      </c>
      <c r="T71" s="129"/>
    </row>
    <row r="72" spans="1:20" s="71" customFormat="1" x14ac:dyDescent="0.3">
      <c r="A72" s="84">
        <f>'Ledger Report'!A72</f>
        <v>3500</v>
      </c>
      <c r="B72" s="84" t="str">
        <f>'Ledger Report'!B72</f>
        <v>Subscriptions</v>
      </c>
      <c r="C72" s="114">
        <f>'Ledger Report'!C72</f>
        <v>0</v>
      </c>
      <c r="D72" s="70">
        <f>SUMPRODUCT((MONTH('Operating 3000'!$C$5:'Operating 3000'!$C$60)='Ledger Report'!D$3)*('Operating 3000'!$A$5:'Operating 3000'!$A$60='Ledger Report'!$A72)*('Operating 3000'!$O$5:'Operating 3000'!$O$60))</f>
        <v>0</v>
      </c>
      <c r="E72" s="70">
        <f>SUMPRODUCT((MONTH('Operating 3000'!$C$5:'Operating 3000'!$C$60)='Ledger Report'!E$3)*('Operating 3000'!$A$5:'Operating 3000'!$A$60='Ledger Report'!$A72)*('Operating 3000'!$O$5:'Operating 3000'!$O$60))</f>
        <v>0</v>
      </c>
      <c r="F72" s="70">
        <f>SUMPRODUCT((MONTH('Operating 3000'!$C$5:'Operating 3000'!$C$60)='Ledger Report'!F$3)*('Operating 3000'!$A$5:'Operating 3000'!$A$60='Ledger Report'!$A72)*('Operating 3000'!$O$5:'Operating 3000'!$O$60))</f>
        <v>0</v>
      </c>
      <c r="G72" s="70">
        <f>SUMPRODUCT((MONTH('Operating 3000'!$C$5:'Operating 3000'!$C$60)='Ledger Report'!G$3)*('Operating 3000'!$A$5:'Operating 3000'!$A$60='Ledger Report'!$A72)*('Operating 3000'!$O$5:'Operating 3000'!$O$60))</f>
        <v>0</v>
      </c>
      <c r="H72" s="70">
        <f>SUMPRODUCT((MONTH('Operating 3000'!$C$5:'Operating 3000'!$C$60)='Ledger Report'!H$3)*('Operating 3000'!$A$5:'Operating 3000'!$A$60='Ledger Report'!$A72)*('Operating 3000'!$O$5:'Operating 3000'!$O$60))</f>
        <v>0</v>
      </c>
      <c r="I72" s="70">
        <f>SUMPRODUCT((MONTH('Operating 3000'!$C$5:'Operating 3000'!$C$60)='Ledger Report'!I$3)*('Operating 3000'!$A$5:'Operating 3000'!$A$60='Ledger Report'!$A72)*('Operating 3000'!$O$5:'Operating 3000'!$O$60))</f>
        <v>0</v>
      </c>
      <c r="J72" s="70">
        <f>SUMPRODUCT((MONTH('Operating 3000'!$C$5:'Operating 3000'!$C$60)='Ledger Report'!J$3)*('Operating 3000'!$A$5:'Operating 3000'!$A$60='Ledger Report'!$A72)*('Operating 3000'!$O$5:'Operating 3000'!$O$60))</f>
        <v>0</v>
      </c>
      <c r="K72" s="70">
        <f>SUMPRODUCT((MONTH('Operating 3000'!$C$5:'Operating 3000'!$C$60)='Ledger Report'!K$3)*('Operating 3000'!$A$5:'Operating 3000'!$A$60='Ledger Report'!$A72)*('Operating 3000'!$O$5:'Operating 3000'!$O$60))</f>
        <v>0</v>
      </c>
      <c r="L72" s="70">
        <f>SUMPRODUCT((MONTH('Operating 3000'!$C$5:'Operating 3000'!$C$60)='Ledger Report'!L$3)*('Operating 3000'!$A$5:'Operating 3000'!$A$60='Ledger Report'!$A72)*('Operating 3000'!$O$5:'Operating 3000'!$O$60))</f>
        <v>0</v>
      </c>
      <c r="M72" s="70">
        <f>SUMPRODUCT((MONTH('Operating 3000'!$C$5:'Operating 3000'!$C$60)='Ledger Report'!M$3)*('Operating 3000'!$A$5:'Operating 3000'!$A$60='Ledger Report'!$A72)*('Operating 3000'!$O$5:'Operating 3000'!$O$60))</f>
        <v>0</v>
      </c>
      <c r="N72" s="70">
        <f>SUMPRODUCT((MONTH('Operating 3000'!$C$5:'Operating 3000'!$C$60)='Ledger Report'!N$3)*('Operating 3000'!$A$5:'Operating 3000'!$A$60='Ledger Report'!$A72)*('Operating 3000'!$O$5:'Operating 3000'!$O$60))</f>
        <v>0</v>
      </c>
      <c r="O72" s="70">
        <f>SUMPRODUCT((MONTH('Operating 3000'!$C$5:'Operating 3000'!$C$60)='Ledger Report'!O$3)*('Operating 3000'!$A$5:'Operating 3000'!$A$60='Ledger Report'!$A72)*('Operating 3000'!$O$5:'Operating 3000'!$O$60))</f>
        <v>0</v>
      </c>
      <c r="P72" s="106">
        <f t="shared" ref="P72" si="30">SUM(D72:O72)</f>
        <v>0</v>
      </c>
      <c r="Q72" s="114">
        <f t="shared" ref="Q72" si="31">C72-D72-E72-F72-G72-H72-I72-J72-K72-L72-M72-N72-O72</f>
        <v>0</v>
      </c>
      <c r="R72" s="108">
        <v>0</v>
      </c>
      <c r="S72" s="126">
        <f t="shared" si="7"/>
        <v>0</v>
      </c>
      <c r="T72" s="129"/>
    </row>
    <row r="73" spans="1:20" x14ac:dyDescent="0.3">
      <c r="A73" s="84">
        <f>'Ledger Report'!A73</f>
        <v>3600</v>
      </c>
      <c r="B73" s="84" t="str">
        <f>'Ledger Report'!B73</f>
        <v>Postage</v>
      </c>
      <c r="C73" s="114">
        <f>'Ledger Report'!C73</f>
        <v>0</v>
      </c>
      <c r="D73" s="70">
        <f>SUMPRODUCT((MONTH('Operating 3000'!$C$5:'Operating 3000'!$C$60)='Ledger Report'!D$3)*('Operating 3000'!$A$5:'Operating 3000'!$A$60='Ledger Report'!$A73)*('Operating 3000'!$O$5:'Operating 3000'!$O$60))</f>
        <v>0</v>
      </c>
      <c r="E73" s="70">
        <f>SUMPRODUCT((MONTH('Operating 3000'!$C$5:'Operating 3000'!$C$60)='Ledger Report'!E$3)*('Operating 3000'!$A$5:'Operating 3000'!$A$60='Ledger Report'!$A73)*('Operating 3000'!$O$5:'Operating 3000'!$O$60))</f>
        <v>0</v>
      </c>
      <c r="F73" s="70">
        <f>SUMPRODUCT((MONTH('Operating 3000'!$C$5:'Operating 3000'!$C$60)='Ledger Report'!F$3)*('Operating 3000'!$A$5:'Operating 3000'!$A$60='Ledger Report'!$A73)*('Operating 3000'!$O$5:'Operating 3000'!$O$60))</f>
        <v>0</v>
      </c>
      <c r="G73" s="70">
        <f>SUMPRODUCT((MONTH('Operating 3000'!$C$5:'Operating 3000'!$C$60)='Ledger Report'!G$3)*('Operating 3000'!$A$5:'Operating 3000'!$A$60='Ledger Report'!$A73)*('Operating 3000'!$O$5:'Operating 3000'!$O$60))</f>
        <v>0</v>
      </c>
      <c r="H73" s="70">
        <f>SUMPRODUCT((MONTH('Operating 3000'!$C$5:'Operating 3000'!$C$60)='Ledger Report'!H$3)*('Operating 3000'!$A$5:'Operating 3000'!$A$60='Ledger Report'!$A73)*('Operating 3000'!$O$5:'Operating 3000'!$O$60))</f>
        <v>0</v>
      </c>
      <c r="I73" s="70">
        <f>SUMPRODUCT((MONTH('Operating 3000'!$C$5:'Operating 3000'!$C$60)='Ledger Report'!I$3)*('Operating 3000'!$A$5:'Operating 3000'!$A$60='Ledger Report'!$A73)*('Operating 3000'!$O$5:'Operating 3000'!$O$60))</f>
        <v>0</v>
      </c>
      <c r="J73" s="70">
        <f>SUMPRODUCT((MONTH('Operating 3000'!$C$5:'Operating 3000'!$C$60)='Ledger Report'!J$3)*('Operating 3000'!$A$5:'Operating 3000'!$A$60='Ledger Report'!$A73)*('Operating 3000'!$O$5:'Operating 3000'!$O$60))</f>
        <v>0</v>
      </c>
      <c r="K73" s="70">
        <f>SUMPRODUCT((MONTH('Operating 3000'!$C$5:'Operating 3000'!$C$60)='Ledger Report'!K$3)*('Operating 3000'!$A$5:'Operating 3000'!$A$60='Ledger Report'!$A73)*('Operating 3000'!$O$5:'Operating 3000'!$O$60))</f>
        <v>0</v>
      </c>
      <c r="L73" s="70">
        <f>SUMPRODUCT((MONTH('Operating 3000'!$C$5:'Operating 3000'!$C$60)='Ledger Report'!L$3)*('Operating 3000'!$A$5:'Operating 3000'!$A$60='Ledger Report'!$A73)*('Operating 3000'!$O$5:'Operating 3000'!$O$60))</f>
        <v>0</v>
      </c>
      <c r="M73" s="70">
        <f>SUMPRODUCT((MONTH('Operating 3000'!$C$5:'Operating 3000'!$C$60)='Ledger Report'!M$3)*('Operating 3000'!$A$5:'Operating 3000'!$A$60='Ledger Report'!$A73)*('Operating 3000'!$O$5:'Operating 3000'!$O$60))</f>
        <v>0</v>
      </c>
      <c r="N73" s="70">
        <f>SUMPRODUCT((MONTH('Operating 3000'!$C$5:'Operating 3000'!$C$60)='Ledger Report'!N$3)*('Operating 3000'!$A$5:'Operating 3000'!$A$60='Ledger Report'!$A73)*('Operating 3000'!$O$5:'Operating 3000'!$O$60))</f>
        <v>0</v>
      </c>
      <c r="O73" s="70">
        <f>SUMPRODUCT((MONTH('Operating 3000'!$C$5:'Operating 3000'!$C$60)='Ledger Report'!O$3)*('Operating 3000'!$A$5:'Operating 3000'!$A$60='Ledger Report'!$A73)*('Operating 3000'!$O$5:'Operating 3000'!$O$60))</f>
        <v>0</v>
      </c>
      <c r="P73" s="106">
        <f t="shared" si="5"/>
        <v>0</v>
      </c>
      <c r="Q73" s="114">
        <f t="shared" si="1"/>
        <v>0</v>
      </c>
      <c r="R73" s="108">
        <v>0</v>
      </c>
      <c r="S73" s="126">
        <f t="shared" si="7"/>
        <v>0</v>
      </c>
      <c r="T73" s="129"/>
    </row>
    <row r="74" spans="1:20" s="71" customFormat="1" x14ac:dyDescent="0.3">
      <c r="A74" s="84">
        <f>'Ledger Report'!A74</f>
        <v>3701</v>
      </c>
      <c r="B74" s="84" t="str">
        <f>'Ledger Report'!B74</f>
        <v>Phone Bill</v>
      </c>
      <c r="C74" s="114">
        <f>'Ledger Report'!C74</f>
        <v>0</v>
      </c>
      <c r="D74" s="70">
        <f>SUMPRODUCT((MONTH('Operating 3000'!$C$5:'Operating 3000'!$C$60)='Ledger Report'!D$3)*('Operating 3000'!$A$5:'Operating 3000'!$A$60='Ledger Report'!$A74)*('Operating 3000'!$O$5:'Operating 3000'!$O$60))</f>
        <v>0</v>
      </c>
      <c r="E74" s="70">
        <f>SUMPRODUCT((MONTH('Operating 3000'!$C$5:'Operating 3000'!$C$60)='Ledger Report'!E$3)*('Operating 3000'!$A$5:'Operating 3000'!$A$60='Ledger Report'!$A74)*('Operating 3000'!$O$5:'Operating 3000'!$O$60))</f>
        <v>0</v>
      </c>
      <c r="F74" s="70">
        <f>SUMPRODUCT((MONTH('Operating 3000'!$C$5:'Operating 3000'!$C$60)='Ledger Report'!F$3)*('Operating 3000'!$A$5:'Operating 3000'!$A$60='Ledger Report'!$A74)*('Operating 3000'!$O$5:'Operating 3000'!$O$60))</f>
        <v>0</v>
      </c>
      <c r="G74" s="70">
        <f>SUMPRODUCT((MONTH('Operating 3000'!$C$5:'Operating 3000'!$C$60)='Ledger Report'!G$3)*('Operating 3000'!$A$5:'Operating 3000'!$A$60='Ledger Report'!$A74)*('Operating 3000'!$O$5:'Operating 3000'!$O$60))</f>
        <v>0</v>
      </c>
      <c r="H74" s="70">
        <f>SUMPRODUCT((MONTH('Operating 3000'!$C$5:'Operating 3000'!$C$60)='Ledger Report'!H$3)*('Operating 3000'!$A$5:'Operating 3000'!$A$60='Ledger Report'!$A74)*('Operating 3000'!$O$5:'Operating 3000'!$O$60))</f>
        <v>0</v>
      </c>
      <c r="I74" s="70">
        <f>SUMPRODUCT((MONTH('Operating 3000'!$C$5:'Operating 3000'!$C$60)='Ledger Report'!I$3)*('Operating 3000'!$A$5:'Operating 3000'!$A$60='Ledger Report'!$A74)*('Operating 3000'!$O$5:'Operating 3000'!$O$60))</f>
        <v>0</v>
      </c>
      <c r="J74" s="70">
        <f>SUMPRODUCT((MONTH('Operating 3000'!$C$5:'Operating 3000'!$C$60)='Ledger Report'!J$3)*('Operating 3000'!$A$5:'Operating 3000'!$A$60='Ledger Report'!$A74)*('Operating 3000'!$O$5:'Operating 3000'!$O$60))</f>
        <v>0</v>
      </c>
      <c r="K74" s="70">
        <f>SUMPRODUCT((MONTH('Operating 3000'!$C$5:'Operating 3000'!$C$60)='Ledger Report'!K$3)*('Operating 3000'!$A$5:'Operating 3000'!$A$60='Ledger Report'!$A74)*('Operating 3000'!$O$5:'Operating 3000'!$O$60))</f>
        <v>0</v>
      </c>
      <c r="L74" s="70">
        <f>SUMPRODUCT((MONTH('Operating 3000'!$C$5:'Operating 3000'!$C$60)='Ledger Report'!L$3)*('Operating 3000'!$A$5:'Operating 3000'!$A$60='Ledger Report'!$A74)*('Operating 3000'!$O$5:'Operating 3000'!$O$60))</f>
        <v>0</v>
      </c>
      <c r="M74" s="70">
        <f>SUMPRODUCT((MONTH('Operating 3000'!$C$5:'Operating 3000'!$C$60)='Ledger Report'!M$3)*('Operating 3000'!$A$5:'Operating 3000'!$A$60='Ledger Report'!$A74)*('Operating 3000'!$O$5:'Operating 3000'!$O$60))</f>
        <v>0</v>
      </c>
      <c r="N74" s="70">
        <f>SUMPRODUCT((MONTH('Operating 3000'!$C$5:'Operating 3000'!$C$60)='Ledger Report'!N$3)*('Operating 3000'!$A$5:'Operating 3000'!$A$60='Ledger Report'!$A74)*('Operating 3000'!$O$5:'Operating 3000'!$O$60))</f>
        <v>0</v>
      </c>
      <c r="O74" s="70">
        <f>SUMPRODUCT((MONTH('Operating 3000'!$C$5:'Operating 3000'!$C$60)='Ledger Report'!O$3)*('Operating 3000'!$A$5:'Operating 3000'!$A$60='Ledger Report'!$A74)*('Operating 3000'!$O$5:'Operating 3000'!$O$60))</f>
        <v>0</v>
      </c>
      <c r="P74" s="106">
        <f t="shared" si="5"/>
        <v>0</v>
      </c>
      <c r="Q74" s="114">
        <f t="shared" si="1"/>
        <v>0</v>
      </c>
      <c r="R74" s="108">
        <v>0</v>
      </c>
      <c r="S74" s="126">
        <f t="shared" si="7"/>
        <v>0</v>
      </c>
      <c r="T74" s="129"/>
    </row>
    <row r="75" spans="1:20" x14ac:dyDescent="0.3">
      <c r="A75" s="84">
        <f>'Ledger Report'!A75</f>
        <v>3960</v>
      </c>
      <c r="B75" s="84" t="str">
        <f>'Ledger Report'!B75</f>
        <v>Miscellaneous</v>
      </c>
      <c r="C75" s="114">
        <f>'Ledger Report'!C75</f>
        <v>0</v>
      </c>
      <c r="D75" s="70">
        <f>SUMPRODUCT((MONTH('Operating 3000'!$C$5:'Operating 3000'!$C$60)='Ledger Report'!D$3)*('Operating 3000'!$A$5:'Operating 3000'!$A$60='Ledger Report'!$A75)*('Operating 3000'!$O$5:'Operating 3000'!$O$60))</f>
        <v>0</v>
      </c>
      <c r="E75" s="70">
        <f>SUMPRODUCT((MONTH('Operating 3000'!$C$5:'Operating 3000'!$C$60)='Ledger Report'!E$3)*('Operating 3000'!$A$5:'Operating 3000'!$A$60='Ledger Report'!$A75)*('Operating 3000'!$O$5:'Operating 3000'!$O$60))</f>
        <v>0</v>
      </c>
      <c r="F75" s="70">
        <f>SUMPRODUCT((MONTH('Operating 3000'!$C$5:'Operating 3000'!$C$60)='Ledger Report'!F$3)*('Operating 3000'!$A$5:'Operating 3000'!$A$60='Ledger Report'!$A75)*('Operating 3000'!$O$5:'Operating 3000'!$O$60))</f>
        <v>0</v>
      </c>
      <c r="G75" s="70">
        <f>SUMPRODUCT((MONTH('Operating 3000'!$C$5:'Operating 3000'!$C$60)='Ledger Report'!G$3)*('Operating 3000'!$A$5:'Operating 3000'!$A$60='Ledger Report'!$A75)*('Operating 3000'!$O$5:'Operating 3000'!$O$60))</f>
        <v>0</v>
      </c>
      <c r="H75" s="70">
        <f>SUMPRODUCT((MONTH('Operating 3000'!$C$5:'Operating 3000'!$C$60)='Ledger Report'!H$3)*('Operating 3000'!$A$5:'Operating 3000'!$A$60='Ledger Report'!$A75)*('Operating 3000'!$O$5:'Operating 3000'!$O$60))</f>
        <v>0</v>
      </c>
      <c r="I75" s="70">
        <f>SUMPRODUCT((MONTH('Operating 3000'!$C$5:'Operating 3000'!$C$60)='Ledger Report'!I$3)*('Operating 3000'!$A$5:'Operating 3000'!$A$60='Ledger Report'!$A75)*('Operating 3000'!$O$5:'Operating 3000'!$O$60))</f>
        <v>0</v>
      </c>
      <c r="J75" s="70">
        <f>SUMPRODUCT((MONTH('Operating 3000'!$C$5:'Operating 3000'!$C$60)='Ledger Report'!J$3)*('Operating 3000'!$A$5:'Operating 3000'!$A$60='Ledger Report'!$A75)*('Operating 3000'!$O$5:'Operating 3000'!$O$60))</f>
        <v>0</v>
      </c>
      <c r="K75" s="70">
        <f>SUMPRODUCT((MONTH('Operating 3000'!$C$5:'Operating 3000'!$C$60)='Ledger Report'!K$3)*('Operating 3000'!$A$5:'Operating 3000'!$A$60='Ledger Report'!$A75)*('Operating 3000'!$O$5:'Operating 3000'!$O$60))</f>
        <v>0</v>
      </c>
      <c r="L75" s="70">
        <f>SUMPRODUCT((MONTH('Operating 3000'!$C$5:'Operating 3000'!$C$60)='Ledger Report'!L$3)*('Operating 3000'!$A$5:'Operating 3000'!$A$60='Ledger Report'!$A75)*('Operating 3000'!$O$5:'Operating 3000'!$O$60))</f>
        <v>0</v>
      </c>
      <c r="M75" s="70">
        <f>SUMPRODUCT((MONTH('Operating 3000'!$C$5:'Operating 3000'!$C$60)='Ledger Report'!M$3)*('Operating 3000'!$A$5:'Operating 3000'!$A$60='Ledger Report'!$A75)*('Operating 3000'!$O$5:'Operating 3000'!$O$60))</f>
        <v>0</v>
      </c>
      <c r="N75" s="70">
        <f>SUMPRODUCT((MONTH('Operating 3000'!$C$5:'Operating 3000'!$C$60)='Ledger Report'!N$3)*('Operating 3000'!$A$5:'Operating 3000'!$A$60='Ledger Report'!$A75)*('Operating 3000'!$O$5:'Operating 3000'!$O$60))</f>
        <v>0</v>
      </c>
      <c r="O75" s="70">
        <f>SUMPRODUCT((MONTH('Operating 3000'!$C$5:'Operating 3000'!$C$60)='Ledger Report'!O$3)*('Operating 3000'!$A$5:'Operating 3000'!$A$60='Ledger Report'!$A75)*('Operating 3000'!$O$5:'Operating 3000'!$O$60))</f>
        <v>0</v>
      </c>
      <c r="P75" s="106">
        <f t="shared" si="5"/>
        <v>0</v>
      </c>
      <c r="Q75" s="114">
        <f t="shared" si="1"/>
        <v>0</v>
      </c>
      <c r="R75" s="108">
        <v>0</v>
      </c>
      <c r="S75" s="126">
        <f t="shared" si="7"/>
        <v>0</v>
      </c>
      <c r="T75" s="129"/>
    </row>
    <row r="76" spans="1:20" s="209" customFormat="1" x14ac:dyDescent="0.3">
      <c r="A76" s="84"/>
      <c r="B76" s="84"/>
      <c r="C76" s="114"/>
      <c r="D76" s="70"/>
      <c r="E76" s="70"/>
      <c r="F76" s="70"/>
      <c r="G76" s="70"/>
      <c r="H76" s="70"/>
      <c r="I76" s="218"/>
      <c r="J76" s="70"/>
      <c r="K76" s="70"/>
      <c r="L76" s="70"/>
      <c r="M76" s="70"/>
      <c r="N76" s="70"/>
      <c r="O76" s="70"/>
      <c r="P76" s="106"/>
      <c r="Q76" s="114"/>
      <c r="R76" s="108"/>
      <c r="S76" s="126"/>
      <c r="T76" s="129"/>
    </row>
    <row r="77" spans="1:20" s="209" customFormat="1" x14ac:dyDescent="0.3">
      <c r="A77" s="84"/>
      <c r="B77" s="84"/>
      <c r="C77" s="114"/>
      <c r="D77" s="70"/>
      <c r="E77" s="70"/>
      <c r="F77" s="70"/>
      <c r="G77" s="70"/>
      <c r="H77" s="70"/>
      <c r="I77" s="218"/>
      <c r="J77" s="70"/>
      <c r="K77" s="70"/>
      <c r="L77" s="70"/>
      <c r="M77" s="70"/>
      <c r="N77" s="70"/>
      <c r="O77" s="70"/>
      <c r="P77" s="106"/>
      <c r="Q77" s="114"/>
      <c r="R77" s="108"/>
      <c r="S77" s="126"/>
      <c r="T77" s="129"/>
    </row>
    <row r="78" spans="1:20" x14ac:dyDescent="0.3">
      <c r="A78" s="84"/>
      <c r="B78" s="80" t="str">
        <f>'Ledger Report'!B78</f>
        <v>Supplies</v>
      </c>
      <c r="C78" s="114"/>
      <c r="D78" s="67"/>
      <c r="E78" s="67"/>
      <c r="F78" s="67"/>
      <c r="G78" s="65"/>
      <c r="H78" s="65"/>
      <c r="I78" s="68"/>
      <c r="J78" s="67"/>
      <c r="K78" s="67"/>
      <c r="L78" s="67"/>
      <c r="M78" s="67"/>
      <c r="N78" s="67"/>
      <c r="O78" s="67"/>
      <c r="P78" s="106"/>
      <c r="Q78" s="114"/>
      <c r="R78" s="108"/>
      <c r="S78" s="126"/>
      <c r="T78" s="129"/>
    </row>
    <row r="79" spans="1:20" x14ac:dyDescent="0.3">
      <c r="A79" s="84">
        <f>'Ledger Report'!A79</f>
        <v>4100</v>
      </c>
      <c r="B79" s="84" t="str">
        <f>'Ledger Report'!B79</f>
        <v>Office Supplies</v>
      </c>
      <c r="C79" s="114">
        <f>'Ledger Report'!C79</f>
        <v>0</v>
      </c>
      <c r="D79" s="70">
        <f>SUMPRODUCT((MONTH('Supplies 4000'!$C$5:'Supplies 4000'!$C$295)='Ledger Report'!D$3)*('Supplies 4000'!$A$5:'Supplies 4000'!$A$295='Ledger Report'!$A79)*('Supplies 4000'!$O$5:'Supplies 4000'!$O$295))</f>
        <v>0</v>
      </c>
      <c r="E79" s="70">
        <f>SUMPRODUCT((MONTH('Supplies 4000'!$C$5:'Supplies 4000'!$C$295)='Ledger Report'!E$3)*('Supplies 4000'!$A$5:'Supplies 4000'!$A$295='Ledger Report'!$A79)*('Supplies 4000'!$O$5:'Supplies 4000'!$O$295))</f>
        <v>0</v>
      </c>
      <c r="F79" s="70">
        <f>SUMPRODUCT((MONTH('Supplies 4000'!$C$5:'Supplies 4000'!$C$295)='Ledger Report'!F$3)*('Supplies 4000'!$A$5:'Supplies 4000'!$A$295='Ledger Report'!$A79)*('Supplies 4000'!$O$5:'Supplies 4000'!$O$295))</f>
        <v>0</v>
      </c>
      <c r="G79" s="70">
        <f>SUMPRODUCT((MONTH('Supplies 4000'!$C$5:'Supplies 4000'!$C$295)='Ledger Report'!G$3)*('Supplies 4000'!$A$5:'Supplies 4000'!$A$295='Ledger Report'!$A79)*('Supplies 4000'!$O$5:'Supplies 4000'!$O$295))</f>
        <v>0</v>
      </c>
      <c r="H79" s="70">
        <f>SUMPRODUCT((MONTH('Supplies 4000'!$C$5:'Supplies 4000'!$C$295)='Ledger Report'!H$3)*('Supplies 4000'!$A$5:'Supplies 4000'!$A$295='Ledger Report'!$A79)*('Supplies 4000'!$O$5:'Supplies 4000'!$O$295))</f>
        <v>0</v>
      </c>
      <c r="I79" s="70">
        <f>SUMPRODUCT((MONTH('Supplies 4000'!$C$5:'Supplies 4000'!$C$295)='Ledger Report'!I$3)*('Supplies 4000'!$A$5:'Supplies 4000'!$A$295='Ledger Report'!$A79)*('Supplies 4000'!$O$5:'Supplies 4000'!$O$295))</f>
        <v>0</v>
      </c>
      <c r="J79" s="70">
        <f>SUMPRODUCT((MONTH('Supplies 4000'!$C$5:'Supplies 4000'!$C$295)='Ledger Report'!J$3)*('Supplies 4000'!$A$5:'Supplies 4000'!$A$295='Ledger Report'!$A79)*('Supplies 4000'!$O$5:'Supplies 4000'!$O$295))</f>
        <v>0</v>
      </c>
      <c r="K79" s="70">
        <f>SUMPRODUCT((MONTH('Supplies 4000'!$C$5:'Supplies 4000'!$C$295)='Ledger Report'!K$3)*('Supplies 4000'!$A$5:'Supplies 4000'!$A$295='Ledger Report'!$A79)*('Supplies 4000'!$O$5:'Supplies 4000'!$O$295))</f>
        <v>0</v>
      </c>
      <c r="L79" s="70">
        <f>SUMPRODUCT((MONTH('Supplies 4000'!$C$5:'Supplies 4000'!$C$295)='Ledger Report'!L$3)*('Supplies 4000'!$A$5:'Supplies 4000'!$A$295='Ledger Report'!$A79)*('Supplies 4000'!$O$5:'Supplies 4000'!$O$295))</f>
        <v>0</v>
      </c>
      <c r="M79" s="70">
        <f>SUMPRODUCT((MONTH('Supplies 4000'!$C$5:'Supplies 4000'!$C$295)='Ledger Report'!M$3)*('Supplies 4000'!$A$5:'Supplies 4000'!$A$295='Ledger Report'!$A79)*('Supplies 4000'!$O$5:'Supplies 4000'!$O$295))</f>
        <v>0</v>
      </c>
      <c r="N79" s="70">
        <f>SUMPRODUCT((MONTH('Supplies 4000'!$C$5:'Supplies 4000'!$C$295)='Ledger Report'!N$3)*('Supplies 4000'!$A$5:'Supplies 4000'!$A$295='Ledger Report'!$A79)*('Supplies 4000'!$O$5:'Supplies 4000'!$O$295))</f>
        <v>0</v>
      </c>
      <c r="O79" s="70">
        <f>SUMPRODUCT((MONTH('Supplies 4000'!$C$5:'Supplies 4000'!$C$295)='Ledger Report'!O$3)*('Supplies 4000'!$A$5:'Supplies 4000'!$A$295='Ledger Report'!$A79)*('Supplies 4000'!$O$5:'Supplies 4000'!$O$295))</f>
        <v>0</v>
      </c>
      <c r="P79" s="106">
        <f t="shared" si="5"/>
        <v>0</v>
      </c>
      <c r="Q79" s="114">
        <f t="shared" si="1"/>
        <v>0</v>
      </c>
      <c r="R79" s="108">
        <v>0</v>
      </c>
      <c r="S79" s="126">
        <f t="shared" si="7"/>
        <v>0</v>
      </c>
      <c r="T79" s="129"/>
    </row>
    <row r="80" spans="1:20" x14ac:dyDescent="0.3">
      <c r="A80" s="84">
        <f>'Ledger Report'!A80</f>
        <v>4200</v>
      </c>
      <c r="B80" s="84" t="str">
        <f>'Ledger Report'!B80</f>
        <v>Fuel</v>
      </c>
      <c r="C80" s="114">
        <f>'Ledger Report'!C80</f>
        <v>0</v>
      </c>
      <c r="D80" s="70">
        <f>SUMPRODUCT((MONTH('Supplies 4000'!$C$5:'Supplies 4000'!$C$295)='Ledger Report'!D$3)*('Supplies 4000'!$A$5:'Supplies 4000'!$A$295='Ledger Report'!$A80)*('Supplies 4000'!$O$5:'Supplies 4000'!$O$295))</f>
        <v>0</v>
      </c>
      <c r="E80" s="70">
        <f>SUMPRODUCT((MONTH('Supplies 4000'!$C$5:'Supplies 4000'!$C$295)='Ledger Report'!E$3)*('Supplies 4000'!$A$5:'Supplies 4000'!$A$295='Ledger Report'!$A80)*('Supplies 4000'!$O$5:'Supplies 4000'!$O$295))</f>
        <v>0</v>
      </c>
      <c r="F80" s="70">
        <f>SUMPRODUCT((MONTH('Supplies 4000'!$C$5:'Supplies 4000'!$C$295)='Ledger Report'!F$3)*('Supplies 4000'!$A$5:'Supplies 4000'!$A$295='Ledger Report'!$A80)*('Supplies 4000'!$O$5:'Supplies 4000'!$O$295))</f>
        <v>0</v>
      </c>
      <c r="G80" s="70">
        <f>SUMPRODUCT((MONTH('Supplies 4000'!$C$5:'Supplies 4000'!$C$295)='Ledger Report'!G$3)*('Supplies 4000'!$A$5:'Supplies 4000'!$A$295='Ledger Report'!$A80)*('Supplies 4000'!$O$5:'Supplies 4000'!$O$295))</f>
        <v>0</v>
      </c>
      <c r="H80" s="70">
        <f>SUMPRODUCT((MONTH('Supplies 4000'!$C$5:'Supplies 4000'!$C$295)='Ledger Report'!H$3)*('Supplies 4000'!$A$5:'Supplies 4000'!$A$295='Ledger Report'!$A80)*('Supplies 4000'!$O$5:'Supplies 4000'!$O$295))</f>
        <v>0</v>
      </c>
      <c r="I80" s="70">
        <f>SUMPRODUCT((MONTH('Supplies 4000'!$C$5:'Supplies 4000'!$C$295)='Ledger Report'!I$3)*('Supplies 4000'!$A$5:'Supplies 4000'!$A$295='Ledger Report'!$A80)*('Supplies 4000'!$O$5:'Supplies 4000'!$O$295))</f>
        <v>0</v>
      </c>
      <c r="J80" s="70">
        <f>SUMPRODUCT((MONTH('Supplies 4000'!$C$5:'Supplies 4000'!$C$295)='Ledger Report'!J$3)*('Supplies 4000'!$A$5:'Supplies 4000'!$A$295='Ledger Report'!$A80)*('Supplies 4000'!$O$5:'Supplies 4000'!$O$295))</f>
        <v>0</v>
      </c>
      <c r="K80" s="70">
        <f>SUMPRODUCT((MONTH('Supplies 4000'!$C$5:'Supplies 4000'!$C$295)='Ledger Report'!K$3)*('Supplies 4000'!$A$5:'Supplies 4000'!$A$295='Ledger Report'!$A80)*('Supplies 4000'!$O$5:'Supplies 4000'!$O$295))</f>
        <v>0</v>
      </c>
      <c r="L80" s="70">
        <f>SUMPRODUCT((MONTH('Supplies 4000'!$C$5:'Supplies 4000'!$C$295)='Ledger Report'!L$3)*('Supplies 4000'!$A$5:'Supplies 4000'!$A$295='Ledger Report'!$A80)*('Supplies 4000'!$O$5:'Supplies 4000'!$O$295))</f>
        <v>0</v>
      </c>
      <c r="M80" s="70">
        <f>SUMPRODUCT((MONTH('Supplies 4000'!$C$5:'Supplies 4000'!$C$295)='Ledger Report'!M$3)*('Supplies 4000'!$A$5:'Supplies 4000'!$A$295='Ledger Report'!$A80)*('Supplies 4000'!$O$5:'Supplies 4000'!$O$295))</f>
        <v>0</v>
      </c>
      <c r="N80" s="70">
        <f>SUMPRODUCT((MONTH('Supplies 4000'!$C$5:'Supplies 4000'!$C$295)='Ledger Report'!N$3)*('Supplies 4000'!$A$5:'Supplies 4000'!$A$295='Ledger Report'!$A80)*('Supplies 4000'!$O$5:'Supplies 4000'!$O$295))</f>
        <v>0</v>
      </c>
      <c r="O80" s="70">
        <f>SUMPRODUCT((MONTH('Supplies 4000'!$C$5:'Supplies 4000'!$C$295)='Ledger Report'!O$3)*('Supplies 4000'!$A$5:'Supplies 4000'!$A$295='Ledger Report'!$A80)*('Supplies 4000'!$O$5:'Supplies 4000'!$O$295))</f>
        <v>0</v>
      </c>
      <c r="P80" s="106">
        <f t="shared" si="5"/>
        <v>0</v>
      </c>
      <c r="Q80" s="114">
        <f t="shared" si="1"/>
        <v>0</v>
      </c>
      <c r="R80" s="205"/>
      <c r="S80" s="126">
        <f t="shared" si="7"/>
        <v>0</v>
      </c>
      <c r="T80" s="129"/>
    </row>
    <row r="81" spans="1:20" x14ac:dyDescent="0.3">
      <c r="A81" s="84">
        <f>'Ledger Report'!A81</f>
        <v>4250</v>
      </c>
      <c r="B81" s="84" t="str">
        <f>'Ledger Report'!B81</f>
        <v>Training Supplies</v>
      </c>
      <c r="C81" s="114">
        <f>'Ledger Report'!C81</f>
        <v>0</v>
      </c>
      <c r="D81" s="70">
        <f>SUMPRODUCT((MONTH('Supplies 4000'!$C$5:'Supplies 4000'!$C$295)='Ledger Report'!D$3)*('Supplies 4000'!$A$5:'Supplies 4000'!$A$295='Ledger Report'!$A81)*('Supplies 4000'!$O$5:'Supplies 4000'!$O$295))</f>
        <v>0</v>
      </c>
      <c r="E81" s="70">
        <f>SUMPRODUCT((MONTH('Supplies 4000'!$C$5:'Supplies 4000'!$C$295)='Ledger Report'!E$3)*('Supplies 4000'!$A$5:'Supplies 4000'!$A$295='Ledger Report'!$A81)*('Supplies 4000'!$O$5:'Supplies 4000'!$O$295))</f>
        <v>0</v>
      </c>
      <c r="F81" s="70">
        <f>SUMPRODUCT((MONTH('Supplies 4000'!$C$5:'Supplies 4000'!$C$295)='Ledger Report'!F$3)*('Supplies 4000'!$A$5:'Supplies 4000'!$A$295='Ledger Report'!$A81)*('Supplies 4000'!$O$5:'Supplies 4000'!$O$295))</f>
        <v>0</v>
      </c>
      <c r="G81" s="70">
        <f>SUMPRODUCT((MONTH('Supplies 4000'!$C$5:'Supplies 4000'!$C$295)='Ledger Report'!G$3)*('Supplies 4000'!$A$5:'Supplies 4000'!$A$295='Ledger Report'!$A81)*('Supplies 4000'!$O$5:'Supplies 4000'!$O$295))</f>
        <v>0</v>
      </c>
      <c r="H81" s="70">
        <f>SUMPRODUCT((MONTH('Supplies 4000'!$C$5:'Supplies 4000'!$C$295)='Ledger Report'!H$3)*('Supplies 4000'!$A$5:'Supplies 4000'!$A$295='Ledger Report'!$A81)*('Supplies 4000'!$O$5:'Supplies 4000'!$O$295))</f>
        <v>0</v>
      </c>
      <c r="I81" s="70">
        <f>SUMPRODUCT((MONTH('Supplies 4000'!$C$5:'Supplies 4000'!$C$295)='Ledger Report'!I$3)*('Supplies 4000'!$A$5:'Supplies 4000'!$A$295='Ledger Report'!$A81)*('Supplies 4000'!$O$5:'Supplies 4000'!$O$295))</f>
        <v>0</v>
      </c>
      <c r="J81" s="70">
        <f>SUMPRODUCT((MONTH('Supplies 4000'!$C$5:'Supplies 4000'!$C$295)='Ledger Report'!J$3)*('Supplies 4000'!$A$5:'Supplies 4000'!$A$295='Ledger Report'!$A81)*('Supplies 4000'!$O$5:'Supplies 4000'!$O$295))</f>
        <v>0</v>
      </c>
      <c r="K81" s="70">
        <f>SUMPRODUCT((MONTH('Supplies 4000'!$C$5:'Supplies 4000'!$C$295)='Ledger Report'!K$3)*('Supplies 4000'!$A$5:'Supplies 4000'!$A$295='Ledger Report'!$A81)*('Supplies 4000'!$O$5:'Supplies 4000'!$O$295))</f>
        <v>0</v>
      </c>
      <c r="L81" s="70">
        <f>SUMPRODUCT((MONTH('Supplies 4000'!$C$5:'Supplies 4000'!$C$295)='Ledger Report'!L$3)*('Supplies 4000'!$A$5:'Supplies 4000'!$A$295='Ledger Report'!$A81)*('Supplies 4000'!$O$5:'Supplies 4000'!$O$295))</f>
        <v>0</v>
      </c>
      <c r="M81" s="70">
        <f>SUMPRODUCT((MONTH('Supplies 4000'!$C$5:'Supplies 4000'!$C$295)='Ledger Report'!M$3)*('Supplies 4000'!$A$5:'Supplies 4000'!$A$295='Ledger Report'!$A81)*('Supplies 4000'!$O$5:'Supplies 4000'!$O$295))</f>
        <v>0</v>
      </c>
      <c r="N81" s="70">
        <f>SUMPRODUCT((MONTH('Supplies 4000'!$C$5:'Supplies 4000'!$C$295)='Ledger Report'!N$3)*('Supplies 4000'!$A$5:'Supplies 4000'!$A$295='Ledger Report'!$A81)*('Supplies 4000'!$O$5:'Supplies 4000'!$O$295))</f>
        <v>0</v>
      </c>
      <c r="O81" s="70">
        <f>SUMPRODUCT((MONTH('Supplies 4000'!$C$5:'Supplies 4000'!$C$295)='Ledger Report'!O$3)*('Supplies 4000'!$A$5:'Supplies 4000'!$A$295='Ledger Report'!$A81)*('Supplies 4000'!$O$5:'Supplies 4000'!$O$295))</f>
        <v>0</v>
      </c>
      <c r="P81" s="106">
        <f t="shared" si="5"/>
        <v>0</v>
      </c>
      <c r="Q81" s="114">
        <f t="shared" si="1"/>
        <v>0</v>
      </c>
      <c r="R81" s="108">
        <v>0</v>
      </c>
      <c r="S81" s="126">
        <f t="shared" si="7"/>
        <v>0</v>
      </c>
      <c r="T81" s="129"/>
    </row>
    <row r="82" spans="1:20" x14ac:dyDescent="0.3">
      <c r="A82" s="84">
        <f>'Ledger Report'!A82</f>
        <v>4350</v>
      </c>
      <c r="B82" s="84" t="str">
        <f>'Ledger Report'!B82</f>
        <v>Meals</v>
      </c>
      <c r="C82" s="114">
        <f>'Ledger Report'!C82</f>
        <v>0</v>
      </c>
      <c r="D82" s="70">
        <f>SUMPRODUCT((MONTH('Supplies 4000'!$C$5:'Supplies 4000'!$C$295)='Ledger Report'!D$3)*('Supplies 4000'!$A$5:'Supplies 4000'!$A$295='Ledger Report'!$A82)*('Supplies 4000'!$O$5:'Supplies 4000'!$O$295))</f>
        <v>0</v>
      </c>
      <c r="E82" s="70">
        <f>SUMPRODUCT((MONTH('Supplies 4000'!$C$5:'Supplies 4000'!$C$295)='Ledger Report'!E$3)*('Supplies 4000'!$A$5:'Supplies 4000'!$A$295='Ledger Report'!$A82)*('Supplies 4000'!$O$5:'Supplies 4000'!$O$295))</f>
        <v>0</v>
      </c>
      <c r="F82" s="70">
        <f>SUMPRODUCT((MONTH('Supplies 4000'!$C$5:'Supplies 4000'!$C$295)='Ledger Report'!F$3)*('Supplies 4000'!$A$5:'Supplies 4000'!$A$295='Ledger Report'!$A82)*('Supplies 4000'!$O$5:'Supplies 4000'!$O$295))</f>
        <v>0</v>
      </c>
      <c r="G82" s="70">
        <f>SUMPRODUCT((MONTH('Supplies 4000'!$C$5:'Supplies 4000'!$C$295)='Ledger Report'!G$3)*('Supplies 4000'!$A$5:'Supplies 4000'!$A$295='Ledger Report'!$A82)*('Supplies 4000'!$O$5:'Supplies 4000'!$O$295))</f>
        <v>0</v>
      </c>
      <c r="H82" s="70">
        <f>SUMPRODUCT((MONTH('Supplies 4000'!$C$5:'Supplies 4000'!$C$295)='Ledger Report'!H$3)*('Supplies 4000'!$A$5:'Supplies 4000'!$A$295='Ledger Report'!$A82)*('Supplies 4000'!$O$5:'Supplies 4000'!$O$295))</f>
        <v>0</v>
      </c>
      <c r="I82" s="70">
        <f>SUMPRODUCT((MONTH('Supplies 4000'!$C$5:'Supplies 4000'!$C$295)='Ledger Report'!I$3)*('Supplies 4000'!$A$5:'Supplies 4000'!$A$295='Ledger Report'!$A82)*('Supplies 4000'!$O$5:'Supplies 4000'!$O$295))</f>
        <v>0</v>
      </c>
      <c r="J82" s="70">
        <f>SUMPRODUCT((MONTH('Supplies 4000'!$C$5:'Supplies 4000'!$C$295)='Ledger Report'!J$3)*('Supplies 4000'!$A$5:'Supplies 4000'!$A$295='Ledger Report'!$A82)*('Supplies 4000'!$O$5:'Supplies 4000'!$O$295))</f>
        <v>0</v>
      </c>
      <c r="K82" s="70">
        <f>SUMPRODUCT((MONTH('Supplies 4000'!$C$5:'Supplies 4000'!$C$295)='Ledger Report'!K$3)*('Supplies 4000'!$A$5:'Supplies 4000'!$A$295='Ledger Report'!$A82)*('Supplies 4000'!$O$5:'Supplies 4000'!$O$295))</f>
        <v>0</v>
      </c>
      <c r="L82" s="70">
        <f>SUMPRODUCT((MONTH('Supplies 4000'!$C$5:'Supplies 4000'!$C$295)='Ledger Report'!L$3)*('Supplies 4000'!$A$5:'Supplies 4000'!$A$295='Ledger Report'!$A82)*('Supplies 4000'!$O$5:'Supplies 4000'!$O$295))</f>
        <v>0</v>
      </c>
      <c r="M82" s="70">
        <f>SUMPRODUCT((MONTH('Supplies 4000'!$C$5:'Supplies 4000'!$C$295)='Ledger Report'!M$3)*('Supplies 4000'!$A$5:'Supplies 4000'!$A$295='Ledger Report'!$A82)*('Supplies 4000'!$O$5:'Supplies 4000'!$O$295))</f>
        <v>0</v>
      </c>
      <c r="N82" s="70">
        <f>SUMPRODUCT((MONTH('Supplies 4000'!$C$5:'Supplies 4000'!$C$295)='Ledger Report'!N$3)*('Supplies 4000'!$A$5:'Supplies 4000'!$A$295='Ledger Report'!$A82)*('Supplies 4000'!$O$5:'Supplies 4000'!$O$295))</f>
        <v>0</v>
      </c>
      <c r="O82" s="70">
        <f>SUMPRODUCT((MONTH('Supplies 4000'!$C$5:'Supplies 4000'!$C$295)='Ledger Report'!O$3)*('Supplies 4000'!$A$5:'Supplies 4000'!$A$295='Ledger Report'!$A82)*('Supplies 4000'!$O$5:'Supplies 4000'!$O$295))</f>
        <v>0</v>
      </c>
      <c r="P82" s="106">
        <f t="shared" si="5"/>
        <v>0</v>
      </c>
      <c r="Q82" s="114">
        <f t="shared" si="1"/>
        <v>0</v>
      </c>
      <c r="R82" s="108"/>
      <c r="S82" s="126">
        <f t="shared" si="7"/>
        <v>0</v>
      </c>
      <c r="T82" s="129"/>
    </row>
    <row r="83" spans="1:20" s="209" customFormat="1" x14ac:dyDescent="0.3">
      <c r="A83" s="84"/>
      <c r="B83" s="84"/>
      <c r="C83" s="114"/>
      <c r="D83" s="70"/>
      <c r="E83" s="70"/>
      <c r="F83" s="70"/>
      <c r="G83" s="70"/>
      <c r="H83" s="70"/>
      <c r="I83" s="218"/>
      <c r="J83" s="70"/>
      <c r="K83" s="70"/>
      <c r="L83" s="70"/>
      <c r="M83" s="70"/>
      <c r="N83" s="70"/>
      <c r="O83" s="70"/>
      <c r="P83" s="106"/>
      <c r="Q83" s="114"/>
      <c r="R83" s="108"/>
      <c r="S83" s="126"/>
      <c r="T83" s="129"/>
    </row>
    <row r="84" spans="1:20" s="209" customFormat="1" x14ac:dyDescent="0.3">
      <c r="A84" s="84"/>
      <c r="B84" s="84"/>
      <c r="C84" s="114"/>
      <c r="D84" s="70"/>
      <c r="E84" s="70"/>
      <c r="F84" s="70"/>
      <c r="G84" s="70"/>
      <c r="H84" s="70"/>
      <c r="I84" s="218"/>
      <c r="J84" s="70"/>
      <c r="K84" s="70"/>
      <c r="L84" s="70"/>
      <c r="M84" s="70"/>
      <c r="N84" s="70"/>
      <c r="O84" s="70"/>
      <c r="P84" s="106"/>
      <c r="Q84" s="114"/>
      <c r="R84" s="108"/>
      <c r="S84" s="126"/>
      <c r="T84" s="129"/>
    </row>
    <row r="85" spans="1:20" s="71" customFormat="1" x14ac:dyDescent="0.3">
      <c r="A85" s="84"/>
      <c r="B85" s="80" t="str">
        <f>'Ledger Report'!B85</f>
        <v>Participant Travel</v>
      </c>
      <c r="C85" s="114"/>
      <c r="D85" s="106"/>
      <c r="E85" s="106"/>
      <c r="F85" s="106"/>
      <c r="G85" s="106"/>
      <c r="H85" s="106"/>
      <c r="I85" s="121"/>
      <c r="J85" s="106"/>
      <c r="K85" s="106"/>
      <c r="L85" s="106"/>
      <c r="M85" s="106"/>
      <c r="N85" s="106"/>
      <c r="O85" s="106"/>
      <c r="P85" s="106">
        <f t="shared" si="5"/>
        <v>0</v>
      </c>
      <c r="Q85" s="114">
        <f t="shared" si="1"/>
        <v>0</v>
      </c>
      <c r="R85" s="108"/>
      <c r="S85" s="126"/>
      <c r="T85" s="129"/>
    </row>
    <row r="86" spans="1:20" s="71" customFormat="1" x14ac:dyDescent="0.3">
      <c r="A86" s="84">
        <f>'Ledger Report'!A86</f>
        <v>5701</v>
      </c>
      <c r="B86" s="84"/>
      <c r="C86" s="114">
        <f>'Ledger Report'!C86</f>
        <v>0</v>
      </c>
      <c r="D86" s="70">
        <f>SUMPRODUCT((MONTH('Participant travel 5000'!$C$5:'Participant travel 5000'!$C$95)='Ledger Report'!D$3)*('Participant travel 5000'!$A$5:'Participant travel 5000'!$A$95='Ledger Report'!$A86)*('Participant travel 5000'!$O$5:'Participant travel 5000'!$O$95))</f>
        <v>0</v>
      </c>
      <c r="E86" s="70">
        <f>SUMPRODUCT((MONTH('Participant travel 5000'!$C$5:'Participant travel 5000'!$C$95)='Ledger Report'!E$3)*('Participant travel 5000'!$A$5:'Participant travel 5000'!$A$95='Ledger Report'!$A86)*('Participant travel 5000'!$O$5:'Participant travel 5000'!$O$95))</f>
        <v>0</v>
      </c>
      <c r="F86" s="70">
        <f>SUMPRODUCT((MONTH('Participant travel 5000'!$C$5:'Participant travel 5000'!$C$95)='Ledger Report'!F$3)*('Participant travel 5000'!$A$5:'Participant travel 5000'!$A$95='Ledger Report'!$A86)*('Participant travel 5000'!$O$5:'Participant travel 5000'!$O$95))</f>
        <v>0</v>
      </c>
      <c r="G86" s="70">
        <f>SUMPRODUCT((MONTH('Participant travel 5000'!$C$5:'Participant travel 5000'!$C$95)='Ledger Report'!G$3)*('Participant travel 5000'!$A$5:'Participant travel 5000'!$A$95='Ledger Report'!$A86)*('Participant travel 5000'!$O$5:'Participant travel 5000'!$O$95))</f>
        <v>0</v>
      </c>
      <c r="H86" s="70">
        <f>SUMPRODUCT((MONTH('Participant travel 5000'!$C$5:'Participant travel 5000'!$C$95)='Ledger Report'!H$3)*('Participant travel 5000'!$A$5:'Participant travel 5000'!$A$95='Ledger Report'!$A86)*('Participant travel 5000'!$O$5:'Participant travel 5000'!$O$95))</f>
        <v>0</v>
      </c>
      <c r="I86" s="70">
        <f>SUMPRODUCT((MONTH('Participant travel 5000'!$C$5:'Participant travel 5000'!$C$95)='Ledger Report'!I$3)*('Participant travel 5000'!$A$5:'Participant travel 5000'!$A$95='Ledger Report'!$A86)*('Participant travel 5000'!$O$5:'Participant travel 5000'!$O$95))</f>
        <v>0</v>
      </c>
      <c r="J86" s="70">
        <f>SUMPRODUCT((MONTH('Participant travel 5000'!$C$5:'Participant travel 5000'!$C$95)='Ledger Report'!J$3)*('Participant travel 5000'!$A$5:'Participant travel 5000'!$A$95='Ledger Report'!$A86)*('Participant travel 5000'!$O$5:'Participant travel 5000'!$O$95))</f>
        <v>0</v>
      </c>
      <c r="K86" s="70">
        <f>SUMPRODUCT((MONTH('Participant travel 5000'!$C$5:'Participant travel 5000'!$C$95)='Ledger Report'!K$3)*('Participant travel 5000'!$A$5:'Participant travel 5000'!$A$95='Ledger Report'!$A86)*('Participant travel 5000'!$O$5:'Participant travel 5000'!$O$95))</f>
        <v>0</v>
      </c>
      <c r="L86" s="70">
        <f>SUMPRODUCT((MONTH('Participant travel 5000'!$C$5:'Participant travel 5000'!$C$95)='Ledger Report'!L$3)*('Participant travel 5000'!$A$5:'Participant travel 5000'!$A$95='Ledger Report'!$A86)*('Participant travel 5000'!$O$5:'Participant travel 5000'!$O$95))</f>
        <v>0</v>
      </c>
      <c r="M86" s="70">
        <f>SUMPRODUCT((MONTH('Participant travel 5000'!$C$5:'Participant travel 5000'!$C$95)='Ledger Report'!M$3)*('Participant travel 5000'!$A$5:'Participant travel 5000'!$A$95='Ledger Report'!$A86)*('Participant travel 5000'!$O$5:'Participant travel 5000'!$O$95))</f>
        <v>0</v>
      </c>
      <c r="N86" s="70">
        <f>SUMPRODUCT((MONTH('Participant travel 5000'!$C$5:'Participant travel 5000'!$C$95)='Ledger Report'!N$3)*('Participant travel 5000'!$A$5:'Participant travel 5000'!$A$95='Ledger Report'!$A86)*('Participant travel 5000'!$O$5:'Participant travel 5000'!$O$95))</f>
        <v>0</v>
      </c>
      <c r="O86" s="70">
        <f>SUMPRODUCT((MONTH('Participant travel 5000'!$C$5:'Participant travel 5000'!$C$95)='Ledger Report'!O$3)*('Participant travel 5000'!$A$5:'Participant travel 5000'!$A$95='Ledger Report'!$A86)*('Participant travel 5000'!$O$5:'Participant travel 5000'!$O$95))</f>
        <v>0</v>
      </c>
      <c r="P86" s="106">
        <f t="shared" si="5"/>
        <v>0</v>
      </c>
      <c r="Q86" s="114">
        <f t="shared" si="1"/>
        <v>0</v>
      </c>
      <c r="R86" s="108">
        <v>0</v>
      </c>
      <c r="S86" s="126">
        <f t="shared" si="7"/>
        <v>0</v>
      </c>
      <c r="T86" s="129"/>
    </row>
    <row r="87" spans="1:20" s="209" customFormat="1" x14ac:dyDescent="0.3">
      <c r="A87" s="84"/>
      <c r="B87" s="84"/>
      <c r="C87" s="114"/>
      <c r="D87" s="70"/>
      <c r="E87" s="70"/>
      <c r="F87" s="70"/>
      <c r="G87" s="70"/>
      <c r="H87" s="70"/>
      <c r="I87" s="218"/>
      <c r="J87" s="70"/>
      <c r="K87" s="70"/>
      <c r="L87" s="70"/>
      <c r="M87" s="70"/>
      <c r="N87" s="70"/>
      <c r="O87" s="70"/>
      <c r="P87" s="106"/>
      <c r="Q87" s="114"/>
      <c r="R87" s="108"/>
      <c r="S87" s="126"/>
      <c r="T87" s="129"/>
    </row>
    <row r="88" spans="1:20" x14ac:dyDescent="0.3">
      <c r="A88" s="84"/>
      <c r="B88" s="80" t="str">
        <f>'Ledger Report'!B88</f>
        <v>Other</v>
      </c>
      <c r="C88" s="114"/>
      <c r="D88" s="83"/>
      <c r="E88" s="83"/>
      <c r="F88" s="83"/>
      <c r="G88" s="83"/>
      <c r="H88" s="83"/>
      <c r="I88" s="64"/>
      <c r="J88" s="83"/>
      <c r="K88" s="90"/>
      <c r="L88" s="83"/>
      <c r="M88" s="83"/>
      <c r="N88" s="83"/>
      <c r="O88" s="83"/>
      <c r="P88" s="106"/>
      <c r="Q88" s="114"/>
      <c r="R88" s="108"/>
      <c r="S88" s="126"/>
      <c r="T88" s="129"/>
    </row>
    <row r="89" spans="1:20" s="209" customFormat="1" x14ac:dyDescent="0.3">
      <c r="A89" s="84">
        <f>'Ledger Report'!A89</f>
        <v>6900</v>
      </c>
      <c r="B89" s="84" t="str">
        <f>'Ledger Report'!B89</f>
        <v>Tuition Remission</v>
      </c>
      <c r="C89" s="114">
        <f>'Ledger Report'!C89</f>
        <v>0</v>
      </c>
      <c r="D89" s="222">
        <f>D21*0.33</f>
        <v>0</v>
      </c>
      <c r="E89" s="222">
        <f t="shared" ref="E89:O89" si="32">E21*0.33</f>
        <v>0</v>
      </c>
      <c r="F89" s="222">
        <f t="shared" si="32"/>
        <v>0</v>
      </c>
      <c r="G89" s="222">
        <f t="shared" si="32"/>
        <v>0</v>
      </c>
      <c r="H89" s="222">
        <f t="shared" si="32"/>
        <v>0</v>
      </c>
      <c r="I89" s="222">
        <f t="shared" si="32"/>
        <v>0</v>
      </c>
      <c r="J89" s="222">
        <f t="shared" si="32"/>
        <v>0</v>
      </c>
      <c r="K89" s="222">
        <f t="shared" si="32"/>
        <v>0</v>
      </c>
      <c r="L89" s="222">
        <f t="shared" si="32"/>
        <v>0</v>
      </c>
      <c r="M89" s="222">
        <f t="shared" si="32"/>
        <v>0</v>
      </c>
      <c r="N89" s="222">
        <f t="shared" si="32"/>
        <v>0</v>
      </c>
      <c r="O89" s="222">
        <f t="shared" si="32"/>
        <v>0</v>
      </c>
      <c r="P89" s="106">
        <f>SUM(D89:O89)</f>
        <v>0</v>
      </c>
      <c r="Q89" s="114">
        <f>C91-D89-E89-F89-G89-H89-I89-J89-K89-L89-M89-N89-O89</f>
        <v>0</v>
      </c>
      <c r="R89" s="108">
        <v>0</v>
      </c>
      <c r="S89" s="126">
        <f>Q89+SUM(O89)-R89</f>
        <v>0</v>
      </c>
      <c r="T89" s="129"/>
    </row>
    <row r="90" spans="1:20" s="209" customFormat="1" x14ac:dyDescent="0.3">
      <c r="A90" s="84"/>
      <c r="B90" s="80"/>
      <c r="C90" s="84"/>
      <c r="D90" s="83"/>
      <c r="E90" s="83"/>
      <c r="F90" s="83"/>
      <c r="G90" s="83"/>
      <c r="H90" s="83"/>
      <c r="I90" s="64"/>
      <c r="J90" s="83"/>
      <c r="K90" s="90"/>
      <c r="L90" s="83"/>
      <c r="M90" s="83"/>
      <c r="N90" s="83"/>
      <c r="O90" s="83"/>
      <c r="P90" s="106"/>
      <c r="Q90" s="114"/>
      <c r="R90" s="108"/>
      <c r="S90" s="126"/>
      <c r="T90" s="129"/>
    </row>
    <row r="91" spans="1:20" x14ac:dyDescent="0.3">
      <c r="A91" s="84"/>
      <c r="B91" s="84"/>
      <c r="C91" s="84"/>
      <c r="T91" s="129"/>
    </row>
    <row r="92" spans="1:20" ht="15" thickBot="1" x14ac:dyDescent="0.35">
      <c r="A92" s="82"/>
      <c r="B92" s="104"/>
      <c r="C92" s="74"/>
      <c r="D92" s="88"/>
      <c r="E92" s="88"/>
      <c r="F92" s="88"/>
      <c r="G92" s="88"/>
      <c r="H92" s="88"/>
      <c r="I92" s="89"/>
      <c r="J92" s="88"/>
      <c r="K92" s="88"/>
      <c r="L92" s="88"/>
      <c r="M92" s="88"/>
      <c r="N92" s="88"/>
      <c r="O92" s="88"/>
      <c r="P92" s="196"/>
      <c r="Q92" s="197"/>
      <c r="R92" s="197"/>
      <c r="S92" s="201"/>
      <c r="T92" s="128"/>
    </row>
    <row r="93" spans="1:20" ht="15" thickBot="1" x14ac:dyDescent="0.35">
      <c r="A93" s="82"/>
      <c r="B93" s="100" t="s">
        <v>15</v>
      </c>
      <c r="C93" s="187"/>
      <c r="D93" s="72">
        <f t="shared" ref="D93:O93" si="33">SUM(D48,D62,D65:D90)</f>
        <v>0</v>
      </c>
      <c r="E93" s="72">
        <f t="shared" si="33"/>
        <v>0</v>
      </c>
      <c r="F93" s="72">
        <f t="shared" si="33"/>
        <v>0</v>
      </c>
      <c r="G93" s="72">
        <f t="shared" si="33"/>
        <v>0</v>
      </c>
      <c r="H93" s="72">
        <f t="shared" si="33"/>
        <v>0</v>
      </c>
      <c r="I93" s="72">
        <f t="shared" si="33"/>
        <v>0</v>
      </c>
      <c r="J93" s="72">
        <f t="shared" si="33"/>
        <v>0</v>
      </c>
      <c r="K93" s="72">
        <f t="shared" si="33"/>
        <v>0</v>
      </c>
      <c r="L93" s="72">
        <f t="shared" si="33"/>
        <v>0</v>
      </c>
      <c r="M93" s="72">
        <f t="shared" si="33"/>
        <v>0</v>
      </c>
      <c r="N93" s="72">
        <f t="shared" si="33"/>
        <v>0</v>
      </c>
      <c r="O93" s="195">
        <f t="shared" si="33"/>
        <v>0</v>
      </c>
      <c r="P93" s="198">
        <f>SUM(D93:O93)</f>
        <v>0</v>
      </c>
      <c r="Q93" s="199">
        <f>SUM(Q48,Q62,Q65:Q90)</f>
        <v>0</v>
      </c>
      <c r="R93" s="199">
        <f>SUM(R48,R62,R65:R90)</f>
        <v>0</v>
      </c>
      <c r="S93" s="200">
        <f t="shared" si="7"/>
        <v>0</v>
      </c>
      <c r="T93" s="78"/>
    </row>
    <row r="94" spans="1:20" s="177" customFormat="1" ht="15" thickBot="1" x14ac:dyDescent="0.35">
      <c r="A94" s="82"/>
      <c r="B94" s="185" t="s">
        <v>67</v>
      </c>
      <c r="C94" s="192">
        <v>0</v>
      </c>
      <c r="D94" s="72">
        <f>D93*$C$94</f>
        <v>0</v>
      </c>
      <c r="E94" s="72">
        <f t="shared" ref="E94:O94" si="34">E93*$C$94</f>
        <v>0</v>
      </c>
      <c r="F94" s="72">
        <f t="shared" si="34"/>
        <v>0</v>
      </c>
      <c r="G94" s="72">
        <f t="shared" si="34"/>
        <v>0</v>
      </c>
      <c r="H94" s="72">
        <f t="shared" si="34"/>
        <v>0</v>
      </c>
      <c r="I94" s="72">
        <f t="shared" si="34"/>
        <v>0</v>
      </c>
      <c r="J94" s="72">
        <f t="shared" si="34"/>
        <v>0</v>
      </c>
      <c r="K94" s="72">
        <f t="shared" si="34"/>
        <v>0</v>
      </c>
      <c r="L94" s="72">
        <f>L93*$C$94</f>
        <v>0</v>
      </c>
      <c r="M94" s="72">
        <f t="shared" si="34"/>
        <v>0</v>
      </c>
      <c r="N94" s="72">
        <f t="shared" si="34"/>
        <v>0</v>
      </c>
      <c r="O94" s="72">
        <f t="shared" si="34"/>
        <v>0</v>
      </c>
      <c r="P94" s="76"/>
      <c r="Q94" s="133"/>
      <c r="R94" s="133"/>
      <c r="S94" s="133"/>
      <c r="T94" s="78"/>
    </row>
    <row r="95" spans="1:20" ht="15" thickBot="1" x14ac:dyDescent="0.35">
      <c r="A95" s="82"/>
      <c r="B95" s="185" t="s">
        <v>16</v>
      </c>
      <c r="C95" s="191">
        <v>0</v>
      </c>
      <c r="D95" s="186">
        <f>C95-(D93+D94)</f>
        <v>0</v>
      </c>
      <c r="E95" s="186">
        <f t="shared" ref="E95:O95" si="35">D95-(E93+E94)</f>
        <v>0</v>
      </c>
      <c r="F95" s="186">
        <f t="shared" si="35"/>
        <v>0</v>
      </c>
      <c r="G95" s="186">
        <f t="shared" si="35"/>
        <v>0</v>
      </c>
      <c r="H95" s="186">
        <f t="shared" si="35"/>
        <v>0</v>
      </c>
      <c r="I95" s="186">
        <f t="shared" si="35"/>
        <v>0</v>
      </c>
      <c r="J95" s="186">
        <f t="shared" si="35"/>
        <v>0</v>
      </c>
      <c r="K95" s="186">
        <f t="shared" si="35"/>
        <v>0</v>
      </c>
      <c r="L95" s="186">
        <f t="shared" si="35"/>
        <v>0</v>
      </c>
      <c r="M95" s="186">
        <f>L95-(M93+M94)</f>
        <v>0</v>
      </c>
      <c r="N95" s="186">
        <f t="shared" si="35"/>
        <v>0</v>
      </c>
      <c r="O95" s="72">
        <f t="shared" si="35"/>
        <v>0</v>
      </c>
      <c r="P95" s="76"/>
      <c r="Q95" s="76"/>
      <c r="R95" s="76"/>
      <c r="S95" s="76"/>
      <c r="T95" s="78"/>
    </row>
    <row r="96" spans="1:20" x14ac:dyDescent="0.3">
      <c r="A96" s="82"/>
      <c r="B96" s="81"/>
      <c r="C96" s="76"/>
      <c r="D96" s="77"/>
      <c r="E96" s="76"/>
      <c r="F96" s="76"/>
      <c r="G96" s="78"/>
      <c r="H96" s="78"/>
      <c r="I96" s="76"/>
      <c r="J96" s="76"/>
      <c r="K96" s="76"/>
      <c r="L96" s="76"/>
      <c r="M96" s="76"/>
      <c r="N96" s="76"/>
      <c r="O96" s="76"/>
      <c r="P96" s="76"/>
      <c r="Q96" s="92"/>
      <c r="R96" s="82"/>
      <c r="S96" s="59"/>
      <c r="T96" s="130"/>
    </row>
    <row r="97" spans="1:18" x14ac:dyDescent="0.3">
      <c r="A97" s="82"/>
      <c r="B97" s="105"/>
      <c r="C97" s="87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133"/>
      <c r="R97" s="82"/>
    </row>
    <row r="98" spans="1:18" x14ac:dyDescent="0.3">
      <c r="Q98" s="112"/>
    </row>
  </sheetData>
  <sheetProtection selectLockedCells="1"/>
  <mergeCells count="7">
    <mergeCell ref="A38:A47"/>
    <mergeCell ref="A51:A61"/>
    <mergeCell ref="A1:Q1"/>
    <mergeCell ref="A4:A9"/>
    <mergeCell ref="A10:A20"/>
    <mergeCell ref="A21:A24"/>
    <mergeCell ref="A25:A37"/>
  </mergeCells>
  <pageMargins left="0.25" right="0.25" top="0.75" bottom="0.75" header="0.3" footer="0.3"/>
  <pageSetup paperSize="5" scale="61" fitToHeight="0" orientation="landscape" r:id="rId1"/>
  <rowBreaks count="1" manualBreakCount="1">
    <brk id="63" max="16383" man="1"/>
  </rowBreaks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Ledger Report</vt:lpstr>
      <vt:lpstr>Personnel 1000</vt:lpstr>
      <vt:lpstr>Travel 2000</vt:lpstr>
      <vt:lpstr>Operating 3000</vt:lpstr>
      <vt:lpstr>Supplies 4000</vt:lpstr>
      <vt:lpstr>Participant travel 5000</vt:lpstr>
      <vt:lpstr>OTHER 6000</vt:lpstr>
      <vt:lpstr>capital outlays 7000</vt:lpstr>
      <vt:lpstr>Running Totals</vt:lpstr>
      <vt:lpstr>'Running Totals'!Print_Area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Ball</dc:creator>
  <cp:lastModifiedBy>Jordan</cp:lastModifiedBy>
  <cp:lastPrinted>2015-06-10T19:46:31Z</cp:lastPrinted>
  <dcterms:created xsi:type="dcterms:W3CDTF">2014-07-10T13:37:17Z</dcterms:created>
  <dcterms:modified xsi:type="dcterms:W3CDTF">2018-02-13T22:49:17Z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7195fd89-8549-46ee-bb05-92488f4f745e</vt:lpwstr>
  </property>
</Properties>
</file>