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links and pages" sheetId="1" r:id="rId4"/>
    <sheet state="visible" name="count types of pages" sheetId="2" r:id="rId5"/>
    <sheet state="visible" name="count in time" sheetId="3" r:id="rId6"/>
  </sheets>
  <definedNames>
    <definedName hidden="1" localSheetId="0" name="_xlnm._FilterDatabase">'list of links and pages'!$A$1:$I$126</definedName>
    <definedName hidden="1" localSheetId="0" name="Z_0A8FD002_D6EB_4A5E_87C7_8986441A07D0_.wvu.FilterData">'list of links and pages'!$A$1:$I$126</definedName>
  </definedNames>
  <calcPr/>
  <customWorkbookViews>
    <customWorkbookView activeSheetId="0" maximized="1" windowHeight="0" windowWidth="0" guid="{0A8FD002-D6EB-4A5E-87C7-8986441A07D0}" name="Filter 1"/>
  </customWorkbookViews>
</workbook>
</file>

<file path=xl/sharedStrings.xml><?xml version="1.0" encoding="utf-8"?>
<sst xmlns="http://schemas.openxmlformats.org/spreadsheetml/2006/main" count="587" uniqueCount="323">
  <si>
    <t>year</t>
  </si>
  <si>
    <t>year &amp; month</t>
  </si>
  <si>
    <t>Page creation</t>
  </si>
  <si>
    <t>Page title</t>
  </si>
  <si>
    <t>Page link</t>
  </si>
  <si>
    <t>Edits count</t>
  </si>
  <si>
    <t>original section</t>
  </si>
  <si>
    <t>Wikipedia page cat</t>
  </si>
  <si>
    <t>W sub cat</t>
  </si>
  <si>
    <t>Administrators</t>
  </si>
  <si>
    <t>https://en.wikipedia.org/wiki/Wikipedia:Administrators</t>
  </si>
  <si>
    <t>generalities</t>
  </si>
  <si>
    <t>policy</t>
  </si>
  <si>
    <t>accounts and governance</t>
  </si>
  <si>
    <t xml:space="preserve">Help:Searching
</t>
  </si>
  <si>
    <t>https://en.wikipedia.org/wiki/Help:Go_button</t>
  </si>
  <si>
    <t>Global blocks</t>
  </si>
  <si>
    <t>how-to guide</t>
  </si>
  <si>
    <t>Neutral point of view</t>
  </si>
  <si>
    <t>https://en.wikipedia.org/wiki/Wikipedia:Neutral_point_of_view</t>
  </si>
  <si>
    <t>evasion and enforcement</t>
  </si>
  <si>
    <t>content</t>
  </si>
  <si>
    <t>Policies and guidelines</t>
  </si>
  <si>
    <t>https://en.wikipedia.org/wiki/Wikipedia:Policies_and_guidelines</t>
  </si>
  <si>
    <t>general policies</t>
  </si>
  <si>
    <t>procedural</t>
  </si>
  <si>
    <t>IRC</t>
  </si>
  <si>
    <t>https://en.wikipedia.org/wiki/Wikipedia:IRC</t>
  </si>
  <si>
    <t>requesting bocks</t>
  </si>
  <si>
    <t>Vandalism</t>
  </si>
  <si>
    <t>https://en.wikipedia.org/wiki/Wikipedia:Vandalism</t>
  </si>
  <si>
    <t>rationales: disruption</t>
  </si>
  <si>
    <t>conduct</t>
  </si>
  <si>
    <t>No personal attacks</t>
  </si>
  <si>
    <t>https://en.wikipedia.org/wiki/Wikipedia:No_personal_attacks</t>
  </si>
  <si>
    <t>Namespace</t>
  </si>
  <si>
    <t>https://en.wikipedia.org/wiki/Wikipedia:NAMESPACE</t>
  </si>
  <si>
    <t>blocking: Setting block options</t>
  </si>
  <si>
    <t>information page</t>
  </si>
  <si>
    <t>technical</t>
  </si>
  <si>
    <t>Bot policy</t>
  </si>
  <si>
    <t>https://en.wikipedia.org/wiki/Wikipedia:BOTPOL</t>
  </si>
  <si>
    <t>blocking: Blocking bots</t>
  </si>
  <si>
    <t>Administrators' noticeboard/Incidents</t>
  </si>
  <si>
    <t>https://en.wikipedia.org/wiki/Wikipedia:Administrators%27_noticeboard/Incidents</t>
  </si>
  <si>
    <t>administration</t>
  </si>
  <si>
    <t>service and assistance</t>
  </si>
  <si>
    <t>noticeboard</t>
  </si>
  <si>
    <t>Username policy</t>
  </si>
  <si>
    <t>https://en.wikipedia.org/wiki/Wikipedia:Username_policy</t>
  </si>
  <si>
    <t>Username policy#Inappropriate usernames</t>
  </si>
  <si>
    <t>https://en.wikipedia.org/wiki/Wikipedia:IU</t>
  </si>
  <si>
    <t>Edit warring</t>
  </si>
  <si>
    <t>https://en.wikipedia.org/wiki/Wikipedia:Edit_warring</t>
  </si>
  <si>
    <t>edit behavioral guidelines</t>
  </si>
  <si>
    <t>Blocking policy</t>
  </si>
  <si>
    <t>https://en.wikipedia.org/wiki/Wikipedia:Blocking_policy</t>
  </si>
  <si>
    <t>sanctions policies</t>
  </si>
  <si>
    <t>enforcement</t>
  </si>
  <si>
    <t>Please do not bite the newcomers</t>
  </si>
  <si>
    <t>https://en.wikipedia.org/wiki/Wikipedia:Please_do_not_bite_the_newcomers</t>
  </si>
  <si>
    <t>guidelines</t>
  </si>
  <si>
    <t>behavioral</t>
  </si>
  <si>
    <t>Spam</t>
  </si>
  <si>
    <t>https://en.wikipedia.org/wiki/Wikipedia:Spam</t>
  </si>
  <si>
    <t>Verifiability</t>
  </si>
  <si>
    <t>https://en.wikipedia.org/wiki/Wikipedia:Verifiability</t>
  </si>
  <si>
    <t>Blocking policy#Unblocking</t>
  </si>
  <si>
    <t>https://en.wikipedia.org/wiki/Wikipedia:Blocking_policy#Unblocking</t>
  </si>
  <si>
    <t>blocking: implementation</t>
  </si>
  <si>
    <t>Pro forma</t>
  </si>
  <si>
    <t>https://en.wikipedia.org/wiki/Pro_forma</t>
  </si>
  <si>
    <t>blocking: explanation</t>
  </si>
  <si>
    <t>article</t>
  </si>
  <si>
    <t xml:space="preserve">Unblocking
</t>
  </si>
  <si>
    <t>Partial blocks</t>
  </si>
  <si>
    <t>Blockedtext</t>
  </si>
  <si>
    <t>https://en.wikipedia.org/wiki/MediaWiki:Blockedtext</t>
  </si>
  <si>
    <t>media</t>
  </si>
  <si>
    <t>Protection policy</t>
  </si>
  <si>
    <t>https://en.wikipedia.org/wiki/Wikipedia:Protection_policy</t>
  </si>
  <si>
    <t>User pages</t>
  </si>
  <si>
    <t>https://en.wikipedia.org/wiki/Wikipedia:Userspace</t>
  </si>
  <si>
    <t>https://en.wikipedia.org/wiki/Wikipedia:User_pages</t>
  </si>
  <si>
    <t>Why create an account?</t>
  </si>
  <si>
    <t>https://en.wikipedia.org/wiki/Wikipedia:Why_create_an_account%3F</t>
  </si>
  <si>
    <t>basic</t>
  </si>
  <si>
    <t>Arbitration Committee</t>
  </si>
  <si>
    <t>https://en.wikipedia.org/wiki/Wikipedia:Arbitration_Committee</t>
  </si>
  <si>
    <t>contact informations</t>
  </si>
  <si>
    <t>functionaries</t>
  </si>
  <si>
    <t>Criteria for speedy deletion</t>
  </si>
  <si>
    <t>https://en.wikipedia.org/wiki/Wikipedia:Criteria_for_speedy_deletion</t>
  </si>
  <si>
    <t>deletion</t>
  </si>
  <si>
    <t>Dispute resolution</t>
  </si>
  <si>
    <t>https://en.wikipedia.org/wiki/Wikipedia:Dispute_resolution</t>
  </si>
  <si>
    <t>conflict management</t>
  </si>
  <si>
    <t>Civility</t>
  </si>
  <si>
    <t>https://en.wikipedia.org/wiki/Wikipedia:Civility</t>
  </si>
  <si>
    <t>No legal threats</t>
  </si>
  <si>
    <t>https://en.wikipedia.org/wiki/Wikipedia:No_legal_threats</t>
  </si>
  <si>
    <t>rationales: protection</t>
  </si>
  <si>
    <t>legal</t>
  </si>
  <si>
    <t>Sockpuppetry</t>
  </si>
  <si>
    <t>https://en.wikipedia.org/wiki/Wikipedia:Sockpuppetry</t>
  </si>
  <si>
    <t>Wikibreak</t>
  </si>
  <si>
    <t>https://en.wikipedia.org/wiki/Wikipedia:Wikibreak</t>
  </si>
  <si>
    <t>essay</t>
  </si>
  <si>
    <t>Assume good faith</t>
  </si>
  <si>
    <t>https://en.wikipedia.org/wiki/Wikipedia:Assume_good_faith</t>
  </si>
  <si>
    <t>blocking: preliminary</t>
  </si>
  <si>
    <t xml:space="preserve">Stewards
</t>
  </si>
  <si>
    <t>https://meta.wikimedia.org/wiki/Stewards</t>
  </si>
  <si>
    <t>user groups</t>
  </si>
  <si>
    <t>Banning policy</t>
  </si>
  <si>
    <t>https://en.wikipedia.org/wiki/Wikipedia:IBAN</t>
  </si>
  <si>
    <t>Conditional unblock</t>
  </si>
  <si>
    <t>https://en.wikipedia.org/wiki/Wikipedia:Banning_policy</t>
  </si>
  <si>
    <t>rationales: enforcing bans</t>
  </si>
  <si>
    <t>Conflict of interest</t>
  </si>
  <si>
    <t>https://en.wikipedia.org/wiki/Wikipedia:Conflict_of_interest</t>
  </si>
  <si>
    <t>Consensus</t>
  </si>
  <si>
    <t>https://en.wikipedia.org/wiki/Wikipedia:Consensus</t>
  </si>
  <si>
    <t>Template index/User talk namespace</t>
  </si>
  <si>
    <t>https://en.wikipedia.org/wiki/Wikipedia:Template_index/User_talk_namespace</t>
  </si>
  <si>
    <t>template</t>
  </si>
  <si>
    <t>Template index/User talk namespace#Blocks</t>
  </si>
  <si>
    <t>https://en.wikipedia.org/wiki/Wikipedia:Template_index/User_talk_namespace#Blocks</t>
  </si>
  <si>
    <t>User access levels</t>
  </si>
  <si>
    <t>https://en.wikipedia.org/wiki/Wikipedia:User_access_levels</t>
  </si>
  <si>
    <t>Block log</t>
  </si>
  <si>
    <t>https://en.wikipedia.org/wiki/Special:Log/block</t>
  </si>
  <si>
    <t>when blocking may not be used</t>
  </si>
  <si>
    <t>log</t>
  </si>
  <si>
    <t>Copyright violations</t>
  </si>
  <si>
    <t>https://en.wikipedia.org/wiki/Wikipedia:Copyright_violations</t>
  </si>
  <si>
    <t>Long-term abuse</t>
  </si>
  <si>
    <t>https://en.wikipedia.org/wiki/Wikipedia:LTA</t>
  </si>
  <si>
    <t>Talk page guidelines</t>
  </si>
  <si>
    <t>https://en.wikipedia.org/wiki/Wikipedia:Talk_page_guidelines</t>
  </si>
  <si>
    <t>Administrator intervention against vandalism</t>
  </si>
  <si>
    <t>https://en.wikipedia.org/wiki/Wikipedia:Administrator_intervention_against_vandalism</t>
  </si>
  <si>
    <t>Reverting</t>
  </si>
  <si>
    <t>https://en.wikipedia.org/wiki/Wikipedia:Reverting</t>
  </si>
  <si>
    <t>Harassment</t>
  </si>
  <si>
    <t>https://en.wikipedia.org/wiki/Wikipedia:Harassment</t>
  </si>
  <si>
    <t>Template:Unblock</t>
  </si>
  <si>
    <t>https://en.wikipedia.org/wiki/Template:Unblock</t>
  </si>
  <si>
    <t>CheckUser</t>
  </si>
  <si>
    <t>https://en.wikipedia.org/wiki/Wikipedia:CheckUser</t>
  </si>
  <si>
    <t>Template:Db-g5</t>
  </si>
  <si>
    <t>https://en.wikipedia.org/wiki/Template:Db-g5</t>
  </si>
  <si>
    <t>Biographies of living persons</t>
  </si>
  <si>
    <t>https://en.wikipedia.org/wiki/Wikipedia:Biographies_of_living_persons</t>
  </si>
  <si>
    <t>List of indefinitely protected pages</t>
  </si>
  <si>
    <t>https://en.wikipedia.org/wiki/Wikipedia:List_of_indefinitely_protected_pages</t>
  </si>
  <si>
    <t>Autoblock</t>
  </si>
  <si>
    <t>https://en.wikipedia.org/wiki/Wikipedia:Autoblock</t>
  </si>
  <si>
    <t>Category:User block templates</t>
  </si>
  <si>
    <t>https://en.wikipedia.org/wiki/Category:User_block_templates</t>
  </si>
  <si>
    <t>Open proxies</t>
  </si>
  <si>
    <t>https://en.wikipedia.org/wiki/Wikipedia:Open_proxies</t>
  </si>
  <si>
    <t>rationales: open or anonymous proxies</t>
  </si>
  <si>
    <t>WikiProject on open proxies</t>
  </si>
  <si>
    <t>https://en.wikipedia.org/wiki/Wikipedia:WikiProject_on_open_proxies</t>
  </si>
  <si>
    <t>project</t>
  </si>
  <si>
    <t>Requests for approval</t>
  </si>
  <si>
    <t>https://en.wikipedia.org/wiki/Wikipedia:Bots/Requests_for_approval</t>
  </si>
  <si>
    <t>technical help</t>
  </si>
  <si>
    <t>Template:CheckUser block</t>
  </si>
  <si>
    <t>https://en.wikipedia.org/wiki/Template:Checkuserblock</t>
  </si>
  <si>
    <t xml:space="preserve">CheckUser blocks
</t>
  </si>
  <si>
    <t>WikiProject User scripts/Scripts/WikiBreak Enforcer</t>
  </si>
  <si>
    <t>https://en.wikipedia.org/wiki/Wikipedia:WikiProject_User_scripts/Scripts/WikiBreak_Enforcer</t>
  </si>
  <si>
    <t>Appealing a block</t>
  </si>
  <si>
    <t>https://en.wikipedia.org/wiki/Wikipedia:Appealing_a_block</t>
  </si>
  <si>
    <t>Oversight</t>
  </si>
  <si>
    <t>https://en.wikipedia.org/wiki/Wikipedia:OS</t>
  </si>
  <si>
    <t>Oversight blocks</t>
  </si>
  <si>
    <t>https://en.wikipedia.org/wiki/Wikipedia:Oversight</t>
  </si>
  <si>
    <t>https://en.wikipedia.org/wiki/Wikipedia:Blocking_policy#Enforcing_bans</t>
  </si>
  <si>
    <t>Requests for oversight</t>
  </si>
  <si>
    <t>https://en.wikipedia.org/wiki/Wikipedia:Requests_for_oversight</t>
  </si>
  <si>
    <t>notice process</t>
  </si>
  <si>
    <t>Blocking IP addresses</t>
  </si>
  <si>
    <t>https://en.wikipedia.org/wiki/Wikipedia:Blocking_IP_addresses</t>
  </si>
  <si>
    <t>Disruptive editing</t>
  </si>
  <si>
    <t>https://en.wikipedia.org/wiki/Wikipedia:Disruptive_editing</t>
  </si>
  <si>
    <t>Bots</t>
  </si>
  <si>
    <t>https://en.wikipedia.org/wiki/Wikipedia:BOT</t>
  </si>
  <si>
    <t>https://en.wikipedia.org/wiki/Wikipedia:TBAN</t>
  </si>
  <si>
    <t>MediaWiki:Ipbreason-dropdown</t>
  </si>
  <si>
    <t>https://en.wikipedia.org/wiki/MediaWiki:Ipbreason-dropdown</t>
  </si>
  <si>
    <t>Template:2nd chance</t>
  </si>
  <si>
    <t>https://en.wikipedia.org/wiki/Template:2nd_chance</t>
  </si>
  <si>
    <t>Unblocking: Unblock requests</t>
  </si>
  <si>
    <t>Removing administrator rights</t>
  </si>
  <si>
    <t>https://en.wikipedia.org/wiki/Wikipedia:Removing_administrator_rights</t>
  </si>
  <si>
    <t>Unblocking: Unacceptable unblocking</t>
  </si>
  <si>
    <t>Sockpuppetry#Meatpuppetry</t>
  </si>
  <si>
    <t>https://en.wikipedia.org/wiki/Wikipedia:Sockpuppetry#Meatpuppetry</t>
  </si>
  <si>
    <t>Template:Checkuserblock-account</t>
  </si>
  <si>
    <t>https://en.wikipedia.org/wiki/Template:Checkuserblock-account</t>
  </si>
  <si>
    <t>Blocking policy#Confidential evidence</t>
  </si>
  <si>
    <t>https://en.wikipedia.org/wiki/Wikipedia:Blocking_policy#Confidential_evidence</t>
  </si>
  <si>
    <t>IP block exemption</t>
  </si>
  <si>
    <t>https://en.wikipedia.org/wiki/Wikipedia:IP_block_exemption</t>
  </si>
  <si>
    <t>https://en.wikipedia.org/wiki/Wikipedia:IPBE</t>
  </si>
  <si>
    <t>Template:Db-banned</t>
  </si>
  <si>
    <t>https://en.wikipedia.org/w/index.php?title=Template:Db-banned&amp;redirect=no</t>
  </si>
  <si>
    <t>Administrators#Involved admins</t>
  </si>
  <si>
    <t>https://en.wikipedia.org/wiki/Wikipedia:Administrators#Involved_admins</t>
  </si>
  <si>
    <t>Global locks</t>
  </si>
  <si>
    <t>https://meta.wikimedia.org/wiki/Global_locks</t>
  </si>
  <si>
    <t>No get out of jail free cards</t>
  </si>
  <si>
    <t>https://en.wikipedia.org/wiki/Wikipedia:No_get_out_of_jail_free_cards</t>
  </si>
  <si>
    <t>Unblocking:</t>
  </si>
  <si>
    <t>Edit filter</t>
  </si>
  <si>
    <t>https://en.wikipedia.org/wiki/Wikipedia:Edit_filter</t>
  </si>
  <si>
    <t>edition</t>
  </si>
  <si>
    <t xml:space="preserve">Steward requests/Global
</t>
  </si>
  <si>
    <t>https://meta.wikimedia.org/wiki/Steward_requests/Global#Request_for_global_(un)block</t>
  </si>
  <si>
    <t>Sanctions against editors should not be punitive</t>
  </si>
  <si>
    <t>https://en.wikipedia.org/wiki/Wikipedia:Sanctions_against_editors_should_not_be_punitive</t>
  </si>
  <si>
    <t>Explode</t>
  </si>
  <si>
    <t>https://en.wikipedia.org/wiki/Wikipedia:Explode</t>
  </si>
  <si>
    <t>humor</t>
  </si>
  <si>
    <t>Vandalism-only account</t>
  </si>
  <si>
    <t>https://en.wikipedia.org/wiki/Wikipedia:VOA</t>
  </si>
  <si>
    <t xml:space="preserve">Arbitration Committee/Procedures#Removal of permissions </t>
  </si>
  <si>
    <t>https://en.wikipedia.org/wiki/Wikipedia:Arbitration_Committee/Procedures#Removal_of_permissions</t>
  </si>
  <si>
    <t>Blocking IP addresses#Indefinite blocks</t>
  </si>
  <si>
    <t>https://en.wikipedia.org/wiki/Wikipedia:Blocking_IP_addresses#Indefinite_blocks</t>
  </si>
  <si>
    <t>Functionaries</t>
  </si>
  <si>
    <t>https://en.wikipedia.org/wiki/Wikipedia:Functionaries</t>
  </si>
  <si>
    <t>Revision deletion</t>
  </si>
  <si>
    <t>https://en.wikipedia.org/wiki/Wikipedia:Revision_deletion</t>
  </si>
  <si>
    <t>Blocking policy#Other important information</t>
  </si>
  <si>
    <t>https://en.wikipedia.org/wiki/Wikipedia:Blocking_policy#Other_important_information</t>
  </si>
  <si>
    <t>Here to build an encyclopedia</t>
  </si>
  <si>
    <t>https://en.wikipedia.org/wiki/Wikipedia:Here_to_build_an_encyclopedia</t>
  </si>
  <si>
    <t>https://en.wikipedia.org/wiki/Wikipedia:Blocking_policy#Conditional_unblock</t>
  </si>
  <si>
    <t>Protection policy#Blocked users</t>
  </si>
  <si>
    <t>https://en.wikipedia.org/wiki/Wikipedia:Protection_policy#Blocked_users</t>
  </si>
  <si>
    <t>Help:Getting started</t>
  </si>
  <si>
    <t>https://en.wikipedia.org/wiki/Help:Getting_started</t>
  </si>
  <si>
    <t>tutorial</t>
  </si>
  <si>
    <t>Banning policy#Community bans and restrictions</t>
  </si>
  <si>
    <t>https://en.wikipedia.org/wiki/Wikipedia:Banning_policy#Community_bans_and_restrictions</t>
  </si>
  <si>
    <t>https://en.wikipedia.org/wiki/Wikipedia:PBAN</t>
  </si>
  <si>
    <t>Child protection</t>
  </si>
  <si>
    <t>https://en.wikipedia.org/wiki/Wikipedia:Child_protection</t>
  </si>
  <si>
    <t>Category:Wikipedia administrators willing to consider placing self-requested blocks</t>
  </si>
  <si>
    <t>https://en.wikipedia.org/wiki/Category:Wikipedia_administrators_willing_to_consider_placing_self-requested_blocks</t>
  </si>
  <si>
    <t>category</t>
  </si>
  <si>
    <t>CheckUser#CheckUser blocks</t>
  </si>
  <si>
    <t>https://en.wikipedia.org/wiki/Wikipedia:CheckUser#CheckUser_blocks</t>
  </si>
  <si>
    <t>CheckUser blocks</t>
  </si>
  <si>
    <t>Edit warring#Exemptions</t>
  </si>
  <si>
    <t>https://en.wikipedia.org/wiki/Wikipedia:Edit_warring#Exemptions</t>
  </si>
  <si>
    <t>Arbitration Committee/Noticeboard#Statement on checkuser blocks</t>
  </si>
  <si>
    <t>https://en.wikipedia.org/wiki/Special:PermanentLink/374236496#Statement_on_checkuser_blocks</t>
  </si>
  <si>
    <t xml:space="preserve">Banning policy#Edits by and on behalf of banned editors </t>
  </si>
  <si>
    <t>https://en.wikipedia.org/wiki/Wikipedia:Banning_policy#Edits_by_and_on_behalf_of_banned_editors</t>
  </si>
  <si>
    <t>Clean start</t>
  </si>
  <si>
    <t>https://en.wikipedia.org/wiki/Wikipedia:Clean_start</t>
  </si>
  <si>
    <t>blocking: Recording in the block log after a "clean start"</t>
  </si>
  <si>
    <t>Criteria for speedy deletion#G5</t>
  </si>
  <si>
    <t>https://en.wikipedia.org/wiki/Wikipedia:Criteria_for_speedy_deletion#G5</t>
  </si>
  <si>
    <t>https://meta.wikimedia.org/wiki/Global_blocks</t>
  </si>
  <si>
    <t>draft</t>
  </si>
  <si>
    <t xml:space="preserve">Global bans
</t>
  </si>
  <si>
    <t>https://meta.wikimedia.org/wiki/Global_bans</t>
  </si>
  <si>
    <t>global</t>
  </si>
  <si>
    <t>Wikipedia enforcement policies</t>
  </si>
  <si>
    <t>https://en.wikipedia.org/wiki/Category:Wikipedia_enforcement_policies</t>
  </si>
  <si>
    <t>maintenance category</t>
  </si>
  <si>
    <t>Unblock Ticket Request System</t>
  </si>
  <si>
    <t>https://en.wikipedia.org/wiki/Wikipedia:UTRS</t>
  </si>
  <si>
    <t>https://en.wikipedia.org/wiki/Wikipedia:Unblock_Ticket_Request_System</t>
  </si>
  <si>
    <t>Wikimedia-globalblocking-ipblocked</t>
  </si>
  <si>
    <t>https://en.wikipedia.org/wiki/MediaWiki:Wikimedia-globalblocking-ipblocked</t>
  </si>
  <si>
    <t>Template:OversightBlock</t>
  </si>
  <si>
    <t>https://en.wikipedia.org/wiki/Template:OversightBlock</t>
  </si>
  <si>
    <t>Arbitration Committee/Discretionary sanctions#Modifications by administrators</t>
  </si>
  <si>
    <t>https://en.wikipedia.org/wiki/Wikipedia:Arbitration_Committee/Discretionary_sanctions#Modifications_by_administrators</t>
  </si>
  <si>
    <t>Here to build an encyclopedia#Clearly not being here to build an encyclopedia</t>
  </si>
  <si>
    <t>https://en.wikipedia.org/wiki/Wikipedia:Here_to_build_an_encyclopedia#Clearly_not_being_here_to_build_an_encyclopedia</t>
  </si>
  <si>
    <t>rationales: not here to build an encyclopedia</t>
  </si>
  <si>
    <t>Arbitration Committee/Ban appeals</t>
  </si>
  <si>
    <t>https://en.wikipedia.org/wiki/Wikipedia:Arbitration_Committee/Ban_appeals</t>
  </si>
  <si>
    <t>Banning policy#Appeals of bans imposed by the community</t>
  </si>
  <si>
    <t>https://en.wikipedia.org/wiki/Wikipedia:Banning_policy#Appeals_of_bans_imposed_by_the_community</t>
  </si>
  <si>
    <t>https://en.wikipedia.org/wiki/Wikipedia:User_access_levels#Unregistered_(IP_or_not_logged_in)_users</t>
  </si>
  <si>
    <t>-</t>
  </si>
  <si>
    <t>Blocking policy#Unacceptable unblocking</t>
  </si>
  <si>
    <t>https://en.wikipedia.org/wiki/Wikipedia:Blocking_policy#Unacceptable_unblocking</t>
  </si>
  <si>
    <t>https://en.wikipedia.org/wiki/Wikipedia:Partial_blocks</t>
  </si>
  <si>
    <t>Global actions</t>
  </si>
  <si>
    <t>https://en.wikipedia.org/wiki/Wikipedia:Global_actions</t>
  </si>
  <si>
    <t>Oversight#Oversight blocks</t>
  </si>
  <si>
    <t>https://en.wikipedia.org/wiki/Wikipedia:Oversight#Oversight_blocks</t>
  </si>
  <si>
    <t>Template:Before blocking</t>
  </si>
  <si>
    <t>https://en.wikipedia.org/w/index.php?title=Template:Before_blocking&amp;redirect=no</t>
  </si>
  <si>
    <t>Arbitration Committee/Noticeboard/Archive 13#Special Circumstances Blocks</t>
  </si>
  <si>
    <t>https://en.wikipedia.org/wiki/Wikipedia:Arbitration_Committee/Noticeboard/Archive_13#Special_Circumstances_Blocks</t>
  </si>
  <si>
    <t>Counting</t>
  </si>
  <si>
    <t>Sorted (descending amounts)</t>
  </si>
  <si>
    <t>total</t>
  </si>
  <si>
    <t>policies + guidelines</t>
  </si>
  <si>
    <t>Most significant behavioral regulation content is located in Policies and Guidelines:</t>
  </si>
  <si>
    <t>yearly counts</t>
  </si>
  <si>
    <t>categories kept:</t>
  </si>
  <si>
    <t>Monthly counts</t>
  </si>
  <si>
    <t>Graphs for all Wikipedia pages linked from Wikipedia:Blocking_policy</t>
  </si>
  <si>
    <t>count all</t>
  </si>
  <si>
    <t>frequencies all</t>
  </si>
  <si>
    <t>count policies &amp; guidelines only</t>
  </si>
  <si>
    <t>freq. policies &amp; guidelines only</t>
  </si>
  <si>
    <t>count</t>
  </si>
  <si>
    <t>frequency</t>
  </si>
  <si>
    <t>count policies &amp; guidelines</t>
  </si>
  <si>
    <t>Graphs for policies &amp; guidelines pages only from Wikipedia:Blocking_policy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</si>
</sst>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&quot;  &quot;yy&quot;/&quot;m"/>
    <numFmt numFmtId="165" formatCode="d mmmm yyyy"/>
    <numFmt numFmtId="166" formatCode="d mmm yyyy"/>
    <numFmt numFmtId="167" formatCode="mmmm yyyy"/>
    <numFmt numFmtId="168" formatCode="m/d/yyyy"/>
    <numFmt numFmtId="169" formatCode="dd mmm yyyy"/>
    <numFmt numFmtId="170" formatCode="dd mmmm yyyy"/>
    <numFmt numFmtId="171" formatCode="&quot;  &quot;yyyy"/>
    <numFmt numFmtId="172" formatCode="M/d/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Linux Libertine&quot;"/>
    </font>
    <font>
      <u/>
      <color rgb="FF0000FF"/>
    </font>
    <font>
      <u/>
      <color rgb="FF0000FF"/>
    </font>
    <font>
      <color rgb="FF000000"/>
      <name val="Arial"/>
    </font>
    <font>
      <color rgb="FF000000"/>
      <name val="Roboto"/>
    </font>
    <font>
      <color rgb="FF000000"/>
      <name val="Arial"/>
      <scheme val="minor"/>
    </font>
    <font>
      <b/>
      <sz val="12.0"/>
      <color theme="1"/>
      <name val="Arial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3" fontId="6" numFmtId="165" xfId="0" applyAlignment="1" applyFill="1" applyFont="1" applyNumberFormat="1">
      <alignment readingOrder="0"/>
    </xf>
    <xf borderId="0" fillId="2" fontId="6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2" numFmtId="171" xfId="0" applyFont="1" applyNumberFormat="1"/>
    <xf borderId="0" fillId="0" fontId="2" numFmtId="164" xfId="0" applyFont="1" applyNumberForma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10" xfId="0" applyFont="1" applyNumberFormat="1"/>
    <xf borderId="0" fillId="0" fontId="9" numFmtId="0" xfId="0" applyAlignment="1" applyFont="1">
      <alignment horizontal="center" readingOrder="0"/>
    </xf>
    <xf borderId="0" fillId="2" fontId="10" numFmtId="172" xfId="0" applyAlignment="1" applyFont="1" applyNumberFormat="1">
      <alignment readingOrder="0"/>
    </xf>
    <xf borderId="0" fillId="0" fontId="2" numFmtId="172" xfId="0" applyAlignment="1" applyFont="1" applyNumberFormat="1">
      <alignment readingOrder="0"/>
    </xf>
    <xf borderId="0" fillId="4" fontId="2" numFmtId="0" xfId="0" applyFill="1" applyFont="1"/>
    <xf borderId="0" fillId="0" fontId="2" numFmtId="17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0916666666666686"/>
          <c:y val="0.05000000000000003"/>
          <c:w val="0.9607849406009787"/>
          <c:h val="0.9216981132075471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explosion val="0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'count types of pages'!$D$2:$D$20</c:f>
            </c:strRef>
          </c:cat>
          <c:val>
            <c:numRef>
              <c:f>'count types of pages'!$E$2:$E$20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year &amp;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 in time'!$M$5:$M$268</c:f>
            </c:strRef>
          </c:cat>
          <c:val>
            <c:numRef>
              <c:f>'count in time'!$N$5:$N$268</c:f>
              <c:numCache/>
            </c:numRef>
          </c:val>
        </c:ser>
        <c:axId val="1877082193"/>
        <c:axId val="1155903891"/>
      </c:barChart>
      <c:catAx>
        <c:axId val="1877082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&amp;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903891"/>
      </c:catAx>
      <c:valAx>
        <c:axId val="1155903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082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Blocking policy-related monthly pages creation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Monthly count</c:v>
          </c:tx>
          <c:spPr>
            <a:solidFill>
              <a:srgbClr val="D9D9D9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26"/>
          </c:dPt>
          <c:trendline>
            <c:name>Trendline (4 month mean)</c:name>
            <c:spPr>
              <a:ln w="9525">
                <a:solidFill>
                  <a:srgbClr val="073763">
                    <a:alpha val="5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'count in time'!$L$3:$L$268</c:f>
            </c:strRef>
          </c:cat>
          <c:val>
            <c:numRef>
              <c:f>'count in time'!$N$3:$N$268</c:f>
              <c:numCache/>
            </c:numRef>
          </c:val>
        </c:ser>
        <c:axId val="827296518"/>
        <c:axId val="1254246997"/>
      </c:barChart>
      <c:catAx>
        <c:axId val="827296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&amp;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246997"/>
      </c:catAx>
      <c:valAx>
        <c:axId val="1254246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296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0</xdr:row>
      <xdr:rowOff>85725</xdr:rowOff>
    </xdr:from>
    <xdr:ext cx="6410325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47625</xdr:rowOff>
    </xdr:from>
    <xdr:ext cx="8553450" cy="35337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173</xdr:row>
      <xdr:rowOff>9525</xdr:rowOff>
    </xdr:from>
    <xdr:ext cx="78962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114300</xdr:colOff>
      <xdr:row>1</xdr:row>
      <xdr:rowOff>171450</xdr:rowOff>
    </xdr:from>
    <xdr:ext cx="7458075" cy="3771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Wikipedia:Template_index/User_talk_namespace" TargetMode="External"/><Relationship Id="rId42" Type="http://schemas.openxmlformats.org/officeDocument/2006/relationships/hyperlink" Target="https://en.wikipedia.org/wiki/Special:Log/block" TargetMode="External"/><Relationship Id="rId41" Type="http://schemas.openxmlformats.org/officeDocument/2006/relationships/hyperlink" Target="https://en.wikipedia.org/wiki/Wikipedia:User_access_levels" TargetMode="External"/><Relationship Id="rId44" Type="http://schemas.openxmlformats.org/officeDocument/2006/relationships/hyperlink" Target="https://en.wikipedia.org/wiki/Wikipedia:LTA" TargetMode="External"/><Relationship Id="rId43" Type="http://schemas.openxmlformats.org/officeDocument/2006/relationships/hyperlink" Target="https://en.wikipedia.org/wiki/Wikipedia:Copyright_violations" TargetMode="External"/><Relationship Id="rId46" Type="http://schemas.openxmlformats.org/officeDocument/2006/relationships/hyperlink" Target="https://en.wikipedia.org/wiki/Wikipedia:Administrator_intervention_against_vandalism" TargetMode="External"/><Relationship Id="rId45" Type="http://schemas.openxmlformats.org/officeDocument/2006/relationships/hyperlink" Target="https://en.wikipedia.org/wiki/Wikipedia:Talk_page_guidelines" TargetMode="External"/><Relationship Id="rId107" Type="http://schemas.openxmlformats.org/officeDocument/2006/relationships/hyperlink" Target="https://meta.wikimedia.org/wiki/Global_bans" TargetMode="External"/><Relationship Id="rId106" Type="http://schemas.openxmlformats.org/officeDocument/2006/relationships/hyperlink" Target="https://meta.wikimedia.org/wiki/Global_blocks" TargetMode="External"/><Relationship Id="rId105" Type="http://schemas.openxmlformats.org/officeDocument/2006/relationships/hyperlink" Target="https://en.wikipedia.org/wiki/Wikipedia:Criteria_for_speedy_deletion" TargetMode="External"/><Relationship Id="rId104" Type="http://schemas.openxmlformats.org/officeDocument/2006/relationships/hyperlink" Target="https://en.wikipedia.org/wiki/Wikipedia:Clean_start" TargetMode="External"/><Relationship Id="rId109" Type="http://schemas.openxmlformats.org/officeDocument/2006/relationships/hyperlink" Target="https://en.wikipedia.org/wiki/Wikipedia:UTRS" TargetMode="External"/><Relationship Id="rId108" Type="http://schemas.openxmlformats.org/officeDocument/2006/relationships/hyperlink" Target="https://en.wikipedia.org/wiki/Category:Wikipedia_enforcement_policies" TargetMode="External"/><Relationship Id="rId48" Type="http://schemas.openxmlformats.org/officeDocument/2006/relationships/hyperlink" Target="https://en.wikipedia.org/wiki/Wikipedia:Harassment" TargetMode="External"/><Relationship Id="rId47" Type="http://schemas.openxmlformats.org/officeDocument/2006/relationships/hyperlink" Target="https://en.wikipedia.org/wiki/Wikipedia:Reverting" TargetMode="External"/><Relationship Id="rId49" Type="http://schemas.openxmlformats.org/officeDocument/2006/relationships/hyperlink" Target="https://en.wikipedia.org/wiki/Template:Unblock" TargetMode="External"/><Relationship Id="rId103" Type="http://schemas.openxmlformats.org/officeDocument/2006/relationships/hyperlink" Target="https://en.wikipedia.org/wiki/Wikipedia:Banning_policy" TargetMode="External"/><Relationship Id="rId102" Type="http://schemas.openxmlformats.org/officeDocument/2006/relationships/hyperlink" Target="https://en.wikipedia.org/wiki/Special:PermanentLink/374236496" TargetMode="External"/><Relationship Id="rId101" Type="http://schemas.openxmlformats.org/officeDocument/2006/relationships/hyperlink" Target="https://en.wikipedia.org/wiki/Wikipedia:Edit_warring" TargetMode="External"/><Relationship Id="rId100" Type="http://schemas.openxmlformats.org/officeDocument/2006/relationships/hyperlink" Target="https://en.wikipedia.org/wiki/Wikipedia:CheckUser" TargetMode="External"/><Relationship Id="rId31" Type="http://schemas.openxmlformats.org/officeDocument/2006/relationships/hyperlink" Target="https://en.wikipedia.org/wiki/Wikipedia:Sockpuppetry" TargetMode="External"/><Relationship Id="rId30" Type="http://schemas.openxmlformats.org/officeDocument/2006/relationships/hyperlink" Target="https://en.wikipedia.org/wiki/Wikipedia:No_legal_threats" TargetMode="External"/><Relationship Id="rId33" Type="http://schemas.openxmlformats.org/officeDocument/2006/relationships/hyperlink" Target="https://en.wikipedia.org/wiki/Wikipedia:Assume_good_faith" TargetMode="External"/><Relationship Id="rId32" Type="http://schemas.openxmlformats.org/officeDocument/2006/relationships/hyperlink" Target="https://en.wikipedia.org/wiki/Wikipedia:Wikibreak" TargetMode="External"/><Relationship Id="rId35" Type="http://schemas.openxmlformats.org/officeDocument/2006/relationships/hyperlink" Target="https://en.wikipedia.org/wiki/Wikipedia:IBAN" TargetMode="External"/><Relationship Id="rId34" Type="http://schemas.openxmlformats.org/officeDocument/2006/relationships/hyperlink" Target="https://meta.wikimedia.org/wiki/Stewards" TargetMode="External"/><Relationship Id="rId37" Type="http://schemas.openxmlformats.org/officeDocument/2006/relationships/hyperlink" Target="https://en.wikipedia.org/wiki/Wikipedia:Conflict_of_interest" TargetMode="External"/><Relationship Id="rId36" Type="http://schemas.openxmlformats.org/officeDocument/2006/relationships/hyperlink" Target="https://en.wikipedia.org/wiki/Wikipedia:Banning_policy" TargetMode="External"/><Relationship Id="rId39" Type="http://schemas.openxmlformats.org/officeDocument/2006/relationships/hyperlink" Target="https://en.wikipedia.org/wiki/Wikipedia:Template_index/User_talk_namespace" TargetMode="External"/><Relationship Id="rId38" Type="http://schemas.openxmlformats.org/officeDocument/2006/relationships/hyperlink" Target="https://en.wikipedia.org/wiki/Wikipedia:Consensus" TargetMode="External"/><Relationship Id="rId20" Type="http://schemas.openxmlformats.org/officeDocument/2006/relationships/hyperlink" Target="https://en.wikipedia.org/wiki/Wikipedia:Blocking_policy" TargetMode="External"/><Relationship Id="rId22" Type="http://schemas.openxmlformats.org/officeDocument/2006/relationships/hyperlink" Target="https://en.wikipedia.org/wiki/Wikipedia:Protection_policy" TargetMode="External"/><Relationship Id="rId21" Type="http://schemas.openxmlformats.org/officeDocument/2006/relationships/hyperlink" Target="https://en.wikipedia.org/wiki/MediaWiki:Blockedtext" TargetMode="External"/><Relationship Id="rId24" Type="http://schemas.openxmlformats.org/officeDocument/2006/relationships/hyperlink" Target="https://en.wikipedia.org/wiki/Wikipedia:User_pages" TargetMode="External"/><Relationship Id="rId23" Type="http://schemas.openxmlformats.org/officeDocument/2006/relationships/hyperlink" Target="https://en.wikipedia.org/wiki/Wikipedia:Userspace" TargetMode="External"/><Relationship Id="rId26" Type="http://schemas.openxmlformats.org/officeDocument/2006/relationships/hyperlink" Target="https://en.wikipedia.org/wiki/Wikipedia:Arbitration_Committee" TargetMode="External"/><Relationship Id="rId121" Type="http://schemas.openxmlformats.org/officeDocument/2006/relationships/hyperlink" Target="https://en.wikipedia.org/wiki/Wikipedia:Oversight" TargetMode="External"/><Relationship Id="rId25" Type="http://schemas.openxmlformats.org/officeDocument/2006/relationships/hyperlink" Target="https://en.wikipedia.org/wiki/Wikipedia:Why_create_an_account%3F" TargetMode="External"/><Relationship Id="rId120" Type="http://schemas.openxmlformats.org/officeDocument/2006/relationships/hyperlink" Target="https://en.wikipedia.org/wiki/Wikipedia:Global_actions" TargetMode="External"/><Relationship Id="rId28" Type="http://schemas.openxmlformats.org/officeDocument/2006/relationships/hyperlink" Target="https://en.wikipedia.org/wiki/Wikipedia:Dispute_resolution" TargetMode="External"/><Relationship Id="rId27" Type="http://schemas.openxmlformats.org/officeDocument/2006/relationships/hyperlink" Target="https://en.wikipedia.org/wiki/Wikipedia:Criteria_for_speedy_deletion" TargetMode="External"/><Relationship Id="rId29" Type="http://schemas.openxmlformats.org/officeDocument/2006/relationships/hyperlink" Target="https://en.wikipedia.org/wiki/Wikipedia:Civility" TargetMode="External"/><Relationship Id="rId124" Type="http://schemas.openxmlformats.org/officeDocument/2006/relationships/drawing" Target="../drawings/drawing1.xml"/><Relationship Id="rId123" Type="http://schemas.openxmlformats.org/officeDocument/2006/relationships/hyperlink" Target="https://en.wikipedia.org/wiki/Wikipedia:Arbitration_Committee/Noticeboard/Archive_13" TargetMode="External"/><Relationship Id="rId122" Type="http://schemas.openxmlformats.org/officeDocument/2006/relationships/hyperlink" Target="https://en.wikipedia.org/w/index.php?title=Template:Before_blocking&amp;redirect=no" TargetMode="External"/><Relationship Id="rId95" Type="http://schemas.openxmlformats.org/officeDocument/2006/relationships/hyperlink" Target="https://en.wikipedia.org/wiki/Help:Getting_started" TargetMode="External"/><Relationship Id="rId94" Type="http://schemas.openxmlformats.org/officeDocument/2006/relationships/hyperlink" Target="https://en.wikipedia.org/wiki/Wikipedia:Protection_policy" TargetMode="External"/><Relationship Id="rId97" Type="http://schemas.openxmlformats.org/officeDocument/2006/relationships/hyperlink" Target="https://en.wikipedia.org/wiki/Wikipedia:PBAN" TargetMode="External"/><Relationship Id="rId96" Type="http://schemas.openxmlformats.org/officeDocument/2006/relationships/hyperlink" Target="https://en.wikipedia.org/wiki/Wikipedia:Banning_policy" TargetMode="External"/><Relationship Id="rId11" Type="http://schemas.openxmlformats.org/officeDocument/2006/relationships/hyperlink" Target="https://en.wikipedia.org/wiki/Wikipedia:Username_policy" TargetMode="External"/><Relationship Id="rId99" Type="http://schemas.openxmlformats.org/officeDocument/2006/relationships/hyperlink" Target="https://en.wikipedia.org/wiki/Category:Wikipedia_administrators_willing_to_consider_placing_self-requested_blocks" TargetMode="External"/><Relationship Id="rId10" Type="http://schemas.openxmlformats.org/officeDocument/2006/relationships/hyperlink" Target="https://en.wikipedia.org/wiki/Wikipedia:Administrators%27_noticeboard/Incidents" TargetMode="External"/><Relationship Id="rId98" Type="http://schemas.openxmlformats.org/officeDocument/2006/relationships/hyperlink" Target="https://en.wikipedia.org/wiki/Wikipedia:Child_protection" TargetMode="External"/><Relationship Id="rId13" Type="http://schemas.openxmlformats.org/officeDocument/2006/relationships/hyperlink" Target="https://en.wikipedia.org/wiki/Wikipedia:Edit_warring" TargetMode="External"/><Relationship Id="rId12" Type="http://schemas.openxmlformats.org/officeDocument/2006/relationships/hyperlink" Target="https://en.wikipedia.org/wiki/Wikipedia:IU" TargetMode="External"/><Relationship Id="rId91" Type="http://schemas.openxmlformats.org/officeDocument/2006/relationships/hyperlink" Target="https://en.wikipedia.org/wiki/Wikipedia:Blocking_policy" TargetMode="External"/><Relationship Id="rId90" Type="http://schemas.openxmlformats.org/officeDocument/2006/relationships/hyperlink" Target="https://en.wikipedia.org/wiki/Wikipedia:Revision_deletion" TargetMode="External"/><Relationship Id="rId93" Type="http://schemas.openxmlformats.org/officeDocument/2006/relationships/hyperlink" Target="https://en.wikipedia.org/wiki/Wikipedia:Blocking_policy" TargetMode="External"/><Relationship Id="rId92" Type="http://schemas.openxmlformats.org/officeDocument/2006/relationships/hyperlink" Target="https://en.wikipedia.org/wiki/Wikipedia:Here_to_build_an_encyclopedia" TargetMode="External"/><Relationship Id="rId118" Type="http://schemas.openxmlformats.org/officeDocument/2006/relationships/hyperlink" Target="https://en.wikipedia.org/wiki/Wikipedia:Blocking_policy" TargetMode="External"/><Relationship Id="rId117" Type="http://schemas.openxmlformats.org/officeDocument/2006/relationships/hyperlink" Target="https://en.wikipedia.org/wiki/Wikipedia:User_access_levels" TargetMode="External"/><Relationship Id="rId116" Type="http://schemas.openxmlformats.org/officeDocument/2006/relationships/hyperlink" Target="https://en.wikipedia.org/wiki/Wikipedia:Banning_policy" TargetMode="External"/><Relationship Id="rId115" Type="http://schemas.openxmlformats.org/officeDocument/2006/relationships/hyperlink" Target="https://en.wikipedia.org/wiki/Wikipedia:Arbitration_Committee/Ban_appeals" TargetMode="External"/><Relationship Id="rId119" Type="http://schemas.openxmlformats.org/officeDocument/2006/relationships/hyperlink" Target="https://en.wikipedia.org/wiki/Wikipedia:Partial_blocks" TargetMode="External"/><Relationship Id="rId15" Type="http://schemas.openxmlformats.org/officeDocument/2006/relationships/hyperlink" Target="https://en.wikipedia.org/wiki/Wikipedia:Please_do_not_bite_the_newcomers" TargetMode="External"/><Relationship Id="rId110" Type="http://schemas.openxmlformats.org/officeDocument/2006/relationships/hyperlink" Target="https://en.wikipedia.org/wiki/Wikipedia:Unblock_Ticket_Request_System" TargetMode="External"/><Relationship Id="rId14" Type="http://schemas.openxmlformats.org/officeDocument/2006/relationships/hyperlink" Target="https://en.wikipedia.org/wiki/Wikipedia:Blocking_policy" TargetMode="External"/><Relationship Id="rId17" Type="http://schemas.openxmlformats.org/officeDocument/2006/relationships/hyperlink" Target="https://en.wikipedia.org/wiki/Wikipedia:Verifiability" TargetMode="External"/><Relationship Id="rId16" Type="http://schemas.openxmlformats.org/officeDocument/2006/relationships/hyperlink" Target="https://en.wikipedia.org/wiki/Wikipedia:Spam" TargetMode="External"/><Relationship Id="rId19" Type="http://schemas.openxmlformats.org/officeDocument/2006/relationships/hyperlink" Target="https://en.wikipedia.org/wiki/Pro_forma" TargetMode="External"/><Relationship Id="rId114" Type="http://schemas.openxmlformats.org/officeDocument/2006/relationships/hyperlink" Target="https://en.wikipedia.org/wiki/Wikipedia:Here_to_build_an_encyclopedia" TargetMode="External"/><Relationship Id="rId18" Type="http://schemas.openxmlformats.org/officeDocument/2006/relationships/hyperlink" Target="https://en.wikipedia.org/wiki/Wikipedia:Blocking_policy" TargetMode="External"/><Relationship Id="rId113" Type="http://schemas.openxmlformats.org/officeDocument/2006/relationships/hyperlink" Target="https://en.wikipedia.org/wiki/Wikipedia:Arbitration_Committee/Discretionary_sanctions" TargetMode="External"/><Relationship Id="rId112" Type="http://schemas.openxmlformats.org/officeDocument/2006/relationships/hyperlink" Target="https://en.wikipedia.org/wiki/Template:OversightBlock" TargetMode="External"/><Relationship Id="rId111" Type="http://schemas.openxmlformats.org/officeDocument/2006/relationships/hyperlink" Target="https://en.wikipedia.org/wiki/MediaWiki:Wikimedia-globalblocking-ipblocked" TargetMode="External"/><Relationship Id="rId84" Type="http://schemas.openxmlformats.org/officeDocument/2006/relationships/hyperlink" Target="https://en.wikipedia.org/wiki/Wikipedia:Sanctions_against_editors_should_not_be_punitive" TargetMode="External"/><Relationship Id="rId83" Type="http://schemas.openxmlformats.org/officeDocument/2006/relationships/hyperlink" Target="https://meta.wikimedia.org/wiki/Steward_requests/Global" TargetMode="External"/><Relationship Id="rId86" Type="http://schemas.openxmlformats.org/officeDocument/2006/relationships/hyperlink" Target="https://en.wikipedia.org/wiki/Wikipedia:VOA" TargetMode="External"/><Relationship Id="rId85" Type="http://schemas.openxmlformats.org/officeDocument/2006/relationships/hyperlink" Target="https://en.wikipedia.org/wiki/Wikipedia:Explode" TargetMode="External"/><Relationship Id="rId88" Type="http://schemas.openxmlformats.org/officeDocument/2006/relationships/hyperlink" Target="https://en.wikipedia.org/wiki/Wikipedia:Blocking_IP_addresses" TargetMode="External"/><Relationship Id="rId87" Type="http://schemas.openxmlformats.org/officeDocument/2006/relationships/hyperlink" Target="https://en.wikipedia.org/wiki/Wikipedia:Arbitration_Committee/Procedures" TargetMode="External"/><Relationship Id="rId89" Type="http://schemas.openxmlformats.org/officeDocument/2006/relationships/hyperlink" Target="https://en.wikipedia.org/wiki/Wikipedia:Functionaries" TargetMode="External"/><Relationship Id="rId80" Type="http://schemas.openxmlformats.org/officeDocument/2006/relationships/hyperlink" Target="https://meta.wikimedia.org/wiki/Global_locks" TargetMode="External"/><Relationship Id="rId82" Type="http://schemas.openxmlformats.org/officeDocument/2006/relationships/hyperlink" Target="https://en.wikipedia.org/wiki/Wikipedia:Edit_filter" TargetMode="External"/><Relationship Id="rId81" Type="http://schemas.openxmlformats.org/officeDocument/2006/relationships/hyperlink" Target="https://en.wikipedia.org/wiki/Wikipedia:No_get_out_of_jail_free_cards" TargetMode="External"/><Relationship Id="rId1" Type="http://schemas.openxmlformats.org/officeDocument/2006/relationships/hyperlink" Target="https://en.wikipedia.org/wiki/Wikipedia:Administrators" TargetMode="External"/><Relationship Id="rId2" Type="http://schemas.openxmlformats.org/officeDocument/2006/relationships/hyperlink" Target="https://en.wikipedia.org/wiki/Help:Go_button" TargetMode="External"/><Relationship Id="rId3" Type="http://schemas.openxmlformats.org/officeDocument/2006/relationships/hyperlink" Target="https://en.wikipedia.org/wiki/Wikipedia:Neutral_point_of_view" TargetMode="External"/><Relationship Id="rId4" Type="http://schemas.openxmlformats.org/officeDocument/2006/relationships/hyperlink" Target="https://en.wikipedia.org/wiki/Wikipedia:Policies_and_guidelines" TargetMode="External"/><Relationship Id="rId9" Type="http://schemas.openxmlformats.org/officeDocument/2006/relationships/hyperlink" Target="https://en.wikipedia.org/wiki/Wikipedia:BOTPOL" TargetMode="External"/><Relationship Id="rId5" Type="http://schemas.openxmlformats.org/officeDocument/2006/relationships/hyperlink" Target="https://en.wikipedia.org/wiki/Wikipedia:IRC" TargetMode="External"/><Relationship Id="rId6" Type="http://schemas.openxmlformats.org/officeDocument/2006/relationships/hyperlink" Target="https://en.wikipedia.org/wiki/Wikipedia:Vandalism" TargetMode="External"/><Relationship Id="rId7" Type="http://schemas.openxmlformats.org/officeDocument/2006/relationships/hyperlink" Target="https://en.wikipedia.org/wiki/Wikipedia:No_personal_attacks" TargetMode="External"/><Relationship Id="rId8" Type="http://schemas.openxmlformats.org/officeDocument/2006/relationships/hyperlink" Target="https://en.wikipedia.org/wiki/Wikipedia:NAMESPACE" TargetMode="External"/><Relationship Id="rId73" Type="http://schemas.openxmlformats.org/officeDocument/2006/relationships/hyperlink" Target="https://en.wikipedia.org/wiki/Wikipedia:Sockpuppetry" TargetMode="External"/><Relationship Id="rId72" Type="http://schemas.openxmlformats.org/officeDocument/2006/relationships/hyperlink" Target="https://en.wikipedia.org/wiki/Wikipedia:Removing_administrator_rights" TargetMode="External"/><Relationship Id="rId75" Type="http://schemas.openxmlformats.org/officeDocument/2006/relationships/hyperlink" Target="https://en.wikipedia.org/wiki/Wikipedia:Blocking_policy" TargetMode="External"/><Relationship Id="rId74" Type="http://schemas.openxmlformats.org/officeDocument/2006/relationships/hyperlink" Target="https://en.wikipedia.org/wiki/Template:Checkuserblock-account" TargetMode="External"/><Relationship Id="rId77" Type="http://schemas.openxmlformats.org/officeDocument/2006/relationships/hyperlink" Target="https://en.wikipedia.org/wiki/Wikipedia:IPBE" TargetMode="External"/><Relationship Id="rId76" Type="http://schemas.openxmlformats.org/officeDocument/2006/relationships/hyperlink" Target="https://en.wikipedia.org/wiki/Wikipedia:IP_block_exemption" TargetMode="External"/><Relationship Id="rId79" Type="http://schemas.openxmlformats.org/officeDocument/2006/relationships/hyperlink" Target="https://en.wikipedia.org/wiki/Wikipedia:Administrators" TargetMode="External"/><Relationship Id="rId78" Type="http://schemas.openxmlformats.org/officeDocument/2006/relationships/hyperlink" Target="https://en.wikipedia.org/w/index.php?title=Template:Db-banned&amp;redirect=no" TargetMode="External"/><Relationship Id="rId71" Type="http://schemas.openxmlformats.org/officeDocument/2006/relationships/hyperlink" Target="https://en.wikipedia.org/wiki/Template:2nd_chance" TargetMode="External"/><Relationship Id="rId70" Type="http://schemas.openxmlformats.org/officeDocument/2006/relationships/hyperlink" Target="https://en.wikipedia.org/wiki/MediaWiki:Ipbreason-dropdown" TargetMode="External"/><Relationship Id="rId62" Type="http://schemas.openxmlformats.org/officeDocument/2006/relationships/hyperlink" Target="https://en.wikipedia.org/wiki/Wikipedia:OS" TargetMode="External"/><Relationship Id="rId61" Type="http://schemas.openxmlformats.org/officeDocument/2006/relationships/hyperlink" Target="https://en.wikipedia.org/wiki/Wikipedia:Appealing_a_block" TargetMode="External"/><Relationship Id="rId64" Type="http://schemas.openxmlformats.org/officeDocument/2006/relationships/hyperlink" Target="https://en.wikipedia.org/wiki/Wikipedia:Blocking_policy" TargetMode="External"/><Relationship Id="rId63" Type="http://schemas.openxmlformats.org/officeDocument/2006/relationships/hyperlink" Target="https://en.wikipedia.org/wiki/Wikipedia:Oversight" TargetMode="External"/><Relationship Id="rId66" Type="http://schemas.openxmlformats.org/officeDocument/2006/relationships/hyperlink" Target="https://en.wikipedia.org/wiki/Wikipedia:Blocking_IP_addresses" TargetMode="External"/><Relationship Id="rId65" Type="http://schemas.openxmlformats.org/officeDocument/2006/relationships/hyperlink" Target="https://en.wikipedia.org/wiki/Wikipedia:Requests_for_oversight" TargetMode="External"/><Relationship Id="rId68" Type="http://schemas.openxmlformats.org/officeDocument/2006/relationships/hyperlink" Target="https://en.wikipedia.org/wiki/Wikipedia:BOT" TargetMode="External"/><Relationship Id="rId67" Type="http://schemas.openxmlformats.org/officeDocument/2006/relationships/hyperlink" Target="https://en.wikipedia.org/wiki/Wikipedia:Disruptive_editing" TargetMode="External"/><Relationship Id="rId60" Type="http://schemas.openxmlformats.org/officeDocument/2006/relationships/hyperlink" Target="https://en.wikipedia.org/wiki/Wikipedia:WikiProject_User_scripts/Scripts/WikiBreak_Enforcer" TargetMode="External"/><Relationship Id="rId69" Type="http://schemas.openxmlformats.org/officeDocument/2006/relationships/hyperlink" Target="https://en.wikipedia.org/wiki/Wikipedia:TBAN" TargetMode="External"/><Relationship Id="rId51" Type="http://schemas.openxmlformats.org/officeDocument/2006/relationships/hyperlink" Target="https://en.wikipedia.org/wiki/Template:Db-g5" TargetMode="External"/><Relationship Id="rId50" Type="http://schemas.openxmlformats.org/officeDocument/2006/relationships/hyperlink" Target="https://en.wikipedia.org/wiki/Wikipedia:CheckUser" TargetMode="External"/><Relationship Id="rId53" Type="http://schemas.openxmlformats.org/officeDocument/2006/relationships/hyperlink" Target="https://en.wikipedia.org/wiki/Wikipedia:List_of_indefinitely_protected_pages" TargetMode="External"/><Relationship Id="rId52" Type="http://schemas.openxmlformats.org/officeDocument/2006/relationships/hyperlink" Target="https://en.wikipedia.org/wiki/Wikipedia:Biographies_of_living_persons" TargetMode="External"/><Relationship Id="rId55" Type="http://schemas.openxmlformats.org/officeDocument/2006/relationships/hyperlink" Target="https://en.wikipedia.org/wiki/Category:User_block_templates" TargetMode="External"/><Relationship Id="rId54" Type="http://schemas.openxmlformats.org/officeDocument/2006/relationships/hyperlink" Target="https://en.wikipedia.org/wiki/Wikipedia:Autoblock" TargetMode="External"/><Relationship Id="rId57" Type="http://schemas.openxmlformats.org/officeDocument/2006/relationships/hyperlink" Target="https://en.wikipedia.org/wiki/Wikipedia:WikiProject_on_open_proxies" TargetMode="External"/><Relationship Id="rId56" Type="http://schemas.openxmlformats.org/officeDocument/2006/relationships/hyperlink" Target="https://en.wikipedia.org/wiki/Wikipedia:Open_proxies" TargetMode="External"/><Relationship Id="rId59" Type="http://schemas.openxmlformats.org/officeDocument/2006/relationships/hyperlink" Target="https://en.wikipedia.org/wiki/Template:Checkuserblock" TargetMode="External"/><Relationship Id="rId58" Type="http://schemas.openxmlformats.org/officeDocument/2006/relationships/hyperlink" Target="https://en.wikipedia.org/wiki/Wikipedia:Bots/Requests_for_approva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3" width="15.63"/>
    <col customWidth="1" min="4" max="4" width="36.25"/>
    <col customWidth="1" min="5" max="5" width="84.38"/>
    <col customWidth="1" min="6" max="6" width="6.5"/>
    <col customWidth="1" min="7" max="7" width="17.75"/>
    <col customWidth="1" min="8" max="8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tr">
        <f t="shared" ref="A2:A124" si="1">text(B2,"yyyy")</f>
        <v>2001</v>
      </c>
      <c r="B2" s="2" t="str">
        <f t="shared" ref="B2:B124" si="2">text(C2,"yyyy-mm")</f>
        <v>2001-03</v>
      </c>
      <c r="C2" s="3">
        <v>36958.0</v>
      </c>
      <c r="D2" s="4" t="s">
        <v>9</v>
      </c>
      <c r="E2" s="5" t="s">
        <v>10</v>
      </c>
      <c r="F2" s="6">
        <v>3285.0</v>
      </c>
      <c r="G2" s="7" t="s">
        <v>11</v>
      </c>
      <c r="H2" s="7" t="s">
        <v>12</v>
      </c>
      <c r="I2" s="7" t="s">
        <v>13</v>
      </c>
    </row>
    <row r="3">
      <c r="A3" s="2" t="str">
        <f t="shared" si="1"/>
        <v>2001</v>
      </c>
      <c r="B3" s="2" t="str">
        <f t="shared" si="2"/>
        <v>2001-08</v>
      </c>
      <c r="C3" s="3">
        <v>37117.0</v>
      </c>
      <c r="D3" s="7" t="s">
        <v>14</v>
      </c>
      <c r="E3" s="8" t="s">
        <v>15</v>
      </c>
      <c r="F3" s="6">
        <v>2627.0</v>
      </c>
      <c r="G3" s="9" t="s">
        <v>16</v>
      </c>
      <c r="H3" s="7" t="s">
        <v>17</v>
      </c>
    </row>
    <row r="4">
      <c r="A4" s="2" t="str">
        <f t="shared" si="1"/>
        <v>2001</v>
      </c>
      <c r="B4" s="2" t="str">
        <f t="shared" si="2"/>
        <v>2001-11</v>
      </c>
      <c r="C4" s="3">
        <v>37205.0</v>
      </c>
      <c r="D4" s="4" t="s">
        <v>18</v>
      </c>
      <c r="E4" s="5" t="s">
        <v>19</v>
      </c>
      <c r="G4" s="7" t="s">
        <v>20</v>
      </c>
      <c r="H4" s="7" t="s">
        <v>12</v>
      </c>
      <c r="I4" s="7" t="s">
        <v>21</v>
      </c>
    </row>
    <row r="5">
      <c r="A5" s="2" t="str">
        <f t="shared" si="1"/>
        <v>2001</v>
      </c>
      <c r="B5" s="2" t="str">
        <f t="shared" si="2"/>
        <v>2001-11</v>
      </c>
      <c r="C5" s="3">
        <v>37196.0</v>
      </c>
      <c r="D5" s="4" t="s">
        <v>22</v>
      </c>
      <c r="E5" s="5" t="s">
        <v>23</v>
      </c>
      <c r="F5" s="6">
        <v>3506.0</v>
      </c>
      <c r="G5" s="7" t="s">
        <v>24</v>
      </c>
      <c r="H5" s="7" t="s">
        <v>12</v>
      </c>
      <c r="I5" s="7" t="s">
        <v>25</v>
      </c>
    </row>
    <row r="6">
      <c r="A6" s="2" t="str">
        <f t="shared" si="1"/>
        <v>2001</v>
      </c>
      <c r="B6" s="2" t="str">
        <f t="shared" si="2"/>
        <v>2001-12</v>
      </c>
      <c r="C6" s="3">
        <v>37235.0</v>
      </c>
      <c r="D6" s="7" t="s">
        <v>26</v>
      </c>
      <c r="E6" s="5" t="s">
        <v>27</v>
      </c>
      <c r="F6" s="6">
        <v>1464.0</v>
      </c>
      <c r="G6" s="7" t="s">
        <v>28</v>
      </c>
      <c r="H6" s="7" t="s">
        <v>17</v>
      </c>
    </row>
    <row r="7">
      <c r="A7" s="2" t="str">
        <f t="shared" si="1"/>
        <v>2002</v>
      </c>
      <c r="B7" s="2" t="str">
        <f t="shared" si="2"/>
        <v>2002-03</v>
      </c>
      <c r="C7" s="3">
        <v>37344.0</v>
      </c>
      <c r="D7" s="7" t="s">
        <v>29</v>
      </c>
      <c r="E7" s="5" t="s">
        <v>30</v>
      </c>
      <c r="F7" s="6">
        <v>4671.0</v>
      </c>
      <c r="G7" s="7" t="s">
        <v>31</v>
      </c>
      <c r="H7" s="7" t="s">
        <v>12</v>
      </c>
      <c r="I7" s="7" t="s">
        <v>32</v>
      </c>
    </row>
    <row r="8">
      <c r="A8" s="2" t="str">
        <f t="shared" si="1"/>
        <v>2002</v>
      </c>
      <c r="B8" s="2" t="str">
        <f t="shared" si="2"/>
        <v>2002-04</v>
      </c>
      <c r="C8" s="3">
        <v>37369.0</v>
      </c>
      <c r="D8" s="7" t="s">
        <v>33</v>
      </c>
      <c r="E8" s="5" t="s">
        <v>34</v>
      </c>
    </row>
    <row r="9">
      <c r="A9" s="2" t="str">
        <f t="shared" si="1"/>
        <v>2002</v>
      </c>
      <c r="B9" s="2" t="str">
        <f t="shared" si="2"/>
        <v>2002-05</v>
      </c>
      <c r="C9" s="3">
        <v>37402.0</v>
      </c>
      <c r="D9" s="7" t="s">
        <v>35</v>
      </c>
      <c r="E9" s="8" t="s">
        <v>36</v>
      </c>
      <c r="F9" s="7">
        <v>777.0</v>
      </c>
      <c r="G9" s="9" t="s">
        <v>37</v>
      </c>
      <c r="H9" s="7" t="s">
        <v>38</v>
      </c>
      <c r="I9" s="7" t="s">
        <v>39</v>
      </c>
    </row>
    <row r="10">
      <c r="A10" s="2" t="str">
        <f t="shared" si="1"/>
        <v>2002</v>
      </c>
      <c r="B10" s="2" t="str">
        <f t="shared" si="2"/>
        <v>2002-10</v>
      </c>
      <c r="C10" s="3">
        <v>37555.0</v>
      </c>
      <c r="D10" s="7" t="s">
        <v>40</v>
      </c>
      <c r="E10" s="8" t="s">
        <v>41</v>
      </c>
      <c r="F10" s="6">
        <v>2063.0</v>
      </c>
      <c r="G10" s="7" t="s">
        <v>42</v>
      </c>
      <c r="H10" s="7" t="s">
        <v>12</v>
      </c>
      <c r="I10" s="7" t="s">
        <v>25</v>
      </c>
    </row>
    <row r="11">
      <c r="A11" s="2" t="str">
        <f t="shared" si="1"/>
        <v>2003</v>
      </c>
      <c r="B11" s="2" t="str">
        <f t="shared" si="2"/>
        <v>2003-01</v>
      </c>
      <c r="C11" s="3">
        <v>37625.0</v>
      </c>
      <c r="D11" s="4" t="s">
        <v>43</v>
      </c>
      <c r="E11" s="5" t="s">
        <v>44</v>
      </c>
      <c r="F11" s="6">
        <v>1277552.0</v>
      </c>
      <c r="G11" s="7" t="s">
        <v>45</v>
      </c>
      <c r="H11" s="10" t="s">
        <v>46</v>
      </c>
      <c r="I11" s="11" t="s">
        <v>47</v>
      </c>
    </row>
    <row r="12">
      <c r="A12" s="2" t="str">
        <f t="shared" si="1"/>
        <v>2003</v>
      </c>
      <c r="B12" s="2" t="str">
        <f t="shared" si="2"/>
        <v>2003-01</v>
      </c>
      <c r="C12" s="3">
        <v>37634.0</v>
      </c>
      <c r="D12" s="4" t="s">
        <v>48</v>
      </c>
      <c r="E12" s="5" t="s">
        <v>49</v>
      </c>
      <c r="F12" s="6">
        <v>2080.0</v>
      </c>
      <c r="G12" s="7" t="s">
        <v>31</v>
      </c>
      <c r="H12" s="7" t="s">
        <v>12</v>
      </c>
      <c r="I12" s="7" t="s">
        <v>13</v>
      </c>
    </row>
    <row r="13">
      <c r="A13" s="2" t="str">
        <f t="shared" si="1"/>
        <v>2003</v>
      </c>
      <c r="B13" s="2" t="str">
        <f t="shared" si="2"/>
        <v>2003-01</v>
      </c>
      <c r="C13" s="3">
        <v>37634.0</v>
      </c>
      <c r="D13" s="7" t="s">
        <v>50</v>
      </c>
      <c r="E13" s="8" t="s">
        <v>51</v>
      </c>
      <c r="F13" s="6">
        <v>2080.0</v>
      </c>
      <c r="G13" s="9" t="s">
        <v>37</v>
      </c>
      <c r="H13" s="7" t="s">
        <v>12</v>
      </c>
      <c r="I13" s="7" t="s">
        <v>32</v>
      </c>
    </row>
    <row r="14">
      <c r="A14" s="2" t="str">
        <f t="shared" si="1"/>
        <v>2003</v>
      </c>
      <c r="B14" s="2" t="str">
        <f t="shared" si="2"/>
        <v>2003-04</v>
      </c>
      <c r="C14" s="3">
        <v>37737.0</v>
      </c>
      <c r="D14" s="7" t="s">
        <v>52</v>
      </c>
      <c r="E14" s="5" t="s">
        <v>53</v>
      </c>
      <c r="F14" s="6">
        <v>1803.0</v>
      </c>
      <c r="G14" s="7" t="s">
        <v>54</v>
      </c>
      <c r="H14" s="7" t="s">
        <v>12</v>
      </c>
      <c r="I14" s="7" t="s">
        <v>32</v>
      </c>
    </row>
    <row r="15">
      <c r="A15" s="2" t="str">
        <f t="shared" si="1"/>
        <v>2003</v>
      </c>
      <c r="B15" s="2" t="str">
        <f t="shared" si="2"/>
        <v>2003-05</v>
      </c>
      <c r="C15" s="3">
        <v>37745.0</v>
      </c>
      <c r="D15" s="4" t="s">
        <v>55</v>
      </c>
      <c r="E15" s="5" t="s">
        <v>56</v>
      </c>
      <c r="F15" s="6">
        <v>3330.0</v>
      </c>
      <c r="G15" s="7" t="s">
        <v>57</v>
      </c>
      <c r="H15" s="7" t="s">
        <v>12</v>
      </c>
      <c r="I15" s="7" t="s">
        <v>58</v>
      </c>
    </row>
    <row r="16">
      <c r="A16" s="2" t="str">
        <f t="shared" si="1"/>
        <v>2003</v>
      </c>
      <c r="B16" s="2" t="str">
        <f t="shared" si="2"/>
        <v>2003-07</v>
      </c>
      <c r="C16" s="3">
        <v>37815.0</v>
      </c>
      <c r="D16" s="4" t="s">
        <v>59</v>
      </c>
      <c r="E16" s="5" t="s">
        <v>60</v>
      </c>
      <c r="F16" s="6">
        <v>1138.0</v>
      </c>
      <c r="G16" s="7" t="s">
        <v>57</v>
      </c>
      <c r="H16" s="7" t="s">
        <v>61</v>
      </c>
      <c r="I16" s="7" t="s">
        <v>62</v>
      </c>
    </row>
    <row r="17">
      <c r="A17" s="2" t="str">
        <f t="shared" si="1"/>
        <v>2003</v>
      </c>
      <c r="B17" s="2" t="str">
        <f t="shared" si="2"/>
        <v>2003-08</v>
      </c>
      <c r="C17" s="3">
        <v>37859.0</v>
      </c>
      <c r="D17" s="7" t="s">
        <v>63</v>
      </c>
      <c r="E17" s="5" t="s">
        <v>64</v>
      </c>
      <c r="F17" s="7">
        <v>797.0</v>
      </c>
      <c r="G17" s="7" t="s">
        <v>31</v>
      </c>
      <c r="H17" s="7" t="s">
        <v>61</v>
      </c>
      <c r="I17" s="7" t="s">
        <v>21</v>
      </c>
    </row>
    <row r="18">
      <c r="A18" s="2" t="str">
        <f t="shared" si="1"/>
        <v>2003</v>
      </c>
      <c r="B18" s="2" t="str">
        <f t="shared" si="2"/>
        <v>2003-08</v>
      </c>
      <c r="C18" s="12">
        <v>37835.0</v>
      </c>
      <c r="D18" s="7" t="s">
        <v>65</v>
      </c>
      <c r="E18" s="8" t="s">
        <v>66</v>
      </c>
      <c r="F18" s="6">
        <v>6869.0</v>
      </c>
      <c r="G18" s="7" t="s">
        <v>20</v>
      </c>
      <c r="H18" s="7" t="s">
        <v>12</v>
      </c>
      <c r="I18" s="7" t="s">
        <v>21</v>
      </c>
    </row>
    <row r="19">
      <c r="A19" s="2" t="str">
        <f t="shared" si="1"/>
        <v>2003</v>
      </c>
      <c r="B19" s="2" t="str">
        <f t="shared" si="2"/>
        <v>2003-11</v>
      </c>
      <c r="C19" s="13">
        <v>37941.0</v>
      </c>
      <c r="D19" s="7" t="s">
        <v>67</v>
      </c>
      <c r="E19" s="5" t="s">
        <v>68</v>
      </c>
      <c r="G19" s="7" t="s">
        <v>69</v>
      </c>
      <c r="H19" s="7" t="s">
        <v>12</v>
      </c>
    </row>
    <row r="20">
      <c r="A20" s="2" t="str">
        <f t="shared" si="1"/>
        <v>2003</v>
      </c>
      <c r="B20" s="2" t="str">
        <f t="shared" si="2"/>
        <v>2003-11</v>
      </c>
      <c r="C20" s="3">
        <v>37946.0</v>
      </c>
      <c r="D20" s="7" t="s">
        <v>70</v>
      </c>
      <c r="E20" s="5" t="s">
        <v>71</v>
      </c>
      <c r="F20" s="7">
        <v>475.0</v>
      </c>
      <c r="G20" s="7" t="s">
        <v>72</v>
      </c>
      <c r="H20" s="7" t="s">
        <v>73</v>
      </c>
    </row>
    <row r="21">
      <c r="A21" s="2" t="str">
        <f t="shared" si="1"/>
        <v>2003</v>
      </c>
      <c r="B21" s="2" t="str">
        <f t="shared" si="2"/>
        <v>2003-11</v>
      </c>
      <c r="C21" s="3">
        <v>37931.0</v>
      </c>
      <c r="D21" s="7" t="s">
        <v>74</v>
      </c>
      <c r="E21" s="8" t="s">
        <v>68</v>
      </c>
      <c r="F21" s="6">
        <v>3331.0</v>
      </c>
      <c r="G21" s="7" t="s">
        <v>75</v>
      </c>
      <c r="H21" s="7" t="s">
        <v>12</v>
      </c>
    </row>
    <row r="22">
      <c r="A22" s="2" t="str">
        <f t="shared" si="1"/>
        <v>2003</v>
      </c>
      <c r="B22" s="2" t="str">
        <f t="shared" si="2"/>
        <v>2003-12</v>
      </c>
      <c r="C22" s="3">
        <v>37960.0</v>
      </c>
      <c r="D22" s="7" t="s">
        <v>76</v>
      </c>
      <c r="E22" s="8" t="s">
        <v>77</v>
      </c>
      <c r="F22" s="7">
        <v>481.0</v>
      </c>
      <c r="G22" s="9" t="s">
        <v>16</v>
      </c>
      <c r="H22" s="7" t="s">
        <v>78</v>
      </c>
    </row>
    <row r="23">
      <c r="A23" s="2" t="str">
        <f t="shared" si="1"/>
        <v>2003</v>
      </c>
      <c r="B23" s="2" t="str">
        <f t="shared" si="2"/>
        <v>2003-12</v>
      </c>
      <c r="C23" s="3">
        <v>37962.0</v>
      </c>
      <c r="D23" s="7" t="s">
        <v>79</v>
      </c>
      <c r="E23" s="8" t="s">
        <v>80</v>
      </c>
      <c r="G23" s="9" t="s">
        <v>37</v>
      </c>
      <c r="H23" s="7" t="s">
        <v>12</v>
      </c>
      <c r="I23" s="7" t="s">
        <v>58</v>
      </c>
    </row>
    <row r="24">
      <c r="A24" s="2" t="str">
        <f t="shared" si="1"/>
        <v>2003</v>
      </c>
      <c r="B24" s="2" t="str">
        <f t="shared" si="2"/>
        <v>2003-12</v>
      </c>
      <c r="C24" s="3">
        <v>37961.0</v>
      </c>
      <c r="D24" s="7" t="s">
        <v>81</v>
      </c>
      <c r="E24" s="8" t="s">
        <v>82</v>
      </c>
      <c r="F24" s="6">
        <v>2814.0</v>
      </c>
      <c r="G24" s="9" t="s">
        <v>42</v>
      </c>
      <c r="H24" s="7" t="s">
        <v>61</v>
      </c>
      <c r="I24" s="7" t="s">
        <v>21</v>
      </c>
    </row>
    <row r="25">
      <c r="A25" s="2" t="str">
        <f t="shared" si="1"/>
        <v>2003</v>
      </c>
      <c r="B25" s="2" t="str">
        <f t="shared" si="2"/>
        <v>2003-12</v>
      </c>
      <c r="C25" s="3">
        <v>37961.0</v>
      </c>
      <c r="D25" s="7" t="s">
        <v>81</v>
      </c>
      <c r="E25" s="5" t="s">
        <v>83</v>
      </c>
      <c r="F25" s="7">
        <v>2814.0</v>
      </c>
      <c r="G25" s="7" t="s">
        <v>11</v>
      </c>
      <c r="H25" s="7" t="s">
        <v>61</v>
      </c>
      <c r="I25" s="7" t="s">
        <v>21</v>
      </c>
    </row>
    <row r="26">
      <c r="A26" s="2" t="str">
        <f t="shared" si="1"/>
        <v>2003</v>
      </c>
      <c r="B26" s="2" t="str">
        <f t="shared" si="2"/>
        <v>2003-12</v>
      </c>
      <c r="C26" s="3">
        <v>37973.0</v>
      </c>
      <c r="D26" s="4" t="s">
        <v>84</v>
      </c>
      <c r="E26" s="5" t="s">
        <v>85</v>
      </c>
      <c r="F26" s="6">
        <v>1332.0</v>
      </c>
      <c r="G26" s="7" t="s">
        <v>11</v>
      </c>
      <c r="H26" s="7" t="s">
        <v>38</v>
      </c>
      <c r="I26" s="7" t="s">
        <v>86</v>
      </c>
    </row>
    <row r="27">
      <c r="A27" s="2" t="str">
        <f t="shared" si="1"/>
        <v>2004</v>
      </c>
      <c r="B27" s="2" t="str">
        <f t="shared" si="2"/>
        <v>2004-01</v>
      </c>
      <c r="C27" s="3">
        <v>38002.0</v>
      </c>
      <c r="D27" s="7" t="s">
        <v>87</v>
      </c>
      <c r="E27" s="5" t="s">
        <v>88</v>
      </c>
      <c r="F27" s="6">
        <v>1808.0</v>
      </c>
      <c r="G27" s="7" t="s">
        <v>89</v>
      </c>
      <c r="H27" s="7" t="s">
        <v>13</v>
      </c>
      <c r="I27" s="7" t="s">
        <v>90</v>
      </c>
    </row>
    <row r="28">
      <c r="A28" s="2" t="str">
        <f t="shared" si="1"/>
        <v>2004</v>
      </c>
      <c r="B28" s="2" t="str">
        <f t="shared" si="2"/>
        <v>2004-01</v>
      </c>
      <c r="C28" s="3">
        <v>37996.0</v>
      </c>
      <c r="D28" s="7" t="s">
        <v>91</v>
      </c>
      <c r="E28" s="8" t="s">
        <v>92</v>
      </c>
      <c r="G28" s="7" t="s">
        <v>20</v>
      </c>
      <c r="H28" s="7" t="s">
        <v>12</v>
      </c>
      <c r="I28" s="7" t="s">
        <v>93</v>
      </c>
    </row>
    <row r="29">
      <c r="A29" s="2" t="str">
        <f t="shared" si="1"/>
        <v>2004</v>
      </c>
      <c r="B29" s="2" t="str">
        <f t="shared" si="2"/>
        <v>2004-01</v>
      </c>
      <c r="C29" s="3">
        <v>37998.0</v>
      </c>
      <c r="D29" s="4" t="s">
        <v>94</v>
      </c>
      <c r="E29" s="5" t="s">
        <v>95</v>
      </c>
      <c r="F29" s="6">
        <v>1112.0</v>
      </c>
      <c r="G29" s="7" t="s">
        <v>96</v>
      </c>
      <c r="H29" s="7" t="s">
        <v>12</v>
      </c>
      <c r="I29" s="7" t="s">
        <v>32</v>
      </c>
    </row>
    <row r="30">
      <c r="A30" s="2" t="str">
        <f t="shared" si="1"/>
        <v>2004</v>
      </c>
      <c r="B30" s="2" t="str">
        <f t="shared" si="2"/>
        <v>2004-02</v>
      </c>
      <c r="C30" s="3">
        <v>38022.0</v>
      </c>
      <c r="D30" s="4" t="s">
        <v>97</v>
      </c>
      <c r="E30" s="5" t="s">
        <v>98</v>
      </c>
      <c r="F30" s="6">
        <v>2358.0</v>
      </c>
      <c r="G30" s="7" t="s">
        <v>31</v>
      </c>
      <c r="H30" s="7" t="s">
        <v>12</v>
      </c>
      <c r="I30" s="7" t="s">
        <v>32</v>
      </c>
    </row>
    <row r="31">
      <c r="A31" s="2" t="str">
        <f t="shared" si="1"/>
        <v>2004</v>
      </c>
      <c r="B31" s="2" t="str">
        <f t="shared" si="2"/>
        <v>2004-02</v>
      </c>
      <c r="C31" s="3">
        <v>38040.0</v>
      </c>
      <c r="D31" s="7" t="s">
        <v>99</v>
      </c>
      <c r="E31" s="5" t="s">
        <v>100</v>
      </c>
      <c r="F31" s="7">
        <v>603.0</v>
      </c>
      <c r="G31" s="7" t="s">
        <v>101</v>
      </c>
      <c r="H31" s="7" t="s">
        <v>12</v>
      </c>
      <c r="I31" s="7" t="s">
        <v>102</v>
      </c>
    </row>
    <row r="32">
      <c r="A32" s="2" t="str">
        <f t="shared" si="1"/>
        <v>2004</v>
      </c>
      <c r="B32" s="2" t="str">
        <f t="shared" si="2"/>
        <v>2004-02</v>
      </c>
      <c r="C32" s="3">
        <v>38031.0</v>
      </c>
      <c r="D32" s="7" t="s">
        <v>103</v>
      </c>
      <c r="E32" s="5" t="s">
        <v>104</v>
      </c>
      <c r="F32" s="6">
        <v>2714.0</v>
      </c>
      <c r="G32" s="7" t="s">
        <v>31</v>
      </c>
      <c r="H32" s="7" t="s">
        <v>12</v>
      </c>
      <c r="I32" s="7" t="s">
        <v>32</v>
      </c>
    </row>
    <row r="33">
      <c r="A33" s="2" t="str">
        <f t="shared" si="1"/>
        <v>2004</v>
      </c>
      <c r="B33" s="2" t="str">
        <f t="shared" si="2"/>
        <v>2004-02</v>
      </c>
      <c r="C33" s="3">
        <v>38045.0</v>
      </c>
      <c r="D33" s="7" t="s">
        <v>105</v>
      </c>
      <c r="E33" s="5" t="s">
        <v>106</v>
      </c>
      <c r="F33" s="7">
        <v>904.0</v>
      </c>
      <c r="G33" s="7" t="s">
        <v>28</v>
      </c>
      <c r="H33" s="7" t="s">
        <v>107</v>
      </c>
    </row>
    <row r="34">
      <c r="A34" s="2" t="str">
        <f t="shared" si="1"/>
        <v>2004</v>
      </c>
      <c r="B34" s="2" t="str">
        <f t="shared" si="2"/>
        <v>2004-03</v>
      </c>
      <c r="C34" s="3">
        <v>38049.0</v>
      </c>
      <c r="D34" s="7" t="s">
        <v>108</v>
      </c>
      <c r="E34" s="5" t="s">
        <v>109</v>
      </c>
      <c r="F34" s="6">
        <v>1448.0</v>
      </c>
      <c r="G34" s="7" t="s">
        <v>110</v>
      </c>
      <c r="H34" s="7" t="s">
        <v>61</v>
      </c>
      <c r="I34" s="7" t="s">
        <v>62</v>
      </c>
    </row>
    <row r="35">
      <c r="A35" s="2" t="str">
        <f t="shared" si="1"/>
        <v>2004</v>
      </c>
      <c r="B35" s="2" t="str">
        <f t="shared" si="2"/>
        <v>2004-04</v>
      </c>
      <c r="C35" s="3">
        <v>38082.0</v>
      </c>
      <c r="D35" s="7" t="s">
        <v>111</v>
      </c>
      <c r="E35" s="8" t="s">
        <v>112</v>
      </c>
      <c r="F35" s="7">
        <v>754.0</v>
      </c>
      <c r="G35" s="9" t="s">
        <v>16</v>
      </c>
      <c r="H35" s="7" t="s">
        <v>113</v>
      </c>
    </row>
    <row r="36">
      <c r="A36" s="2" t="str">
        <f t="shared" si="1"/>
        <v>2004</v>
      </c>
      <c r="B36" s="2" t="str">
        <f t="shared" si="2"/>
        <v>2004-05</v>
      </c>
      <c r="C36" s="3">
        <v>38114.0</v>
      </c>
      <c r="D36" s="7" t="s">
        <v>114</v>
      </c>
      <c r="E36" s="8" t="s">
        <v>115</v>
      </c>
      <c r="F36" s="6">
        <v>1595.0</v>
      </c>
      <c r="G36" s="7" t="s">
        <v>116</v>
      </c>
      <c r="H36" s="7" t="s">
        <v>12</v>
      </c>
    </row>
    <row r="37">
      <c r="A37" s="2" t="str">
        <f t="shared" si="1"/>
        <v>2004</v>
      </c>
      <c r="B37" s="2" t="str">
        <f t="shared" si="2"/>
        <v>2004-05</v>
      </c>
      <c r="C37" s="3">
        <v>38114.0</v>
      </c>
      <c r="D37" s="4" t="s">
        <v>114</v>
      </c>
      <c r="E37" s="8" t="s">
        <v>117</v>
      </c>
      <c r="F37" s="6">
        <v>1595.0</v>
      </c>
      <c r="G37" s="7" t="s">
        <v>118</v>
      </c>
      <c r="H37" s="7" t="s">
        <v>12</v>
      </c>
      <c r="I37" s="7" t="s">
        <v>58</v>
      </c>
    </row>
    <row r="38">
      <c r="A38" s="2" t="str">
        <f t="shared" si="1"/>
        <v>2004</v>
      </c>
      <c r="B38" s="2" t="str">
        <f t="shared" si="2"/>
        <v>2004-05</v>
      </c>
      <c r="C38" s="3">
        <v>38110.0</v>
      </c>
      <c r="D38" s="7" t="s">
        <v>119</v>
      </c>
      <c r="E38" s="5" t="s">
        <v>120</v>
      </c>
      <c r="F38" s="6">
        <v>3779.0</v>
      </c>
      <c r="G38" s="7" t="s">
        <v>54</v>
      </c>
      <c r="H38" s="7" t="s">
        <v>61</v>
      </c>
      <c r="I38" s="7" t="s">
        <v>62</v>
      </c>
    </row>
    <row r="39">
      <c r="A39" s="2" t="str">
        <f t="shared" si="1"/>
        <v>2004</v>
      </c>
      <c r="B39" s="2" t="str">
        <f t="shared" si="2"/>
        <v>2004-07</v>
      </c>
      <c r="C39" s="3">
        <v>38179.0</v>
      </c>
      <c r="D39" s="7" t="s">
        <v>121</v>
      </c>
      <c r="E39" s="8" t="s">
        <v>122</v>
      </c>
      <c r="F39" s="6">
        <v>2718.0</v>
      </c>
      <c r="G39" s="7" t="s">
        <v>28</v>
      </c>
      <c r="H39" s="7" t="s">
        <v>12</v>
      </c>
      <c r="I39" s="7" t="s">
        <v>32</v>
      </c>
    </row>
    <row r="40">
      <c r="A40" s="2" t="str">
        <f t="shared" si="1"/>
        <v>2004</v>
      </c>
      <c r="B40" s="2" t="str">
        <f t="shared" si="2"/>
        <v>2004-10</v>
      </c>
      <c r="C40" s="3">
        <v>38281.0</v>
      </c>
      <c r="D40" s="7" t="s">
        <v>123</v>
      </c>
      <c r="E40" s="5" t="s">
        <v>124</v>
      </c>
      <c r="F40" s="6">
        <v>1788.0</v>
      </c>
      <c r="G40" s="7" t="s">
        <v>110</v>
      </c>
      <c r="H40" s="7" t="s">
        <v>125</v>
      </c>
    </row>
    <row r="41">
      <c r="A41" s="2" t="str">
        <f t="shared" si="1"/>
        <v>2004</v>
      </c>
      <c r="B41" s="2" t="str">
        <f t="shared" si="2"/>
        <v>2004-10</v>
      </c>
      <c r="C41" s="3">
        <v>38281.0</v>
      </c>
      <c r="D41" s="7" t="s">
        <v>126</v>
      </c>
      <c r="E41" s="5" t="s">
        <v>127</v>
      </c>
      <c r="G41" s="7" t="s">
        <v>72</v>
      </c>
      <c r="H41" s="7" t="s">
        <v>125</v>
      </c>
    </row>
    <row r="42">
      <c r="A42" s="2" t="str">
        <f t="shared" si="1"/>
        <v>2004</v>
      </c>
      <c r="B42" s="2" t="str">
        <f t="shared" si="2"/>
        <v>2004-11</v>
      </c>
      <c r="C42" s="3">
        <v>38310.0</v>
      </c>
      <c r="D42" s="4" t="s">
        <v>128</v>
      </c>
      <c r="E42" s="5" t="s">
        <v>129</v>
      </c>
      <c r="F42" s="6">
        <v>1627.0</v>
      </c>
      <c r="G42" s="7" t="s">
        <v>11</v>
      </c>
      <c r="H42" s="7" t="s">
        <v>38</v>
      </c>
      <c r="I42" s="7" t="s">
        <v>13</v>
      </c>
    </row>
    <row r="43">
      <c r="A43" s="2" t="str">
        <f t="shared" si="1"/>
        <v>2004</v>
      </c>
      <c r="B43" s="2" t="str">
        <f t="shared" si="2"/>
        <v>2004-12</v>
      </c>
      <c r="C43" s="3">
        <v>38345.0</v>
      </c>
      <c r="D43" s="7" t="s">
        <v>130</v>
      </c>
      <c r="E43" s="8" t="s">
        <v>131</v>
      </c>
      <c r="G43" s="7" t="s">
        <v>132</v>
      </c>
      <c r="H43" s="7" t="s">
        <v>133</v>
      </c>
    </row>
    <row r="44">
      <c r="A44" s="2" t="str">
        <f t="shared" si="1"/>
        <v>2004</v>
      </c>
      <c r="B44" s="2" t="str">
        <f t="shared" si="2"/>
        <v>2004-12</v>
      </c>
      <c r="C44" s="3">
        <v>38328.0</v>
      </c>
      <c r="D44" s="4" t="s">
        <v>134</v>
      </c>
      <c r="E44" s="5" t="s">
        <v>135</v>
      </c>
      <c r="F44" s="7">
        <v>355.0</v>
      </c>
      <c r="G44" s="7" t="s">
        <v>101</v>
      </c>
      <c r="H44" s="7" t="s">
        <v>12</v>
      </c>
      <c r="I44" s="7" t="s">
        <v>102</v>
      </c>
    </row>
    <row r="45">
      <c r="A45" s="2" t="str">
        <f t="shared" si="1"/>
        <v>2004</v>
      </c>
      <c r="B45" s="2" t="str">
        <f t="shared" si="2"/>
        <v>2004-12</v>
      </c>
      <c r="C45" s="3">
        <v>38352.0</v>
      </c>
      <c r="D45" s="7" t="s">
        <v>136</v>
      </c>
      <c r="E45" s="8" t="s">
        <v>137</v>
      </c>
      <c r="F45" s="6">
        <v>3539.0</v>
      </c>
      <c r="G45" s="9" t="s">
        <v>37</v>
      </c>
      <c r="H45" s="7" t="s">
        <v>47</v>
      </c>
    </row>
    <row r="46">
      <c r="A46" s="2" t="str">
        <f t="shared" si="1"/>
        <v>2005</v>
      </c>
      <c r="B46" s="2" t="str">
        <f t="shared" si="2"/>
        <v>2005-04</v>
      </c>
      <c r="C46" s="3">
        <v>38457.0</v>
      </c>
      <c r="D46" s="4" t="s">
        <v>138</v>
      </c>
      <c r="E46" s="5" t="s">
        <v>139</v>
      </c>
      <c r="F46" s="6">
        <v>2250.0</v>
      </c>
      <c r="G46" s="7" t="s">
        <v>11</v>
      </c>
      <c r="H46" s="7" t="s">
        <v>61</v>
      </c>
      <c r="I46" s="7" t="s">
        <v>62</v>
      </c>
    </row>
    <row r="47">
      <c r="A47" s="2" t="str">
        <f t="shared" si="1"/>
        <v>2005</v>
      </c>
      <c r="B47" s="2" t="str">
        <f t="shared" si="2"/>
        <v>2005-05</v>
      </c>
      <c r="C47" s="3">
        <v>38500.0</v>
      </c>
      <c r="D47" s="7" t="s">
        <v>140</v>
      </c>
      <c r="E47" s="8" t="s">
        <v>141</v>
      </c>
      <c r="F47" s="6">
        <v>1870375.0</v>
      </c>
      <c r="G47" s="7" t="s">
        <v>28</v>
      </c>
      <c r="H47" s="7" t="s">
        <v>47</v>
      </c>
    </row>
    <row r="48">
      <c r="A48" s="2" t="str">
        <f t="shared" si="1"/>
        <v>2005</v>
      </c>
      <c r="B48" s="2" t="str">
        <f t="shared" si="2"/>
        <v>2005-05</v>
      </c>
      <c r="C48" s="3">
        <v>38497.0</v>
      </c>
      <c r="D48" s="4" t="s">
        <v>142</v>
      </c>
      <c r="E48" s="5" t="s">
        <v>143</v>
      </c>
      <c r="F48" s="7">
        <v>473.0</v>
      </c>
      <c r="G48" s="7" t="s">
        <v>20</v>
      </c>
      <c r="H48" s="7" t="s">
        <v>107</v>
      </c>
    </row>
    <row r="49">
      <c r="A49" s="2" t="str">
        <f t="shared" si="1"/>
        <v>2005</v>
      </c>
      <c r="B49" s="2" t="str">
        <f t="shared" si="2"/>
        <v>2005-08</v>
      </c>
      <c r="C49" s="3">
        <v>38583.0</v>
      </c>
      <c r="D49" s="7" t="s">
        <v>144</v>
      </c>
      <c r="E49" s="5" t="s">
        <v>145</v>
      </c>
      <c r="F49" s="6">
        <v>1030.0</v>
      </c>
      <c r="G49" s="7" t="s">
        <v>31</v>
      </c>
      <c r="H49" s="7" t="s">
        <v>12</v>
      </c>
    </row>
    <row r="50">
      <c r="A50" s="2" t="str">
        <f t="shared" si="1"/>
        <v>2005</v>
      </c>
      <c r="B50" s="2" t="str">
        <f t="shared" si="2"/>
        <v>2005-10</v>
      </c>
      <c r="C50" s="3">
        <v>38649.0</v>
      </c>
      <c r="D50" s="7" t="s">
        <v>146</v>
      </c>
      <c r="E50" s="8" t="s">
        <v>147</v>
      </c>
      <c r="G50" s="7" t="s">
        <v>75</v>
      </c>
      <c r="H50" s="7" t="s">
        <v>125</v>
      </c>
    </row>
    <row r="51">
      <c r="A51" s="2" t="str">
        <f t="shared" si="1"/>
        <v>2005</v>
      </c>
      <c r="B51" s="2" t="str">
        <f t="shared" si="2"/>
        <v>2005-11</v>
      </c>
      <c r="C51" s="3">
        <v>38663.0</v>
      </c>
      <c r="D51" s="7" t="s">
        <v>148</v>
      </c>
      <c r="E51" s="5" t="s">
        <v>149</v>
      </c>
      <c r="F51" s="7">
        <v>795.0</v>
      </c>
      <c r="G51" s="7" t="s">
        <v>72</v>
      </c>
      <c r="H51" s="7" t="s">
        <v>12</v>
      </c>
      <c r="I51" s="7" t="s">
        <v>25</v>
      </c>
    </row>
    <row r="52">
      <c r="A52" s="2" t="str">
        <f t="shared" si="1"/>
        <v>2005</v>
      </c>
      <c r="B52" s="2" t="str">
        <f t="shared" si="2"/>
        <v>2005-11</v>
      </c>
      <c r="C52" s="3">
        <v>38681.0</v>
      </c>
      <c r="D52" s="7" t="s">
        <v>150</v>
      </c>
      <c r="E52" s="8" t="s">
        <v>151</v>
      </c>
      <c r="F52" s="7">
        <v>64.0</v>
      </c>
      <c r="G52" s="7" t="s">
        <v>20</v>
      </c>
      <c r="H52" s="7" t="s">
        <v>125</v>
      </c>
    </row>
    <row r="53">
      <c r="A53" s="2" t="str">
        <f t="shared" si="1"/>
        <v>2005</v>
      </c>
      <c r="B53" s="2" t="str">
        <f t="shared" si="2"/>
        <v>2005-12</v>
      </c>
      <c r="C53" s="3">
        <v>38703.0</v>
      </c>
      <c r="D53" s="7" t="s">
        <v>152</v>
      </c>
      <c r="E53" s="5" t="s">
        <v>153</v>
      </c>
      <c r="F53" s="6">
        <v>3749.0</v>
      </c>
      <c r="G53" s="7" t="s">
        <v>101</v>
      </c>
      <c r="H53" s="7" t="s">
        <v>12</v>
      </c>
    </row>
    <row r="54">
      <c r="A54" s="2" t="str">
        <f t="shared" si="1"/>
        <v>2005</v>
      </c>
      <c r="B54" s="2" t="str">
        <f t="shared" si="2"/>
        <v>2005-12</v>
      </c>
      <c r="C54" s="3">
        <v>38714.0</v>
      </c>
      <c r="D54" s="7" t="s">
        <v>154</v>
      </c>
      <c r="E54" s="5" t="s">
        <v>155</v>
      </c>
      <c r="F54" s="7">
        <v>494.0</v>
      </c>
      <c r="G54" s="7" t="s">
        <v>69</v>
      </c>
      <c r="H54" s="7" t="s">
        <v>125</v>
      </c>
    </row>
    <row r="55">
      <c r="A55" s="2" t="str">
        <f t="shared" si="1"/>
        <v>2006</v>
      </c>
      <c r="B55" s="2" t="str">
        <f t="shared" si="2"/>
        <v>2006-01</v>
      </c>
      <c r="C55" s="3">
        <v>38723.0</v>
      </c>
      <c r="D55" s="7" t="s">
        <v>156</v>
      </c>
      <c r="E55" s="8" t="s">
        <v>157</v>
      </c>
      <c r="F55" s="7">
        <v>226.0</v>
      </c>
      <c r="G55" s="9" t="s">
        <v>37</v>
      </c>
      <c r="H55" s="7" t="s">
        <v>13</v>
      </c>
    </row>
    <row r="56">
      <c r="A56" s="2" t="str">
        <f t="shared" si="1"/>
        <v>2006</v>
      </c>
      <c r="B56" s="2" t="str">
        <f t="shared" si="2"/>
        <v>2006-01</v>
      </c>
      <c r="C56" s="3">
        <v>38729.0</v>
      </c>
      <c r="D56" s="7" t="s">
        <v>158</v>
      </c>
      <c r="E56" s="5" t="s">
        <v>159</v>
      </c>
      <c r="F56" s="7">
        <v>58.0</v>
      </c>
      <c r="G56" s="7" t="s">
        <v>72</v>
      </c>
      <c r="H56" s="7" t="s">
        <v>125</v>
      </c>
    </row>
    <row r="57">
      <c r="A57" s="2" t="str">
        <f t="shared" si="1"/>
        <v>2006</v>
      </c>
      <c r="B57" s="2" t="str">
        <f t="shared" si="2"/>
        <v>2006-01</v>
      </c>
      <c r="C57" s="3">
        <v>38737.0</v>
      </c>
      <c r="D57" s="4" t="s">
        <v>160</v>
      </c>
      <c r="E57" s="5" t="s">
        <v>161</v>
      </c>
      <c r="F57" s="7">
        <v>372.0</v>
      </c>
      <c r="G57" s="7" t="s">
        <v>162</v>
      </c>
      <c r="H57" s="7" t="s">
        <v>12</v>
      </c>
      <c r="I57" s="7" t="s">
        <v>25</v>
      </c>
    </row>
    <row r="58">
      <c r="A58" s="2" t="str">
        <f t="shared" si="1"/>
        <v>2006</v>
      </c>
      <c r="B58" s="2" t="str">
        <f t="shared" si="2"/>
        <v>2006-01</v>
      </c>
      <c r="C58" s="14">
        <v>38718.0</v>
      </c>
      <c r="D58" s="4" t="s">
        <v>163</v>
      </c>
      <c r="E58" s="5" t="s">
        <v>164</v>
      </c>
      <c r="F58" s="6">
        <v>5364.0</v>
      </c>
      <c r="G58" s="7" t="s">
        <v>162</v>
      </c>
      <c r="H58" s="7" t="s">
        <v>165</v>
      </c>
    </row>
    <row r="59">
      <c r="A59" s="2" t="str">
        <f t="shared" si="1"/>
        <v>2006</v>
      </c>
      <c r="B59" s="2" t="str">
        <f t="shared" si="2"/>
        <v>2006-03</v>
      </c>
      <c r="C59" s="3">
        <v>38789.0</v>
      </c>
      <c r="D59" s="4" t="s">
        <v>166</v>
      </c>
      <c r="E59" s="5" t="s">
        <v>167</v>
      </c>
      <c r="F59" s="6">
        <v>14982.0</v>
      </c>
      <c r="G59" s="7" t="s">
        <v>31</v>
      </c>
      <c r="H59" s="7" t="s">
        <v>168</v>
      </c>
    </row>
    <row r="60">
      <c r="A60" s="2" t="str">
        <f t="shared" si="1"/>
        <v>2006</v>
      </c>
      <c r="B60" s="2" t="str">
        <f t="shared" si="2"/>
        <v>2006-04</v>
      </c>
      <c r="C60" s="3">
        <v>38808.0</v>
      </c>
      <c r="D60" s="7" t="s">
        <v>169</v>
      </c>
      <c r="E60" s="5" t="s">
        <v>170</v>
      </c>
      <c r="F60" s="7">
        <v>106.0</v>
      </c>
      <c r="G60" s="7" t="s">
        <v>171</v>
      </c>
      <c r="H60" s="7" t="s">
        <v>125</v>
      </c>
    </row>
    <row r="61">
      <c r="A61" s="2" t="str">
        <f t="shared" si="1"/>
        <v>2006</v>
      </c>
      <c r="B61" s="2" t="str">
        <f t="shared" si="2"/>
        <v>2006-04</v>
      </c>
      <c r="C61" s="3">
        <v>38818.0</v>
      </c>
      <c r="D61" s="7" t="s">
        <v>172</v>
      </c>
      <c r="E61" s="5" t="s">
        <v>173</v>
      </c>
      <c r="F61" s="7">
        <v>66.0</v>
      </c>
      <c r="G61" s="7" t="s">
        <v>28</v>
      </c>
      <c r="H61" s="7" t="s">
        <v>13</v>
      </c>
    </row>
    <row r="62">
      <c r="A62" s="2" t="str">
        <f t="shared" si="1"/>
        <v>2006</v>
      </c>
      <c r="B62" s="2" t="str">
        <f t="shared" si="2"/>
        <v>2006-06</v>
      </c>
      <c r="C62" s="3">
        <v>38898.0</v>
      </c>
      <c r="D62" s="4" t="s">
        <v>174</v>
      </c>
      <c r="E62" s="5" t="s">
        <v>175</v>
      </c>
      <c r="F62" s="7">
        <v>348.0</v>
      </c>
      <c r="G62" s="7" t="s">
        <v>54</v>
      </c>
      <c r="H62" s="7" t="s">
        <v>61</v>
      </c>
      <c r="I62" s="7" t="s">
        <v>62</v>
      </c>
    </row>
    <row r="63">
      <c r="A63" s="2" t="str">
        <f t="shared" si="1"/>
        <v>2006</v>
      </c>
      <c r="B63" s="2" t="str">
        <f t="shared" si="2"/>
        <v>2006-06</v>
      </c>
      <c r="C63" s="3">
        <v>38894.0</v>
      </c>
      <c r="D63" s="7" t="s">
        <v>176</v>
      </c>
      <c r="E63" s="8" t="s">
        <v>177</v>
      </c>
      <c r="F63" s="7">
        <v>952.0</v>
      </c>
      <c r="G63" s="7" t="s">
        <v>178</v>
      </c>
      <c r="H63" s="7" t="s">
        <v>12</v>
      </c>
    </row>
    <row r="64">
      <c r="A64" s="2" t="str">
        <f t="shared" si="1"/>
        <v>2006</v>
      </c>
      <c r="B64" s="2" t="str">
        <f t="shared" si="2"/>
        <v>2006-06</v>
      </c>
      <c r="C64" s="3">
        <v>38894.0</v>
      </c>
      <c r="D64" s="4" t="s">
        <v>176</v>
      </c>
      <c r="E64" s="5" t="s">
        <v>179</v>
      </c>
      <c r="F64" s="7">
        <v>952.0</v>
      </c>
      <c r="G64" s="7" t="s">
        <v>101</v>
      </c>
      <c r="H64" s="7" t="s">
        <v>12</v>
      </c>
    </row>
    <row r="65">
      <c r="A65" s="2" t="str">
        <f t="shared" si="1"/>
        <v>2006</v>
      </c>
      <c r="B65" s="2" t="str">
        <f t="shared" si="2"/>
        <v>2006-07</v>
      </c>
      <c r="C65" s="15">
        <v>38916.0</v>
      </c>
      <c r="D65" s="7" t="s">
        <v>55</v>
      </c>
      <c r="E65" s="8" t="s">
        <v>180</v>
      </c>
      <c r="F65" s="7">
        <v>3331.0</v>
      </c>
      <c r="G65" s="7" t="s">
        <v>75</v>
      </c>
      <c r="H65" s="7" t="s">
        <v>12</v>
      </c>
    </row>
    <row r="66">
      <c r="A66" s="2" t="str">
        <f t="shared" si="1"/>
        <v>2006</v>
      </c>
      <c r="B66" s="2" t="str">
        <f t="shared" si="2"/>
        <v>2006-07</v>
      </c>
      <c r="C66" s="3">
        <v>38927.0</v>
      </c>
      <c r="D66" s="4" t="s">
        <v>181</v>
      </c>
      <c r="E66" s="5" t="s">
        <v>182</v>
      </c>
      <c r="F66" s="7">
        <v>157.0</v>
      </c>
      <c r="G66" s="7" t="s">
        <v>101</v>
      </c>
      <c r="H66" s="7" t="s">
        <v>46</v>
      </c>
      <c r="I66" s="7" t="s">
        <v>183</v>
      </c>
    </row>
    <row r="67">
      <c r="A67" s="2" t="str">
        <f t="shared" si="1"/>
        <v>2006</v>
      </c>
      <c r="B67" s="2" t="str">
        <f t="shared" si="2"/>
        <v>2006-08</v>
      </c>
      <c r="C67" s="3">
        <v>38951.0</v>
      </c>
      <c r="D67" s="4" t="s">
        <v>184</v>
      </c>
      <c r="E67" s="5" t="s">
        <v>185</v>
      </c>
      <c r="F67" s="7">
        <v>417.0</v>
      </c>
      <c r="G67" s="7" t="s">
        <v>162</v>
      </c>
      <c r="H67" s="7" t="s">
        <v>107</v>
      </c>
      <c r="I67" s="7" t="s">
        <v>13</v>
      </c>
    </row>
    <row r="68">
      <c r="A68" s="2" t="str">
        <f t="shared" si="1"/>
        <v>2006</v>
      </c>
      <c r="B68" s="2" t="str">
        <f t="shared" si="2"/>
        <v>2006-09</v>
      </c>
      <c r="C68" s="3">
        <v>38970.0</v>
      </c>
      <c r="D68" s="4" t="s">
        <v>186</v>
      </c>
      <c r="E68" s="5" t="s">
        <v>187</v>
      </c>
      <c r="F68" s="7">
        <v>930.0</v>
      </c>
      <c r="G68" s="7" t="s">
        <v>54</v>
      </c>
      <c r="H68" s="7" t="s">
        <v>61</v>
      </c>
      <c r="I68" s="7" t="s">
        <v>62</v>
      </c>
    </row>
    <row r="69">
      <c r="A69" s="2" t="str">
        <f t="shared" si="1"/>
        <v>2007</v>
      </c>
      <c r="B69" s="2" t="str">
        <f t="shared" si="2"/>
        <v>2007-01</v>
      </c>
      <c r="C69" s="3">
        <v>39096.0</v>
      </c>
      <c r="D69" s="7" t="s">
        <v>188</v>
      </c>
      <c r="E69" s="5" t="s">
        <v>189</v>
      </c>
      <c r="F69" s="7">
        <v>472.0</v>
      </c>
      <c r="G69" s="9" t="s">
        <v>42</v>
      </c>
      <c r="H69" s="7" t="s">
        <v>38</v>
      </c>
    </row>
    <row r="70">
      <c r="A70" s="2" t="str">
        <f t="shared" si="1"/>
        <v>2007</v>
      </c>
      <c r="B70" s="2" t="str">
        <f t="shared" si="2"/>
        <v>2007-03</v>
      </c>
      <c r="C70" s="3">
        <v>39155.0</v>
      </c>
      <c r="D70" s="7" t="s">
        <v>114</v>
      </c>
      <c r="E70" s="8" t="s">
        <v>190</v>
      </c>
      <c r="F70" s="6">
        <v>1595.0</v>
      </c>
      <c r="G70" s="7" t="s">
        <v>116</v>
      </c>
      <c r="H70" s="7" t="s">
        <v>12</v>
      </c>
    </row>
    <row r="71">
      <c r="A71" s="2" t="str">
        <f t="shared" si="1"/>
        <v>2007</v>
      </c>
      <c r="B71" s="2" t="str">
        <f t="shared" si="2"/>
        <v>2007-04</v>
      </c>
      <c r="C71" s="3">
        <v>39191.0</v>
      </c>
      <c r="D71" s="7" t="s">
        <v>191</v>
      </c>
      <c r="E71" s="5" t="s">
        <v>192</v>
      </c>
      <c r="F71" s="7">
        <v>310.0</v>
      </c>
      <c r="G71" s="7" t="s">
        <v>72</v>
      </c>
      <c r="H71" s="7" t="s">
        <v>78</v>
      </c>
    </row>
    <row r="72">
      <c r="A72" s="2" t="str">
        <f t="shared" si="1"/>
        <v>2007</v>
      </c>
      <c r="B72" s="2" t="str">
        <f t="shared" si="2"/>
        <v>2007-04</v>
      </c>
      <c r="C72" s="3">
        <v>39181.0</v>
      </c>
      <c r="D72" s="7" t="s">
        <v>193</v>
      </c>
      <c r="E72" s="8" t="s">
        <v>194</v>
      </c>
      <c r="F72" s="7">
        <v>55.0</v>
      </c>
      <c r="G72" s="7" t="s">
        <v>195</v>
      </c>
      <c r="H72" s="7" t="s">
        <v>125</v>
      </c>
    </row>
    <row r="73">
      <c r="A73" s="2" t="str">
        <f t="shared" si="1"/>
        <v>2007</v>
      </c>
      <c r="B73" s="2" t="str">
        <f t="shared" si="2"/>
        <v>2007-06</v>
      </c>
      <c r="C73" s="3">
        <v>39242.0</v>
      </c>
      <c r="D73" s="7" t="s">
        <v>196</v>
      </c>
      <c r="E73" s="8" t="s">
        <v>197</v>
      </c>
      <c r="F73" s="7">
        <v>86.0</v>
      </c>
      <c r="G73" s="7" t="s">
        <v>198</v>
      </c>
      <c r="H73" s="7" t="s">
        <v>17</v>
      </c>
    </row>
    <row r="74">
      <c r="A74" s="2" t="str">
        <f t="shared" si="1"/>
        <v>2007</v>
      </c>
      <c r="B74" s="2" t="str">
        <f t="shared" si="2"/>
        <v>2007-07</v>
      </c>
      <c r="C74" s="3">
        <v>39271.0</v>
      </c>
      <c r="D74" s="7" t="s">
        <v>199</v>
      </c>
      <c r="E74" s="5" t="s">
        <v>200</v>
      </c>
      <c r="G74" s="7" t="s">
        <v>20</v>
      </c>
      <c r="H74" s="7" t="s">
        <v>12</v>
      </c>
    </row>
    <row r="75">
      <c r="A75" s="2" t="str">
        <f t="shared" si="1"/>
        <v>2007</v>
      </c>
      <c r="B75" s="2" t="str">
        <f t="shared" si="2"/>
        <v>2007-10</v>
      </c>
      <c r="C75" s="3">
        <v>39367.0</v>
      </c>
      <c r="D75" s="7" t="s">
        <v>201</v>
      </c>
      <c r="E75" s="5" t="s">
        <v>202</v>
      </c>
      <c r="F75" s="7">
        <v>57.0</v>
      </c>
      <c r="G75" s="7" t="s">
        <v>171</v>
      </c>
      <c r="H75" s="7" t="s">
        <v>125</v>
      </c>
    </row>
    <row r="76">
      <c r="A76" s="2" t="str">
        <f t="shared" si="1"/>
        <v>2007</v>
      </c>
      <c r="B76" s="2" t="str">
        <f t="shared" si="2"/>
        <v>2007-11</v>
      </c>
      <c r="C76" s="13">
        <v>39408.0</v>
      </c>
      <c r="D76" s="7" t="s">
        <v>203</v>
      </c>
      <c r="E76" s="8" t="s">
        <v>204</v>
      </c>
      <c r="G76" s="7" t="s">
        <v>178</v>
      </c>
      <c r="H76" s="7" t="s">
        <v>12</v>
      </c>
    </row>
    <row r="77">
      <c r="A77" s="2" t="str">
        <f t="shared" si="1"/>
        <v>2008</v>
      </c>
      <c r="B77" s="2" t="str">
        <f t="shared" si="2"/>
        <v>2008-01</v>
      </c>
      <c r="C77" s="3">
        <v>39461.0</v>
      </c>
      <c r="D77" s="7" t="s">
        <v>205</v>
      </c>
      <c r="E77" s="5" t="s">
        <v>206</v>
      </c>
      <c r="F77" s="7">
        <v>383.0</v>
      </c>
      <c r="G77" s="7" t="s">
        <v>69</v>
      </c>
      <c r="H77" s="7" t="s">
        <v>12</v>
      </c>
      <c r="I77" s="7" t="s">
        <v>25</v>
      </c>
    </row>
    <row r="78">
      <c r="A78" s="2" t="str">
        <f t="shared" si="1"/>
        <v>2008</v>
      </c>
      <c r="B78" s="2" t="str">
        <f t="shared" si="2"/>
        <v>2008-01</v>
      </c>
      <c r="C78" s="3">
        <v>39461.0</v>
      </c>
      <c r="D78" s="7" t="s">
        <v>205</v>
      </c>
      <c r="E78" s="8" t="s">
        <v>207</v>
      </c>
      <c r="F78" s="7">
        <v>383.0</v>
      </c>
      <c r="G78" s="9" t="s">
        <v>37</v>
      </c>
      <c r="H78" s="7" t="s">
        <v>12</v>
      </c>
      <c r="I78" s="7" t="s">
        <v>25</v>
      </c>
    </row>
    <row r="79">
      <c r="A79" s="2" t="str">
        <f t="shared" si="1"/>
        <v>2008</v>
      </c>
      <c r="B79" s="2" t="str">
        <f t="shared" si="2"/>
        <v>2008-02</v>
      </c>
      <c r="C79" s="3">
        <v>39497.0</v>
      </c>
      <c r="D79" s="7" t="s">
        <v>208</v>
      </c>
      <c r="E79" s="8" t="s">
        <v>209</v>
      </c>
      <c r="F79" s="7">
        <v>8.0</v>
      </c>
      <c r="G79" s="7" t="s">
        <v>20</v>
      </c>
      <c r="H79" s="7" t="s">
        <v>125</v>
      </c>
    </row>
    <row r="80">
      <c r="A80" s="2" t="str">
        <f t="shared" si="1"/>
        <v>2008</v>
      </c>
      <c r="B80" s="2" t="str">
        <f t="shared" si="2"/>
        <v>2008-04</v>
      </c>
      <c r="C80" s="16">
        <v>39566.0</v>
      </c>
      <c r="D80" s="7" t="s">
        <v>210</v>
      </c>
      <c r="E80" s="8" t="s">
        <v>211</v>
      </c>
      <c r="G80" s="7" t="s">
        <v>132</v>
      </c>
      <c r="H80" s="7" t="s">
        <v>12</v>
      </c>
      <c r="I80" s="7" t="s">
        <v>58</v>
      </c>
    </row>
    <row r="81">
      <c r="A81" s="2" t="str">
        <f t="shared" si="1"/>
        <v>2008</v>
      </c>
      <c r="B81" s="2" t="str">
        <f t="shared" si="2"/>
        <v>2008-05</v>
      </c>
      <c r="C81" s="3">
        <v>39591.0</v>
      </c>
      <c r="D81" s="7" t="s">
        <v>212</v>
      </c>
      <c r="E81" s="8" t="s">
        <v>213</v>
      </c>
      <c r="F81" s="7">
        <v>213.0</v>
      </c>
      <c r="G81" s="9" t="s">
        <v>16</v>
      </c>
      <c r="H81" s="7" t="s">
        <v>61</v>
      </c>
    </row>
    <row r="82">
      <c r="A82" s="2" t="str">
        <f t="shared" si="1"/>
        <v>2008</v>
      </c>
      <c r="B82" s="2" t="str">
        <f t="shared" si="2"/>
        <v>2008-05</v>
      </c>
      <c r="C82" s="3">
        <v>39581.0</v>
      </c>
      <c r="D82" s="7" t="s">
        <v>214</v>
      </c>
      <c r="E82" s="8" t="s">
        <v>215</v>
      </c>
      <c r="F82" s="7">
        <v>22.0</v>
      </c>
      <c r="G82" s="7" t="s">
        <v>216</v>
      </c>
      <c r="H82" s="7" t="s">
        <v>107</v>
      </c>
    </row>
    <row r="83">
      <c r="A83" s="2" t="str">
        <f t="shared" si="1"/>
        <v>2008</v>
      </c>
      <c r="B83" s="2" t="str">
        <f t="shared" si="2"/>
        <v>2008-06</v>
      </c>
      <c r="C83" s="3">
        <v>39622.0</v>
      </c>
      <c r="D83" s="7" t="s">
        <v>217</v>
      </c>
      <c r="E83" s="5" t="s">
        <v>218</v>
      </c>
      <c r="F83" s="7">
        <v>410.0</v>
      </c>
      <c r="G83" s="7" t="s">
        <v>45</v>
      </c>
      <c r="H83" s="7" t="s">
        <v>13</v>
      </c>
      <c r="I83" s="7" t="s">
        <v>219</v>
      </c>
    </row>
    <row r="84">
      <c r="A84" s="2" t="str">
        <f t="shared" si="1"/>
        <v>2008</v>
      </c>
      <c r="B84" s="2" t="str">
        <f t="shared" si="2"/>
        <v>2008-06</v>
      </c>
      <c r="C84" s="3">
        <v>39611.0</v>
      </c>
      <c r="D84" s="7" t="s">
        <v>220</v>
      </c>
      <c r="E84" s="8" t="s">
        <v>221</v>
      </c>
      <c r="F84" s="6">
        <v>141728.0</v>
      </c>
      <c r="G84" s="9" t="s">
        <v>16</v>
      </c>
      <c r="H84" s="7" t="s">
        <v>47</v>
      </c>
    </row>
    <row r="85">
      <c r="A85" s="2" t="str">
        <f t="shared" si="1"/>
        <v>2008</v>
      </c>
      <c r="B85" s="2" t="str">
        <f t="shared" si="2"/>
        <v>2008-12</v>
      </c>
      <c r="C85" s="3">
        <v>39804.0</v>
      </c>
      <c r="D85" s="4" t="s">
        <v>222</v>
      </c>
      <c r="E85" s="5" t="s">
        <v>223</v>
      </c>
      <c r="F85" s="7">
        <v>64.0</v>
      </c>
      <c r="G85" s="7" t="s">
        <v>57</v>
      </c>
      <c r="H85" s="7" t="s">
        <v>107</v>
      </c>
    </row>
    <row r="86">
      <c r="A86" s="2" t="str">
        <f t="shared" si="1"/>
        <v>2009</v>
      </c>
      <c r="B86" s="2" t="str">
        <f t="shared" si="2"/>
        <v>2009-01</v>
      </c>
      <c r="C86" s="3">
        <v>39829.0</v>
      </c>
      <c r="D86" s="7" t="s">
        <v>224</v>
      </c>
      <c r="E86" s="8" t="s">
        <v>225</v>
      </c>
      <c r="F86" s="7">
        <v>40.0</v>
      </c>
      <c r="G86" s="7" t="s">
        <v>132</v>
      </c>
      <c r="H86" s="7" t="s">
        <v>107</v>
      </c>
      <c r="I86" s="7" t="s">
        <v>226</v>
      </c>
    </row>
    <row r="87">
      <c r="A87" s="2" t="str">
        <f t="shared" si="1"/>
        <v>2009</v>
      </c>
      <c r="B87" s="2" t="str">
        <f t="shared" si="2"/>
        <v>2009-01</v>
      </c>
      <c r="C87" s="3">
        <v>39818.0</v>
      </c>
      <c r="D87" s="7" t="s">
        <v>227</v>
      </c>
      <c r="E87" s="8" t="s">
        <v>228</v>
      </c>
      <c r="F87" s="7">
        <v>177.0</v>
      </c>
      <c r="G87" s="17" t="s">
        <v>37</v>
      </c>
      <c r="H87" s="7" t="s">
        <v>107</v>
      </c>
    </row>
    <row r="88">
      <c r="A88" s="2" t="str">
        <f t="shared" si="1"/>
        <v>2009</v>
      </c>
      <c r="B88" s="2" t="str">
        <f t="shared" si="2"/>
        <v>2009-04</v>
      </c>
      <c r="C88" s="3">
        <v>39926.0</v>
      </c>
      <c r="D88" s="7" t="s">
        <v>229</v>
      </c>
      <c r="E88" s="5" t="s">
        <v>230</v>
      </c>
      <c r="G88" s="7" t="s">
        <v>116</v>
      </c>
    </row>
    <row r="89">
      <c r="A89" s="2" t="str">
        <f t="shared" si="1"/>
        <v>2009</v>
      </c>
      <c r="B89" s="2" t="str">
        <f t="shared" si="2"/>
        <v>2009-05</v>
      </c>
      <c r="C89" s="3">
        <v>39950.0</v>
      </c>
      <c r="D89" s="7" t="s">
        <v>231</v>
      </c>
      <c r="E89" s="5" t="s">
        <v>232</v>
      </c>
      <c r="G89" s="7" t="s">
        <v>69</v>
      </c>
      <c r="H89" s="7" t="s">
        <v>107</v>
      </c>
    </row>
    <row r="90">
      <c r="A90" s="2" t="str">
        <f t="shared" si="1"/>
        <v>2009</v>
      </c>
      <c r="B90" s="2" t="str">
        <f t="shared" si="2"/>
        <v>2009-05</v>
      </c>
      <c r="C90" s="3">
        <v>39938.0</v>
      </c>
      <c r="D90" s="7" t="s">
        <v>233</v>
      </c>
      <c r="E90" s="5" t="s">
        <v>234</v>
      </c>
      <c r="F90" s="7">
        <v>183.0</v>
      </c>
      <c r="G90" s="7" t="s">
        <v>72</v>
      </c>
      <c r="H90" s="7" t="s">
        <v>13</v>
      </c>
      <c r="I90" s="7" t="s">
        <v>90</v>
      </c>
    </row>
    <row r="91">
      <c r="A91" s="2" t="str">
        <f t="shared" si="1"/>
        <v>2009</v>
      </c>
      <c r="B91" s="2" t="str">
        <f t="shared" si="2"/>
        <v>2009-05</v>
      </c>
      <c r="C91" s="3">
        <v>39953.0</v>
      </c>
      <c r="D91" s="7" t="s">
        <v>235</v>
      </c>
      <c r="E91" s="5" t="s">
        <v>236</v>
      </c>
      <c r="F91" s="7">
        <v>619.0</v>
      </c>
      <c r="G91" s="7" t="s">
        <v>72</v>
      </c>
      <c r="H91" s="7" t="s">
        <v>12</v>
      </c>
      <c r="I91" s="7" t="s">
        <v>93</v>
      </c>
    </row>
    <row r="92">
      <c r="A92" s="2" t="str">
        <f t="shared" si="1"/>
        <v>2009</v>
      </c>
      <c r="B92" s="2" t="str">
        <f t="shared" si="2"/>
        <v>2009-08</v>
      </c>
      <c r="C92" s="13">
        <v>40053.0</v>
      </c>
      <c r="D92" s="7" t="s">
        <v>237</v>
      </c>
      <c r="E92" s="8" t="s">
        <v>238</v>
      </c>
      <c r="G92" s="7" t="s">
        <v>195</v>
      </c>
      <c r="H92" s="7" t="s">
        <v>12</v>
      </c>
    </row>
    <row r="93">
      <c r="A93" s="2" t="str">
        <f t="shared" si="1"/>
        <v>2009</v>
      </c>
      <c r="B93" s="2" t="str">
        <f t="shared" si="2"/>
        <v>2009-08</v>
      </c>
      <c r="C93" s="3">
        <v>40026.0</v>
      </c>
      <c r="D93" s="4" t="s">
        <v>239</v>
      </c>
      <c r="E93" s="5" t="s">
        <v>240</v>
      </c>
      <c r="F93" s="7">
        <v>612.0</v>
      </c>
      <c r="G93" s="7" t="s">
        <v>20</v>
      </c>
      <c r="H93" s="7" t="s">
        <v>107</v>
      </c>
    </row>
    <row r="94">
      <c r="A94" s="2" t="str">
        <f t="shared" si="1"/>
        <v>2009</v>
      </c>
      <c r="B94" s="2" t="str">
        <f t="shared" si="2"/>
        <v>2009-10</v>
      </c>
      <c r="C94" s="3">
        <v>40108.0</v>
      </c>
      <c r="D94" s="7" t="s">
        <v>55</v>
      </c>
      <c r="E94" s="8" t="s">
        <v>241</v>
      </c>
      <c r="F94" s="6">
        <v>3331.0</v>
      </c>
      <c r="G94" s="7" t="s">
        <v>75</v>
      </c>
      <c r="H94" s="7" t="s">
        <v>12</v>
      </c>
    </row>
    <row r="95">
      <c r="A95" s="2" t="str">
        <f t="shared" si="1"/>
        <v>2009</v>
      </c>
      <c r="B95" s="2" t="str">
        <f t="shared" si="2"/>
        <v>2009-11</v>
      </c>
      <c r="C95" s="18">
        <v>40121.0</v>
      </c>
      <c r="D95" s="7" t="s">
        <v>242</v>
      </c>
      <c r="E95" s="8" t="s">
        <v>243</v>
      </c>
      <c r="G95" s="9" t="s">
        <v>37</v>
      </c>
    </row>
    <row r="96">
      <c r="A96" s="2" t="str">
        <f t="shared" si="1"/>
        <v>2009</v>
      </c>
      <c r="B96" s="2" t="str">
        <f t="shared" si="2"/>
        <v>2009-12</v>
      </c>
      <c r="C96" s="3">
        <v>40149.0</v>
      </c>
      <c r="D96" s="7" t="s">
        <v>244</v>
      </c>
      <c r="E96" s="5" t="s">
        <v>245</v>
      </c>
      <c r="F96" s="7">
        <v>682.0</v>
      </c>
      <c r="G96" s="7" t="s">
        <v>110</v>
      </c>
      <c r="H96" s="7" t="s">
        <v>246</v>
      </c>
    </row>
    <row r="97">
      <c r="A97" s="2" t="str">
        <f t="shared" si="1"/>
        <v>2010</v>
      </c>
      <c r="B97" s="2" t="str">
        <f t="shared" si="2"/>
        <v>2010-02</v>
      </c>
      <c r="C97" s="3">
        <v>40233.0</v>
      </c>
      <c r="D97" s="7" t="s">
        <v>247</v>
      </c>
      <c r="E97" s="5" t="s">
        <v>248</v>
      </c>
      <c r="G97" s="7" t="s">
        <v>69</v>
      </c>
      <c r="H97" s="7" t="s">
        <v>12</v>
      </c>
    </row>
    <row r="98">
      <c r="A98" s="2" t="str">
        <f t="shared" si="1"/>
        <v>2010</v>
      </c>
      <c r="B98" s="2" t="str">
        <f t="shared" si="2"/>
        <v>2010-03</v>
      </c>
      <c r="C98" s="3">
        <v>40252.0</v>
      </c>
      <c r="D98" s="7" t="s">
        <v>114</v>
      </c>
      <c r="E98" s="8" t="s">
        <v>249</v>
      </c>
      <c r="F98" s="6">
        <v>1595.0</v>
      </c>
      <c r="G98" s="7" t="s">
        <v>116</v>
      </c>
      <c r="H98" s="7" t="s">
        <v>12</v>
      </c>
    </row>
    <row r="99">
      <c r="A99" s="2" t="str">
        <f t="shared" si="1"/>
        <v>2010</v>
      </c>
      <c r="B99" s="2" t="str">
        <f t="shared" si="2"/>
        <v>2010-04</v>
      </c>
      <c r="C99" s="3">
        <v>40295.0</v>
      </c>
      <c r="D99" s="7" t="s">
        <v>250</v>
      </c>
      <c r="E99" s="5" t="s">
        <v>251</v>
      </c>
      <c r="F99" s="7">
        <v>425.0</v>
      </c>
      <c r="G99" s="7" t="s">
        <v>101</v>
      </c>
      <c r="H99" s="7" t="s">
        <v>12</v>
      </c>
      <c r="I99" s="7" t="s">
        <v>102</v>
      </c>
    </row>
    <row r="100">
      <c r="A100" s="2" t="str">
        <f t="shared" si="1"/>
        <v>2010</v>
      </c>
      <c r="B100" s="2" t="str">
        <f t="shared" si="2"/>
        <v>2010-06</v>
      </c>
      <c r="C100" s="3">
        <v>40345.0</v>
      </c>
      <c r="D100" s="7" t="s">
        <v>252</v>
      </c>
      <c r="E100" s="5" t="s">
        <v>253</v>
      </c>
      <c r="F100" s="7">
        <v>7.0</v>
      </c>
      <c r="G100" s="7" t="s">
        <v>28</v>
      </c>
      <c r="H100" s="7" t="s">
        <v>254</v>
      </c>
    </row>
    <row r="101">
      <c r="A101" s="2" t="str">
        <f t="shared" si="1"/>
        <v>2010</v>
      </c>
      <c r="B101" s="2" t="str">
        <f t="shared" si="2"/>
        <v>2010-06</v>
      </c>
      <c r="C101" s="13">
        <v>40355.0</v>
      </c>
      <c r="D101" s="7" t="s">
        <v>255</v>
      </c>
      <c r="E101" s="8" t="s">
        <v>256</v>
      </c>
      <c r="G101" s="7" t="s">
        <v>257</v>
      </c>
      <c r="H101" s="7" t="s">
        <v>12</v>
      </c>
    </row>
    <row r="102">
      <c r="A102" s="2" t="str">
        <f t="shared" si="1"/>
        <v>2010</v>
      </c>
      <c r="B102" s="2" t="str">
        <f t="shared" si="2"/>
        <v>2010-06</v>
      </c>
      <c r="C102" s="3">
        <v>40344.0</v>
      </c>
      <c r="D102" s="7" t="s">
        <v>258</v>
      </c>
      <c r="E102" s="5" t="s">
        <v>259</v>
      </c>
      <c r="G102" s="7" t="s">
        <v>20</v>
      </c>
      <c r="H102" s="7" t="s">
        <v>12</v>
      </c>
    </row>
    <row r="103">
      <c r="A103" s="2" t="str">
        <f t="shared" si="1"/>
        <v>2010</v>
      </c>
      <c r="B103" s="2" t="str">
        <f t="shared" si="2"/>
        <v>2010-07</v>
      </c>
      <c r="C103" s="3">
        <v>40378.0</v>
      </c>
      <c r="D103" s="7" t="s">
        <v>260</v>
      </c>
      <c r="E103" s="8" t="s">
        <v>261</v>
      </c>
      <c r="G103" s="7" t="s">
        <v>178</v>
      </c>
      <c r="H103" s="7" t="s">
        <v>47</v>
      </c>
    </row>
    <row r="104">
      <c r="A104" s="2" t="str">
        <f t="shared" si="1"/>
        <v>2010</v>
      </c>
      <c r="B104" s="2" t="str">
        <f t="shared" si="2"/>
        <v>2010-09</v>
      </c>
      <c r="C104" s="19">
        <v>40423.0</v>
      </c>
      <c r="D104" s="10" t="s">
        <v>262</v>
      </c>
      <c r="E104" s="5" t="s">
        <v>263</v>
      </c>
      <c r="G104" s="7" t="s">
        <v>20</v>
      </c>
      <c r="H104" s="7" t="s">
        <v>12</v>
      </c>
    </row>
    <row r="105">
      <c r="A105" s="2" t="str">
        <f t="shared" si="1"/>
        <v>2010</v>
      </c>
      <c r="B105" s="2" t="str">
        <f t="shared" si="2"/>
        <v>2010-09</v>
      </c>
      <c r="C105" s="3">
        <v>40434.0</v>
      </c>
      <c r="D105" s="7" t="s">
        <v>264</v>
      </c>
      <c r="E105" s="8" t="s">
        <v>265</v>
      </c>
      <c r="F105" s="7">
        <v>241.0</v>
      </c>
      <c r="G105" s="7" t="s">
        <v>266</v>
      </c>
      <c r="H105" s="7" t="s">
        <v>12</v>
      </c>
    </row>
    <row r="106">
      <c r="A106" s="2" t="str">
        <f t="shared" si="1"/>
        <v>2011</v>
      </c>
      <c r="B106" s="2" t="str">
        <f t="shared" si="2"/>
        <v>2011-03</v>
      </c>
      <c r="C106" s="3">
        <v>40615.0</v>
      </c>
      <c r="D106" s="7" t="s">
        <v>267</v>
      </c>
      <c r="E106" s="8" t="s">
        <v>268</v>
      </c>
      <c r="G106" s="7" t="s">
        <v>20</v>
      </c>
      <c r="H106" s="7" t="s">
        <v>12</v>
      </c>
      <c r="I106" s="7" t="s">
        <v>93</v>
      </c>
    </row>
    <row r="107">
      <c r="A107" s="2" t="str">
        <f t="shared" si="1"/>
        <v>2011</v>
      </c>
      <c r="B107" s="2" t="str">
        <f t="shared" si="2"/>
        <v>2011-06</v>
      </c>
      <c r="C107" s="3">
        <v>40697.0</v>
      </c>
      <c r="D107" s="7" t="s">
        <v>16</v>
      </c>
      <c r="E107" s="8" t="s">
        <v>269</v>
      </c>
      <c r="F107" s="7">
        <v>437.0</v>
      </c>
      <c r="G107" s="9" t="s">
        <v>16</v>
      </c>
      <c r="H107" s="7" t="s">
        <v>12</v>
      </c>
      <c r="I107" s="7" t="s">
        <v>270</v>
      </c>
    </row>
    <row r="108">
      <c r="A108" s="2" t="str">
        <f t="shared" si="1"/>
        <v>2011</v>
      </c>
      <c r="B108" s="2" t="str">
        <f t="shared" si="2"/>
        <v>2011-07</v>
      </c>
      <c r="C108" s="3">
        <v>40729.0</v>
      </c>
      <c r="D108" s="7" t="s">
        <v>271</v>
      </c>
      <c r="E108" s="8" t="s">
        <v>272</v>
      </c>
      <c r="F108" s="7">
        <v>297.0</v>
      </c>
      <c r="G108" s="9" t="s">
        <v>16</v>
      </c>
      <c r="H108" s="7" t="s">
        <v>12</v>
      </c>
      <c r="I108" s="7" t="s">
        <v>273</v>
      </c>
    </row>
    <row r="109">
      <c r="A109" s="2" t="str">
        <f t="shared" si="1"/>
        <v>2012</v>
      </c>
      <c r="B109" s="2" t="str">
        <f t="shared" si="2"/>
        <v>2012-02</v>
      </c>
      <c r="C109" s="3">
        <v>40958.0</v>
      </c>
      <c r="D109" s="4" t="s">
        <v>274</v>
      </c>
      <c r="E109" s="5" t="s">
        <v>275</v>
      </c>
      <c r="F109" s="7">
        <v>19.0</v>
      </c>
      <c r="G109" s="7" t="s">
        <v>57</v>
      </c>
      <c r="H109" s="7" t="s">
        <v>276</v>
      </c>
    </row>
    <row r="110">
      <c r="A110" s="2" t="str">
        <f t="shared" si="1"/>
        <v>2012</v>
      </c>
      <c r="B110" s="2" t="str">
        <f t="shared" si="2"/>
        <v>2012-03</v>
      </c>
      <c r="C110" s="3">
        <v>40985.0</v>
      </c>
      <c r="D110" s="7" t="s">
        <v>277</v>
      </c>
      <c r="E110" s="8" t="s">
        <v>278</v>
      </c>
      <c r="F110" s="7">
        <v>84.0</v>
      </c>
      <c r="G110" s="9" t="s">
        <v>37</v>
      </c>
      <c r="H110" s="7" t="s">
        <v>38</v>
      </c>
    </row>
    <row r="111">
      <c r="A111" s="2" t="str">
        <f t="shared" si="1"/>
        <v>2012</v>
      </c>
      <c r="B111" s="2" t="str">
        <f t="shared" si="2"/>
        <v>2012-03</v>
      </c>
      <c r="C111" s="3">
        <v>40985.0</v>
      </c>
      <c r="D111" s="7" t="s">
        <v>277</v>
      </c>
      <c r="E111" s="8" t="s">
        <v>279</v>
      </c>
      <c r="F111" s="7">
        <v>84.0</v>
      </c>
      <c r="G111" s="7" t="s">
        <v>198</v>
      </c>
      <c r="H111" s="7" t="s">
        <v>38</v>
      </c>
    </row>
    <row r="112">
      <c r="A112" s="2" t="str">
        <f t="shared" si="1"/>
        <v>2012</v>
      </c>
      <c r="B112" s="2" t="str">
        <f t="shared" si="2"/>
        <v>2012-09</v>
      </c>
      <c r="C112" s="3">
        <v>41171.0</v>
      </c>
      <c r="D112" s="7" t="s">
        <v>280</v>
      </c>
      <c r="E112" s="8" t="s">
        <v>281</v>
      </c>
      <c r="F112" s="7">
        <v>9.0</v>
      </c>
      <c r="G112" s="9" t="s">
        <v>16</v>
      </c>
      <c r="H112" s="7" t="s">
        <v>78</v>
      </c>
    </row>
    <row r="113">
      <c r="A113" s="2" t="str">
        <f t="shared" si="1"/>
        <v>2013</v>
      </c>
      <c r="B113" s="2" t="str">
        <f t="shared" si="2"/>
        <v>2013-03</v>
      </c>
      <c r="C113" s="3">
        <v>41339.0</v>
      </c>
      <c r="D113" s="7" t="s">
        <v>282</v>
      </c>
      <c r="E113" s="8" t="s">
        <v>283</v>
      </c>
      <c r="F113" s="7">
        <v>31.0</v>
      </c>
      <c r="G113" s="7" t="s">
        <v>178</v>
      </c>
      <c r="H113" s="7" t="s">
        <v>125</v>
      </c>
    </row>
    <row r="114">
      <c r="A114" s="2" t="str">
        <f t="shared" si="1"/>
        <v>2014</v>
      </c>
      <c r="B114" s="2" t="str">
        <f t="shared" si="2"/>
        <v>2014-05</v>
      </c>
      <c r="C114" s="19">
        <v>41762.0</v>
      </c>
      <c r="D114" s="7" t="s">
        <v>284</v>
      </c>
      <c r="E114" s="8" t="s">
        <v>285</v>
      </c>
      <c r="G114" s="7" t="s">
        <v>198</v>
      </c>
    </row>
    <row r="115">
      <c r="A115" s="2" t="str">
        <f t="shared" si="1"/>
        <v>2015</v>
      </c>
      <c r="B115" s="2" t="str">
        <f t="shared" si="2"/>
        <v>2015-12</v>
      </c>
      <c r="C115" s="3">
        <v>42353.0</v>
      </c>
      <c r="D115" s="7" t="s">
        <v>286</v>
      </c>
      <c r="E115" s="5" t="s">
        <v>287</v>
      </c>
      <c r="G115" s="7" t="s">
        <v>288</v>
      </c>
      <c r="H115" s="7" t="s">
        <v>107</v>
      </c>
    </row>
    <row r="116">
      <c r="A116" s="2" t="str">
        <f t="shared" si="1"/>
        <v>2016</v>
      </c>
      <c r="B116" s="2" t="str">
        <f t="shared" si="2"/>
        <v>2016-01</v>
      </c>
      <c r="C116" s="3">
        <v>42397.0</v>
      </c>
      <c r="D116" s="7" t="s">
        <v>289</v>
      </c>
      <c r="E116" s="8" t="s">
        <v>290</v>
      </c>
      <c r="F116" s="7">
        <v>32.0</v>
      </c>
      <c r="G116" s="7" t="s">
        <v>178</v>
      </c>
      <c r="H116" s="7" t="s">
        <v>13</v>
      </c>
    </row>
    <row r="117">
      <c r="A117" s="2" t="str">
        <f t="shared" si="1"/>
        <v>2016</v>
      </c>
      <c r="B117" s="2" t="str">
        <f t="shared" si="2"/>
        <v>2016-09</v>
      </c>
      <c r="C117" s="3">
        <v>42633.0</v>
      </c>
      <c r="D117" s="7" t="s">
        <v>291</v>
      </c>
      <c r="E117" s="5" t="s">
        <v>292</v>
      </c>
      <c r="G117" s="7" t="s">
        <v>198</v>
      </c>
    </row>
    <row r="118">
      <c r="A118" s="2" t="str">
        <f t="shared" si="1"/>
        <v>2016</v>
      </c>
      <c r="B118" s="2" t="str">
        <f t="shared" si="2"/>
        <v>2016-11</v>
      </c>
      <c r="C118" s="3">
        <v>42699.0</v>
      </c>
      <c r="D118" s="4" t="s">
        <v>128</v>
      </c>
      <c r="E118" s="5" t="s">
        <v>293</v>
      </c>
      <c r="F118" s="7" t="s">
        <v>294</v>
      </c>
      <c r="G118" s="7" t="s">
        <v>11</v>
      </c>
      <c r="H118" s="7" t="s">
        <v>38</v>
      </c>
    </row>
    <row r="119">
      <c r="A119" s="2" t="str">
        <f t="shared" si="1"/>
        <v>2017</v>
      </c>
      <c r="B119" s="2" t="str">
        <f t="shared" si="2"/>
        <v>2017-11</v>
      </c>
      <c r="C119" s="13">
        <v>43065.0</v>
      </c>
      <c r="D119" s="7" t="s">
        <v>295</v>
      </c>
      <c r="E119" s="5" t="s">
        <v>296</v>
      </c>
      <c r="G119" s="7" t="s">
        <v>69</v>
      </c>
      <c r="H119" s="7" t="s">
        <v>12</v>
      </c>
    </row>
    <row r="120">
      <c r="A120" s="2" t="str">
        <f t="shared" si="1"/>
        <v>2020</v>
      </c>
      <c r="B120" s="2" t="str">
        <f t="shared" si="2"/>
        <v>2020-01</v>
      </c>
      <c r="C120" s="3">
        <v>43838.0</v>
      </c>
      <c r="D120" s="7" t="s">
        <v>75</v>
      </c>
      <c r="E120" s="8" t="s">
        <v>297</v>
      </c>
      <c r="F120" s="7">
        <v>99.0</v>
      </c>
      <c r="G120" s="7" t="s">
        <v>75</v>
      </c>
      <c r="H120" s="7" t="s">
        <v>107</v>
      </c>
    </row>
    <row r="121">
      <c r="A121" s="2" t="str">
        <f t="shared" si="1"/>
        <v>2020</v>
      </c>
      <c r="B121" s="2" t="str">
        <f t="shared" si="2"/>
        <v>2020-03</v>
      </c>
      <c r="C121" s="3">
        <v>43916.0</v>
      </c>
      <c r="D121" s="7" t="s">
        <v>298</v>
      </c>
      <c r="E121" s="5" t="s">
        <v>299</v>
      </c>
      <c r="F121" s="7">
        <v>24.0</v>
      </c>
      <c r="G121" s="7" t="s">
        <v>16</v>
      </c>
      <c r="H121" s="7" t="s">
        <v>38</v>
      </c>
    </row>
    <row r="122">
      <c r="A122" s="2" t="str">
        <f t="shared" si="1"/>
        <v>2020</v>
      </c>
      <c r="B122" s="2" t="str">
        <f t="shared" si="2"/>
        <v>2020-10</v>
      </c>
      <c r="C122" s="3">
        <v>44114.0</v>
      </c>
      <c r="D122" s="7" t="s">
        <v>300</v>
      </c>
      <c r="E122" s="5" t="s">
        <v>301</v>
      </c>
      <c r="F122" s="7">
        <v>952.0</v>
      </c>
      <c r="G122" s="7" t="s">
        <v>178</v>
      </c>
      <c r="H122" s="7" t="s">
        <v>12</v>
      </c>
    </row>
    <row r="123">
      <c r="A123" s="2" t="str">
        <f t="shared" si="1"/>
        <v>2021</v>
      </c>
      <c r="B123" s="2" t="str">
        <f t="shared" si="2"/>
        <v>2021-02</v>
      </c>
      <c r="C123" s="3">
        <v>44247.0</v>
      </c>
      <c r="D123" s="7" t="s">
        <v>302</v>
      </c>
      <c r="E123" s="5" t="s">
        <v>303</v>
      </c>
      <c r="F123" s="7">
        <v>5.0</v>
      </c>
      <c r="G123" s="7" t="s">
        <v>110</v>
      </c>
      <c r="H123" s="7" t="s">
        <v>125</v>
      </c>
    </row>
    <row r="124">
      <c r="A124" s="2" t="str">
        <f t="shared" si="1"/>
        <v>2022</v>
      </c>
      <c r="B124" s="2" t="str">
        <f t="shared" si="2"/>
        <v>2022-08</v>
      </c>
      <c r="C124" s="3">
        <v>44802.0</v>
      </c>
      <c r="D124" s="7" t="s">
        <v>304</v>
      </c>
      <c r="E124" s="5" t="s">
        <v>305</v>
      </c>
      <c r="G124" s="7" t="s">
        <v>72</v>
      </c>
      <c r="H124" s="7" t="s">
        <v>47</v>
      </c>
    </row>
    <row r="125">
      <c r="A125" s="20"/>
      <c r="B125" s="21"/>
    </row>
    <row r="126">
      <c r="A126" s="20"/>
      <c r="B126" s="21"/>
    </row>
  </sheetData>
  <autoFilter ref="$A$1:$I$126">
    <sortState ref="A1:I126">
      <sortCondition ref="G1:G126"/>
      <sortCondition ref="E1:E126"/>
    </sortState>
  </autoFilter>
  <customSheetViews>
    <customSheetView guid="{0A8FD002-D6EB-4A5E-87C7-8986441A07D0}" filter="1" showAutoFilter="1">
      <autoFilter ref="$A$1:$I$126"/>
    </customSheetView>
  </customSheetView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location="Unblocking" ref="E19"/>
    <hyperlink r:id="rId19" ref="E20"/>
    <hyperlink r:id="rId20" location="Unblocking" ref="E21"/>
    <hyperlink r:id="rId21" ref="E22"/>
    <hyperlink r:id="rId22" location="Blocked_users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location="Blocks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location="Enforcing_bans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location="Meatpuppetry" ref="E74"/>
    <hyperlink r:id="rId74" ref="E75"/>
    <hyperlink r:id="rId75" location="Confidential_evidence" ref="E76"/>
    <hyperlink r:id="rId76" ref="E77"/>
    <hyperlink r:id="rId77" ref="E78"/>
    <hyperlink r:id="rId78" ref="E79"/>
    <hyperlink r:id="rId79" location="Involved_admins" ref="E80"/>
    <hyperlink r:id="rId80" ref="E81"/>
    <hyperlink r:id="rId81" ref="E82"/>
    <hyperlink r:id="rId82" ref="E83"/>
    <hyperlink r:id="rId83" location="Request_for_global_(un)block" ref="E84"/>
    <hyperlink r:id="rId84" ref="E85"/>
    <hyperlink r:id="rId85" ref="E86"/>
    <hyperlink r:id="rId86" ref="E87"/>
    <hyperlink r:id="rId87" location="Removal_of_permissions" ref="E88"/>
    <hyperlink r:id="rId88" location="Indefinite_blocks" ref="E89"/>
    <hyperlink r:id="rId89" ref="E90"/>
    <hyperlink r:id="rId90" ref="E91"/>
    <hyperlink r:id="rId91" location="Other_important_information" ref="E92"/>
    <hyperlink r:id="rId92" ref="E93"/>
    <hyperlink r:id="rId93" location="Conditional_unblock" ref="E94"/>
    <hyperlink r:id="rId94" location="Blocked_users" ref="E95"/>
    <hyperlink r:id="rId95" ref="E96"/>
    <hyperlink r:id="rId96" location="Community_bans_and_restrictions" ref="E97"/>
    <hyperlink r:id="rId97" ref="E98"/>
    <hyperlink r:id="rId98" ref="E99"/>
    <hyperlink r:id="rId99" ref="E100"/>
    <hyperlink r:id="rId100" location="CheckUser_blocks" ref="E101"/>
    <hyperlink r:id="rId101" location="Exemptions" ref="E102"/>
    <hyperlink r:id="rId102" location="Statement_on_checkuser_blocks" ref="E103"/>
    <hyperlink r:id="rId103" location="Edits_by_and_on_behalf_of_banned_editors" ref="E104"/>
    <hyperlink r:id="rId104" ref="E105"/>
    <hyperlink r:id="rId105" location="G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location="Modifications_by_administrators" ref="E114"/>
    <hyperlink r:id="rId114" location="Clearly_not_being_here_to_build_an_encyclopedia" ref="E115"/>
    <hyperlink r:id="rId115" ref="E116"/>
    <hyperlink r:id="rId116" location="Appeals_of_bans_imposed_by_the_community" ref="E117"/>
    <hyperlink r:id="rId117" location="Unregistered_(IP_or_not_logged_in)_users" ref="E118"/>
    <hyperlink r:id="rId118" location="Unacceptable_unblocking" ref="E119"/>
    <hyperlink r:id="rId119" ref="E120"/>
    <hyperlink r:id="rId120" ref="E121"/>
    <hyperlink r:id="rId121" location="Oversight_blocks" ref="E122"/>
    <hyperlink r:id="rId122" ref="E123"/>
    <hyperlink r:id="rId123" location="Special_Circumstances_Blocks" ref="E124"/>
  </hyperlinks>
  <drawing r:id="rId1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306</v>
      </c>
      <c r="D1" s="22" t="s">
        <v>307</v>
      </c>
    </row>
    <row r="2">
      <c r="B2" s="23">
        <f>COUNTIF('list of links and pages'!H$2:H$123,A2)
</f>
        <v>0</v>
      </c>
      <c r="D2" s="23" t="s">
        <v>12</v>
      </c>
      <c r="E2" s="7">
        <v>50.0</v>
      </c>
    </row>
    <row r="3">
      <c r="A3" s="23" t="str">
        <f>IFERROR(__xludf.DUMMYFUNCTION("UNIQUE('list of links and pages'!H2:H123)"),"policy")</f>
        <v>policy</v>
      </c>
      <c r="B3" s="23">
        <f>COUNTIF('list of links and pages'!H$2:H$123,A3)
</f>
        <v>50</v>
      </c>
      <c r="D3" s="23" t="s">
        <v>125</v>
      </c>
      <c r="E3" s="23">
        <v>12.0</v>
      </c>
    </row>
    <row r="4">
      <c r="A4" s="23" t="str">
        <f>IFERROR(__xludf.DUMMYFUNCTION("""COMPUTED_VALUE"""),"how-to guide")</f>
        <v>how-to guide</v>
      </c>
      <c r="B4" s="23">
        <f>COUNTIF('list of links and pages'!H$2:H$123,A4)
</f>
        <v>3</v>
      </c>
      <c r="D4" s="23" t="s">
        <v>107</v>
      </c>
      <c r="E4" s="23">
        <v>11.0</v>
      </c>
    </row>
    <row r="5">
      <c r="A5" s="23"/>
      <c r="B5" s="23">
        <f>COUNTIF('list of links and pages'!H$2:H$123,A5)
</f>
        <v>0</v>
      </c>
      <c r="D5" s="23" t="s">
        <v>61</v>
      </c>
      <c r="E5" s="23">
        <v>10.0</v>
      </c>
    </row>
    <row r="6">
      <c r="A6" s="23" t="str">
        <f>IFERROR(__xludf.DUMMYFUNCTION("""COMPUTED_VALUE"""),"information page")</f>
        <v>information page</v>
      </c>
      <c r="B6" s="23">
        <f>COUNTIF('list of links and pages'!H$2:H$123,A6)
</f>
        <v>8</v>
      </c>
      <c r="D6" s="23" t="s">
        <v>38</v>
      </c>
      <c r="E6" s="23">
        <v>8.0</v>
      </c>
    </row>
    <row r="7">
      <c r="A7" s="23" t="str">
        <f>IFERROR(__xludf.DUMMYFUNCTION("""COMPUTED_VALUE"""),"service and assistance")</f>
        <v>service and assistance</v>
      </c>
      <c r="B7" s="23">
        <f>COUNTIF('list of links and pages'!H$2:H$123,A7)
</f>
        <v>2</v>
      </c>
      <c r="D7" s="23" t="s">
        <v>13</v>
      </c>
      <c r="E7" s="23">
        <v>6.0</v>
      </c>
    </row>
    <row r="8">
      <c r="A8" s="23" t="str">
        <f>IFERROR(__xludf.DUMMYFUNCTION("""COMPUTED_VALUE"""),"guidelines")</f>
        <v>guidelines</v>
      </c>
      <c r="B8" s="23">
        <f>COUNTIF('list of links and pages'!H$2:H$123,A8)
</f>
        <v>10</v>
      </c>
      <c r="D8" s="23" t="s">
        <v>47</v>
      </c>
      <c r="E8" s="23">
        <v>5.0</v>
      </c>
    </row>
    <row r="9">
      <c r="A9" s="23" t="str">
        <f>IFERROR(__xludf.DUMMYFUNCTION("""COMPUTED_VALUE"""),"article")</f>
        <v>article</v>
      </c>
      <c r="B9" s="23">
        <f>COUNTIF('list of links and pages'!H$2:H$123,A9)
</f>
        <v>1</v>
      </c>
      <c r="D9" s="23" t="s">
        <v>17</v>
      </c>
      <c r="E9" s="23">
        <v>3.0</v>
      </c>
    </row>
    <row r="10">
      <c r="A10" s="23" t="str">
        <f>IFERROR(__xludf.DUMMYFUNCTION("""COMPUTED_VALUE"""),"media")</f>
        <v>media</v>
      </c>
      <c r="B10" s="23">
        <f>COUNTIF('list of links and pages'!H$2:H$123,A10)
</f>
        <v>3</v>
      </c>
      <c r="D10" s="23" t="s">
        <v>78</v>
      </c>
      <c r="E10" s="23">
        <v>3.0</v>
      </c>
    </row>
    <row r="11">
      <c r="A11" s="23" t="str">
        <f>IFERROR(__xludf.DUMMYFUNCTION("""COMPUTED_VALUE"""),"accounts and governance")</f>
        <v>accounts and governance</v>
      </c>
      <c r="B11" s="23">
        <f>COUNTIF('list of links and pages'!H$2:H$123,A11)
</f>
        <v>6</v>
      </c>
      <c r="D11" s="23" t="s">
        <v>46</v>
      </c>
      <c r="E11" s="23">
        <v>2.0</v>
      </c>
    </row>
    <row r="12">
      <c r="A12" s="23" t="str">
        <f>IFERROR(__xludf.DUMMYFUNCTION("""COMPUTED_VALUE"""),"essay")</f>
        <v>essay</v>
      </c>
      <c r="B12" s="23">
        <f>COUNTIF('list of links and pages'!H$2:H$123,A12)
</f>
        <v>11</v>
      </c>
      <c r="D12" s="23" t="s">
        <v>254</v>
      </c>
      <c r="E12" s="23">
        <v>1.0</v>
      </c>
    </row>
    <row r="13">
      <c r="A13" s="23" t="str">
        <f>IFERROR(__xludf.DUMMYFUNCTION("""COMPUTED_VALUE"""),"user groups")</f>
        <v>user groups</v>
      </c>
      <c r="B13" s="23">
        <f>COUNTIF('list of links and pages'!H$2:H$123,A13)
</f>
        <v>1</v>
      </c>
      <c r="D13" s="23" t="s">
        <v>276</v>
      </c>
      <c r="E13" s="23">
        <v>1.0</v>
      </c>
    </row>
    <row r="14">
      <c r="A14" s="23" t="str">
        <f>IFERROR(__xludf.DUMMYFUNCTION("""COMPUTED_VALUE"""),"template")</f>
        <v>template</v>
      </c>
      <c r="B14" s="23">
        <f>COUNTIF('list of links and pages'!H$2:H$123,A14)
</f>
        <v>12</v>
      </c>
      <c r="D14" s="23" t="s">
        <v>246</v>
      </c>
      <c r="E14" s="23">
        <v>1.0</v>
      </c>
    </row>
    <row r="15">
      <c r="A15" s="23" t="str">
        <f>IFERROR(__xludf.DUMMYFUNCTION("""COMPUTED_VALUE"""),"log")</f>
        <v>log</v>
      </c>
      <c r="B15" s="23">
        <f>COUNTIF('list of links and pages'!H$2:H$123,A15)
</f>
        <v>1</v>
      </c>
      <c r="D15" s="23" t="s">
        <v>73</v>
      </c>
      <c r="E15" s="23">
        <v>1.0</v>
      </c>
    </row>
    <row r="16">
      <c r="A16" s="23" t="str">
        <f>IFERROR(__xludf.DUMMYFUNCTION("""COMPUTED_VALUE"""),"noticeboard")</f>
        <v>noticeboard</v>
      </c>
      <c r="B16" s="23">
        <f>COUNTIF('list of links and pages'!H$2:H$123,A16)
</f>
        <v>4</v>
      </c>
      <c r="D16" s="23" t="s">
        <v>133</v>
      </c>
      <c r="E16" s="23">
        <v>1.0</v>
      </c>
    </row>
    <row r="17">
      <c r="A17" s="23" t="str">
        <f>IFERROR(__xludf.DUMMYFUNCTION("""COMPUTED_VALUE"""),"project")</f>
        <v>project</v>
      </c>
      <c r="B17" s="23">
        <f>COUNTIF('list of links and pages'!H$2:H$123,A17)
</f>
        <v>1</v>
      </c>
      <c r="D17" s="23" t="s">
        <v>168</v>
      </c>
      <c r="E17" s="23">
        <v>1.0</v>
      </c>
    </row>
    <row r="18">
      <c r="A18" s="23" t="str">
        <f>IFERROR(__xludf.DUMMYFUNCTION("""COMPUTED_VALUE"""),"technical help")</f>
        <v>technical help</v>
      </c>
      <c r="B18" s="23">
        <f>COUNTIF('list of links and pages'!H$2:H$123,A18)
</f>
        <v>1</v>
      </c>
      <c r="D18" s="23" t="s">
        <v>165</v>
      </c>
      <c r="E18" s="23">
        <v>1.0</v>
      </c>
    </row>
    <row r="19">
      <c r="A19" s="23" t="str">
        <f>IFERROR(__xludf.DUMMYFUNCTION("""COMPUTED_VALUE"""),"tutorial")</f>
        <v>tutorial</v>
      </c>
      <c r="B19" s="23">
        <f>COUNTIF('list of links and pages'!H$2:H$123,A19)
</f>
        <v>1</v>
      </c>
      <c r="D19" s="23" t="s">
        <v>113</v>
      </c>
      <c r="E19" s="23">
        <v>1.0</v>
      </c>
    </row>
    <row r="20">
      <c r="A20" s="23" t="str">
        <f>IFERROR(__xludf.DUMMYFUNCTION("""COMPUTED_VALUE"""),"category")</f>
        <v>category</v>
      </c>
      <c r="B20" s="23">
        <f>COUNTIF('list of links and pages'!H$2:H$123,A20)
</f>
        <v>1</v>
      </c>
      <c r="E20" s="23">
        <v>0.0</v>
      </c>
    </row>
    <row r="21">
      <c r="A21" s="23" t="str">
        <f>IFERROR(__xludf.DUMMYFUNCTION("""COMPUTED_VALUE"""),"maintenance category")</f>
        <v>maintenance category</v>
      </c>
      <c r="B21" s="23">
        <f>COUNTIF('list of links and pages'!H$2:H$123,A21)
</f>
        <v>1</v>
      </c>
    </row>
    <row r="23">
      <c r="A23" s="7" t="s">
        <v>308</v>
      </c>
      <c r="B23" s="23">
        <f>SUM(B2:B21)</f>
        <v>117</v>
      </c>
      <c r="D23" s="7" t="s">
        <v>308</v>
      </c>
      <c r="E23" s="23">
        <f>SUM(E2:E20)</f>
        <v>118</v>
      </c>
      <c r="G23" s="24">
        <f>(E2+E5)/E23</f>
        <v>0.5084745763</v>
      </c>
      <c r="H23" s="7" t="s">
        <v>309</v>
      </c>
    </row>
    <row r="26">
      <c r="A26" s="22" t="s">
        <v>310</v>
      </c>
    </row>
  </sheetData>
  <mergeCells count="3">
    <mergeCell ref="A1:B1"/>
    <mergeCell ref="D1:E1"/>
    <mergeCell ref="A26:I26"/>
  </mergeCells>
  <conditionalFormatting sqref="E23">
    <cfRule type="expression" dxfId="0" priority="1">
      <formula>B23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11.75"/>
    <col customWidth="1" min="4" max="4" width="24.13"/>
    <col customWidth="1" min="5" max="5" width="23.38"/>
    <col customWidth="1" min="16" max="16" width="20.63"/>
  </cols>
  <sheetData>
    <row r="1">
      <c r="A1" s="25" t="s">
        <v>311</v>
      </c>
      <c r="G1" s="1" t="s">
        <v>312</v>
      </c>
      <c r="L1" s="25" t="s">
        <v>313</v>
      </c>
      <c r="M1" s="25"/>
      <c r="N1" s="25"/>
      <c r="O1" s="25"/>
      <c r="P1" s="25"/>
      <c r="Q1" s="25"/>
      <c r="R1" s="25" t="s">
        <v>314</v>
      </c>
    </row>
    <row r="2">
      <c r="A2" s="7" t="s">
        <v>0</v>
      </c>
      <c r="B2" s="7" t="s">
        <v>315</v>
      </c>
      <c r="C2" s="7" t="s">
        <v>316</v>
      </c>
      <c r="D2" s="7" t="s">
        <v>317</v>
      </c>
      <c r="E2" s="7" t="s">
        <v>318</v>
      </c>
      <c r="G2" s="7" t="s">
        <v>61</v>
      </c>
      <c r="L2" s="7" t="s">
        <v>1</v>
      </c>
      <c r="M2" s="7" t="s">
        <v>1</v>
      </c>
      <c r="N2" s="7" t="s">
        <v>319</v>
      </c>
      <c r="O2" s="7" t="s">
        <v>320</v>
      </c>
      <c r="P2" s="7" t="s">
        <v>321</v>
      </c>
      <c r="Q2" s="7" t="s">
        <v>320</v>
      </c>
    </row>
    <row r="3">
      <c r="A3" s="7">
        <v>2001.0</v>
      </c>
      <c r="B3" s="23">
        <f>COUNTIF('list of links and pages'!A$2:A$126,A3)
</f>
        <v>5</v>
      </c>
      <c r="C3" s="23">
        <f>B3</f>
        <v>5</v>
      </c>
      <c r="D3" s="23">
        <f>COUNTIFS('list of links and pages'!A$2:A$124,"="&amp;A3,'list of links and pages'!H$2:H$124,"="&amp;$G$2)+COUNTIFS('list of links and pages'!A$2:A$124,"="&amp;A3,'list of links and pages'!H$2:H$124,"="&amp;$G$3)
</f>
        <v>3</v>
      </c>
      <c r="E3" s="7">
        <f>D3</f>
        <v>3</v>
      </c>
      <c r="G3" s="7" t="s">
        <v>12</v>
      </c>
      <c r="L3" s="26">
        <v>36892.0</v>
      </c>
      <c r="M3" s="2" t="str">
        <f t="shared" ref="M3:M268" si="1">text(L3,"yyyy-mm")</f>
        <v>2001-01</v>
      </c>
      <c r="N3" s="23">
        <f>COUNTIF('list of links and pages'!B$2:B$126,L3)
</f>
        <v>0</v>
      </c>
      <c r="O3" s="23">
        <f>N3</f>
        <v>0</v>
      </c>
      <c r="P3" s="7">
        <f>COUNTIFS('list of links and pages'!B$2:B$124,"="&amp;M3,'list of links and pages'!H$2:H$124,"="&amp;$G$2)+COUNTIFS('list of links and pages'!B$2:B$124,"="&amp;M3,'list of links and pages'!H$2:H$124,"="&amp;$G$3)</f>
        <v>0</v>
      </c>
      <c r="Q3" s="23">
        <f>P3</f>
        <v>0</v>
      </c>
    </row>
    <row r="4">
      <c r="A4" s="7">
        <v>2002.0</v>
      </c>
      <c r="B4" s="23">
        <f>COUNTIF('list of links and pages'!A$2:A$126,A4)
</f>
        <v>4</v>
      </c>
      <c r="C4" s="23">
        <f t="shared" ref="C4:C24" si="2">B4+C3</f>
        <v>9</v>
      </c>
      <c r="D4" s="23">
        <f>COUNTIFS('list of links and pages'!A$2:A$124,"="&amp;A4,'list of links and pages'!H$2:H$124,"="&amp;$G$2)+COUNTIFS('list of links and pages'!A$2:A$124,"="&amp;A4,'list of links and pages'!H$2:H$124,"="&amp;$G$3)
</f>
        <v>2</v>
      </c>
      <c r="E4" s="7">
        <f t="shared" ref="E4:E24" si="3">D4+E3</f>
        <v>5</v>
      </c>
      <c r="L4" s="27">
        <v>36923.0</v>
      </c>
      <c r="M4" s="2" t="str">
        <f t="shared" si="1"/>
        <v>2001-02</v>
      </c>
      <c r="N4" s="23">
        <f>COUNTIF('list of links and pages'!B$2:B$126,L4)
</f>
        <v>0</v>
      </c>
      <c r="O4" s="23">
        <f t="shared" ref="O4:O268" si="4">N4+O3</f>
        <v>0</v>
      </c>
      <c r="P4" s="7">
        <f>COUNTIFS('list of links and pages'!B$2:B$124,"="&amp;M4,'list of links and pages'!H$2:H$124,"="&amp;$G$2)+COUNTIFS('list of links and pages'!B$2:B$124,"="&amp;M4,'list of links and pages'!H$2:H$124,"="&amp;$G$3)</f>
        <v>0</v>
      </c>
      <c r="Q4" s="23">
        <f t="shared" ref="Q4:Q285" si="5">P4+Q3</f>
        <v>0</v>
      </c>
    </row>
    <row r="5">
      <c r="A5" s="7">
        <v>2003.0</v>
      </c>
      <c r="B5" s="23">
        <f>COUNTIF('list of links and pages'!A$2:A$126,A5)
</f>
        <v>16</v>
      </c>
      <c r="C5" s="23">
        <f t="shared" si="2"/>
        <v>25</v>
      </c>
      <c r="D5" s="23">
        <f>COUNTIFS('list of links and pages'!A$2:A$124,"="&amp;A5,'list of links and pages'!H$2:H$124,"="&amp;$G$2)+COUNTIFS('list of links and pages'!A$2:A$124,"="&amp;A5,'list of links and pages'!H$2:H$124,"="&amp;$G$3)
</f>
        <v>12</v>
      </c>
      <c r="E5" s="7">
        <f t="shared" si="3"/>
        <v>17</v>
      </c>
      <c r="L5" s="26">
        <v>36951.0</v>
      </c>
      <c r="M5" s="2" t="str">
        <f t="shared" si="1"/>
        <v>2001-03</v>
      </c>
      <c r="N5" s="23">
        <f>COUNTIF('list of links and pages'!B$2:B$126,L5)
</f>
        <v>1</v>
      </c>
      <c r="O5" s="23">
        <f t="shared" si="4"/>
        <v>1</v>
      </c>
      <c r="P5" s="7">
        <f>COUNTIFS('list of links and pages'!B$2:B$124,"="&amp;M5,'list of links and pages'!H$2:H$124,"="&amp;$G$2)+COUNTIFS('list of links and pages'!B$2:B$124,"="&amp;M5,'list of links and pages'!H$2:H$124,"="&amp;$G$3)</f>
        <v>1</v>
      </c>
      <c r="Q5" s="23">
        <f t="shared" si="5"/>
        <v>1</v>
      </c>
    </row>
    <row r="6">
      <c r="A6" s="7">
        <v>2004.0</v>
      </c>
      <c r="B6" s="23">
        <f>COUNTIF('list of links and pages'!A$2:A$126,A6)
</f>
        <v>19</v>
      </c>
      <c r="C6" s="23">
        <f t="shared" si="2"/>
        <v>44</v>
      </c>
      <c r="D6" s="23">
        <f>COUNTIFS('list of links and pages'!A$2:A$124,"="&amp;A6,'list of links and pages'!H$2:H$124,"="&amp;$G$2)+COUNTIFS('list of links and pages'!A$2:A$124,"="&amp;A6,'list of links and pages'!H$2:H$124,"="&amp;$G$3)
</f>
        <v>11</v>
      </c>
      <c r="E6" s="7">
        <f t="shared" si="3"/>
        <v>28</v>
      </c>
      <c r="L6" s="27">
        <v>36982.0</v>
      </c>
      <c r="M6" s="2" t="str">
        <f t="shared" si="1"/>
        <v>2001-04</v>
      </c>
      <c r="N6" s="23">
        <f>COUNTIF('list of links and pages'!B$2:B$126,L6)
</f>
        <v>0</v>
      </c>
      <c r="O6" s="23">
        <f t="shared" si="4"/>
        <v>1</v>
      </c>
      <c r="P6" s="7">
        <f>COUNTIFS('list of links and pages'!B$2:B$124,"="&amp;M6,'list of links and pages'!H$2:H$124,"="&amp;$G$2)+COUNTIFS('list of links and pages'!B$2:B$124,"="&amp;M6,'list of links and pages'!H$2:H$124,"="&amp;$G$3)</f>
        <v>0</v>
      </c>
      <c r="Q6" s="23">
        <f t="shared" si="5"/>
        <v>1</v>
      </c>
    </row>
    <row r="7">
      <c r="A7" s="7">
        <v>2005.0</v>
      </c>
      <c r="B7" s="23">
        <f>COUNTIF('list of links and pages'!A$2:A$126,A7)
</f>
        <v>9</v>
      </c>
      <c r="C7" s="23">
        <f t="shared" si="2"/>
        <v>53</v>
      </c>
      <c r="D7" s="23">
        <f>COUNTIFS('list of links and pages'!A$2:A$124,"="&amp;A7,'list of links and pages'!H$2:H$124,"="&amp;$G$2)+COUNTIFS('list of links and pages'!A$2:A$124,"="&amp;A7,'list of links and pages'!H$2:H$124,"="&amp;$G$3)
</f>
        <v>4</v>
      </c>
      <c r="E7" s="7">
        <f t="shared" si="3"/>
        <v>32</v>
      </c>
      <c r="L7" s="27">
        <v>37012.0</v>
      </c>
      <c r="M7" s="2" t="str">
        <f t="shared" si="1"/>
        <v>2001-05</v>
      </c>
      <c r="N7" s="23">
        <f>COUNTIF('list of links and pages'!B$2:B$126,L7)
</f>
        <v>0</v>
      </c>
      <c r="O7" s="23">
        <f t="shared" si="4"/>
        <v>1</v>
      </c>
      <c r="P7" s="7">
        <f>COUNTIFS('list of links and pages'!B$2:B$124,"="&amp;M7,'list of links and pages'!H$2:H$124,"="&amp;$G$2)+COUNTIFS('list of links and pages'!B$2:B$124,"="&amp;M7,'list of links and pages'!H$2:H$124,"="&amp;$G$3)</f>
        <v>0</v>
      </c>
      <c r="Q7" s="23">
        <f t="shared" si="5"/>
        <v>1</v>
      </c>
    </row>
    <row r="8">
      <c r="A8" s="7">
        <v>2006.0</v>
      </c>
      <c r="B8" s="23">
        <f>COUNTIF('list of links and pages'!A$2:A$126,A8)
</f>
        <v>14</v>
      </c>
      <c r="C8" s="23">
        <f t="shared" si="2"/>
        <v>67</v>
      </c>
      <c r="D8" s="23">
        <f>COUNTIFS('list of links and pages'!A$2:A$124,"="&amp;A8,'list of links and pages'!H$2:H$124,"="&amp;$G$2)+COUNTIFS('list of links and pages'!A$2:A$124,"="&amp;A8,'list of links and pages'!H$2:H$124,"="&amp;$G$3)
</f>
        <v>6</v>
      </c>
      <c r="E8" s="7">
        <f t="shared" si="3"/>
        <v>38</v>
      </c>
      <c r="L8" s="27">
        <v>37043.0</v>
      </c>
      <c r="M8" s="2" t="str">
        <f t="shared" si="1"/>
        <v>2001-06</v>
      </c>
      <c r="N8" s="23">
        <f>COUNTIF('list of links and pages'!B$2:B$126,L8)
</f>
        <v>0</v>
      </c>
      <c r="O8" s="23">
        <f t="shared" si="4"/>
        <v>1</v>
      </c>
      <c r="P8" s="7">
        <f>COUNTIFS('list of links and pages'!B$2:B$124,"="&amp;M8,'list of links and pages'!H$2:H$124,"="&amp;$G$2)+COUNTIFS('list of links and pages'!B$2:B$124,"="&amp;M8,'list of links and pages'!H$2:H$124,"="&amp;$G$3)</f>
        <v>0</v>
      </c>
      <c r="Q8" s="23">
        <f t="shared" si="5"/>
        <v>1</v>
      </c>
    </row>
    <row r="9">
      <c r="A9" s="7">
        <v>2007.0</v>
      </c>
      <c r="B9" s="23">
        <f>COUNTIF('list of links and pages'!A$2:A$126,A9)
</f>
        <v>8</v>
      </c>
      <c r="C9" s="23">
        <f t="shared" si="2"/>
        <v>75</v>
      </c>
      <c r="D9" s="23">
        <f>COUNTIFS('list of links and pages'!A$2:A$124,"="&amp;A9,'list of links and pages'!H$2:H$124,"="&amp;$G$2)+COUNTIFS('list of links and pages'!A$2:A$124,"="&amp;A9,'list of links and pages'!H$2:H$124,"="&amp;$G$3)
</f>
        <v>3</v>
      </c>
      <c r="E9" s="7">
        <f t="shared" si="3"/>
        <v>41</v>
      </c>
      <c r="L9" s="27">
        <v>37073.0</v>
      </c>
      <c r="M9" s="2" t="str">
        <f t="shared" si="1"/>
        <v>2001-07</v>
      </c>
      <c r="N9" s="23">
        <f>COUNTIF('list of links and pages'!B$2:B$126,L9)
</f>
        <v>0</v>
      </c>
      <c r="O9" s="23">
        <f t="shared" si="4"/>
        <v>1</v>
      </c>
      <c r="P9" s="7">
        <f>COUNTIFS('list of links and pages'!B$2:B$124,"="&amp;M9,'list of links and pages'!H$2:H$124,"="&amp;$G$2)+COUNTIFS('list of links and pages'!B$2:B$124,"="&amp;M9,'list of links and pages'!H$2:H$124,"="&amp;$G$3)</f>
        <v>0</v>
      </c>
      <c r="Q9" s="23">
        <f t="shared" si="5"/>
        <v>1</v>
      </c>
    </row>
    <row r="10">
      <c r="A10" s="7">
        <v>2008.0</v>
      </c>
      <c r="B10" s="23">
        <f>COUNTIF('list of links and pages'!A$2:A$126,A10)
</f>
        <v>9</v>
      </c>
      <c r="C10" s="23">
        <f t="shared" si="2"/>
        <v>84</v>
      </c>
      <c r="D10" s="23">
        <f>COUNTIFS('list of links and pages'!A$2:A$124,"="&amp;A10,'list of links and pages'!H$2:H$124,"="&amp;$G$2)+COUNTIFS('list of links and pages'!A$2:A$124,"="&amp;A10,'list of links and pages'!H$2:H$124,"="&amp;$G$3)
</f>
        <v>4</v>
      </c>
      <c r="E10" s="7">
        <f t="shared" si="3"/>
        <v>45</v>
      </c>
      <c r="L10" s="27">
        <v>37104.0</v>
      </c>
      <c r="M10" s="2" t="str">
        <f t="shared" si="1"/>
        <v>2001-08</v>
      </c>
      <c r="N10" s="23">
        <f>COUNTIF('list of links and pages'!B$2:B$126,L10)
</f>
        <v>1</v>
      </c>
      <c r="O10" s="23">
        <f t="shared" si="4"/>
        <v>2</v>
      </c>
      <c r="P10" s="7">
        <f>COUNTIFS('list of links and pages'!B$2:B$124,"="&amp;M10,'list of links and pages'!H$2:H$124,"="&amp;$G$2)+COUNTIFS('list of links and pages'!B$2:B$124,"="&amp;M10,'list of links and pages'!H$2:H$124,"="&amp;$G$3)</f>
        <v>0</v>
      </c>
      <c r="Q10" s="23">
        <f t="shared" si="5"/>
        <v>1</v>
      </c>
    </row>
    <row r="11">
      <c r="A11" s="7">
        <v>2009.0</v>
      </c>
      <c r="B11" s="23">
        <f>COUNTIF('list of links and pages'!A$2:A$126,A11)
</f>
        <v>11</v>
      </c>
      <c r="C11" s="23">
        <f t="shared" si="2"/>
        <v>95</v>
      </c>
      <c r="D11" s="23">
        <f>COUNTIFS('list of links and pages'!A$2:A$124,"="&amp;A11,'list of links and pages'!H$2:H$124,"="&amp;$G$2)+COUNTIFS('list of links and pages'!A$2:A$124,"="&amp;A11,'list of links and pages'!H$2:H$124,"="&amp;$G$3)
</f>
        <v>3</v>
      </c>
      <c r="E11" s="7">
        <f t="shared" si="3"/>
        <v>48</v>
      </c>
      <c r="L11" s="27">
        <v>37135.0</v>
      </c>
      <c r="M11" s="2" t="str">
        <f t="shared" si="1"/>
        <v>2001-09</v>
      </c>
      <c r="N11" s="23">
        <f>COUNTIF('list of links and pages'!B$2:B$126,L11)
</f>
        <v>0</v>
      </c>
      <c r="O11" s="23">
        <f t="shared" si="4"/>
        <v>2</v>
      </c>
      <c r="P11" s="7">
        <f>COUNTIFS('list of links and pages'!B$2:B$124,"="&amp;M11,'list of links and pages'!H$2:H$124,"="&amp;$G$2)+COUNTIFS('list of links and pages'!B$2:B$124,"="&amp;M11,'list of links and pages'!H$2:H$124,"="&amp;$G$3)</f>
        <v>0</v>
      </c>
      <c r="Q11" s="23">
        <f t="shared" si="5"/>
        <v>1</v>
      </c>
    </row>
    <row r="12">
      <c r="A12" s="7">
        <v>2010.0</v>
      </c>
      <c r="B12" s="23">
        <f>COUNTIF('list of links and pages'!A$2:A$126,A12)
</f>
        <v>9</v>
      </c>
      <c r="C12" s="23">
        <f t="shared" si="2"/>
        <v>104</v>
      </c>
      <c r="D12" s="23">
        <f>COUNTIFS('list of links and pages'!A$2:A$124,"="&amp;A12,'list of links and pages'!H$2:H$124,"="&amp;$G$2)+COUNTIFS('list of links and pages'!A$2:A$124,"="&amp;A12,'list of links and pages'!H$2:H$124,"="&amp;$G$3)
</f>
        <v>7</v>
      </c>
      <c r="E12" s="7">
        <f t="shared" si="3"/>
        <v>55</v>
      </c>
      <c r="L12" s="27">
        <v>37165.0</v>
      </c>
      <c r="M12" s="2" t="str">
        <f t="shared" si="1"/>
        <v>2001-10</v>
      </c>
      <c r="N12" s="23">
        <f>COUNTIF('list of links and pages'!B$2:B$126,L12)
</f>
        <v>0</v>
      </c>
      <c r="O12" s="23">
        <f t="shared" si="4"/>
        <v>2</v>
      </c>
      <c r="P12" s="7">
        <f>COUNTIFS('list of links and pages'!B$2:B$124,"="&amp;M12,'list of links and pages'!H$2:H$124,"="&amp;$G$2)+COUNTIFS('list of links and pages'!B$2:B$124,"="&amp;M12,'list of links and pages'!H$2:H$124,"="&amp;$G$3)</f>
        <v>0</v>
      </c>
      <c r="Q12" s="23">
        <f t="shared" si="5"/>
        <v>1</v>
      </c>
    </row>
    <row r="13">
      <c r="A13" s="7">
        <v>2011.0</v>
      </c>
      <c r="B13" s="23">
        <f>COUNTIF('list of links and pages'!A$2:A$126,A13)
</f>
        <v>3</v>
      </c>
      <c r="C13" s="23">
        <f t="shared" si="2"/>
        <v>107</v>
      </c>
      <c r="D13" s="23">
        <f>COUNTIFS('list of links and pages'!A$2:A$124,"="&amp;A13,'list of links and pages'!H$2:H$124,"="&amp;$G$2)+COUNTIFS('list of links and pages'!A$2:A$124,"="&amp;A13,'list of links and pages'!H$2:H$124,"="&amp;$G$3)
</f>
        <v>3</v>
      </c>
      <c r="E13" s="7">
        <f t="shared" si="3"/>
        <v>58</v>
      </c>
      <c r="L13" s="27">
        <v>37196.0</v>
      </c>
      <c r="M13" s="2" t="str">
        <f t="shared" si="1"/>
        <v>2001-11</v>
      </c>
      <c r="N13" s="23">
        <f>COUNTIF('list of links and pages'!B$2:B$126,L13)
</f>
        <v>2</v>
      </c>
      <c r="O13" s="23">
        <f t="shared" si="4"/>
        <v>4</v>
      </c>
      <c r="P13" s="7">
        <f>COUNTIFS('list of links and pages'!B$2:B$124,"="&amp;M13,'list of links and pages'!H$2:H$124,"="&amp;$G$2)+COUNTIFS('list of links and pages'!B$2:B$124,"="&amp;M13,'list of links and pages'!H$2:H$124,"="&amp;$G$3)</f>
        <v>2</v>
      </c>
      <c r="Q13" s="23">
        <f t="shared" si="5"/>
        <v>3</v>
      </c>
    </row>
    <row r="14">
      <c r="A14" s="7">
        <v>2012.0</v>
      </c>
      <c r="B14" s="23">
        <f>COUNTIF('list of links and pages'!A$2:A$126,A14)
</f>
        <v>4</v>
      </c>
      <c r="C14" s="23">
        <f t="shared" si="2"/>
        <v>111</v>
      </c>
      <c r="D14" s="23">
        <f>COUNTIFS('list of links and pages'!A$2:A$124,"="&amp;A14,'list of links and pages'!H$2:H$124,"="&amp;$G$2)+COUNTIFS('list of links and pages'!A$2:A$124,"="&amp;A14,'list of links and pages'!H$2:H$124,"="&amp;$G$3)
</f>
        <v>0</v>
      </c>
      <c r="E14" s="7">
        <f t="shared" si="3"/>
        <v>58</v>
      </c>
      <c r="L14" s="27">
        <v>37226.0</v>
      </c>
      <c r="M14" s="2" t="str">
        <f t="shared" si="1"/>
        <v>2001-12</v>
      </c>
      <c r="N14" s="23">
        <f>COUNTIF('list of links and pages'!B$2:B$126,L14)
</f>
        <v>1</v>
      </c>
      <c r="O14" s="23">
        <f t="shared" si="4"/>
        <v>5</v>
      </c>
      <c r="P14" s="7">
        <f>COUNTIFS('list of links and pages'!B$2:B$124,"="&amp;M14,'list of links and pages'!H$2:H$124,"="&amp;$G$2)+COUNTIFS('list of links and pages'!B$2:B$124,"="&amp;M14,'list of links and pages'!H$2:H$124,"="&amp;$G$3)</f>
        <v>0</v>
      </c>
      <c r="Q14" s="23">
        <f t="shared" si="5"/>
        <v>3</v>
      </c>
    </row>
    <row r="15">
      <c r="A15" s="7">
        <v>2013.0</v>
      </c>
      <c r="B15" s="23">
        <f>COUNTIF('list of links and pages'!A$2:A$126,A15)
</f>
        <v>1</v>
      </c>
      <c r="C15" s="23">
        <f t="shared" si="2"/>
        <v>112</v>
      </c>
      <c r="D15" s="23">
        <f>COUNTIFS('list of links and pages'!A$2:A$124,"="&amp;A15,'list of links and pages'!H$2:H$124,"="&amp;$G$2)+COUNTIFS('list of links and pages'!A$2:A$124,"="&amp;A15,'list of links and pages'!H$2:H$124,"="&amp;$G$3)
</f>
        <v>0</v>
      </c>
      <c r="E15" s="7">
        <f t="shared" si="3"/>
        <v>58</v>
      </c>
      <c r="L15" s="27">
        <v>37257.0</v>
      </c>
      <c r="M15" s="2" t="str">
        <f t="shared" si="1"/>
        <v>2002-01</v>
      </c>
      <c r="N15" s="23">
        <f>COUNTIF('list of links and pages'!B$2:B$126,L15)
</f>
        <v>0</v>
      </c>
      <c r="O15" s="23">
        <f t="shared" si="4"/>
        <v>5</v>
      </c>
      <c r="P15" s="7">
        <f>COUNTIFS('list of links and pages'!B$2:B$124,"="&amp;M15,'list of links and pages'!H$2:H$124,"="&amp;$G$2)+COUNTIFS('list of links and pages'!B$2:B$124,"="&amp;M15,'list of links and pages'!H$2:H$124,"="&amp;$G$3)</f>
        <v>0</v>
      </c>
      <c r="Q15" s="23">
        <f t="shared" si="5"/>
        <v>3</v>
      </c>
    </row>
    <row r="16">
      <c r="A16" s="7">
        <v>2014.0</v>
      </c>
      <c r="B16" s="23">
        <f>COUNTIF('list of links and pages'!A$2:A$126,A16)
</f>
        <v>1</v>
      </c>
      <c r="C16" s="23">
        <f t="shared" si="2"/>
        <v>113</v>
      </c>
      <c r="D16" s="23">
        <f>COUNTIFS('list of links and pages'!A$2:A$124,"="&amp;A16,'list of links and pages'!H$2:H$124,"="&amp;$G$2)+COUNTIFS('list of links and pages'!A$2:A$124,"="&amp;A16,'list of links and pages'!H$2:H$124,"="&amp;$G$3)
</f>
        <v>0</v>
      </c>
      <c r="E16" s="7">
        <f t="shared" si="3"/>
        <v>58</v>
      </c>
      <c r="L16" s="27">
        <v>37288.0</v>
      </c>
      <c r="M16" s="2" t="str">
        <f t="shared" si="1"/>
        <v>2002-02</v>
      </c>
      <c r="N16" s="23">
        <f>COUNTIF('list of links and pages'!B$2:B$126,L16)
</f>
        <v>0</v>
      </c>
      <c r="O16" s="23">
        <f t="shared" si="4"/>
        <v>5</v>
      </c>
      <c r="P16" s="7">
        <f>COUNTIFS('list of links and pages'!B$2:B$124,"="&amp;M16,'list of links and pages'!H$2:H$124,"="&amp;$G$2)+COUNTIFS('list of links and pages'!B$2:B$124,"="&amp;M16,'list of links and pages'!H$2:H$124,"="&amp;$G$3)</f>
        <v>0</v>
      </c>
      <c r="Q16" s="23">
        <f t="shared" si="5"/>
        <v>3</v>
      </c>
    </row>
    <row r="17">
      <c r="A17" s="7">
        <v>2015.0</v>
      </c>
      <c r="B17" s="23">
        <f>COUNTIF('list of links and pages'!A$2:A$126,A17)
</f>
        <v>1</v>
      </c>
      <c r="C17" s="23">
        <f t="shared" si="2"/>
        <v>114</v>
      </c>
      <c r="D17" s="23">
        <f>COUNTIFS('list of links and pages'!A$2:A$124,"="&amp;A17,'list of links and pages'!H$2:H$124,"="&amp;$G$2)+COUNTIFS('list of links and pages'!A$2:A$124,"="&amp;A17,'list of links and pages'!H$2:H$124,"="&amp;$G$3)
</f>
        <v>0</v>
      </c>
      <c r="E17" s="7">
        <f t="shared" si="3"/>
        <v>58</v>
      </c>
      <c r="L17" s="27">
        <v>37316.0</v>
      </c>
      <c r="M17" s="2" t="str">
        <f t="shared" si="1"/>
        <v>2002-03</v>
      </c>
      <c r="N17" s="23">
        <f>COUNTIF('list of links and pages'!B$2:B$126,L17)
</f>
        <v>1</v>
      </c>
      <c r="O17" s="23">
        <f t="shared" si="4"/>
        <v>6</v>
      </c>
      <c r="P17" s="7">
        <f>COUNTIFS('list of links and pages'!B$2:B$124,"="&amp;M17,'list of links and pages'!H$2:H$124,"="&amp;$G$2)+COUNTIFS('list of links and pages'!B$2:B$124,"="&amp;M17,'list of links and pages'!H$2:H$124,"="&amp;$G$3)</f>
        <v>1</v>
      </c>
      <c r="Q17" s="23">
        <f t="shared" si="5"/>
        <v>4</v>
      </c>
    </row>
    <row r="18">
      <c r="A18" s="7">
        <v>2016.0</v>
      </c>
      <c r="B18" s="23">
        <f>COUNTIF('list of links and pages'!A$2:A$126,A18)
</f>
        <v>3</v>
      </c>
      <c r="C18" s="23">
        <f t="shared" si="2"/>
        <v>117</v>
      </c>
      <c r="D18" s="23">
        <f>COUNTIFS('list of links and pages'!A$2:A$124,"="&amp;A18,'list of links and pages'!H$2:H$124,"="&amp;$G$2)+COUNTIFS('list of links and pages'!A$2:A$124,"="&amp;A18,'list of links and pages'!H$2:H$124,"="&amp;$G$3)
</f>
        <v>0</v>
      </c>
      <c r="E18" s="7">
        <f t="shared" si="3"/>
        <v>58</v>
      </c>
      <c r="G18" s="7"/>
      <c r="L18" s="27">
        <v>37347.0</v>
      </c>
      <c r="M18" s="2" t="str">
        <f t="shared" si="1"/>
        <v>2002-04</v>
      </c>
      <c r="N18" s="23">
        <f>COUNTIF('list of links and pages'!B$2:B$126,L18)
</f>
        <v>1</v>
      </c>
      <c r="O18" s="23">
        <f t="shared" si="4"/>
        <v>7</v>
      </c>
      <c r="P18" s="7">
        <f>COUNTIFS('list of links and pages'!B$2:B$124,"="&amp;M18,'list of links and pages'!H$2:H$124,"="&amp;$G$2)+COUNTIFS('list of links and pages'!B$2:B$124,"="&amp;M18,'list of links and pages'!H$2:H$124,"="&amp;$G$3)</f>
        <v>0</v>
      </c>
      <c r="Q18" s="23">
        <f t="shared" si="5"/>
        <v>4</v>
      </c>
    </row>
    <row r="19">
      <c r="A19" s="7">
        <v>2017.0</v>
      </c>
      <c r="B19" s="23">
        <f>COUNTIF('list of links and pages'!A$2:A$126,A19)
</f>
        <v>1</v>
      </c>
      <c r="C19" s="23">
        <f t="shared" si="2"/>
        <v>118</v>
      </c>
      <c r="D19" s="23">
        <f>COUNTIFS('list of links and pages'!A$2:A$124,"="&amp;A19,'list of links and pages'!H$2:H$124,"="&amp;$G$2)+COUNTIFS('list of links and pages'!A$2:A$124,"="&amp;A19,'list of links and pages'!H$2:H$124,"="&amp;$G$3)
</f>
        <v>1</v>
      </c>
      <c r="E19" s="7">
        <f t="shared" si="3"/>
        <v>59</v>
      </c>
      <c r="L19" s="27">
        <v>37377.0</v>
      </c>
      <c r="M19" s="2" t="str">
        <f t="shared" si="1"/>
        <v>2002-05</v>
      </c>
      <c r="N19" s="23">
        <f>COUNTIF('list of links and pages'!B$2:B$126,L19)
</f>
        <v>1</v>
      </c>
      <c r="O19" s="23">
        <f t="shared" si="4"/>
        <v>8</v>
      </c>
      <c r="P19" s="7">
        <f>COUNTIFS('list of links and pages'!B$2:B$124,"="&amp;M19,'list of links and pages'!H$2:H$124,"="&amp;$G$2)+COUNTIFS('list of links and pages'!B$2:B$124,"="&amp;M19,'list of links and pages'!H$2:H$124,"="&amp;$G$3)</f>
        <v>0</v>
      </c>
      <c r="Q19" s="23">
        <f t="shared" si="5"/>
        <v>4</v>
      </c>
    </row>
    <row r="20">
      <c r="A20" s="7">
        <v>2018.0</v>
      </c>
      <c r="B20" s="23">
        <f>COUNTIF('list of links and pages'!A$2:A$126,A20)
</f>
        <v>0</v>
      </c>
      <c r="C20" s="23">
        <f t="shared" si="2"/>
        <v>118</v>
      </c>
      <c r="D20" s="23">
        <f>COUNTIFS('list of links and pages'!A$2:A$124,"="&amp;A20,'list of links and pages'!H$2:H$124,"="&amp;$G$2)+COUNTIFS('list of links and pages'!A$2:A$124,"="&amp;A20,'list of links and pages'!H$2:H$124,"="&amp;$G$3)
</f>
        <v>0</v>
      </c>
      <c r="E20" s="7">
        <f t="shared" si="3"/>
        <v>59</v>
      </c>
      <c r="L20" s="27">
        <v>37408.0</v>
      </c>
      <c r="M20" s="2" t="str">
        <f t="shared" si="1"/>
        <v>2002-06</v>
      </c>
      <c r="N20" s="23">
        <f>COUNTIF('list of links and pages'!B$2:B$126,L20)
</f>
        <v>0</v>
      </c>
      <c r="O20" s="23">
        <f t="shared" si="4"/>
        <v>8</v>
      </c>
      <c r="P20" s="7">
        <f>COUNTIFS('list of links and pages'!B$2:B$124,"="&amp;M20,'list of links and pages'!H$2:H$124,"="&amp;$G$2)+COUNTIFS('list of links and pages'!B$2:B$124,"="&amp;M20,'list of links and pages'!H$2:H$124,"="&amp;$G$3)</f>
        <v>0</v>
      </c>
      <c r="Q20" s="23">
        <f t="shared" si="5"/>
        <v>4</v>
      </c>
    </row>
    <row r="21">
      <c r="A21" s="7">
        <v>2019.0</v>
      </c>
      <c r="B21" s="23">
        <f>COUNTIF('list of links and pages'!A$2:A$126,A21)
</f>
        <v>0</v>
      </c>
      <c r="C21" s="23">
        <f t="shared" si="2"/>
        <v>118</v>
      </c>
      <c r="D21" s="23">
        <f>COUNTIFS('list of links and pages'!A$2:A$124,"="&amp;A21,'list of links and pages'!H$2:H$124,"="&amp;$G$2)+COUNTIFS('list of links and pages'!A$2:A$124,"="&amp;A21,'list of links and pages'!H$2:H$124,"="&amp;$G$3)
</f>
        <v>0</v>
      </c>
      <c r="E21" s="7">
        <f t="shared" si="3"/>
        <v>59</v>
      </c>
      <c r="L21" s="27">
        <v>37438.0</v>
      </c>
      <c r="M21" s="2" t="str">
        <f t="shared" si="1"/>
        <v>2002-07</v>
      </c>
      <c r="N21" s="23">
        <f>COUNTIF('list of links and pages'!B$2:B$126,L21)
</f>
        <v>0</v>
      </c>
      <c r="O21" s="23">
        <f t="shared" si="4"/>
        <v>8</v>
      </c>
      <c r="P21" s="7">
        <f>COUNTIFS('list of links and pages'!B$2:B$124,"="&amp;M21,'list of links and pages'!H$2:H$124,"="&amp;$G$2)+COUNTIFS('list of links and pages'!B$2:B$124,"="&amp;M21,'list of links and pages'!H$2:H$124,"="&amp;$G$3)</f>
        <v>0</v>
      </c>
      <c r="Q21" s="23">
        <f t="shared" si="5"/>
        <v>4</v>
      </c>
    </row>
    <row r="22">
      <c r="A22" s="7">
        <v>2020.0</v>
      </c>
      <c r="B22" s="23">
        <f>COUNTIF('list of links and pages'!A$2:A$126,A22)
</f>
        <v>3</v>
      </c>
      <c r="C22" s="23">
        <f t="shared" si="2"/>
        <v>121</v>
      </c>
      <c r="D22" s="23">
        <f>COUNTIFS('list of links and pages'!A$2:A$124,"="&amp;A22,'list of links and pages'!H$2:H$124,"="&amp;$G$2)+COUNTIFS('list of links and pages'!A$2:A$124,"="&amp;A22,'list of links and pages'!H$2:H$124,"="&amp;$G$3)
</f>
        <v>1</v>
      </c>
      <c r="E22" s="7">
        <f t="shared" si="3"/>
        <v>60</v>
      </c>
      <c r="L22" s="27">
        <v>37469.0</v>
      </c>
      <c r="M22" s="2" t="str">
        <f t="shared" si="1"/>
        <v>2002-08</v>
      </c>
      <c r="N22" s="23">
        <f>COUNTIF('list of links and pages'!B$2:B$126,L22)
</f>
        <v>0</v>
      </c>
      <c r="O22" s="23">
        <f t="shared" si="4"/>
        <v>8</v>
      </c>
      <c r="P22" s="7">
        <f>COUNTIFS('list of links and pages'!B$2:B$124,"="&amp;M22,'list of links and pages'!H$2:H$124,"="&amp;$G$2)+COUNTIFS('list of links and pages'!B$2:B$124,"="&amp;M22,'list of links and pages'!H$2:H$124,"="&amp;$G$3)</f>
        <v>0</v>
      </c>
      <c r="Q22" s="23">
        <f t="shared" si="5"/>
        <v>4</v>
      </c>
    </row>
    <row r="23">
      <c r="A23" s="7">
        <v>2021.0</v>
      </c>
      <c r="B23" s="23">
        <f>COUNTIF('list of links and pages'!A$2:A$126,A23)
</f>
        <v>1</v>
      </c>
      <c r="C23" s="23">
        <f t="shared" si="2"/>
        <v>122</v>
      </c>
      <c r="D23" s="23">
        <f>COUNTIFS('list of links and pages'!A$2:A$124,"="&amp;A23,'list of links and pages'!H$2:H$124,"="&amp;$G$2)+COUNTIFS('list of links and pages'!A$2:A$124,"="&amp;A23,'list of links and pages'!H$2:H$124,"="&amp;$G$3)
</f>
        <v>0</v>
      </c>
      <c r="E23" s="7">
        <f t="shared" si="3"/>
        <v>60</v>
      </c>
      <c r="L23" s="27">
        <v>37500.0</v>
      </c>
      <c r="M23" s="2" t="str">
        <f t="shared" si="1"/>
        <v>2002-09</v>
      </c>
      <c r="N23" s="23">
        <f>COUNTIF('list of links and pages'!B$2:B$126,L23)
</f>
        <v>0</v>
      </c>
      <c r="O23" s="23">
        <f t="shared" si="4"/>
        <v>8</v>
      </c>
      <c r="P23" s="7">
        <f>COUNTIFS('list of links and pages'!B$2:B$124,"="&amp;M23,'list of links and pages'!H$2:H$124,"="&amp;$G$2)+COUNTIFS('list of links and pages'!B$2:B$124,"="&amp;M23,'list of links and pages'!H$2:H$124,"="&amp;$G$3)</f>
        <v>0</v>
      </c>
      <c r="Q23" s="23">
        <f t="shared" si="5"/>
        <v>4</v>
      </c>
    </row>
    <row r="24">
      <c r="A24" s="7">
        <v>2022.0</v>
      </c>
      <c r="B24" s="23">
        <f>COUNTIF('list of links and pages'!A$2:A$126,A24)
</f>
        <v>1</v>
      </c>
      <c r="C24" s="23">
        <f t="shared" si="2"/>
        <v>123</v>
      </c>
      <c r="D24" s="23">
        <f>COUNTIFS('list of links and pages'!A$2:A$124,"="&amp;A24,'list of links and pages'!H$2:H$124,"="&amp;$G$2)+COUNTIFS('list of links and pages'!A$2:A$124,"="&amp;A24,'list of links and pages'!H$2:H$124,"="&amp;$G$3)
</f>
        <v>0</v>
      </c>
      <c r="E24" s="7">
        <f t="shared" si="3"/>
        <v>60</v>
      </c>
      <c r="L24" s="27">
        <v>37530.0</v>
      </c>
      <c r="M24" s="2" t="str">
        <f t="shared" si="1"/>
        <v>2002-10</v>
      </c>
      <c r="N24" s="23">
        <f>COUNTIF('list of links and pages'!B$2:B$126,L24)
</f>
        <v>1</v>
      </c>
      <c r="O24" s="23">
        <f t="shared" si="4"/>
        <v>9</v>
      </c>
      <c r="P24" s="7">
        <f>COUNTIFS('list of links and pages'!B$2:B$124,"="&amp;M24,'list of links and pages'!H$2:H$124,"="&amp;$G$2)+COUNTIFS('list of links and pages'!B$2:B$124,"="&amp;M24,'list of links and pages'!H$2:H$124,"="&amp;$G$3)</f>
        <v>1</v>
      </c>
      <c r="Q24" s="23">
        <f t="shared" si="5"/>
        <v>5</v>
      </c>
    </row>
    <row r="25">
      <c r="L25" s="27">
        <v>37561.0</v>
      </c>
      <c r="M25" s="2" t="str">
        <f t="shared" si="1"/>
        <v>2002-11</v>
      </c>
      <c r="N25" s="23">
        <f>COUNTIF('list of links and pages'!B$2:B$126,L25)
</f>
        <v>0</v>
      </c>
      <c r="O25" s="23">
        <f t="shared" si="4"/>
        <v>9</v>
      </c>
      <c r="P25" s="7">
        <f>COUNTIFS('list of links and pages'!B$2:B$124,"="&amp;M25,'list of links and pages'!H$2:H$124,"="&amp;$G$2)+COUNTIFS('list of links and pages'!B$2:B$124,"="&amp;M25,'list of links and pages'!H$2:H$124,"="&amp;$G$3)</f>
        <v>0</v>
      </c>
      <c r="Q25" s="23">
        <f t="shared" si="5"/>
        <v>5</v>
      </c>
    </row>
    <row r="26">
      <c r="A26" s="28"/>
      <c r="L26" s="27">
        <v>37591.0</v>
      </c>
      <c r="M26" s="2" t="str">
        <f t="shared" si="1"/>
        <v>2002-12</v>
      </c>
      <c r="N26" s="23">
        <f>COUNTIF('list of links and pages'!B$2:B$126,L26)
</f>
        <v>0</v>
      </c>
      <c r="O26" s="23">
        <f t="shared" si="4"/>
        <v>9</v>
      </c>
      <c r="P26" s="7">
        <f>COUNTIFS('list of links and pages'!B$2:B$124,"="&amp;M26,'list of links and pages'!H$2:H$124,"="&amp;$G$2)+COUNTIFS('list of links and pages'!B$2:B$124,"="&amp;M26,'list of links and pages'!H$2:H$124,"="&amp;$G$3)</f>
        <v>0</v>
      </c>
      <c r="Q26" s="23">
        <f t="shared" si="5"/>
        <v>5</v>
      </c>
    </row>
    <row r="27">
      <c r="A27" s="25" t="s">
        <v>314</v>
      </c>
      <c r="F27" s="25" t="s">
        <v>322</v>
      </c>
      <c r="L27" s="27">
        <v>37622.0</v>
      </c>
      <c r="M27" s="2" t="str">
        <f t="shared" si="1"/>
        <v>2003-01</v>
      </c>
      <c r="N27" s="23">
        <f>COUNTIF('list of links and pages'!B$2:B$126,L27)
</f>
        <v>3</v>
      </c>
      <c r="O27" s="23">
        <f t="shared" si="4"/>
        <v>12</v>
      </c>
      <c r="P27" s="7">
        <f>COUNTIFS('list of links and pages'!B$2:B$124,"="&amp;M27,'list of links and pages'!H$2:H$124,"="&amp;$G$2)+COUNTIFS('list of links and pages'!B$2:B$124,"="&amp;M27,'list of links and pages'!H$2:H$124,"="&amp;$G$3)</f>
        <v>2</v>
      </c>
      <c r="Q27" s="23">
        <f t="shared" si="5"/>
        <v>7</v>
      </c>
    </row>
    <row r="28">
      <c r="L28" s="27">
        <v>37653.0</v>
      </c>
      <c r="M28" s="2" t="str">
        <f t="shared" si="1"/>
        <v>2003-02</v>
      </c>
      <c r="N28" s="23">
        <f>COUNTIF('list of links and pages'!B$2:B$126,L28)
</f>
        <v>0</v>
      </c>
      <c r="O28" s="23">
        <f t="shared" si="4"/>
        <v>12</v>
      </c>
      <c r="P28" s="7">
        <f>COUNTIFS('list of links and pages'!B$2:B$124,"="&amp;M28,'list of links and pages'!H$2:H$124,"="&amp;$G$2)+COUNTIFS('list of links and pages'!B$2:B$124,"="&amp;M28,'list of links and pages'!H$2:H$124,"="&amp;$G$3)</f>
        <v>0</v>
      </c>
      <c r="Q28" s="23">
        <f t="shared" si="5"/>
        <v>7</v>
      </c>
    </row>
    <row r="29">
      <c r="L29" s="27">
        <v>37681.0</v>
      </c>
      <c r="M29" s="2" t="str">
        <f t="shared" si="1"/>
        <v>2003-03</v>
      </c>
      <c r="N29" s="23">
        <f>COUNTIF('list of links and pages'!B$2:B$126,L29)
</f>
        <v>0</v>
      </c>
      <c r="O29" s="23">
        <f t="shared" si="4"/>
        <v>12</v>
      </c>
      <c r="P29" s="7">
        <f>COUNTIFS('list of links and pages'!B$2:B$124,"="&amp;M29,'list of links and pages'!H$2:H$124,"="&amp;$G$2)+COUNTIFS('list of links and pages'!B$2:B$124,"="&amp;M29,'list of links and pages'!H$2:H$124,"="&amp;$G$3)</f>
        <v>0</v>
      </c>
      <c r="Q29" s="23">
        <f t="shared" si="5"/>
        <v>7</v>
      </c>
    </row>
    <row r="30">
      <c r="L30" s="27">
        <v>37712.0</v>
      </c>
      <c r="M30" s="2" t="str">
        <f t="shared" si="1"/>
        <v>2003-04</v>
      </c>
      <c r="N30" s="23">
        <f>COUNTIF('list of links and pages'!B$2:B$126,L30)
</f>
        <v>1</v>
      </c>
      <c r="O30" s="23">
        <f t="shared" si="4"/>
        <v>13</v>
      </c>
      <c r="P30" s="7">
        <f>COUNTIFS('list of links and pages'!B$2:B$124,"="&amp;M30,'list of links and pages'!H$2:H$124,"="&amp;$G$2)+COUNTIFS('list of links and pages'!B$2:B$124,"="&amp;M30,'list of links and pages'!H$2:H$124,"="&amp;$G$3)</f>
        <v>1</v>
      </c>
      <c r="Q30" s="23">
        <f t="shared" si="5"/>
        <v>8</v>
      </c>
    </row>
    <row r="31">
      <c r="L31" s="27">
        <v>37742.0</v>
      </c>
      <c r="M31" s="2" t="str">
        <f t="shared" si="1"/>
        <v>2003-05</v>
      </c>
      <c r="N31" s="23">
        <f>COUNTIF('list of links and pages'!B$2:B$126,L31)
</f>
        <v>1</v>
      </c>
      <c r="O31" s="23">
        <f t="shared" si="4"/>
        <v>14</v>
      </c>
      <c r="P31" s="7">
        <f>COUNTIFS('list of links and pages'!B$2:B$124,"="&amp;M31,'list of links and pages'!H$2:H$124,"="&amp;$G$2)+COUNTIFS('list of links and pages'!B$2:B$124,"="&amp;M31,'list of links and pages'!H$2:H$124,"="&amp;$G$3)</f>
        <v>1</v>
      </c>
      <c r="Q31" s="23">
        <f t="shared" si="5"/>
        <v>9</v>
      </c>
    </row>
    <row r="32">
      <c r="L32" s="27">
        <v>37773.0</v>
      </c>
      <c r="M32" s="2" t="str">
        <f t="shared" si="1"/>
        <v>2003-06</v>
      </c>
      <c r="N32" s="23">
        <f>COUNTIF('list of links and pages'!B$2:B$126,L32)
</f>
        <v>0</v>
      </c>
      <c r="O32" s="23">
        <f t="shared" si="4"/>
        <v>14</v>
      </c>
      <c r="P32" s="7">
        <f>COUNTIFS('list of links and pages'!B$2:B$124,"="&amp;M32,'list of links and pages'!H$2:H$124,"="&amp;$G$2)+COUNTIFS('list of links and pages'!B$2:B$124,"="&amp;M32,'list of links and pages'!H$2:H$124,"="&amp;$G$3)</f>
        <v>0</v>
      </c>
      <c r="Q32" s="23">
        <f t="shared" si="5"/>
        <v>9</v>
      </c>
    </row>
    <row r="33">
      <c r="L33" s="27">
        <v>37803.0</v>
      </c>
      <c r="M33" s="2" t="str">
        <f t="shared" si="1"/>
        <v>2003-07</v>
      </c>
      <c r="N33" s="23">
        <f>COUNTIF('list of links and pages'!B$2:B$126,L33)
</f>
        <v>1</v>
      </c>
      <c r="O33" s="23">
        <f t="shared" si="4"/>
        <v>15</v>
      </c>
      <c r="P33" s="7">
        <f>COUNTIFS('list of links and pages'!B$2:B$124,"="&amp;M33,'list of links and pages'!H$2:H$124,"="&amp;$G$2)+COUNTIFS('list of links and pages'!B$2:B$124,"="&amp;M33,'list of links and pages'!H$2:H$124,"="&amp;$G$3)</f>
        <v>1</v>
      </c>
      <c r="Q33" s="23">
        <f t="shared" si="5"/>
        <v>10</v>
      </c>
    </row>
    <row r="34">
      <c r="L34" s="27">
        <v>37834.0</v>
      </c>
      <c r="M34" s="2" t="str">
        <f t="shared" si="1"/>
        <v>2003-08</v>
      </c>
      <c r="N34" s="23">
        <f>COUNTIF('list of links and pages'!B$2:B$126,L34)
</f>
        <v>2</v>
      </c>
      <c r="O34" s="23">
        <f t="shared" si="4"/>
        <v>17</v>
      </c>
      <c r="P34" s="7">
        <f>COUNTIFS('list of links and pages'!B$2:B$124,"="&amp;M34,'list of links and pages'!H$2:H$124,"="&amp;$G$2)+COUNTIFS('list of links and pages'!B$2:B$124,"="&amp;M34,'list of links and pages'!H$2:H$124,"="&amp;$G$3)</f>
        <v>2</v>
      </c>
      <c r="Q34" s="23">
        <f t="shared" si="5"/>
        <v>12</v>
      </c>
    </row>
    <row r="35">
      <c r="L35" s="27">
        <v>37865.0</v>
      </c>
      <c r="M35" s="2" t="str">
        <f t="shared" si="1"/>
        <v>2003-09</v>
      </c>
      <c r="N35" s="23">
        <f>COUNTIF('list of links and pages'!B$2:B$126,L35)
</f>
        <v>0</v>
      </c>
      <c r="O35" s="23">
        <f t="shared" si="4"/>
        <v>17</v>
      </c>
      <c r="P35" s="7">
        <f>COUNTIFS('list of links and pages'!B$2:B$124,"="&amp;M35,'list of links and pages'!H$2:H$124,"="&amp;$G$2)+COUNTIFS('list of links and pages'!B$2:B$124,"="&amp;M35,'list of links and pages'!H$2:H$124,"="&amp;$G$3)</f>
        <v>0</v>
      </c>
      <c r="Q35" s="23">
        <f t="shared" si="5"/>
        <v>12</v>
      </c>
    </row>
    <row r="36">
      <c r="L36" s="27">
        <v>37895.0</v>
      </c>
      <c r="M36" s="2" t="str">
        <f t="shared" si="1"/>
        <v>2003-10</v>
      </c>
      <c r="N36" s="23">
        <f>COUNTIF('list of links and pages'!B$2:B$126,L36)
</f>
        <v>0</v>
      </c>
      <c r="O36" s="23">
        <f t="shared" si="4"/>
        <v>17</v>
      </c>
      <c r="P36" s="7">
        <f>COUNTIFS('list of links and pages'!B$2:B$124,"="&amp;M36,'list of links and pages'!H$2:H$124,"="&amp;$G$2)+COUNTIFS('list of links and pages'!B$2:B$124,"="&amp;M36,'list of links and pages'!H$2:H$124,"="&amp;$G$3)</f>
        <v>0</v>
      </c>
      <c r="Q36" s="23">
        <f t="shared" si="5"/>
        <v>12</v>
      </c>
    </row>
    <row r="37">
      <c r="L37" s="27">
        <v>37926.0</v>
      </c>
      <c r="M37" s="2" t="str">
        <f t="shared" si="1"/>
        <v>2003-11</v>
      </c>
      <c r="N37" s="23">
        <f>COUNTIF('list of links and pages'!B$2:B$126,L37)
</f>
        <v>3</v>
      </c>
      <c r="O37" s="23">
        <f t="shared" si="4"/>
        <v>20</v>
      </c>
      <c r="P37" s="7">
        <f>COUNTIFS('list of links and pages'!B$2:B$124,"="&amp;M37,'list of links and pages'!H$2:H$124,"="&amp;$G$2)+COUNTIFS('list of links and pages'!B$2:B$124,"="&amp;M37,'list of links and pages'!H$2:H$124,"="&amp;$G$3)</f>
        <v>2</v>
      </c>
      <c r="Q37" s="23">
        <f t="shared" si="5"/>
        <v>14</v>
      </c>
    </row>
    <row r="38">
      <c r="L38" s="27">
        <v>37956.0</v>
      </c>
      <c r="M38" s="2" t="str">
        <f t="shared" si="1"/>
        <v>2003-12</v>
      </c>
      <c r="N38" s="23">
        <f>COUNTIF('list of links and pages'!B$2:B$126,L38)
</f>
        <v>5</v>
      </c>
      <c r="O38" s="23">
        <f t="shared" si="4"/>
        <v>25</v>
      </c>
      <c r="P38" s="7">
        <f>COUNTIFS('list of links and pages'!B$2:B$124,"="&amp;M38,'list of links and pages'!H$2:H$124,"="&amp;$G$2)+COUNTIFS('list of links and pages'!B$2:B$124,"="&amp;M38,'list of links and pages'!H$2:H$124,"="&amp;$G$3)</f>
        <v>3</v>
      </c>
      <c r="Q38" s="23">
        <f t="shared" si="5"/>
        <v>17</v>
      </c>
    </row>
    <row r="39">
      <c r="L39" s="27">
        <v>37987.0</v>
      </c>
      <c r="M39" s="2" t="str">
        <f t="shared" si="1"/>
        <v>2004-01</v>
      </c>
      <c r="N39" s="23">
        <f>COUNTIF('list of links and pages'!B$2:B$126,L39)
</f>
        <v>3</v>
      </c>
      <c r="O39" s="23">
        <f t="shared" si="4"/>
        <v>28</v>
      </c>
      <c r="P39" s="7">
        <f>COUNTIFS('list of links and pages'!B$2:B$124,"="&amp;M39,'list of links and pages'!H$2:H$124,"="&amp;$G$2)+COUNTIFS('list of links and pages'!B$2:B$124,"="&amp;M39,'list of links and pages'!H$2:H$124,"="&amp;$G$3)</f>
        <v>2</v>
      </c>
      <c r="Q39" s="23">
        <f t="shared" si="5"/>
        <v>19</v>
      </c>
    </row>
    <row r="40">
      <c r="L40" s="27">
        <v>38018.0</v>
      </c>
      <c r="M40" s="2" t="str">
        <f t="shared" si="1"/>
        <v>2004-02</v>
      </c>
      <c r="N40" s="23">
        <f>COUNTIF('list of links and pages'!B$2:B$126,L40)
</f>
        <v>4</v>
      </c>
      <c r="O40" s="23">
        <f t="shared" si="4"/>
        <v>32</v>
      </c>
      <c r="P40" s="7">
        <f>COUNTIFS('list of links and pages'!B$2:B$124,"="&amp;M40,'list of links and pages'!H$2:H$124,"="&amp;$G$2)+COUNTIFS('list of links and pages'!B$2:B$124,"="&amp;M40,'list of links and pages'!H$2:H$124,"="&amp;$G$3)</f>
        <v>3</v>
      </c>
      <c r="Q40" s="23">
        <f t="shared" si="5"/>
        <v>22</v>
      </c>
    </row>
    <row r="41">
      <c r="L41" s="27">
        <v>38047.0</v>
      </c>
      <c r="M41" s="2" t="str">
        <f t="shared" si="1"/>
        <v>2004-03</v>
      </c>
      <c r="N41" s="23">
        <f>COUNTIF('list of links and pages'!B$2:B$126,L41)
</f>
        <v>1</v>
      </c>
      <c r="O41" s="23">
        <f t="shared" si="4"/>
        <v>33</v>
      </c>
      <c r="P41" s="7">
        <f>COUNTIFS('list of links and pages'!B$2:B$124,"="&amp;M41,'list of links and pages'!H$2:H$124,"="&amp;$G$2)+COUNTIFS('list of links and pages'!B$2:B$124,"="&amp;M41,'list of links and pages'!H$2:H$124,"="&amp;$G$3)</f>
        <v>1</v>
      </c>
      <c r="Q41" s="23">
        <f t="shared" si="5"/>
        <v>23</v>
      </c>
    </row>
    <row r="42">
      <c r="L42" s="27">
        <v>38078.0</v>
      </c>
      <c r="M42" s="2" t="str">
        <f t="shared" si="1"/>
        <v>2004-04</v>
      </c>
      <c r="N42" s="23">
        <f>COUNTIF('list of links and pages'!B$2:B$126,L42)
</f>
        <v>1</v>
      </c>
      <c r="O42" s="23">
        <f t="shared" si="4"/>
        <v>34</v>
      </c>
      <c r="P42" s="7">
        <f>COUNTIFS('list of links and pages'!B$2:B$124,"="&amp;M42,'list of links and pages'!H$2:H$124,"="&amp;$G$2)+COUNTIFS('list of links and pages'!B$2:B$124,"="&amp;M42,'list of links and pages'!H$2:H$124,"="&amp;$G$3)</f>
        <v>0</v>
      </c>
      <c r="Q42" s="23">
        <f t="shared" si="5"/>
        <v>23</v>
      </c>
    </row>
    <row r="43">
      <c r="L43" s="27">
        <v>38108.0</v>
      </c>
      <c r="M43" s="2" t="str">
        <f t="shared" si="1"/>
        <v>2004-05</v>
      </c>
      <c r="N43" s="23">
        <f>COUNTIF('list of links and pages'!B$2:B$126,L43)
</f>
        <v>3</v>
      </c>
      <c r="O43" s="23">
        <f t="shared" si="4"/>
        <v>37</v>
      </c>
      <c r="P43" s="7">
        <f>COUNTIFS('list of links and pages'!B$2:B$124,"="&amp;M43,'list of links and pages'!H$2:H$124,"="&amp;$G$2)+COUNTIFS('list of links and pages'!B$2:B$124,"="&amp;M43,'list of links and pages'!H$2:H$124,"="&amp;$G$3)</f>
        <v>3</v>
      </c>
      <c r="Q43" s="23">
        <f t="shared" si="5"/>
        <v>26</v>
      </c>
    </row>
    <row r="44">
      <c r="L44" s="27">
        <v>38139.0</v>
      </c>
      <c r="M44" s="2" t="str">
        <f t="shared" si="1"/>
        <v>2004-06</v>
      </c>
      <c r="N44" s="23">
        <f>COUNTIF('list of links and pages'!B$2:B$126,L44)
</f>
        <v>0</v>
      </c>
      <c r="O44" s="23">
        <f t="shared" si="4"/>
        <v>37</v>
      </c>
      <c r="P44" s="7">
        <f>COUNTIFS('list of links and pages'!B$2:B$124,"="&amp;M44,'list of links and pages'!H$2:H$124,"="&amp;$G$2)+COUNTIFS('list of links and pages'!B$2:B$124,"="&amp;M44,'list of links and pages'!H$2:H$124,"="&amp;$G$3)</f>
        <v>0</v>
      </c>
      <c r="Q44" s="23">
        <f t="shared" si="5"/>
        <v>26</v>
      </c>
    </row>
    <row r="45">
      <c r="L45" s="27">
        <v>38169.0</v>
      </c>
      <c r="M45" s="2" t="str">
        <f t="shared" si="1"/>
        <v>2004-07</v>
      </c>
      <c r="N45" s="23">
        <f>COUNTIF('list of links and pages'!B$2:B$126,L45)
</f>
        <v>1</v>
      </c>
      <c r="O45" s="23">
        <f t="shared" si="4"/>
        <v>38</v>
      </c>
      <c r="P45" s="7">
        <f>COUNTIFS('list of links and pages'!B$2:B$124,"="&amp;M45,'list of links and pages'!H$2:H$124,"="&amp;$G$2)+COUNTIFS('list of links and pages'!B$2:B$124,"="&amp;M45,'list of links and pages'!H$2:H$124,"="&amp;$G$3)</f>
        <v>1</v>
      </c>
      <c r="Q45" s="23">
        <f t="shared" si="5"/>
        <v>27</v>
      </c>
    </row>
    <row r="46">
      <c r="L46" s="27">
        <v>38200.0</v>
      </c>
      <c r="M46" s="2" t="str">
        <f t="shared" si="1"/>
        <v>2004-08</v>
      </c>
      <c r="N46" s="23">
        <f>COUNTIF('list of links and pages'!B$2:B$126,L46)
</f>
        <v>0</v>
      </c>
      <c r="O46" s="23">
        <f t="shared" si="4"/>
        <v>38</v>
      </c>
      <c r="P46" s="7">
        <f>COUNTIFS('list of links and pages'!B$2:B$124,"="&amp;M46,'list of links and pages'!H$2:H$124,"="&amp;$G$2)+COUNTIFS('list of links and pages'!B$2:B$124,"="&amp;M46,'list of links and pages'!H$2:H$124,"="&amp;$G$3)</f>
        <v>0</v>
      </c>
      <c r="Q46" s="23">
        <f t="shared" si="5"/>
        <v>27</v>
      </c>
    </row>
    <row r="47">
      <c r="L47" s="27">
        <v>38231.0</v>
      </c>
      <c r="M47" s="2" t="str">
        <f t="shared" si="1"/>
        <v>2004-09</v>
      </c>
      <c r="N47" s="23">
        <f>COUNTIF('list of links and pages'!B$2:B$126,L47)
</f>
        <v>0</v>
      </c>
      <c r="O47" s="23">
        <f t="shared" si="4"/>
        <v>38</v>
      </c>
      <c r="P47" s="7">
        <f>COUNTIFS('list of links and pages'!B$2:B$124,"="&amp;M47,'list of links and pages'!H$2:H$124,"="&amp;$G$2)+COUNTIFS('list of links and pages'!B$2:B$124,"="&amp;M47,'list of links and pages'!H$2:H$124,"="&amp;$G$3)</f>
        <v>0</v>
      </c>
      <c r="Q47" s="23">
        <f t="shared" si="5"/>
        <v>27</v>
      </c>
    </row>
    <row r="48">
      <c r="L48" s="27">
        <v>38261.0</v>
      </c>
      <c r="M48" s="2" t="str">
        <f t="shared" si="1"/>
        <v>2004-10</v>
      </c>
      <c r="N48" s="23">
        <f>COUNTIF('list of links and pages'!B$2:B$126,L48)
</f>
        <v>2</v>
      </c>
      <c r="O48" s="23">
        <f t="shared" si="4"/>
        <v>40</v>
      </c>
      <c r="P48" s="7">
        <f>COUNTIFS('list of links and pages'!B$2:B$124,"="&amp;M48,'list of links and pages'!H$2:H$124,"="&amp;$G$2)+COUNTIFS('list of links and pages'!B$2:B$124,"="&amp;M48,'list of links and pages'!H$2:H$124,"="&amp;$G$3)</f>
        <v>0</v>
      </c>
      <c r="Q48" s="23">
        <f t="shared" si="5"/>
        <v>27</v>
      </c>
    </row>
    <row r="49">
      <c r="L49" s="27">
        <v>38292.0</v>
      </c>
      <c r="M49" s="2" t="str">
        <f t="shared" si="1"/>
        <v>2004-11</v>
      </c>
      <c r="N49" s="23">
        <f>COUNTIF('list of links and pages'!B$2:B$126,L49)
</f>
        <v>1</v>
      </c>
      <c r="O49" s="23">
        <f t="shared" si="4"/>
        <v>41</v>
      </c>
      <c r="P49" s="7">
        <f>COUNTIFS('list of links and pages'!B$2:B$124,"="&amp;M49,'list of links and pages'!H$2:H$124,"="&amp;$G$2)+COUNTIFS('list of links and pages'!B$2:B$124,"="&amp;M49,'list of links and pages'!H$2:H$124,"="&amp;$G$3)</f>
        <v>0</v>
      </c>
      <c r="Q49" s="23">
        <f t="shared" si="5"/>
        <v>27</v>
      </c>
    </row>
    <row r="50">
      <c r="L50" s="27">
        <v>38322.0</v>
      </c>
      <c r="M50" s="2" t="str">
        <f t="shared" si="1"/>
        <v>2004-12</v>
      </c>
      <c r="N50" s="23">
        <f>COUNTIF('list of links and pages'!B$2:B$126,L50)
</f>
        <v>3</v>
      </c>
      <c r="O50" s="23">
        <f t="shared" si="4"/>
        <v>44</v>
      </c>
      <c r="P50" s="7">
        <f>COUNTIFS('list of links and pages'!B$2:B$124,"="&amp;M50,'list of links and pages'!H$2:H$124,"="&amp;$G$2)+COUNTIFS('list of links and pages'!B$2:B$124,"="&amp;M50,'list of links and pages'!H$2:H$124,"="&amp;$G$3)</f>
        <v>1</v>
      </c>
      <c r="Q50" s="23">
        <f t="shared" si="5"/>
        <v>28</v>
      </c>
    </row>
    <row r="51">
      <c r="L51" s="27">
        <v>38353.0</v>
      </c>
      <c r="M51" s="2" t="str">
        <f t="shared" si="1"/>
        <v>2005-01</v>
      </c>
      <c r="N51" s="23">
        <f>COUNTIF('list of links and pages'!B$2:B$126,L51)
</f>
        <v>0</v>
      </c>
      <c r="O51" s="23">
        <f t="shared" si="4"/>
        <v>44</v>
      </c>
      <c r="P51" s="7">
        <f>COUNTIFS('list of links and pages'!B$2:B$124,"="&amp;M51,'list of links and pages'!H$2:H$124,"="&amp;$G$2)+COUNTIFS('list of links and pages'!B$2:B$124,"="&amp;M51,'list of links and pages'!H$2:H$124,"="&amp;$G$3)</f>
        <v>0</v>
      </c>
      <c r="Q51" s="23">
        <f t="shared" si="5"/>
        <v>28</v>
      </c>
    </row>
    <row r="52">
      <c r="L52" s="27">
        <v>38384.0</v>
      </c>
      <c r="M52" s="2" t="str">
        <f t="shared" si="1"/>
        <v>2005-02</v>
      </c>
      <c r="N52" s="23">
        <f>COUNTIF('list of links and pages'!B$2:B$126,L52)
</f>
        <v>0</v>
      </c>
      <c r="O52" s="23">
        <f t="shared" si="4"/>
        <v>44</v>
      </c>
      <c r="P52" s="7">
        <f>COUNTIFS('list of links and pages'!B$2:B$124,"="&amp;M52,'list of links and pages'!H$2:H$124,"="&amp;$G$2)+COUNTIFS('list of links and pages'!B$2:B$124,"="&amp;M52,'list of links and pages'!H$2:H$124,"="&amp;$G$3)</f>
        <v>0</v>
      </c>
      <c r="Q52" s="23">
        <f t="shared" si="5"/>
        <v>28</v>
      </c>
    </row>
    <row r="53">
      <c r="L53" s="27">
        <v>38412.0</v>
      </c>
      <c r="M53" s="2" t="str">
        <f t="shared" si="1"/>
        <v>2005-03</v>
      </c>
      <c r="N53" s="23">
        <f>COUNTIF('list of links and pages'!B$2:B$126,L53)
</f>
        <v>0</v>
      </c>
      <c r="O53" s="23">
        <f t="shared" si="4"/>
        <v>44</v>
      </c>
      <c r="P53" s="7">
        <f>COUNTIFS('list of links and pages'!B$2:B$124,"="&amp;M53,'list of links and pages'!H$2:H$124,"="&amp;$G$2)+COUNTIFS('list of links and pages'!B$2:B$124,"="&amp;M53,'list of links and pages'!H$2:H$124,"="&amp;$G$3)</f>
        <v>0</v>
      </c>
      <c r="Q53" s="23">
        <f t="shared" si="5"/>
        <v>28</v>
      </c>
    </row>
    <row r="54">
      <c r="L54" s="27">
        <v>38443.0</v>
      </c>
      <c r="M54" s="2" t="str">
        <f t="shared" si="1"/>
        <v>2005-04</v>
      </c>
      <c r="N54" s="23">
        <f>COUNTIF('list of links and pages'!B$2:B$126,L54)
</f>
        <v>1</v>
      </c>
      <c r="O54" s="23">
        <f t="shared" si="4"/>
        <v>45</v>
      </c>
      <c r="P54" s="7">
        <f>COUNTIFS('list of links and pages'!B$2:B$124,"="&amp;M54,'list of links and pages'!H$2:H$124,"="&amp;$G$2)+COUNTIFS('list of links and pages'!B$2:B$124,"="&amp;M54,'list of links and pages'!H$2:H$124,"="&amp;$G$3)</f>
        <v>1</v>
      </c>
      <c r="Q54" s="23">
        <f t="shared" si="5"/>
        <v>29</v>
      </c>
    </row>
    <row r="55">
      <c r="L55" s="27">
        <v>38473.0</v>
      </c>
      <c r="M55" s="2" t="str">
        <f t="shared" si="1"/>
        <v>2005-05</v>
      </c>
      <c r="N55" s="23">
        <f>COUNTIF('list of links and pages'!B$2:B$126,L55)
</f>
        <v>2</v>
      </c>
      <c r="O55" s="23">
        <f t="shared" si="4"/>
        <v>47</v>
      </c>
      <c r="P55" s="7">
        <f>COUNTIFS('list of links and pages'!B$2:B$124,"="&amp;M55,'list of links and pages'!H$2:H$124,"="&amp;$G$2)+COUNTIFS('list of links and pages'!B$2:B$124,"="&amp;M55,'list of links and pages'!H$2:H$124,"="&amp;$G$3)</f>
        <v>0</v>
      </c>
      <c r="Q55" s="23">
        <f t="shared" si="5"/>
        <v>29</v>
      </c>
    </row>
    <row r="56">
      <c r="L56" s="27">
        <v>38504.0</v>
      </c>
      <c r="M56" s="2" t="str">
        <f t="shared" si="1"/>
        <v>2005-06</v>
      </c>
      <c r="N56" s="23">
        <f>COUNTIF('list of links and pages'!B$2:B$126,L56)
</f>
        <v>0</v>
      </c>
      <c r="O56" s="23">
        <f t="shared" si="4"/>
        <v>47</v>
      </c>
      <c r="P56" s="7">
        <f>COUNTIFS('list of links and pages'!B$2:B$124,"="&amp;M56,'list of links and pages'!H$2:H$124,"="&amp;$G$2)+COUNTIFS('list of links and pages'!B$2:B$124,"="&amp;M56,'list of links and pages'!H$2:H$124,"="&amp;$G$3)</f>
        <v>0</v>
      </c>
      <c r="Q56" s="23">
        <f t="shared" si="5"/>
        <v>29</v>
      </c>
    </row>
    <row r="57">
      <c r="L57" s="27">
        <v>38534.0</v>
      </c>
      <c r="M57" s="2" t="str">
        <f t="shared" si="1"/>
        <v>2005-07</v>
      </c>
      <c r="N57" s="23">
        <f>COUNTIF('list of links and pages'!B$2:B$126,L57)
</f>
        <v>0</v>
      </c>
      <c r="O57" s="23">
        <f t="shared" si="4"/>
        <v>47</v>
      </c>
      <c r="P57" s="7">
        <f>COUNTIFS('list of links and pages'!B$2:B$124,"="&amp;M57,'list of links and pages'!H$2:H$124,"="&amp;$G$2)+COUNTIFS('list of links and pages'!B$2:B$124,"="&amp;M57,'list of links and pages'!H$2:H$124,"="&amp;$G$3)</f>
        <v>0</v>
      </c>
      <c r="Q57" s="23">
        <f t="shared" si="5"/>
        <v>29</v>
      </c>
    </row>
    <row r="58">
      <c r="L58" s="27">
        <v>38565.0</v>
      </c>
      <c r="M58" s="2" t="str">
        <f t="shared" si="1"/>
        <v>2005-08</v>
      </c>
      <c r="N58" s="23">
        <f>COUNTIF('list of links and pages'!B$2:B$126,L58)
</f>
        <v>1</v>
      </c>
      <c r="O58" s="23">
        <f t="shared" si="4"/>
        <v>48</v>
      </c>
      <c r="P58" s="7">
        <f>COUNTIFS('list of links and pages'!B$2:B$124,"="&amp;M58,'list of links and pages'!H$2:H$124,"="&amp;$G$2)+COUNTIFS('list of links and pages'!B$2:B$124,"="&amp;M58,'list of links and pages'!H$2:H$124,"="&amp;$G$3)</f>
        <v>1</v>
      </c>
      <c r="Q58" s="23">
        <f t="shared" si="5"/>
        <v>30</v>
      </c>
    </row>
    <row r="59">
      <c r="L59" s="27">
        <v>38596.0</v>
      </c>
      <c r="M59" s="2" t="str">
        <f t="shared" si="1"/>
        <v>2005-09</v>
      </c>
      <c r="N59" s="23">
        <f>COUNTIF('list of links and pages'!B$2:B$126,L59)
</f>
        <v>0</v>
      </c>
      <c r="O59" s="23">
        <f t="shared" si="4"/>
        <v>48</v>
      </c>
      <c r="P59" s="7">
        <f>COUNTIFS('list of links and pages'!B$2:B$124,"="&amp;M59,'list of links and pages'!H$2:H$124,"="&amp;$G$2)+COUNTIFS('list of links and pages'!B$2:B$124,"="&amp;M59,'list of links and pages'!H$2:H$124,"="&amp;$G$3)</f>
        <v>0</v>
      </c>
      <c r="Q59" s="23">
        <f t="shared" si="5"/>
        <v>30</v>
      </c>
    </row>
    <row r="60">
      <c r="L60" s="27">
        <v>38626.0</v>
      </c>
      <c r="M60" s="2" t="str">
        <f t="shared" si="1"/>
        <v>2005-10</v>
      </c>
      <c r="N60" s="23">
        <f>COUNTIF('list of links and pages'!B$2:B$126,L60)
</f>
        <v>1</v>
      </c>
      <c r="O60" s="23">
        <f t="shared" si="4"/>
        <v>49</v>
      </c>
      <c r="P60" s="7">
        <f>COUNTIFS('list of links and pages'!B$2:B$124,"="&amp;M60,'list of links and pages'!H$2:H$124,"="&amp;$G$2)+COUNTIFS('list of links and pages'!B$2:B$124,"="&amp;M60,'list of links and pages'!H$2:H$124,"="&amp;$G$3)</f>
        <v>0</v>
      </c>
      <c r="Q60" s="23">
        <f t="shared" si="5"/>
        <v>30</v>
      </c>
    </row>
    <row r="61">
      <c r="L61" s="27">
        <v>38657.0</v>
      </c>
      <c r="M61" s="2" t="str">
        <f t="shared" si="1"/>
        <v>2005-11</v>
      </c>
      <c r="N61" s="23">
        <f>COUNTIF('list of links and pages'!B$2:B$126,L61)
</f>
        <v>2</v>
      </c>
      <c r="O61" s="23">
        <f t="shared" si="4"/>
        <v>51</v>
      </c>
      <c r="P61" s="7">
        <f>COUNTIFS('list of links and pages'!B$2:B$124,"="&amp;M61,'list of links and pages'!H$2:H$124,"="&amp;$G$2)+COUNTIFS('list of links and pages'!B$2:B$124,"="&amp;M61,'list of links and pages'!H$2:H$124,"="&amp;$G$3)</f>
        <v>1</v>
      </c>
      <c r="Q61" s="23">
        <f t="shared" si="5"/>
        <v>31</v>
      </c>
    </row>
    <row r="62">
      <c r="L62" s="27">
        <v>38687.0</v>
      </c>
      <c r="M62" s="2" t="str">
        <f t="shared" si="1"/>
        <v>2005-12</v>
      </c>
      <c r="N62" s="23">
        <f>COUNTIF('list of links and pages'!B$2:B$126,L62)
</f>
        <v>2</v>
      </c>
      <c r="O62" s="23">
        <f t="shared" si="4"/>
        <v>53</v>
      </c>
      <c r="P62" s="7">
        <f>COUNTIFS('list of links and pages'!B$2:B$124,"="&amp;M62,'list of links and pages'!H$2:H$124,"="&amp;$G$2)+COUNTIFS('list of links and pages'!B$2:B$124,"="&amp;M62,'list of links and pages'!H$2:H$124,"="&amp;$G$3)</f>
        <v>1</v>
      </c>
      <c r="Q62" s="23">
        <f t="shared" si="5"/>
        <v>32</v>
      </c>
    </row>
    <row r="63">
      <c r="L63" s="27">
        <v>38718.0</v>
      </c>
      <c r="M63" s="2" t="str">
        <f t="shared" si="1"/>
        <v>2006-01</v>
      </c>
      <c r="N63" s="23">
        <f>COUNTIF('list of links and pages'!B$2:B$126,L63)
</f>
        <v>4</v>
      </c>
      <c r="O63" s="23">
        <f t="shared" si="4"/>
        <v>57</v>
      </c>
      <c r="P63" s="7">
        <f>COUNTIFS('list of links and pages'!B$2:B$124,"="&amp;M63,'list of links and pages'!H$2:H$124,"="&amp;$G$2)+COUNTIFS('list of links and pages'!B$2:B$124,"="&amp;M63,'list of links and pages'!H$2:H$124,"="&amp;$G$3)</f>
        <v>1</v>
      </c>
      <c r="Q63" s="23">
        <f t="shared" si="5"/>
        <v>33</v>
      </c>
    </row>
    <row r="64">
      <c r="L64" s="27">
        <v>38749.0</v>
      </c>
      <c r="M64" s="2" t="str">
        <f t="shared" si="1"/>
        <v>2006-02</v>
      </c>
      <c r="N64" s="23">
        <f>COUNTIF('list of links and pages'!B$2:B$126,L64)
</f>
        <v>0</v>
      </c>
      <c r="O64" s="23">
        <f t="shared" si="4"/>
        <v>57</v>
      </c>
      <c r="P64" s="7">
        <f>COUNTIFS('list of links and pages'!B$2:B$124,"="&amp;M64,'list of links and pages'!H$2:H$124,"="&amp;$G$2)+COUNTIFS('list of links and pages'!B$2:B$124,"="&amp;M64,'list of links and pages'!H$2:H$124,"="&amp;$G$3)</f>
        <v>0</v>
      </c>
      <c r="Q64" s="23">
        <f t="shared" si="5"/>
        <v>33</v>
      </c>
    </row>
    <row r="65">
      <c r="L65" s="27">
        <v>38777.0</v>
      </c>
      <c r="M65" s="2" t="str">
        <f t="shared" si="1"/>
        <v>2006-03</v>
      </c>
      <c r="N65" s="23">
        <f>COUNTIF('list of links and pages'!B$2:B$126,L65)
</f>
        <v>1</v>
      </c>
      <c r="O65" s="23">
        <f t="shared" si="4"/>
        <v>58</v>
      </c>
      <c r="P65" s="7">
        <f>COUNTIFS('list of links and pages'!B$2:B$124,"="&amp;M65,'list of links and pages'!H$2:H$124,"="&amp;$G$2)+COUNTIFS('list of links and pages'!B$2:B$124,"="&amp;M65,'list of links and pages'!H$2:H$124,"="&amp;$G$3)</f>
        <v>0</v>
      </c>
      <c r="Q65" s="23">
        <f t="shared" si="5"/>
        <v>33</v>
      </c>
    </row>
    <row r="66">
      <c r="L66" s="27">
        <v>38808.0</v>
      </c>
      <c r="M66" s="2" t="str">
        <f t="shared" si="1"/>
        <v>2006-04</v>
      </c>
      <c r="N66" s="23">
        <f>COUNTIF('list of links and pages'!B$2:B$126,L66)
</f>
        <v>2</v>
      </c>
      <c r="O66" s="23">
        <f t="shared" si="4"/>
        <v>60</v>
      </c>
      <c r="P66" s="7">
        <f>COUNTIFS('list of links and pages'!B$2:B$124,"="&amp;M66,'list of links and pages'!H$2:H$124,"="&amp;$G$2)+COUNTIFS('list of links and pages'!B$2:B$124,"="&amp;M66,'list of links and pages'!H$2:H$124,"="&amp;$G$3)</f>
        <v>0</v>
      </c>
      <c r="Q66" s="23">
        <f t="shared" si="5"/>
        <v>33</v>
      </c>
    </row>
    <row r="67">
      <c r="L67" s="27">
        <v>38838.0</v>
      </c>
      <c r="M67" s="2" t="str">
        <f t="shared" si="1"/>
        <v>2006-05</v>
      </c>
      <c r="N67" s="23">
        <f>COUNTIF('list of links and pages'!B$2:B$126,L67)
</f>
        <v>0</v>
      </c>
      <c r="O67" s="23">
        <f t="shared" si="4"/>
        <v>60</v>
      </c>
      <c r="P67" s="7">
        <f>COUNTIFS('list of links and pages'!B$2:B$124,"="&amp;M67,'list of links and pages'!H$2:H$124,"="&amp;$G$2)+COUNTIFS('list of links and pages'!B$2:B$124,"="&amp;M67,'list of links and pages'!H$2:H$124,"="&amp;$G$3)</f>
        <v>0</v>
      </c>
      <c r="Q67" s="23">
        <f t="shared" si="5"/>
        <v>33</v>
      </c>
    </row>
    <row r="68">
      <c r="L68" s="27">
        <v>38869.0</v>
      </c>
      <c r="M68" s="2" t="str">
        <f t="shared" si="1"/>
        <v>2006-06</v>
      </c>
      <c r="N68" s="23">
        <f>COUNTIF('list of links and pages'!B$2:B$126,L68)
</f>
        <v>3</v>
      </c>
      <c r="O68" s="23">
        <f t="shared" si="4"/>
        <v>63</v>
      </c>
      <c r="P68" s="7">
        <f>COUNTIFS('list of links and pages'!B$2:B$124,"="&amp;M68,'list of links and pages'!H$2:H$124,"="&amp;$G$2)+COUNTIFS('list of links and pages'!B$2:B$124,"="&amp;M68,'list of links and pages'!H$2:H$124,"="&amp;$G$3)</f>
        <v>3</v>
      </c>
      <c r="Q68" s="23">
        <f t="shared" si="5"/>
        <v>36</v>
      </c>
    </row>
    <row r="69">
      <c r="L69" s="27">
        <v>38899.0</v>
      </c>
      <c r="M69" s="2" t="str">
        <f t="shared" si="1"/>
        <v>2006-07</v>
      </c>
      <c r="N69" s="23">
        <f>COUNTIF('list of links and pages'!B$2:B$126,L69)
</f>
        <v>2</v>
      </c>
      <c r="O69" s="23">
        <f t="shared" si="4"/>
        <v>65</v>
      </c>
      <c r="P69" s="7">
        <f>COUNTIFS('list of links and pages'!B$2:B$124,"="&amp;M69,'list of links and pages'!H$2:H$124,"="&amp;$G$2)+COUNTIFS('list of links and pages'!B$2:B$124,"="&amp;M69,'list of links and pages'!H$2:H$124,"="&amp;$G$3)</f>
        <v>1</v>
      </c>
      <c r="Q69" s="23">
        <f t="shared" si="5"/>
        <v>37</v>
      </c>
    </row>
    <row r="70">
      <c r="L70" s="27">
        <v>38930.0</v>
      </c>
      <c r="M70" s="2" t="str">
        <f t="shared" si="1"/>
        <v>2006-08</v>
      </c>
      <c r="N70" s="23">
        <f>COUNTIF('list of links and pages'!B$2:B$126,L70)
</f>
        <v>1</v>
      </c>
      <c r="O70" s="23">
        <f t="shared" si="4"/>
        <v>66</v>
      </c>
      <c r="P70" s="7">
        <f>COUNTIFS('list of links and pages'!B$2:B$124,"="&amp;M70,'list of links and pages'!H$2:H$124,"="&amp;$G$2)+COUNTIFS('list of links and pages'!B$2:B$124,"="&amp;M70,'list of links and pages'!H$2:H$124,"="&amp;$G$3)</f>
        <v>0</v>
      </c>
      <c r="Q70" s="23">
        <f t="shared" si="5"/>
        <v>37</v>
      </c>
    </row>
    <row r="71">
      <c r="L71" s="27">
        <v>38961.0</v>
      </c>
      <c r="M71" s="2" t="str">
        <f t="shared" si="1"/>
        <v>2006-09</v>
      </c>
      <c r="N71" s="23">
        <f>COUNTIF('list of links and pages'!B$2:B$126,L71)
</f>
        <v>1</v>
      </c>
      <c r="O71" s="23">
        <f t="shared" si="4"/>
        <v>67</v>
      </c>
      <c r="P71" s="7">
        <f>COUNTIFS('list of links and pages'!B$2:B$124,"="&amp;M71,'list of links and pages'!H$2:H$124,"="&amp;$G$2)+COUNTIFS('list of links and pages'!B$2:B$124,"="&amp;M71,'list of links and pages'!H$2:H$124,"="&amp;$G$3)</f>
        <v>1</v>
      </c>
      <c r="Q71" s="23">
        <f t="shared" si="5"/>
        <v>38</v>
      </c>
    </row>
    <row r="72">
      <c r="L72" s="27">
        <v>38991.0</v>
      </c>
      <c r="M72" s="2" t="str">
        <f t="shared" si="1"/>
        <v>2006-10</v>
      </c>
      <c r="N72" s="23">
        <f>COUNTIF('list of links and pages'!B$2:B$126,L72)
</f>
        <v>0</v>
      </c>
      <c r="O72" s="23">
        <f t="shared" si="4"/>
        <v>67</v>
      </c>
      <c r="P72" s="7">
        <f>COUNTIFS('list of links and pages'!B$2:B$124,"="&amp;M72,'list of links and pages'!H$2:H$124,"="&amp;$G$2)+COUNTIFS('list of links and pages'!B$2:B$124,"="&amp;M72,'list of links and pages'!H$2:H$124,"="&amp;$G$3)</f>
        <v>0</v>
      </c>
      <c r="Q72" s="23">
        <f t="shared" si="5"/>
        <v>38</v>
      </c>
    </row>
    <row r="73">
      <c r="L73" s="27">
        <v>39022.0</v>
      </c>
      <c r="M73" s="2" t="str">
        <f t="shared" si="1"/>
        <v>2006-11</v>
      </c>
      <c r="N73" s="23">
        <f>COUNTIF('list of links and pages'!B$2:B$126,L73)
</f>
        <v>0</v>
      </c>
      <c r="O73" s="23">
        <f t="shared" si="4"/>
        <v>67</v>
      </c>
      <c r="P73" s="7">
        <f>COUNTIFS('list of links and pages'!B$2:B$124,"="&amp;M73,'list of links and pages'!H$2:H$124,"="&amp;$G$2)+COUNTIFS('list of links and pages'!B$2:B$124,"="&amp;M73,'list of links and pages'!H$2:H$124,"="&amp;$G$3)</f>
        <v>0</v>
      </c>
      <c r="Q73" s="23">
        <f t="shared" si="5"/>
        <v>38</v>
      </c>
    </row>
    <row r="74">
      <c r="L74" s="27">
        <v>39052.0</v>
      </c>
      <c r="M74" s="2" t="str">
        <f t="shared" si="1"/>
        <v>2006-12</v>
      </c>
      <c r="N74" s="23">
        <f>COUNTIF('list of links and pages'!B$2:B$126,L74)
</f>
        <v>0</v>
      </c>
      <c r="O74" s="23">
        <f t="shared" si="4"/>
        <v>67</v>
      </c>
      <c r="P74" s="7">
        <f>COUNTIFS('list of links and pages'!B$2:B$124,"="&amp;M74,'list of links and pages'!H$2:H$124,"="&amp;$G$2)+COUNTIFS('list of links and pages'!B$2:B$124,"="&amp;M74,'list of links and pages'!H$2:H$124,"="&amp;$G$3)</f>
        <v>0</v>
      </c>
      <c r="Q74" s="23">
        <f t="shared" si="5"/>
        <v>38</v>
      </c>
    </row>
    <row r="75">
      <c r="L75" s="27">
        <v>39083.0</v>
      </c>
      <c r="M75" s="2" t="str">
        <f t="shared" si="1"/>
        <v>2007-01</v>
      </c>
      <c r="N75" s="23">
        <f>COUNTIF('list of links and pages'!B$2:B$126,L75)
</f>
        <v>1</v>
      </c>
      <c r="O75" s="23">
        <f t="shared" si="4"/>
        <v>68</v>
      </c>
      <c r="P75" s="7">
        <f>COUNTIFS('list of links and pages'!B$2:B$124,"="&amp;M75,'list of links and pages'!H$2:H$124,"="&amp;$G$2)+COUNTIFS('list of links and pages'!B$2:B$124,"="&amp;M75,'list of links and pages'!H$2:H$124,"="&amp;$G$3)</f>
        <v>0</v>
      </c>
      <c r="Q75" s="23">
        <f t="shared" si="5"/>
        <v>38</v>
      </c>
    </row>
    <row r="76">
      <c r="L76" s="27">
        <v>39114.0</v>
      </c>
      <c r="M76" s="2" t="str">
        <f t="shared" si="1"/>
        <v>2007-02</v>
      </c>
      <c r="N76" s="23">
        <f>COUNTIF('list of links and pages'!B$2:B$126,L76)
</f>
        <v>0</v>
      </c>
      <c r="O76" s="23">
        <f t="shared" si="4"/>
        <v>68</v>
      </c>
      <c r="P76" s="7">
        <f>COUNTIFS('list of links and pages'!B$2:B$124,"="&amp;M76,'list of links and pages'!H$2:H$124,"="&amp;$G$2)+COUNTIFS('list of links and pages'!B$2:B$124,"="&amp;M76,'list of links and pages'!H$2:H$124,"="&amp;$G$3)</f>
        <v>0</v>
      </c>
      <c r="Q76" s="23">
        <f t="shared" si="5"/>
        <v>38</v>
      </c>
    </row>
    <row r="77">
      <c r="L77" s="27">
        <v>39142.0</v>
      </c>
      <c r="M77" s="2" t="str">
        <f t="shared" si="1"/>
        <v>2007-03</v>
      </c>
      <c r="N77" s="23">
        <f>COUNTIF('list of links and pages'!B$2:B$126,L77)
</f>
        <v>1</v>
      </c>
      <c r="O77" s="23">
        <f t="shared" si="4"/>
        <v>69</v>
      </c>
      <c r="P77" s="7">
        <f>COUNTIFS('list of links and pages'!B$2:B$124,"="&amp;M77,'list of links and pages'!H$2:H$124,"="&amp;$G$2)+COUNTIFS('list of links and pages'!B$2:B$124,"="&amp;M77,'list of links and pages'!H$2:H$124,"="&amp;$G$3)</f>
        <v>1</v>
      </c>
      <c r="Q77" s="23">
        <f t="shared" si="5"/>
        <v>39</v>
      </c>
    </row>
    <row r="78">
      <c r="L78" s="27">
        <v>39173.0</v>
      </c>
      <c r="M78" s="2" t="str">
        <f t="shared" si="1"/>
        <v>2007-04</v>
      </c>
      <c r="N78" s="23">
        <f>COUNTIF('list of links and pages'!B$2:B$126,L78)
</f>
        <v>2</v>
      </c>
      <c r="O78" s="23">
        <f t="shared" si="4"/>
        <v>71</v>
      </c>
      <c r="P78" s="7">
        <f>COUNTIFS('list of links and pages'!B$2:B$124,"="&amp;M78,'list of links and pages'!H$2:H$124,"="&amp;$G$2)+COUNTIFS('list of links and pages'!B$2:B$124,"="&amp;M78,'list of links and pages'!H$2:H$124,"="&amp;$G$3)</f>
        <v>0</v>
      </c>
      <c r="Q78" s="23">
        <f t="shared" si="5"/>
        <v>39</v>
      </c>
    </row>
    <row r="79">
      <c r="L79" s="27">
        <v>39203.0</v>
      </c>
      <c r="M79" s="2" t="str">
        <f t="shared" si="1"/>
        <v>2007-05</v>
      </c>
      <c r="N79" s="23">
        <f>COUNTIF('list of links and pages'!B$2:B$126,L79)
</f>
        <v>0</v>
      </c>
      <c r="O79" s="23">
        <f t="shared" si="4"/>
        <v>71</v>
      </c>
      <c r="P79" s="7">
        <f>COUNTIFS('list of links and pages'!B$2:B$124,"="&amp;M79,'list of links and pages'!H$2:H$124,"="&amp;$G$2)+COUNTIFS('list of links and pages'!B$2:B$124,"="&amp;M79,'list of links and pages'!H$2:H$124,"="&amp;$G$3)</f>
        <v>0</v>
      </c>
      <c r="Q79" s="23">
        <f t="shared" si="5"/>
        <v>39</v>
      </c>
    </row>
    <row r="80">
      <c r="L80" s="27">
        <v>39234.0</v>
      </c>
      <c r="M80" s="2" t="str">
        <f t="shared" si="1"/>
        <v>2007-06</v>
      </c>
      <c r="N80" s="23">
        <f>COUNTIF('list of links and pages'!B$2:B$126,L80)
</f>
        <v>1</v>
      </c>
      <c r="O80" s="23">
        <f t="shared" si="4"/>
        <v>72</v>
      </c>
      <c r="P80" s="7">
        <f>COUNTIFS('list of links and pages'!B$2:B$124,"="&amp;M80,'list of links and pages'!H$2:H$124,"="&amp;$G$2)+COUNTIFS('list of links and pages'!B$2:B$124,"="&amp;M80,'list of links and pages'!H$2:H$124,"="&amp;$G$3)</f>
        <v>0</v>
      </c>
      <c r="Q80" s="23">
        <f t="shared" si="5"/>
        <v>39</v>
      </c>
    </row>
    <row r="81">
      <c r="L81" s="27">
        <v>39264.0</v>
      </c>
      <c r="M81" s="2" t="str">
        <f t="shared" si="1"/>
        <v>2007-07</v>
      </c>
      <c r="N81" s="23">
        <f>COUNTIF('list of links and pages'!B$2:B$126,L81)
</f>
        <v>1</v>
      </c>
      <c r="O81" s="23">
        <f t="shared" si="4"/>
        <v>73</v>
      </c>
      <c r="P81" s="7">
        <f>COUNTIFS('list of links and pages'!B$2:B$124,"="&amp;M81,'list of links and pages'!H$2:H$124,"="&amp;$G$2)+COUNTIFS('list of links and pages'!B$2:B$124,"="&amp;M81,'list of links and pages'!H$2:H$124,"="&amp;$G$3)</f>
        <v>1</v>
      </c>
      <c r="Q81" s="23">
        <f t="shared" si="5"/>
        <v>40</v>
      </c>
    </row>
    <row r="82">
      <c r="L82" s="27">
        <v>39295.0</v>
      </c>
      <c r="M82" s="2" t="str">
        <f t="shared" si="1"/>
        <v>2007-08</v>
      </c>
      <c r="N82" s="23">
        <f>COUNTIF('list of links and pages'!B$2:B$126,L82)
</f>
        <v>0</v>
      </c>
      <c r="O82" s="23">
        <f t="shared" si="4"/>
        <v>73</v>
      </c>
      <c r="P82" s="7">
        <f>COUNTIFS('list of links and pages'!B$2:B$124,"="&amp;M82,'list of links and pages'!H$2:H$124,"="&amp;$G$2)+COUNTIFS('list of links and pages'!B$2:B$124,"="&amp;M82,'list of links and pages'!H$2:H$124,"="&amp;$G$3)</f>
        <v>0</v>
      </c>
      <c r="Q82" s="23">
        <f t="shared" si="5"/>
        <v>40</v>
      </c>
    </row>
    <row r="83">
      <c r="L83" s="27">
        <v>39326.0</v>
      </c>
      <c r="M83" s="2" t="str">
        <f t="shared" si="1"/>
        <v>2007-09</v>
      </c>
      <c r="N83" s="23">
        <f>COUNTIF('list of links and pages'!B$2:B$126,L83)
</f>
        <v>0</v>
      </c>
      <c r="O83" s="23">
        <f t="shared" si="4"/>
        <v>73</v>
      </c>
      <c r="P83" s="7">
        <f>COUNTIFS('list of links and pages'!B$2:B$124,"="&amp;M83,'list of links and pages'!H$2:H$124,"="&amp;$G$2)+COUNTIFS('list of links and pages'!B$2:B$124,"="&amp;M83,'list of links and pages'!H$2:H$124,"="&amp;$G$3)</f>
        <v>0</v>
      </c>
      <c r="Q83" s="23">
        <f t="shared" si="5"/>
        <v>40</v>
      </c>
    </row>
    <row r="84">
      <c r="L84" s="27">
        <v>39356.0</v>
      </c>
      <c r="M84" s="2" t="str">
        <f t="shared" si="1"/>
        <v>2007-10</v>
      </c>
      <c r="N84" s="23">
        <f>COUNTIF('list of links and pages'!B$2:B$126,L84)
</f>
        <v>1</v>
      </c>
      <c r="O84" s="23">
        <f t="shared" si="4"/>
        <v>74</v>
      </c>
      <c r="P84" s="7">
        <f>COUNTIFS('list of links and pages'!B$2:B$124,"="&amp;M84,'list of links and pages'!H$2:H$124,"="&amp;$G$2)+COUNTIFS('list of links and pages'!B$2:B$124,"="&amp;M84,'list of links and pages'!H$2:H$124,"="&amp;$G$3)</f>
        <v>0</v>
      </c>
      <c r="Q84" s="23">
        <f t="shared" si="5"/>
        <v>40</v>
      </c>
    </row>
    <row r="85">
      <c r="L85" s="27">
        <v>39387.0</v>
      </c>
      <c r="M85" s="2" t="str">
        <f t="shared" si="1"/>
        <v>2007-11</v>
      </c>
      <c r="N85" s="23">
        <f>COUNTIF('list of links and pages'!B$2:B$126,L85)
</f>
        <v>1</v>
      </c>
      <c r="O85" s="23">
        <f t="shared" si="4"/>
        <v>75</v>
      </c>
      <c r="P85" s="7">
        <f>COUNTIFS('list of links and pages'!B$2:B$124,"="&amp;M85,'list of links and pages'!H$2:H$124,"="&amp;$G$2)+COUNTIFS('list of links and pages'!B$2:B$124,"="&amp;M85,'list of links and pages'!H$2:H$124,"="&amp;$G$3)</f>
        <v>1</v>
      </c>
      <c r="Q85" s="23">
        <f t="shared" si="5"/>
        <v>41</v>
      </c>
    </row>
    <row r="86">
      <c r="L86" s="27">
        <v>39417.0</v>
      </c>
      <c r="M86" s="2" t="str">
        <f t="shared" si="1"/>
        <v>2007-12</v>
      </c>
      <c r="N86" s="23">
        <f>COUNTIF('list of links and pages'!B$2:B$126,L86)
</f>
        <v>0</v>
      </c>
      <c r="O86" s="23">
        <f t="shared" si="4"/>
        <v>75</v>
      </c>
      <c r="P86" s="7">
        <f>COUNTIFS('list of links and pages'!B$2:B$124,"="&amp;M86,'list of links and pages'!H$2:H$124,"="&amp;$G$2)+COUNTIFS('list of links and pages'!B$2:B$124,"="&amp;M86,'list of links and pages'!H$2:H$124,"="&amp;$G$3)</f>
        <v>0</v>
      </c>
      <c r="Q86" s="23">
        <f t="shared" si="5"/>
        <v>41</v>
      </c>
    </row>
    <row r="87">
      <c r="L87" s="27">
        <v>39448.0</v>
      </c>
      <c r="M87" s="2" t="str">
        <f t="shared" si="1"/>
        <v>2008-01</v>
      </c>
      <c r="N87" s="23">
        <f>COUNTIF('list of links and pages'!B$2:B$126,L87)
</f>
        <v>2</v>
      </c>
      <c r="O87" s="23">
        <f t="shared" si="4"/>
        <v>77</v>
      </c>
      <c r="P87" s="7">
        <f>COUNTIFS('list of links and pages'!B$2:B$124,"="&amp;M87,'list of links and pages'!H$2:H$124,"="&amp;$G$2)+COUNTIFS('list of links and pages'!B$2:B$124,"="&amp;M87,'list of links and pages'!H$2:H$124,"="&amp;$G$3)</f>
        <v>2</v>
      </c>
      <c r="Q87" s="23">
        <f t="shared" si="5"/>
        <v>43</v>
      </c>
    </row>
    <row r="88">
      <c r="L88" s="27">
        <v>39479.0</v>
      </c>
      <c r="M88" s="2" t="str">
        <f t="shared" si="1"/>
        <v>2008-02</v>
      </c>
      <c r="N88" s="23">
        <f>COUNTIF('list of links and pages'!B$2:B$126,L88)
</f>
        <v>1</v>
      </c>
      <c r="O88" s="23">
        <f t="shared" si="4"/>
        <v>78</v>
      </c>
      <c r="P88" s="7">
        <f>COUNTIFS('list of links and pages'!B$2:B$124,"="&amp;M88,'list of links and pages'!H$2:H$124,"="&amp;$G$2)+COUNTIFS('list of links and pages'!B$2:B$124,"="&amp;M88,'list of links and pages'!H$2:H$124,"="&amp;$G$3)</f>
        <v>0</v>
      </c>
      <c r="Q88" s="23">
        <f t="shared" si="5"/>
        <v>43</v>
      </c>
    </row>
    <row r="89">
      <c r="L89" s="27">
        <v>39508.0</v>
      </c>
      <c r="M89" s="2" t="str">
        <f t="shared" si="1"/>
        <v>2008-03</v>
      </c>
      <c r="N89" s="23">
        <f>COUNTIF('list of links and pages'!B$2:B$126,L89)
</f>
        <v>0</v>
      </c>
      <c r="O89" s="23">
        <f t="shared" si="4"/>
        <v>78</v>
      </c>
      <c r="P89" s="7">
        <f>COUNTIFS('list of links and pages'!B$2:B$124,"="&amp;M89,'list of links and pages'!H$2:H$124,"="&amp;$G$2)+COUNTIFS('list of links and pages'!B$2:B$124,"="&amp;M89,'list of links and pages'!H$2:H$124,"="&amp;$G$3)</f>
        <v>0</v>
      </c>
      <c r="Q89" s="23">
        <f t="shared" si="5"/>
        <v>43</v>
      </c>
    </row>
    <row r="90">
      <c r="L90" s="27">
        <v>39539.0</v>
      </c>
      <c r="M90" s="2" t="str">
        <f t="shared" si="1"/>
        <v>2008-04</v>
      </c>
      <c r="N90" s="23">
        <f>COUNTIF('list of links and pages'!B$2:B$126,L90)
</f>
        <v>1</v>
      </c>
      <c r="O90" s="23">
        <f t="shared" si="4"/>
        <v>79</v>
      </c>
      <c r="P90" s="7">
        <f>COUNTIFS('list of links and pages'!B$2:B$124,"="&amp;M90,'list of links and pages'!H$2:H$124,"="&amp;$G$2)+COUNTIFS('list of links and pages'!B$2:B$124,"="&amp;M90,'list of links and pages'!H$2:H$124,"="&amp;$G$3)</f>
        <v>1</v>
      </c>
      <c r="Q90" s="23">
        <f t="shared" si="5"/>
        <v>44</v>
      </c>
    </row>
    <row r="91">
      <c r="L91" s="27">
        <v>39569.0</v>
      </c>
      <c r="M91" s="2" t="str">
        <f t="shared" si="1"/>
        <v>2008-05</v>
      </c>
      <c r="N91" s="23">
        <f>COUNTIF('list of links and pages'!B$2:B$126,L91)
</f>
        <v>2</v>
      </c>
      <c r="O91" s="23">
        <f t="shared" si="4"/>
        <v>81</v>
      </c>
      <c r="P91" s="7">
        <f>COUNTIFS('list of links and pages'!B$2:B$124,"="&amp;M91,'list of links and pages'!H$2:H$124,"="&amp;$G$2)+COUNTIFS('list of links and pages'!B$2:B$124,"="&amp;M91,'list of links and pages'!H$2:H$124,"="&amp;$G$3)</f>
        <v>1</v>
      </c>
      <c r="Q91" s="23">
        <f t="shared" si="5"/>
        <v>45</v>
      </c>
    </row>
    <row r="92">
      <c r="L92" s="27">
        <v>39600.0</v>
      </c>
      <c r="M92" s="2" t="str">
        <f t="shared" si="1"/>
        <v>2008-06</v>
      </c>
      <c r="N92" s="23">
        <f>COUNTIF('list of links and pages'!B$2:B$126,L92)
</f>
        <v>2</v>
      </c>
      <c r="O92" s="23">
        <f t="shared" si="4"/>
        <v>83</v>
      </c>
      <c r="P92" s="7">
        <f>COUNTIFS('list of links and pages'!B$2:B$124,"="&amp;M92,'list of links and pages'!H$2:H$124,"="&amp;$G$2)+COUNTIFS('list of links and pages'!B$2:B$124,"="&amp;M92,'list of links and pages'!H$2:H$124,"="&amp;$G$3)</f>
        <v>0</v>
      </c>
      <c r="Q92" s="23">
        <f t="shared" si="5"/>
        <v>45</v>
      </c>
    </row>
    <row r="93">
      <c r="L93" s="27">
        <v>39630.0</v>
      </c>
      <c r="M93" s="2" t="str">
        <f t="shared" si="1"/>
        <v>2008-07</v>
      </c>
      <c r="N93" s="23">
        <f>COUNTIF('list of links and pages'!B$2:B$126,L93)
</f>
        <v>0</v>
      </c>
      <c r="O93" s="23">
        <f t="shared" si="4"/>
        <v>83</v>
      </c>
      <c r="P93" s="7">
        <f>COUNTIFS('list of links and pages'!B$2:B$124,"="&amp;M93,'list of links and pages'!H$2:H$124,"="&amp;$G$2)+COUNTIFS('list of links and pages'!B$2:B$124,"="&amp;M93,'list of links and pages'!H$2:H$124,"="&amp;$G$3)</f>
        <v>0</v>
      </c>
      <c r="Q93" s="23">
        <f t="shared" si="5"/>
        <v>45</v>
      </c>
    </row>
    <row r="94">
      <c r="L94" s="27">
        <v>39661.0</v>
      </c>
      <c r="M94" s="2" t="str">
        <f t="shared" si="1"/>
        <v>2008-08</v>
      </c>
      <c r="N94" s="23">
        <f>COUNTIF('list of links and pages'!B$2:B$126,L94)
</f>
        <v>0</v>
      </c>
      <c r="O94" s="23">
        <f t="shared" si="4"/>
        <v>83</v>
      </c>
      <c r="P94" s="7">
        <f>COUNTIFS('list of links and pages'!B$2:B$124,"="&amp;M94,'list of links and pages'!H$2:H$124,"="&amp;$G$2)+COUNTIFS('list of links and pages'!B$2:B$124,"="&amp;M94,'list of links and pages'!H$2:H$124,"="&amp;$G$3)</f>
        <v>0</v>
      </c>
      <c r="Q94" s="23">
        <f t="shared" si="5"/>
        <v>45</v>
      </c>
    </row>
    <row r="95">
      <c r="L95" s="27">
        <v>39692.0</v>
      </c>
      <c r="M95" s="2" t="str">
        <f t="shared" si="1"/>
        <v>2008-09</v>
      </c>
      <c r="N95" s="23">
        <f>COUNTIF('list of links and pages'!B$2:B$126,L95)
</f>
        <v>0</v>
      </c>
      <c r="O95" s="23">
        <f t="shared" si="4"/>
        <v>83</v>
      </c>
      <c r="P95" s="7">
        <f>COUNTIFS('list of links and pages'!B$2:B$124,"="&amp;M95,'list of links and pages'!H$2:H$124,"="&amp;$G$2)+COUNTIFS('list of links and pages'!B$2:B$124,"="&amp;M95,'list of links and pages'!H$2:H$124,"="&amp;$G$3)</f>
        <v>0</v>
      </c>
      <c r="Q95" s="23">
        <f t="shared" si="5"/>
        <v>45</v>
      </c>
    </row>
    <row r="96">
      <c r="L96" s="27">
        <v>39722.0</v>
      </c>
      <c r="M96" s="2" t="str">
        <f t="shared" si="1"/>
        <v>2008-10</v>
      </c>
      <c r="N96" s="23">
        <f>COUNTIF('list of links and pages'!B$2:B$126,L96)
</f>
        <v>0</v>
      </c>
      <c r="O96" s="23">
        <f t="shared" si="4"/>
        <v>83</v>
      </c>
      <c r="P96" s="7">
        <f>COUNTIFS('list of links and pages'!B$2:B$124,"="&amp;M96,'list of links and pages'!H$2:H$124,"="&amp;$G$2)+COUNTIFS('list of links and pages'!B$2:B$124,"="&amp;M96,'list of links and pages'!H$2:H$124,"="&amp;$G$3)</f>
        <v>0</v>
      </c>
      <c r="Q96" s="23">
        <f t="shared" si="5"/>
        <v>45</v>
      </c>
    </row>
    <row r="97">
      <c r="L97" s="27">
        <v>39753.0</v>
      </c>
      <c r="M97" s="2" t="str">
        <f t="shared" si="1"/>
        <v>2008-11</v>
      </c>
      <c r="N97" s="23">
        <f>COUNTIF('list of links and pages'!B$2:B$126,L97)
</f>
        <v>0</v>
      </c>
      <c r="O97" s="23">
        <f t="shared" si="4"/>
        <v>83</v>
      </c>
      <c r="P97" s="7">
        <f>COUNTIFS('list of links and pages'!B$2:B$124,"="&amp;M97,'list of links and pages'!H$2:H$124,"="&amp;$G$2)+COUNTIFS('list of links and pages'!B$2:B$124,"="&amp;M97,'list of links and pages'!H$2:H$124,"="&amp;$G$3)</f>
        <v>0</v>
      </c>
      <c r="Q97" s="23">
        <f t="shared" si="5"/>
        <v>45</v>
      </c>
    </row>
    <row r="98">
      <c r="L98" s="27">
        <v>39783.0</v>
      </c>
      <c r="M98" s="2" t="str">
        <f t="shared" si="1"/>
        <v>2008-12</v>
      </c>
      <c r="N98" s="23">
        <f>COUNTIF('list of links and pages'!B$2:B$126,L98)
</f>
        <v>1</v>
      </c>
      <c r="O98" s="23">
        <f t="shared" si="4"/>
        <v>84</v>
      </c>
      <c r="P98" s="7">
        <f>COUNTIFS('list of links and pages'!B$2:B$124,"="&amp;M98,'list of links and pages'!H$2:H$124,"="&amp;$G$2)+COUNTIFS('list of links and pages'!B$2:B$124,"="&amp;M98,'list of links and pages'!H$2:H$124,"="&amp;$G$3)</f>
        <v>0</v>
      </c>
      <c r="Q98" s="23">
        <f t="shared" si="5"/>
        <v>45</v>
      </c>
    </row>
    <row r="99">
      <c r="L99" s="27">
        <v>39814.0</v>
      </c>
      <c r="M99" s="2" t="str">
        <f t="shared" si="1"/>
        <v>2009-01</v>
      </c>
      <c r="N99" s="23">
        <f>COUNTIF('list of links and pages'!B$2:B$126,L99)
</f>
        <v>2</v>
      </c>
      <c r="O99" s="23">
        <f t="shared" si="4"/>
        <v>86</v>
      </c>
      <c r="P99" s="7">
        <f>COUNTIFS('list of links and pages'!B$2:B$124,"="&amp;M99,'list of links and pages'!H$2:H$124,"="&amp;$G$2)+COUNTIFS('list of links and pages'!B$2:B$124,"="&amp;M99,'list of links and pages'!H$2:H$124,"="&amp;$G$3)</f>
        <v>0</v>
      </c>
      <c r="Q99" s="23">
        <f t="shared" si="5"/>
        <v>45</v>
      </c>
    </row>
    <row r="100">
      <c r="L100" s="27">
        <v>39845.0</v>
      </c>
      <c r="M100" s="2" t="str">
        <f t="shared" si="1"/>
        <v>2009-02</v>
      </c>
      <c r="N100" s="23">
        <f>COUNTIF('list of links and pages'!B$2:B$126,L100)
</f>
        <v>0</v>
      </c>
      <c r="O100" s="23">
        <f t="shared" si="4"/>
        <v>86</v>
      </c>
      <c r="P100" s="7">
        <f>COUNTIFS('list of links and pages'!B$2:B$124,"="&amp;M100,'list of links and pages'!H$2:H$124,"="&amp;$G$2)+COUNTIFS('list of links and pages'!B$2:B$124,"="&amp;M100,'list of links and pages'!H$2:H$124,"="&amp;$G$3)</f>
        <v>0</v>
      </c>
      <c r="Q100" s="23">
        <f t="shared" si="5"/>
        <v>45</v>
      </c>
    </row>
    <row r="101">
      <c r="L101" s="27">
        <v>39873.0</v>
      </c>
      <c r="M101" s="2" t="str">
        <f t="shared" si="1"/>
        <v>2009-03</v>
      </c>
      <c r="N101" s="23">
        <f>COUNTIF('list of links and pages'!B$2:B$126,L101)
</f>
        <v>0</v>
      </c>
      <c r="O101" s="23">
        <f t="shared" si="4"/>
        <v>86</v>
      </c>
      <c r="P101" s="7">
        <f>COUNTIFS('list of links and pages'!B$2:B$124,"="&amp;M101,'list of links and pages'!H$2:H$124,"="&amp;$G$2)+COUNTIFS('list of links and pages'!B$2:B$124,"="&amp;M101,'list of links and pages'!H$2:H$124,"="&amp;$G$3)</f>
        <v>0</v>
      </c>
      <c r="Q101" s="23">
        <f t="shared" si="5"/>
        <v>45</v>
      </c>
    </row>
    <row r="102">
      <c r="L102" s="27">
        <v>39904.0</v>
      </c>
      <c r="M102" s="2" t="str">
        <f t="shared" si="1"/>
        <v>2009-04</v>
      </c>
      <c r="N102" s="23">
        <f>COUNTIF('list of links and pages'!B$2:B$126,L102)
</f>
        <v>1</v>
      </c>
      <c r="O102" s="23">
        <f t="shared" si="4"/>
        <v>87</v>
      </c>
      <c r="P102" s="7">
        <f>COUNTIFS('list of links and pages'!B$2:B$124,"="&amp;M102,'list of links and pages'!H$2:H$124,"="&amp;$G$2)+COUNTIFS('list of links and pages'!B$2:B$124,"="&amp;M102,'list of links and pages'!H$2:H$124,"="&amp;$G$3)</f>
        <v>0</v>
      </c>
      <c r="Q102" s="23">
        <f t="shared" si="5"/>
        <v>45</v>
      </c>
    </row>
    <row r="103">
      <c r="L103" s="27">
        <v>39934.0</v>
      </c>
      <c r="M103" s="2" t="str">
        <f t="shared" si="1"/>
        <v>2009-05</v>
      </c>
      <c r="N103" s="23">
        <f>COUNTIF('list of links and pages'!B$2:B$126,L103)
</f>
        <v>3</v>
      </c>
      <c r="O103" s="23">
        <f t="shared" si="4"/>
        <v>90</v>
      </c>
      <c r="P103" s="7">
        <f>COUNTIFS('list of links and pages'!B$2:B$124,"="&amp;M103,'list of links and pages'!H$2:H$124,"="&amp;$G$2)+COUNTIFS('list of links and pages'!B$2:B$124,"="&amp;M103,'list of links and pages'!H$2:H$124,"="&amp;$G$3)</f>
        <v>1</v>
      </c>
      <c r="Q103" s="23">
        <f t="shared" si="5"/>
        <v>46</v>
      </c>
    </row>
    <row r="104">
      <c r="L104" s="27">
        <v>39965.0</v>
      </c>
      <c r="M104" s="2" t="str">
        <f t="shared" si="1"/>
        <v>2009-06</v>
      </c>
      <c r="N104" s="23">
        <f>COUNTIF('list of links and pages'!B$2:B$126,L104)
</f>
        <v>0</v>
      </c>
      <c r="O104" s="23">
        <f t="shared" si="4"/>
        <v>90</v>
      </c>
      <c r="P104" s="7">
        <f>COUNTIFS('list of links and pages'!B$2:B$124,"="&amp;M104,'list of links and pages'!H$2:H$124,"="&amp;$G$2)+COUNTIFS('list of links and pages'!B$2:B$124,"="&amp;M104,'list of links and pages'!H$2:H$124,"="&amp;$G$3)</f>
        <v>0</v>
      </c>
      <c r="Q104" s="23">
        <f t="shared" si="5"/>
        <v>46</v>
      </c>
    </row>
    <row r="105">
      <c r="L105" s="27">
        <v>39995.0</v>
      </c>
      <c r="M105" s="2" t="str">
        <f t="shared" si="1"/>
        <v>2009-07</v>
      </c>
      <c r="N105" s="23">
        <f>COUNTIF('list of links and pages'!B$2:B$126,L105)
</f>
        <v>0</v>
      </c>
      <c r="O105" s="23">
        <f t="shared" si="4"/>
        <v>90</v>
      </c>
      <c r="P105" s="7">
        <f>COUNTIFS('list of links and pages'!B$2:B$124,"="&amp;M105,'list of links and pages'!H$2:H$124,"="&amp;$G$2)+COUNTIFS('list of links and pages'!B$2:B$124,"="&amp;M105,'list of links and pages'!H$2:H$124,"="&amp;$G$3)</f>
        <v>0</v>
      </c>
      <c r="Q105" s="23">
        <f t="shared" si="5"/>
        <v>46</v>
      </c>
    </row>
    <row r="106">
      <c r="L106" s="27">
        <v>40026.0</v>
      </c>
      <c r="M106" s="2" t="str">
        <f t="shared" si="1"/>
        <v>2009-08</v>
      </c>
      <c r="N106" s="23">
        <f>COUNTIF('list of links and pages'!B$2:B$126,L106)
</f>
        <v>2</v>
      </c>
      <c r="O106" s="23">
        <f t="shared" si="4"/>
        <v>92</v>
      </c>
      <c r="P106" s="7">
        <f>COUNTIFS('list of links and pages'!B$2:B$124,"="&amp;M106,'list of links and pages'!H$2:H$124,"="&amp;$G$2)+COUNTIFS('list of links and pages'!B$2:B$124,"="&amp;M106,'list of links and pages'!H$2:H$124,"="&amp;$G$3)</f>
        <v>1</v>
      </c>
      <c r="Q106" s="23">
        <f t="shared" si="5"/>
        <v>47</v>
      </c>
    </row>
    <row r="107">
      <c r="L107" s="27">
        <v>40057.0</v>
      </c>
      <c r="M107" s="2" t="str">
        <f t="shared" si="1"/>
        <v>2009-09</v>
      </c>
      <c r="N107" s="23">
        <f>COUNTIF('list of links and pages'!B$2:B$126,L107)
</f>
        <v>0</v>
      </c>
      <c r="O107" s="23">
        <f t="shared" si="4"/>
        <v>92</v>
      </c>
      <c r="P107" s="7">
        <f>COUNTIFS('list of links and pages'!B$2:B$124,"="&amp;M107,'list of links and pages'!H$2:H$124,"="&amp;$G$2)+COUNTIFS('list of links and pages'!B$2:B$124,"="&amp;M107,'list of links and pages'!H$2:H$124,"="&amp;$G$3)</f>
        <v>0</v>
      </c>
      <c r="Q107" s="23">
        <f t="shared" si="5"/>
        <v>47</v>
      </c>
    </row>
    <row r="108">
      <c r="L108" s="27">
        <v>40087.0</v>
      </c>
      <c r="M108" s="2" t="str">
        <f t="shared" si="1"/>
        <v>2009-10</v>
      </c>
      <c r="N108" s="23">
        <f>COUNTIF('list of links and pages'!B$2:B$126,L108)
</f>
        <v>1</v>
      </c>
      <c r="O108" s="23">
        <f t="shared" si="4"/>
        <v>93</v>
      </c>
      <c r="P108" s="7">
        <f>COUNTIFS('list of links and pages'!B$2:B$124,"="&amp;M108,'list of links and pages'!H$2:H$124,"="&amp;$G$2)+COUNTIFS('list of links and pages'!B$2:B$124,"="&amp;M108,'list of links and pages'!H$2:H$124,"="&amp;$G$3)</f>
        <v>1</v>
      </c>
      <c r="Q108" s="23">
        <f t="shared" si="5"/>
        <v>48</v>
      </c>
    </row>
    <row r="109">
      <c r="L109" s="27">
        <v>40118.0</v>
      </c>
      <c r="M109" s="2" t="str">
        <f t="shared" si="1"/>
        <v>2009-11</v>
      </c>
      <c r="N109" s="23">
        <f>COUNTIF('list of links and pages'!B$2:B$126,L109)
</f>
        <v>1</v>
      </c>
      <c r="O109" s="23">
        <f t="shared" si="4"/>
        <v>94</v>
      </c>
      <c r="P109" s="7">
        <f>COUNTIFS('list of links and pages'!B$2:B$124,"="&amp;M109,'list of links and pages'!H$2:H$124,"="&amp;$G$2)+COUNTIFS('list of links and pages'!B$2:B$124,"="&amp;M109,'list of links and pages'!H$2:H$124,"="&amp;$G$3)</f>
        <v>0</v>
      </c>
      <c r="Q109" s="23">
        <f t="shared" si="5"/>
        <v>48</v>
      </c>
    </row>
    <row r="110">
      <c r="L110" s="27">
        <v>40148.0</v>
      </c>
      <c r="M110" s="2" t="str">
        <f t="shared" si="1"/>
        <v>2009-12</v>
      </c>
      <c r="N110" s="23">
        <f>COUNTIF('list of links and pages'!B$2:B$126,L110)
</f>
        <v>1</v>
      </c>
      <c r="O110" s="23">
        <f t="shared" si="4"/>
        <v>95</v>
      </c>
      <c r="P110" s="7">
        <f>COUNTIFS('list of links and pages'!B$2:B$124,"="&amp;M110,'list of links and pages'!H$2:H$124,"="&amp;$G$2)+COUNTIFS('list of links and pages'!B$2:B$124,"="&amp;M110,'list of links and pages'!H$2:H$124,"="&amp;$G$3)</f>
        <v>0</v>
      </c>
      <c r="Q110" s="23">
        <f t="shared" si="5"/>
        <v>48</v>
      </c>
    </row>
    <row r="111">
      <c r="L111" s="27">
        <v>40179.0</v>
      </c>
      <c r="M111" s="2" t="str">
        <f t="shared" si="1"/>
        <v>2010-01</v>
      </c>
      <c r="N111" s="23">
        <f>COUNTIF('list of links and pages'!B$2:B$126,L111)
</f>
        <v>0</v>
      </c>
      <c r="O111" s="23">
        <f t="shared" si="4"/>
        <v>95</v>
      </c>
      <c r="P111" s="7">
        <f>COUNTIFS('list of links and pages'!B$2:B$124,"="&amp;M111,'list of links and pages'!H$2:H$124,"="&amp;$G$2)+COUNTIFS('list of links and pages'!B$2:B$124,"="&amp;M111,'list of links and pages'!H$2:H$124,"="&amp;$G$3)</f>
        <v>0</v>
      </c>
      <c r="Q111" s="23">
        <f t="shared" si="5"/>
        <v>48</v>
      </c>
    </row>
    <row r="112">
      <c r="L112" s="27">
        <v>40210.0</v>
      </c>
      <c r="M112" s="2" t="str">
        <f t="shared" si="1"/>
        <v>2010-02</v>
      </c>
      <c r="N112" s="23">
        <f>COUNTIF('list of links and pages'!B$2:B$126,L112)
</f>
        <v>1</v>
      </c>
      <c r="O112" s="23">
        <f t="shared" si="4"/>
        <v>96</v>
      </c>
      <c r="P112" s="7">
        <f>COUNTIFS('list of links and pages'!B$2:B$124,"="&amp;M112,'list of links and pages'!H$2:H$124,"="&amp;$G$2)+COUNTIFS('list of links and pages'!B$2:B$124,"="&amp;M112,'list of links and pages'!H$2:H$124,"="&amp;$G$3)</f>
        <v>1</v>
      </c>
      <c r="Q112" s="23">
        <f t="shared" si="5"/>
        <v>49</v>
      </c>
    </row>
    <row r="113">
      <c r="L113" s="27">
        <v>40238.0</v>
      </c>
      <c r="M113" s="2" t="str">
        <f t="shared" si="1"/>
        <v>2010-03</v>
      </c>
      <c r="N113" s="23">
        <f>COUNTIF('list of links and pages'!B$2:B$126,L113)
</f>
        <v>1</v>
      </c>
      <c r="O113" s="23">
        <f t="shared" si="4"/>
        <v>97</v>
      </c>
      <c r="P113" s="7">
        <f>COUNTIFS('list of links and pages'!B$2:B$124,"="&amp;M113,'list of links and pages'!H$2:H$124,"="&amp;$G$2)+COUNTIFS('list of links and pages'!B$2:B$124,"="&amp;M113,'list of links and pages'!H$2:H$124,"="&amp;$G$3)</f>
        <v>1</v>
      </c>
      <c r="Q113" s="23">
        <f t="shared" si="5"/>
        <v>50</v>
      </c>
    </row>
    <row r="114">
      <c r="L114" s="27">
        <v>40269.0</v>
      </c>
      <c r="M114" s="2" t="str">
        <f t="shared" si="1"/>
        <v>2010-04</v>
      </c>
      <c r="N114" s="23">
        <f>COUNTIF('list of links and pages'!B$2:B$126,L114)
</f>
        <v>1</v>
      </c>
      <c r="O114" s="23">
        <f t="shared" si="4"/>
        <v>98</v>
      </c>
      <c r="P114" s="7">
        <f>COUNTIFS('list of links and pages'!B$2:B$124,"="&amp;M114,'list of links and pages'!H$2:H$124,"="&amp;$G$2)+COUNTIFS('list of links and pages'!B$2:B$124,"="&amp;M114,'list of links and pages'!H$2:H$124,"="&amp;$G$3)</f>
        <v>1</v>
      </c>
      <c r="Q114" s="23">
        <f t="shared" si="5"/>
        <v>51</v>
      </c>
    </row>
    <row r="115">
      <c r="L115" s="27">
        <v>40299.0</v>
      </c>
      <c r="M115" s="2" t="str">
        <f t="shared" si="1"/>
        <v>2010-05</v>
      </c>
      <c r="N115" s="23">
        <f>COUNTIF('list of links and pages'!B$2:B$126,L115)
</f>
        <v>0</v>
      </c>
      <c r="O115" s="23">
        <f t="shared" si="4"/>
        <v>98</v>
      </c>
      <c r="P115" s="7">
        <f>COUNTIFS('list of links and pages'!B$2:B$124,"="&amp;M115,'list of links and pages'!H$2:H$124,"="&amp;$G$2)+COUNTIFS('list of links and pages'!B$2:B$124,"="&amp;M115,'list of links and pages'!H$2:H$124,"="&amp;$G$3)</f>
        <v>0</v>
      </c>
      <c r="Q115" s="23">
        <f t="shared" si="5"/>
        <v>51</v>
      </c>
    </row>
    <row r="116">
      <c r="L116" s="27">
        <v>40330.0</v>
      </c>
      <c r="M116" s="2" t="str">
        <f t="shared" si="1"/>
        <v>2010-06</v>
      </c>
      <c r="N116" s="23">
        <f>COUNTIF('list of links and pages'!B$2:B$126,L116)
</f>
        <v>3</v>
      </c>
      <c r="O116" s="23">
        <f t="shared" si="4"/>
        <v>101</v>
      </c>
      <c r="P116" s="7">
        <f>COUNTIFS('list of links and pages'!B$2:B$124,"="&amp;M116,'list of links and pages'!H$2:H$124,"="&amp;$G$2)+COUNTIFS('list of links and pages'!B$2:B$124,"="&amp;M116,'list of links and pages'!H$2:H$124,"="&amp;$G$3)</f>
        <v>2</v>
      </c>
      <c r="Q116" s="23">
        <f t="shared" si="5"/>
        <v>53</v>
      </c>
    </row>
    <row r="117">
      <c r="L117" s="27">
        <v>40360.0</v>
      </c>
      <c r="M117" s="2" t="str">
        <f t="shared" si="1"/>
        <v>2010-07</v>
      </c>
      <c r="N117" s="23">
        <f>COUNTIF('list of links and pages'!B$2:B$126,L117)
</f>
        <v>1</v>
      </c>
      <c r="O117" s="23">
        <f t="shared" si="4"/>
        <v>102</v>
      </c>
      <c r="P117" s="7">
        <f>COUNTIFS('list of links and pages'!B$2:B$124,"="&amp;M117,'list of links and pages'!H$2:H$124,"="&amp;$G$2)+COUNTIFS('list of links and pages'!B$2:B$124,"="&amp;M117,'list of links and pages'!H$2:H$124,"="&amp;$G$3)</f>
        <v>0</v>
      </c>
      <c r="Q117" s="23">
        <f t="shared" si="5"/>
        <v>53</v>
      </c>
    </row>
    <row r="118">
      <c r="L118" s="27">
        <v>40391.0</v>
      </c>
      <c r="M118" s="2" t="str">
        <f t="shared" si="1"/>
        <v>2010-08</v>
      </c>
      <c r="N118" s="23">
        <f>COUNTIF('list of links and pages'!B$2:B$126,L118)
</f>
        <v>0</v>
      </c>
      <c r="O118" s="23">
        <f t="shared" si="4"/>
        <v>102</v>
      </c>
      <c r="P118" s="7">
        <f>COUNTIFS('list of links and pages'!B$2:B$124,"="&amp;M118,'list of links and pages'!H$2:H$124,"="&amp;$G$2)+COUNTIFS('list of links and pages'!B$2:B$124,"="&amp;M118,'list of links and pages'!H$2:H$124,"="&amp;$G$3)</f>
        <v>0</v>
      </c>
      <c r="Q118" s="23">
        <f t="shared" si="5"/>
        <v>53</v>
      </c>
    </row>
    <row r="119">
      <c r="L119" s="27">
        <v>40422.0</v>
      </c>
      <c r="M119" s="2" t="str">
        <f t="shared" si="1"/>
        <v>2010-09</v>
      </c>
      <c r="N119" s="23">
        <f>COUNTIF('list of links and pages'!B$2:B$126,L119)
</f>
        <v>2</v>
      </c>
      <c r="O119" s="23">
        <f t="shared" si="4"/>
        <v>104</v>
      </c>
      <c r="P119" s="7">
        <f>COUNTIFS('list of links and pages'!B$2:B$124,"="&amp;M119,'list of links and pages'!H$2:H$124,"="&amp;$G$2)+COUNTIFS('list of links and pages'!B$2:B$124,"="&amp;M119,'list of links and pages'!H$2:H$124,"="&amp;$G$3)</f>
        <v>2</v>
      </c>
      <c r="Q119" s="23">
        <f t="shared" si="5"/>
        <v>55</v>
      </c>
    </row>
    <row r="120">
      <c r="L120" s="27">
        <v>40452.0</v>
      </c>
      <c r="M120" s="2" t="str">
        <f t="shared" si="1"/>
        <v>2010-10</v>
      </c>
      <c r="N120" s="23">
        <f>COUNTIF('list of links and pages'!B$2:B$126,L120)
</f>
        <v>0</v>
      </c>
      <c r="O120" s="23">
        <f t="shared" si="4"/>
        <v>104</v>
      </c>
      <c r="P120" s="7">
        <f>COUNTIFS('list of links and pages'!B$2:B$124,"="&amp;M120,'list of links and pages'!H$2:H$124,"="&amp;$G$2)+COUNTIFS('list of links and pages'!B$2:B$124,"="&amp;M120,'list of links and pages'!H$2:H$124,"="&amp;$G$3)</f>
        <v>0</v>
      </c>
      <c r="Q120" s="23">
        <f t="shared" si="5"/>
        <v>55</v>
      </c>
    </row>
    <row r="121">
      <c r="L121" s="27">
        <v>40483.0</v>
      </c>
      <c r="M121" s="2" t="str">
        <f t="shared" si="1"/>
        <v>2010-11</v>
      </c>
      <c r="N121" s="23">
        <f>COUNTIF('list of links and pages'!B$2:B$126,L121)
</f>
        <v>0</v>
      </c>
      <c r="O121" s="23">
        <f t="shared" si="4"/>
        <v>104</v>
      </c>
      <c r="P121" s="7">
        <f>COUNTIFS('list of links and pages'!B$2:B$124,"="&amp;M121,'list of links and pages'!H$2:H$124,"="&amp;$G$2)+COUNTIFS('list of links and pages'!B$2:B$124,"="&amp;M121,'list of links and pages'!H$2:H$124,"="&amp;$G$3)</f>
        <v>0</v>
      </c>
      <c r="Q121" s="23">
        <f t="shared" si="5"/>
        <v>55</v>
      </c>
    </row>
    <row r="122">
      <c r="L122" s="27">
        <v>40513.0</v>
      </c>
      <c r="M122" s="2" t="str">
        <f t="shared" si="1"/>
        <v>2010-12</v>
      </c>
      <c r="N122" s="23">
        <f>COUNTIF('list of links and pages'!B$2:B$126,L122)
</f>
        <v>0</v>
      </c>
      <c r="O122" s="23">
        <f t="shared" si="4"/>
        <v>104</v>
      </c>
      <c r="P122" s="7">
        <f>COUNTIFS('list of links and pages'!B$2:B$124,"="&amp;M122,'list of links and pages'!H$2:H$124,"="&amp;$G$2)+COUNTIFS('list of links and pages'!B$2:B$124,"="&amp;M122,'list of links and pages'!H$2:H$124,"="&amp;$G$3)</f>
        <v>0</v>
      </c>
      <c r="Q122" s="23">
        <f t="shared" si="5"/>
        <v>55</v>
      </c>
    </row>
    <row r="123">
      <c r="L123" s="27">
        <v>40544.0</v>
      </c>
      <c r="M123" s="2" t="str">
        <f t="shared" si="1"/>
        <v>2011-01</v>
      </c>
      <c r="N123" s="23">
        <f>COUNTIF('list of links and pages'!B$2:B$126,L123)
</f>
        <v>0</v>
      </c>
      <c r="O123" s="23">
        <f t="shared" si="4"/>
        <v>104</v>
      </c>
      <c r="P123" s="7">
        <f>COUNTIFS('list of links and pages'!B$2:B$124,"="&amp;M123,'list of links and pages'!H$2:H$124,"="&amp;$G$2)+COUNTIFS('list of links and pages'!B$2:B$124,"="&amp;M123,'list of links and pages'!H$2:H$124,"="&amp;$G$3)</f>
        <v>0</v>
      </c>
      <c r="Q123" s="23">
        <f t="shared" si="5"/>
        <v>55</v>
      </c>
    </row>
    <row r="124">
      <c r="L124" s="27">
        <v>40575.0</v>
      </c>
      <c r="M124" s="2" t="str">
        <f t="shared" si="1"/>
        <v>2011-02</v>
      </c>
      <c r="N124" s="23">
        <f>COUNTIF('list of links and pages'!B$2:B$126,L124)
</f>
        <v>0</v>
      </c>
      <c r="O124" s="23">
        <f t="shared" si="4"/>
        <v>104</v>
      </c>
      <c r="P124" s="7">
        <f>COUNTIFS('list of links and pages'!B$2:B$124,"="&amp;M124,'list of links and pages'!H$2:H$124,"="&amp;$G$2)+COUNTIFS('list of links and pages'!B$2:B$124,"="&amp;M124,'list of links and pages'!H$2:H$124,"="&amp;$G$3)</f>
        <v>0</v>
      </c>
      <c r="Q124" s="23">
        <f t="shared" si="5"/>
        <v>55</v>
      </c>
    </row>
    <row r="125">
      <c r="L125" s="27">
        <v>40603.0</v>
      </c>
      <c r="M125" s="2" t="str">
        <f t="shared" si="1"/>
        <v>2011-03</v>
      </c>
      <c r="N125" s="23">
        <f>COUNTIF('list of links and pages'!B$2:B$126,L125)
</f>
        <v>1</v>
      </c>
      <c r="O125" s="23">
        <f t="shared" si="4"/>
        <v>105</v>
      </c>
      <c r="P125" s="7">
        <f>COUNTIFS('list of links and pages'!B$2:B$124,"="&amp;M125,'list of links and pages'!H$2:H$124,"="&amp;$G$2)+COUNTIFS('list of links and pages'!B$2:B$124,"="&amp;M125,'list of links and pages'!H$2:H$124,"="&amp;$G$3)</f>
        <v>1</v>
      </c>
      <c r="Q125" s="23">
        <f t="shared" si="5"/>
        <v>56</v>
      </c>
    </row>
    <row r="126">
      <c r="L126" s="27">
        <v>40634.0</v>
      </c>
      <c r="M126" s="2" t="str">
        <f t="shared" si="1"/>
        <v>2011-04</v>
      </c>
      <c r="N126" s="23">
        <f>COUNTIF('list of links and pages'!B$2:B$126,L126)
</f>
        <v>0</v>
      </c>
      <c r="O126" s="23">
        <f t="shared" si="4"/>
        <v>105</v>
      </c>
      <c r="P126" s="7">
        <f>COUNTIFS('list of links and pages'!B$2:B$124,"="&amp;M126,'list of links and pages'!H$2:H$124,"="&amp;$G$2)+COUNTIFS('list of links and pages'!B$2:B$124,"="&amp;M126,'list of links and pages'!H$2:H$124,"="&amp;$G$3)</f>
        <v>0</v>
      </c>
      <c r="Q126" s="23">
        <f t="shared" si="5"/>
        <v>56</v>
      </c>
    </row>
    <row r="127">
      <c r="L127" s="27">
        <v>40664.0</v>
      </c>
      <c r="M127" s="2" t="str">
        <f t="shared" si="1"/>
        <v>2011-05</v>
      </c>
      <c r="N127" s="23">
        <f>COUNTIF('list of links and pages'!B$2:B$126,L127)
</f>
        <v>0</v>
      </c>
      <c r="O127" s="23">
        <f t="shared" si="4"/>
        <v>105</v>
      </c>
      <c r="P127" s="7">
        <f>COUNTIFS('list of links and pages'!B$2:B$124,"="&amp;M127,'list of links and pages'!H$2:H$124,"="&amp;$G$2)+COUNTIFS('list of links and pages'!B$2:B$124,"="&amp;M127,'list of links and pages'!H$2:H$124,"="&amp;$G$3)</f>
        <v>0</v>
      </c>
      <c r="Q127" s="23">
        <f t="shared" si="5"/>
        <v>56</v>
      </c>
    </row>
    <row r="128">
      <c r="L128" s="27">
        <v>40695.0</v>
      </c>
      <c r="M128" s="2" t="str">
        <f t="shared" si="1"/>
        <v>2011-06</v>
      </c>
      <c r="N128" s="23">
        <f>COUNTIF('list of links and pages'!B$2:B$126,L128)
</f>
        <v>1</v>
      </c>
      <c r="O128" s="23">
        <f t="shared" si="4"/>
        <v>106</v>
      </c>
      <c r="P128" s="7">
        <f>COUNTIFS('list of links and pages'!B$2:B$124,"="&amp;M128,'list of links and pages'!H$2:H$124,"="&amp;$G$2)+COUNTIFS('list of links and pages'!B$2:B$124,"="&amp;M128,'list of links and pages'!H$2:H$124,"="&amp;$G$3)</f>
        <v>1</v>
      </c>
      <c r="Q128" s="23">
        <f t="shared" si="5"/>
        <v>57</v>
      </c>
    </row>
    <row r="129">
      <c r="L129" s="27">
        <v>40725.0</v>
      </c>
      <c r="M129" s="2" t="str">
        <f t="shared" si="1"/>
        <v>2011-07</v>
      </c>
      <c r="N129" s="23">
        <f>COUNTIF('list of links and pages'!B$2:B$126,L129)
</f>
        <v>1</v>
      </c>
      <c r="O129" s="23">
        <f t="shared" si="4"/>
        <v>107</v>
      </c>
      <c r="P129" s="7">
        <f>COUNTIFS('list of links and pages'!B$2:B$124,"="&amp;M129,'list of links and pages'!H$2:H$124,"="&amp;$G$2)+COUNTIFS('list of links and pages'!B$2:B$124,"="&amp;M129,'list of links and pages'!H$2:H$124,"="&amp;$G$3)</f>
        <v>1</v>
      </c>
      <c r="Q129" s="23">
        <f t="shared" si="5"/>
        <v>58</v>
      </c>
    </row>
    <row r="130">
      <c r="L130" s="27">
        <v>40756.0</v>
      </c>
      <c r="M130" s="2" t="str">
        <f t="shared" si="1"/>
        <v>2011-08</v>
      </c>
      <c r="N130" s="23">
        <f>COUNTIF('list of links and pages'!B$2:B$126,L130)
</f>
        <v>0</v>
      </c>
      <c r="O130" s="23">
        <f t="shared" si="4"/>
        <v>107</v>
      </c>
      <c r="P130" s="7">
        <f>COUNTIFS('list of links and pages'!B$2:B$124,"="&amp;M130,'list of links and pages'!H$2:H$124,"="&amp;$G$2)+COUNTIFS('list of links and pages'!B$2:B$124,"="&amp;M130,'list of links and pages'!H$2:H$124,"="&amp;$G$3)</f>
        <v>0</v>
      </c>
      <c r="Q130" s="23">
        <f t="shared" si="5"/>
        <v>58</v>
      </c>
    </row>
    <row r="131">
      <c r="L131" s="27">
        <v>40787.0</v>
      </c>
      <c r="M131" s="2" t="str">
        <f t="shared" si="1"/>
        <v>2011-09</v>
      </c>
      <c r="N131" s="23">
        <f>COUNTIF('list of links and pages'!B$2:B$126,L131)
</f>
        <v>0</v>
      </c>
      <c r="O131" s="23">
        <f t="shared" si="4"/>
        <v>107</v>
      </c>
      <c r="P131" s="7">
        <f>COUNTIFS('list of links and pages'!B$2:B$124,"="&amp;M131,'list of links and pages'!H$2:H$124,"="&amp;$G$2)+COUNTIFS('list of links and pages'!B$2:B$124,"="&amp;M131,'list of links and pages'!H$2:H$124,"="&amp;$G$3)</f>
        <v>0</v>
      </c>
      <c r="Q131" s="23">
        <f t="shared" si="5"/>
        <v>58</v>
      </c>
    </row>
    <row r="132">
      <c r="L132" s="27">
        <v>40817.0</v>
      </c>
      <c r="M132" s="2" t="str">
        <f t="shared" si="1"/>
        <v>2011-10</v>
      </c>
      <c r="N132" s="23">
        <f>COUNTIF('list of links and pages'!B$2:B$126,L132)
</f>
        <v>0</v>
      </c>
      <c r="O132" s="23">
        <f t="shared" si="4"/>
        <v>107</v>
      </c>
      <c r="P132" s="7">
        <f>COUNTIFS('list of links and pages'!B$2:B$124,"="&amp;M132,'list of links and pages'!H$2:H$124,"="&amp;$G$2)+COUNTIFS('list of links and pages'!B$2:B$124,"="&amp;M132,'list of links and pages'!H$2:H$124,"="&amp;$G$3)</f>
        <v>0</v>
      </c>
      <c r="Q132" s="23">
        <f t="shared" si="5"/>
        <v>58</v>
      </c>
    </row>
    <row r="133">
      <c r="L133" s="27">
        <v>40848.0</v>
      </c>
      <c r="M133" s="2" t="str">
        <f t="shared" si="1"/>
        <v>2011-11</v>
      </c>
      <c r="N133" s="23">
        <f>COUNTIF('list of links and pages'!B$2:B$126,L133)
</f>
        <v>0</v>
      </c>
      <c r="O133" s="23">
        <f t="shared" si="4"/>
        <v>107</v>
      </c>
      <c r="P133" s="7">
        <f>COUNTIFS('list of links and pages'!B$2:B$124,"="&amp;M133,'list of links and pages'!H$2:H$124,"="&amp;$G$2)+COUNTIFS('list of links and pages'!B$2:B$124,"="&amp;M133,'list of links and pages'!H$2:H$124,"="&amp;$G$3)</f>
        <v>0</v>
      </c>
      <c r="Q133" s="23">
        <f t="shared" si="5"/>
        <v>58</v>
      </c>
    </row>
    <row r="134">
      <c r="L134" s="27">
        <v>40878.0</v>
      </c>
      <c r="M134" s="2" t="str">
        <f t="shared" si="1"/>
        <v>2011-12</v>
      </c>
      <c r="N134" s="23">
        <f>COUNTIF('list of links and pages'!B$2:B$126,L134)
</f>
        <v>0</v>
      </c>
      <c r="O134" s="23">
        <f t="shared" si="4"/>
        <v>107</v>
      </c>
      <c r="P134" s="7">
        <f>COUNTIFS('list of links and pages'!B$2:B$124,"="&amp;M134,'list of links and pages'!H$2:H$124,"="&amp;$G$2)+COUNTIFS('list of links and pages'!B$2:B$124,"="&amp;M134,'list of links and pages'!H$2:H$124,"="&amp;$G$3)</f>
        <v>0</v>
      </c>
      <c r="Q134" s="23">
        <f t="shared" si="5"/>
        <v>58</v>
      </c>
    </row>
    <row r="135">
      <c r="L135" s="27">
        <v>40909.0</v>
      </c>
      <c r="M135" s="2" t="str">
        <f t="shared" si="1"/>
        <v>2012-01</v>
      </c>
      <c r="N135" s="23">
        <f>COUNTIF('list of links and pages'!B$2:B$126,L135)
</f>
        <v>0</v>
      </c>
      <c r="O135" s="23">
        <f t="shared" si="4"/>
        <v>107</v>
      </c>
      <c r="P135" s="7">
        <f>COUNTIFS('list of links and pages'!B$2:B$124,"="&amp;M135,'list of links and pages'!H$2:H$124,"="&amp;$G$2)+COUNTIFS('list of links and pages'!B$2:B$124,"="&amp;M135,'list of links and pages'!H$2:H$124,"="&amp;$G$3)</f>
        <v>0</v>
      </c>
      <c r="Q135" s="23">
        <f t="shared" si="5"/>
        <v>58</v>
      </c>
    </row>
    <row r="136">
      <c r="L136" s="27">
        <v>40940.0</v>
      </c>
      <c r="M136" s="2" t="str">
        <f t="shared" si="1"/>
        <v>2012-02</v>
      </c>
      <c r="N136" s="23">
        <f>COUNTIF('list of links and pages'!B$2:B$126,L136)
</f>
        <v>1</v>
      </c>
      <c r="O136" s="23">
        <f t="shared" si="4"/>
        <v>108</v>
      </c>
      <c r="P136" s="7">
        <f>COUNTIFS('list of links and pages'!B$2:B$124,"="&amp;M136,'list of links and pages'!H$2:H$124,"="&amp;$G$2)+COUNTIFS('list of links and pages'!B$2:B$124,"="&amp;M136,'list of links and pages'!H$2:H$124,"="&amp;$G$3)</f>
        <v>0</v>
      </c>
      <c r="Q136" s="23">
        <f t="shared" si="5"/>
        <v>58</v>
      </c>
    </row>
    <row r="137">
      <c r="L137" s="27">
        <v>40969.0</v>
      </c>
      <c r="M137" s="2" t="str">
        <f t="shared" si="1"/>
        <v>2012-03</v>
      </c>
      <c r="N137" s="23">
        <f>COUNTIF('list of links and pages'!B$2:B$126,L137)
</f>
        <v>2</v>
      </c>
      <c r="O137" s="23">
        <f t="shared" si="4"/>
        <v>110</v>
      </c>
      <c r="P137" s="7">
        <f>COUNTIFS('list of links and pages'!B$2:B$124,"="&amp;M137,'list of links and pages'!H$2:H$124,"="&amp;$G$2)+COUNTIFS('list of links and pages'!B$2:B$124,"="&amp;M137,'list of links and pages'!H$2:H$124,"="&amp;$G$3)</f>
        <v>0</v>
      </c>
      <c r="Q137" s="23">
        <f t="shared" si="5"/>
        <v>58</v>
      </c>
    </row>
    <row r="138">
      <c r="L138" s="27">
        <v>41000.0</v>
      </c>
      <c r="M138" s="2" t="str">
        <f t="shared" si="1"/>
        <v>2012-04</v>
      </c>
      <c r="N138" s="23">
        <f>COUNTIF('list of links and pages'!B$2:B$126,L138)
</f>
        <v>0</v>
      </c>
      <c r="O138" s="23">
        <f t="shared" si="4"/>
        <v>110</v>
      </c>
      <c r="P138" s="7">
        <f>COUNTIFS('list of links and pages'!B$2:B$124,"="&amp;M138,'list of links and pages'!H$2:H$124,"="&amp;$G$2)+COUNTIFS('list of links and pages'!B$2:B$124,"="&amp;M138,'list of links and pages'!H$2:H$124,"="&amp;$G$3)</f>
        <v>0</v>
      </c>
      <c r="Q138" s="23">
        <f t="shared" si="5"/>
        <v>58</v>
      </c>
    </row>
    <row r="139">
      <c r="L139" s="27">
        <v>41030.0</v>
      </c>
      <c r="M139" s="2" t="str">
        <f t="shared" si="1"/>
        <v>2012-05</v>
      </c>
      <c r="N139" s="23">
        <f>COUNTIF('list of links and pages'!B$2:B$126,L139)
</f>
        <v>0</v>
      </c>
      <c r="O139" s="23">
        <f t="shared" si="4"/>
        <v>110</v>
      </c>
      <c r="P139" s="7">
        <f>COUNTIFS('list of links and pages'!B$2:B$124,"="&amp;M139,'list of links and pages'!H$2:H$124,"="&amp;$G$2)+COUNTIFS('list of links and pages'!B$2:B$124,"="&amp;M139,'list of links and pages'!H$2:H$124,"="&amp;$G$3)</f>
        <v>0</v>
      </c>
      <c r="Q139" s="23">
        <f t="shared" si="5"/>
        <v>58</v>
      </c>
    </row>
    <row r="140">
      <c r="L140" s="27">
        <v>41061.0</v>
      </c>
      <c r="M140" s="2" t="str">
        <f t="shared" si="1"/>
        <v>2012-06</v>
      </c>
      <c r="N140" s="23">
        <f>COUNTIF('list of links and pages'!B$2:B$126,L140)
</f>
        <v>0</v>
      </c>
      <c r="O140" s="23">
        <f t="shared" si="4"/>
        <v>110</v>
      </c>
      <c r="P140" s="7">
        <f>COUNTIFS('list of links and pages'!B$2:B$124,"="&amp;M140,'list of links and pages'!H$2:H$124,"="&amp;$G$2)+COUNTIFS('list of links and pages'!B$2:B$124,"="&amp;M140,'list of links and pages'!H$2:H$124,"="&amp;$G$3)</f>
        <v>0</v>
      </c>
      <c r="Q140" s="23">
        <f t="shared" si="5"/>
        <v>58</v>
      </c>
    </row>
    <row r="141">
      <c r="L141" s="27">
        <v>41091.0</v>
      </c>
      <c r="M141" s="2" t="str">
        <f t="shared" si="1"/>
        <v>2012-07</v>
      </c>
      <c r="N141" s="23">
        <f>COUNTIF('list of links and pages'!B$2:B$126,L141)
</f>
        <v>0</v>
      </c>
      <c r="O141" s="23">
        <f t="shared" si="4"/>
        <v>110</v>
      </c>
      <c r="P141" s="7">
        <f>COUNTIFS('list of links and pages'!B$2:B$124,"="&amp;M141,'list of links and pages'!H$2:H$124,"="&amp;$G$2)+COUNTIFS('list of links and pages'!B$2:B$124,"="&amp;M141,'list of links and pages'!H$2:H$124,"="&amp;$G$3)</f>
        <v>0</v>
      </c>
      <c r="Q141" s="23">
        <f t="shared" si="5"/>
        <v>58</v>
      </c>
    </row>
    <row r="142">
      <c r="L142" s="27">
        <v>41122.0</v>
      </c>
      <c r="M142" s="2" t="str">
        <f t="shared" si="1"/>
        <v>2012-08</v>
      </c>
      <c r="N142" s="23">
        <f>COUNTIF('list of links and pages'!B$2:B$126,L142)
</f>
        <v>0</v>
      </c>
      <c r="O142" s="23">
        <f t="shared" si="4"/>
        <v>110</v>
      </c>
      <c r="P142" s="7">
        <f>COUNTIFS('list of links and pages'!B$2:B$124,"="&amp;M142,'list of links and pages'!H$2:H$124,"="&amp;$G$2)+COUNTIFS('list of links and pages'!B$2:B$124,"="&amp;M142,'list of links and pages'!H$2:H$124,"="&amp;$G$3)</f>
        <v>0</v>
      </c>
      <c r="Q142" s="23">
        <f t="shared" si="5"/>
        <v>58</v>
      </c>
    </row>
    <row r="143">
      <c r="L143" s="27">
        <v>41153.0</v>
      </c>
      <c r="M143" s="2" t="str">
        <f t="shared" si="1"/>
        <v>2012-09</v>
      </c>
      <c r="N143" s="23">
        <f>COUNTIF('list of links and pages'!B$2:B$126,L143)
</f>
        <v>1</v>
      </c>
      <c r="O143" s="23">
        <f t="shared" si="4"/>
        <v>111</v>
      </c>
      <c r="P143" s="7">
        <f>COUNTIFS('list of links and pages'!B$2:B$124,"="&amp;M143,'list of links and pages'!H$2:H$124,"="&amp;$G$2)+COUNTIFS('list of links and pages'!B$2:B$124,"="&amp;M143,'list of links and pages'!H$2:H$124,"="&amp;$G$3)</f>
        <v>0</v>
      </c>
      <c r="Q143" s="23">
        <f t="shared" si="5"/>
        <v>58</v>
      </c>
    </row>
    <row r="144">
      <c r="L144" s="27">
        <v>41183.0</v>
      </c>
      <c r="M144" s="2" t="str">
        <f t="shared" si="1"/>
        <v>2012-10</v>
      </c>
      <c r="N144" s="23">
        <f>COUNTIF('list of links and pages'!B$2:B$126,L144)
</f>
        <v>0</v>
      </c>
      <c r="O144" s="23">
        <f t="shared" si="4"/>
        <v>111</v>
      </c>
      <c r="P144" s="7">
        <f>COUNTIFS('list of links and pages'!B$2:B$124,"="&amp;M144,'list of links and pages'!H$2:H$124,"="&amp;$G$2)+COUNTIFS('list of links and pages'!B$2:B$124,"="&amp;M144,'list of links and pages'!H$2:H$124,"="&amp;$G$3)</f>
        <v>0</v>
      </c>
      <c r="Q144" s="23">
        <f t="shared" si="5"/>
        <v>58</v>
      </c>
    </row>
    <row r="145">
      <c r="L145" s="27">
        <v>41214.0</v>
      </c>
      <c r="M145" s="2" t="str">
        <f t="shared" si="1"/>
        <v>2012-11</v>
      </c>
      <c r="N145" s="23">
        <f>COUNTIF('list of links and pages'!B$2:B$126,L145)
</f>
        <v>0</v>
      </c>
      <c r="O145" s="23">
        <f t="shared" si="4"/>
        <v>111</v>
      </c>
      <c r="P145" s="7">
        <f>COUNTIFS('list of links and pages'!B$2:B$124,"="&amp;M145,'list of links and pages'!H$2:H$124,"="&amp;$G$2)+COUNTIFS('list of links and pages'!B$2:B$124,"="&amp;M145,'list of links and pages'!H$2:H$124,"="&amp;$G$3)</f>
        <v>0</v>
      </c>
      <c r="Q145" s="23">
        <f t="shared" si="5"/>
        <v>58</v>
      </c>
    </row>
    <row r="146">
      <c r="L146" s="27">
        <v>41244.0</v>
      </c>
      <c r="M146" s="2" t="str">
        <f t="shared" si="1"/>
        <v>2012-12</v>
      </c>
      <c r="N146" s="23">
        <f>COUNTIF('list of links and pages'!B$2:B$126,L146)
</f>
        <v>0</v>
      </c>
      <c r="O146" s="23">
        <f t="shared" si="4"/>
        <v>111</v>
      </c>
      <c r="P146" s="7">
        <f>COUNTIFS('list of links and pages'!B$2:B$124,"="&amp;M146,'list of links and pages'!H$2:H$124,"="&amp;$G$2)+COUNTIFS('list of links and pages'!B$2:B$124,"="&amp;M146,'list of links and pages'!H$2:H$124,"="&amp;$G$3)</f>
        <v>0</v>
      </c>
      <c r="Q146" s="23">
        <f t="shared" si="5"/>
        <v>58</v>
      </c>
    </row>
    <row r="147">
      <c r="L147" s="27">
        <v>41275.0</v>
      </c>
      <c r="M147" s="2" t="str">
        <f t="shared" si="1"/>
        <v>2013-01</v>
      </c>
      <c r="N147" s="23">
        <f>COUNTIF('list of links and pages'!B$2:B$126,L147)
</f>
        <v>0</v>
      </c>
      <c r="O147" s="23">
        <f t="shared" si="4"/>
        <v>111</v>
      </c>
      <c r="P147" s="7">
        <f>COUNTIFS('list of links and pages'!B$2:B$124,"="&amp;M147,'list of links and pages'!H$2:H$124,"="&amp;$G$2)+COUNTIFS('list of links and pages'!B$2:B$124,"="&amp;M147,'list of links and pages'!H$2:H$124,"="&amp;$G$3)</f>
        <v>0</v>
      </c>
      <c r="Q147" s="23">
        <f t="shared" si="5"/>
        <v>58</v>
      </c>
    </row>
    <row r="148">
      <c r="L148" s="27">
        <v>41306.0</v>
      </c>
      <c r="M148" s="2" t="str">
        <f t="shared" si="1"/>
        <v>2013-02</v>
      </c>
      <c r="N148" s="23">
        <f>COUNTIF('list of links and pages'!B$2:B$126,L148)
</f>
        <v>0</v>
      </c>
      <c r="O148" s="23">
        <f t="shared" si="4"/>
        <v>111</v>
      </c>
      <c r="P148" s="7">
        <f>COUNTIFS('list of links and pages'!B$2:B$124,"="&amp;M148,'list of links and pages'!H$2:H$124,"="&amp;$G$2)+COUNTIFS('list of links and pages'!B$2:B$124,"="&amp;M148,'list of links and pages'!H$2:H$124,"="&amp;$G$3)</f>
        <v>0</v>
      </c>
      <c r="Q148" s="23">
        <f t="shared" si="5"/>
        <v>58</v>
      </c>
    </row>
    <row r="149">
      <c r="L149" s="27">
        <v>41334.0</v>
      </c>
      <c r="M149" s="2" t="str">
        <f t="shared" si="1"/>
        <v>2013-03</v>
      </c>
      <c r="N149" s="23">
        <f>COUNTIF('list of links and pages'!B$2:B$126,L149)
</f>
        <v>1</v>
      </c>
      <c r="O149" s="23">
        <f t="shared" si="4"/>
        <v>112</v>
      </c>
      <c r="P149" s="7">
        <f>COUNTIFS('list of links and pages'!B$2:B$124,"="&amp;M149,'list of links and pages'!H$2:H$124,"="&amp;$G$2)+COUNTIFS('list of links and pages'!B$2:B$124,"="&amp;M149,'list of links and pages'!H$2:H$124,"="&amp;$G$3)</f>
        <v>0</v>
      </c>
      <c r="Q149" s="23">
        <f t="shared" si="5"/>
        <v>58</v>
      </c>
    </row>
    <row r="150">
      <c r="L150" s="27">
        <v>41365.0</v>
      </c>
      <c r="M150" s="2" t="str">
        <f t="shared" si="1"/>
        <v>2013-04</v>
      </c>
      <c r="N150" s="23">
        <f>COUNTIF('list of links and pages'!B$2:B$126,L150)
</f>
        <v>0</v>
      </c>
      <c r="O150" s="23">
        <f t="shared" si="4"/>
        <v>112</v>
      </c>
      <c r="P150" s="7">
        <f>COUNTIFS('list of links and pages'!B$2:B$124,"="&amp;M150,'list of links and pages'!H$2:H$124,"="&amp;$G$2)+COUNTIFS('list of links and pages'!B$2:B$124,"="&amp;M150,'list of links and pages'!H$2:H$124,"="&amp;$G$3)</f>
        <v>0</v>
      </c>
      <c r="Q150" s="23">
        <f t="shared" si="5"/>
        <v>58</v>
      </c>
    </row>
    <row r="151">
      <c r="L151" s="27">
        <v>41395.0</v>
      </c>
      <c r="M151" s="2" t="str">
        <f t="shared" si="1"/>
        <v>2013-05</v>
      </c>
      <c r="N151" s="23">
        <f>COUNTIF('list of links and pages'!B$2:B$126,L151)
</f>
        <v>0</v>
      </c>
      <c r="O151" s="23">
        <f t="shared" si="4"/>
        <v>112</v>
      </c>
      <c r="P151" s="7">
        <f>COUNTIFS('list of links and pages'!B$2:B$124,"="&amp;M151,'list of links and pages'!H$2:H$124,"="&amp;$G$2)+COUNTIFS('list of links and pages'!B$2:B$124,"="&amp;M151,'list of links and pages'!H$2:H$124,"="&amp;$G$3)</f>
        <v>0</v>
      </c>
      <c r="Q151" s="23">
        <f t="shared" si="5"/>
        <v>58</v>
      </c>
    </row>
    <row r="152">
      <c r="L152" s="27">
        <v>41426.0</v>
      </c>
      <c r="M152" s="2" t="str">
        <f t="shared" si="1"/>
        <v>2013-06</v>
      </c>
      <c r="N152" s="23">
        <f>COUNTIF('list of links and pages'!B$2:B$126,L152)
</f>
        <v>0</v>
      </c>
      <c r="O152" s="23">
        <f t="shared" si="4"/>
        <v>112</v>
      </c>
      <c r="P152" s="7">
        <f>COUNTIFS('list of links and pages'!B$2:B$124,"="&amp;M152,'list of links and pages'!H$2:H$124,"="&amp;$G$2)+COUNTIFS('list of links and pages'!B$2:B$124,"="&amp;M152,'list of links and pages'!H$2:H$124,"="&amp;$G$3)</f>
        <v>0</v>
      </c>
      <c r="Q152" s="23">
        <f t="shared" si="5"/>
        <v>58</v>
      </c>
    </row>
    <row r="153">
      <c r="L153" s="27">
        <v>41456.0</v>
      </c>
      <c r="M153" s="2" t="str">
        <f t="shared" si="1"/>
        <v>2013-07</v>
      </c>
      <c r="N153" s="23">
        <f>COUNTIF('list of links and pages'!B$2:B$126,L153)
</f>
        <v>0</v>
      </c>
      <c r="O153" s="23">
        <f t="shared" si="4"/>
        <v>112</v>
      </c>
      <c r="P153" s="7">
        <f>COUNTIFS('list of links and pages'!B$2:B$124,"="&amp;M153,'list of links and pages'!H$2:H$124,"="&amp;$G$2)+COUNTIFS('list of links and pages'!B$2:B$124,"="&amp;M153,'list of links and pages'!H$2:H$124,"="&amp;$G$3)</f>
        <v>0</v>
      </c>
      <c r="Q153" s="23">
        <f t="shared" si="5"/>
        <v>58</v>
      </c>
    </row>
    <row r="154">
      <c r="L154" s="27">
        <v>41487.0</v>
      </c>
      <c r="M154" s="2" t="str">
        <f t="shared" si="1"/>
        <v>2013-08</v>
      </c>
      <c r="N154" s="23">
        <f>COUNTIF('list of links and pages'!B$2:B$126,L154)
</f>
        <v>0</v>
      </c>
      <c r="O154" s="23">
        <f t="shared" si="4"/>
        <v>112</v>
      </c>
      <c r="P154" s="7">
        <f>COUNTIFS('list of links and pages'!B$2:B$124,"="&amp;M154,'list of links and pages'!H$2:H$124,"="&amp;$G$2)+COUNTIFS('list of links and pages'!B$2:B$124,"="&amp;M154,'list of links and pages'!H$2:H$124,"="&amp;$G$3)</f>
        <v>0</v>
      </c>
      <c r="Q154" s="23">
        <f t="shared" si="5"/>
        <v>58</v>
      </c>
    </row>
    <row r="155">
      <c r="L155" s="27">
        <v>41518.0</v>
      </c>
      <c r="M155" s="2" t="str">
        <f t="shared" si="1"/>
        <v>2013-09</v>
      </c>
      <c r="N155" s="23">
        <f>COUNTIF('list of links and pages'!B$2:B$126,L155)
</f>
        <v>0</v>
      </c>
      <c r="O155" s="23">
        <f t="shared" si="4"/>
        <v>112</v>
      </c>
      <c r="P155" s="7">
        <f>COUNTIFS('list of links and pages'!B$2:B$124,"="&amp;M155,'list of links and pages'!H$2:H$124,"="&amp;$G$2)+COUNTIFS('list of links and pages'!B$2:B$124,"="&amp;M155,'list of links and pages'!H$2:H$124,"="&amp;$G$3)</f>
        <v>0</v>
      </c>
      <c r="Q155" s="23">
        <f t="shared" si="5"/>
        <v>58</v>
      </c>
    </row>
    <row r="156">
      <c r="L156" s="27">
        <v>41548.0</v>
      </c>
      <c r="M156" s="2" t="str">
        <f t="shared" si="1"/>
        <v>2013-10</v>
      </c>
      <c r="N156" s="23">
        <f>COUNTIF('list of links and pages'!B$2:B$126,L156)
</f>
        <v>0</v>
      </c>
      <c r="O156" s="23">
        <f t="shared" si="4"/>
        <v>112</v>
      </c>
      <c r="P156" s="7">
        <f>COUNTIFS('list of links and pages'!B$2:B$124,"="&amp;M156,'list of links and pages'!H$2:H$124,"="&amp;$G$2)+COUNTIFS('list of links and pages'!B$2:B$124,"="&amp;M156,'list of links and pages'!H$2:H$124,"="&amp;$G$3)</f>
        <v>0</v>
      </c>
      <c r="Q156" s="23">
        <f t="shared" si="5"/>
        <v>58</v>
      </c>
    </row>
    <row r="157">
      <c r="L157" s="27">
        <v>41579.0</v>
      </c>
      <c r="M157" s="2" t="str">
        <f t="shared" si="1"/>
        <v>2013-11</v>
      </c>
      <c r="N157" s="23">
        <f>COUNTIF('list of links and pages'!B$2:B$126,L157)
</f>
        <v>0</v>
      </c>
      <c r="O157" s="23">
        <f t="shared" si="4"/>
        <v>112</v>
      </c>
      <c r="P157" s="7">
        <f>COUNTIFS('list of links and pages'!B$2:B$124,"="&amp;M157,'list of links and pages'!H$2:H$124,"="&amp;$G$2)+COUNTIFS('list of links and pages'!B$2:B$124,"="&amp;M157,'list of links and pages'!H$2:H$124,"="&amp;$G$3)</f>
        <v>0</v>
      </c>
      <c r="Q157" s="23">
        <f t="shared" si="5"/>
        <v>58</v>
      </c>
    </row>
    <row r="158">
      <c r="L158" s="27">
        <v>41609.0</v>
      </c>
      <c r="M158" s="2" t="str">
        <f t="shared" si="1"/>
        <v>2013-12</v>
      </c>
      <c r="N158" s="23">
        <f>COUNTIF('list of links and pages'!B$2:B$126,L158)
</f>
        <v>0</v>
      </c>
      <c r="O158" s="23">
        <f t="shared" si="4"/>
        <v>112</v>
      </c>
      <c r="P158" s="7">
        <f>COUNTIFS('list of links and pages'!B$2:B$124,"="&amp;M158,'list of links and pages'!H$2:H$124,"="&amp;$G$2)+COUNTIFS('list of links and pages'!B$2:B$124,"="&amp;M158,'list of links and pages'!H$2:H$124,"="&amp;$G$3)</f>
        <v>0</v>
      </c>
      <c r="Q158" s="23">
        <f t="shared" si="5"/>
        <v>58</v>
      </c>
    </row>
    <row r="159">
      <c r="L159" s="27">
        <v>41640.0</v>
      </c>
      <c r="M159" s="2" t="str">
        <f t="shared" si="1"/>
        <v>2014-01</v>
      </c>
      <c r="N159" s="23">
        <f>COUNTIF('list of links and pages'!B$2:B$126,L159)
</f>
        <v>0</v>
      </c>
      <c r="O159" s="23">
        <f t="shared" si="4"/>
        <v>112</v>
      </c>
      <c r="P159" s="7">
        <f>COUNTIFS('list of links and pages'!B$2:B$124,"="&amp;M159,'list of links and pages'!H$2:H$124,"="&amp;$G$2)+COUNTIFS('list of links and pages'!B$2:B$124,"="&amp;M159,'list of links and pages'!H$2:H$124,"="&amp;$G$3)</f>
        <v>0</v>
      </c>
      <c r="Q159" s="23">
        <f t="shared" si="5"/>
        <v>58</v>
      </c>
    </row>
    <row r="160">
      <c r="L160" s="27">
        <v>41671.0</v>
      </c>
      <c r="M160" s="2" t="str">
        <f t="shared" si="1"/>
        <v>2014-02</v>
      </c>
      <c r="N160" s="23">
        <f>COUNTIF('list of links and pages'!B$2:B$126,L160)
</f>
        <v>0</v>
      </c>
      <c r="O160" s="23">
        <f t="shared" si="4"/>
        <v>112</v>
      </c>
      <c r="P160" s="7">
        <f>COUNTIFS('list of links and pages'!B$2:B$124,"="&amp;M160,'list of links and pages'!H$2:H$124,"="&amp;$G$2)+COUNTIFS('list of links and pages'!B$2:B$124,"="&amp;M160,'list of links and pages'!H$2:H$124,"="&amp;$G$3)</f>
        <v>0</v>
      </c>
      <c r="Q160" s="23">
        <f t="shared" si="5"/>
        <v>58</v>
      </c>
    </row>
    <row r="161">
      <c r="L161" s="27">
        <v>41699.0</v>
      </c>
      <c r="M161" s="2" t="str">
        <f t="shared" si="1"/>
        <v>2014-03</v>
      </c>
      <c r="N161" s="23">
        <f>COUNTIF('list of links and pages'!B$2:B$126,L161)
</f>
        <v>0</v>
      </c>
      <c r="O161" s="23">
        <f t="shared" si="4"/>
        <v>112</v>
      </c>
      <c r="P161" s="7">
        <f>COUNTIFS('list of links and pages'!B$2:B$124,"="&amp;M161,'list of links and pages'!H$2:H$124,"="&amp;$G$2)+COUNTIFS('list of links and pages'!B$2:B$124,"="&amp;M161,'list of links and pages'!H$2:H$124,"="&amp;$G$3)</f>
        <v>0</v>
      </c>
      <c r="Q161" s="23">
        <f t="shared" si="5"/>
        <v>58</v>
      </c>
    </row>
    <row r="162">
      <c r="L162" s="27">
        <v>41730.0</v>
      </c>
      <c r="M162" s="2" t="str">
        <f t="shared" si="1"/>
        <v>2014-04</v>
      </c>
      <c r="N162" s="23">
        <f>COUNTIF('list of links and pages'!B$2:B$126,L162)
</f>
        <v>0</v>
      </c>
      <c r="O162" s="23">
        <f t="shared" si="4"/>
        <v>112</v>
      </c>
      <c r="P162" s="7">
        <f>COUNTIFS('list of links and pages'!B$2:B$124,"="&amp;M162,'list of links and pages'!H$2:H$124,"="&amp;$G$2)+COUNTIFS('list of links and pages'!B$2:B$124,"="&amp;M162,'list of links and pages'!H$2:H$124,"="&amp;$G$3)</f>
        <v>0</v>
      </c>
      <c r="Q162" s="23">
        <f t="shared" si="5"/>
        <v>58</v>
      </c>
    </row>
    <row r="163">
      <c r="L163" s="27">
        <v>41760.0</v>
      </c>
      <c r="M163" s="2" t="str">
        <f t="shared" si="1"/>
        <v>2014-05</v>
      </c>
      <c r="N163" s="23">
        <f>COUNTIF('list of links and pages'!B$2:B$126,L163)
</f>
        <v>1</v>
      </c>
      <c r="O163" s="23">
        <f t="shared" si="4"/>
        <v>113</v>
      </c>
      <c r="P163" s="7">
        <f>COUNTIFS('list of links and pages'!B$2:B$124,"="&amp;M163,'list of links and pages'!H$2:H$124,"="&amp;$G$2)+COUNTIFS('list of links and pages'!B$2:B$124,"="&amp;M163,'list of links and pages'!H$2:H$124,"="&amp;$G$3)</f>
        <v>0</v>
      </c>
      <c r="Q163" s="23">
        <f t="shared" si="5"/>
        <v>58</v>
      </c>
    </row>
    <row r="164">
      <c r="L164" s="27">
        <v>41791.0</v>
      </c>
      <c r="M164" s="2" t="str">
        <f t="shared" si="1"/>
        <v>2014-06</v>
      </c>
      <c r="N164" s="23">
        <f>COUNTIF('list of links and pages'!B$2:B$126,L164)
</f>
        <v>0</v>
      </c>
      <c r="O164" s="23">
        <f t="shared" si="4"/>
        <v>113</v>
      </c>
      <c r="P164" s="7">
        <f>COUNTIFS('list of links and pages'!B$2:B$124,"="&amp;M164,'list of links and pages'!H$2:H$124,"="&amp;$G$2)+COUNTIFS('list of links and pages'!B$2:B$124,"="&amp;M164,'list of links and pages'!H$2:H$124,"="&amp;$G$3)</f>
        <v>0</v>
      </c>
      <c r="Q164" s="23">
        <f t="shared" si="5"/>
        <v>58</v>
      </c>
    </row>
    <row r="165">
      <c r="L165" s="27">
        <v>41821.0</v>
      </c>
      <c r="M165" s="2" t="str">
        <f t="shared" si="1"/>
        <v>2014-07</v>
      </c>
      <c r="N165" s="23">
        <f>COUNTIF('list of links and pages'!B$2:B$126,L165)
</f>
        <v>0</v>
      </c>
      <c r="O165" s="23">
        <f t="shared" si="4"/>
        <v>113</v>
      </c>
      <c r="P165" s="7">
        <f>COUNTIFS('list of links and pages'!B$2:B$124,"="&amp;M165,'list of links and pages'!H$2:H$124,"="&amp;$G$2)+COUNTIFS('list of links and pages'!B$2:B$124,"="&amp;M165,'list of links and pages'!H$2:H$124,"="&amp;$G$3)</f>
        <v>0</v>
      </c>
      <c r="Q165" s="23">
        <f t="shared" si="5"/>
        <v>58</v>
      </c>
    </row>
    <row r="166">
      <c r="L166" s="27">
        <v>41852.0</v>
      </c>
      <c r="M166" s="2" t="str">
        <f t="shared" si="1"/>
        <v>2014-08</v>
      </c>
      <c r="N166" s="23">
        <f>COUNTIF('list of links and pages'!B$2:B$126,L166)
</f>
        <v>0</v>
      </c>
      <c r="O166" s="23">
        <f t="shared" si="4"/>
        <v>113</v>
      </c>
      <c r="P166" s="7">
        <f>COUNTIFS('list of links and pages'!B$2:B$124,"="&amp;M166,'list of links and pages'!H$2:H$124,"="&amp;$G$2)+COUNTIFS('list of links and pages'!B$2:B$124,"="&amp;M166,'list of links and pages'!H$2:H$124,"="&amp;$G$3)</f>
        <v>0</v>
      </c>
      <c r="Q166" s="23">
        <f t="shared" si="5"/>
        <v>58</v>
      </c>
    </row>
    <row r="167">
      <c r="L167" s="27">
        <v>41883.0</v>
      </c>
      <c r="M167" s="2" t="str">
        <f t="shared" si="1"/>
        <v>2014-09</v>
      </c>
      <c r="N167" s="23">
        <f>COUNTIF('list of links and pages'!B$2:B$126,L167)
</f>
        <v>0</v>
      </c>
      <c r="O167" s="23">
        <f t="shared" si="4"/>
        <v>113</v>
      </c>
      <c r="P167" s="7">
        <f>COUNTIFS('list of links and pages'!B$2:B$124,"="&amp;M167,'list of links and pages'!H$2:H$124,"="&amp;$G$2)+COUNTIFS('list of links and pages'!B$2:B$124,"="&amp;M167,'list of links and pages'!H$2:H$124,"="&amp;$G$3)</f>
        <v>0</v>
      </c>
      <c r="Q167" s="23">
        <f t="shared" si="5"/>
        <v>58</v>
      </c>
    </row>
    <row r="168">
      <c r="L168" s="27">
        <v>41913.0</v>
      </c>
      <c r="M168" s="2" t="str">
        <f t="shared" si="1"/>
        <v>2014-10</v>
      </c>
      <c r="N168" s="23">
        <f>COUNTIF('list of links and pages'!B$2:B$126,L168)
</f>
        <v>0</v>
      </c>
      <c r="O168" s="23">
        <f t="shared" si="4"/>
        <v>113</v>
      </c>
      <c r="P168" s="7">
        <f>COUNTIFS('list of links and pages'!B$2:B$124,"="&amp;M168,'list of links and pages'!H$2:H$124,"="&amp;$G$2)+COUNTIFS('list of links and pages'!B$2:B$124,"="&amp;M168,'list of links and pages'!H$2:H$124,"="&amp;$G$3)</f>
        <v>0</v>
      </c>
      <c r="Q168" s="23">
        <f t="shared" si="5"/>
        <v>58</v>
      </c>
    </row>
    <row r="169">
      <c r="L169" s="27">
        <v>41944.0</v>
      </c>
      <c r="M169" s="2" t="str">
        <f t="shared" si="1"/>
        <v>2014-11</v>
      </c>
      <c r="N169" s="23">
        <f>COUNTIF('list of links and pages'!B$2:B$126,L169)
</f>
        <v>0</v>
      </c>
      <c r="O169" s="23">
        <f t="shared" si="4"/>
        <v>113</v>
      </c>
      <c r="P169" s="7">
        <f>COUNTIFS('list of links and pages'!B$2:B$124,"="&amp;M169,'list of links and pages'!H$2:H$124,"="&amp;$G$2)+COUNTIFS('list of links and pages'!B$2:B$124,"="&amp;M169,'list of links and pages'!H$2:H$124,"="&amp;$G$3)</f>
        <v>0</v>
      </c>
      <c r="Q169" s="23">
        <f t="shared" si="5"/>
        <v>58</v>
      </c>
    </row>
    <row r="170">
      <c r="L170" s="27">
        <v>41974.0</v>
      </c>
      <c r="M170" s="2" t="str">
        <f t="shared" si="1"/>
        <v>2014-12</v>
      </c>
      <c r="N170" s="23">
        <f>COUNTIF('list of links and pages'!B$2:B$126,L170)
</f>
        <v>0</v>
      </c>
      <c r="O170" s="23">
        <f t="shared" si="4"/>
        <v>113</v>
      </c>
      <c r="P170" s="7">
        <f>COUNTIFS('list of links and pages'!B$2:B$124,"="&amp;M170,'list of links and pages'!H$2:H$124,"="&amp;$G$2)+COUNTIFS('list of links and pages'!B$2:B$124,"="&amp;M170,'list of links and pages'!H$2:H$124,"="&amp;$G$3)</f>
        <v>0</v>
      </c>
      <c r="Q170" s="23">
        <f t="shared" si="5"/>
        <v>58</v>
      </c>
    </row>
    <row r="171">
      <c r="L171" s="27">
        <v>42005.0</v>
      </c>
      <c r="M171" s="2" t="str">
        <f t="shared" si="1"/>
        <v>2015-01</v>
      </c>
      <c r="N171" s="23">
        <f>COUNTIF('list of links and pages'!B$2:B$126,L171)
</f>
        <v>0</v>
      </c>
      <c r="O171" s="23">
        <f t="shared" si="4"/>
        <v>113</v>
      </c>
      <c r="P171" s="7">
        <f>COUNTIFS('list of links and pages'!B$2:B$124,"="&amp;M171,'list of links and pages'!H$2:H$124,"="&amp;$G$2)+COUNTIFS('list of links and pages'!B$2:B$124,"="&amp;M171,'list of links and pages'!H$2:H$124,"="&amp;$G$3)</f>
        <v>0</v>
      </c>
      <c r="Q171" s="23">
        <f t="shared" si="5"/>
        <v>58</v>
      </c>
    </row>
    <row r="172">
      <c r="L172" s="27">
        <v>42036.0</v>
      </c>
      <c r="M172" s="2" t="str">
        <f t="shared" si="1"/>
        <v>2015-02</v>
      </c>
      <c r="N172" s="23">
        <f>COUNTIF('list of links and pages'!B$2:B$126,L172)
</f>
        <v>0</v>
      </c>
      <c r="O172" s="23">
        <f t="shared" si="4"/>
        <v>113</v>
      </c>
      <c r="P172" s="7">
        <f>COUNTIFS('list of links and pages'!B$2:B$124,"="&amp;M172,'list of links and pages'!H$2:H$124,"="&amp;$G$2)+COUNTIFS('list of links and pages'!B$2:B$124,"="&amp;M172,'list of links and pages'!H$2:H$124,"="&amp;$G$3)</f>
        <v>0</v>
      </c>
      <c r="Q172" s="23">
        <f t="shared" si="5"/>
        <v>58</v>
      </c>
    </row>
    <row r="173">
      <c r="L173" s="27">
        <v>42064.0</v>
      </c>
      <c r="M173" s="2" t="str">
        <f t="shared" si="1"/>
        <v>2015-03</v>
      </c>
      <c r="N173" s="23">
        <f>COUNTIF('list of links and pages'!B$2:B$126,L173)
</f>
        <v>0</v>
      </c>
      <c r="O173" s="23">
        <f t="shared" si="4"/>
        <v>113</v>
      </c>
      <c r="P173" s="7">
        <f>COUNTIFS('list of links and pages'!B$2:B$124,"="&amp;M173,'list of links and pages'!H$2:H$124,"="&amp;$G$2)+COUNTIFS('list of links and pages'!B$2:B$124,"="&amp;M173,'list of links and pages'!H$2:H$124,"="&amp;$G$3)</f>
        <v>0</v>
      </c>
      <c r="Q173" s="23">
        <f t="shared" si="5"/>
        <v>58</v>
      </c>
    </row>
    <row r="174">
      <c r="L174" s="27">
        <v>42095.0</v>
      </c>
      <c r="M174" s="2" t="str">
        <f t="shared" si="1"/>
        <v>2015-04</v>
      </c>
      <c r="N174" s="23">
        <f>COUNTIF('list of links and pages'!B$2:B$126,L174)
</f>
        <v>0</v>
      </c>
      <c r="O174" s="23">
        <f t="shared" si="4"/>
        <v>113</v>
      </c>
      <c r="P174" s="7">
        <f>COUNTIFS('list of links and pages'!B$2:B$124,"="&amp;M174,'list of links and pages'!H$2:H$124,"="&amp;$G$2)+COUNTIFS('list of links and pages'!B$2:B$124,"="&amp;M174,'list of links and pages'!H$2:H$124,"="&amp;$G$3)</f>
        <v>0</v>
      </c>
      <c r="Q174" s="23">
        <f t="shared" si="5"/>
        <v>58</v>
      </c>
    </row>
    <row r="175">
      <c r="L175" s="27">
        <v>42125.0</v>
      </c>
      <c r="M175" s="2" t="str">
        <f t="shared" si="1"/>
        <v>2015-05</v>
      </c>
      <c r="N175" s="23">
        <f>COUNTIF('list of links and pages'!B$2:B$126,L175)
</f>
        <v>0</v>
      </c>
      <c r="O175" s="23">
        <f t="shared" si="4"/>
        <v>113</v>
      </c>
      <c r="P175" s="7">
        <f>COUNTIFS('list of links and pages'!B$2:B$124,"="&amp;M175,'list of links and pages'!H$2:H$124,"="&amp;$G$2)+COUNTIFS('list of links and pages'!B$2:B$124,"="&amp;M175,'list of links and pages'!H$2:H$124,"="&amp;$G$3)</f>
        <v>0</v>
      </c>
      <c r="Q175" s="23">
        <f t="shared" si="5"/>
        <v>58</v>
      </c>
    </row>
    <row r="176">
      <c r="L176" s="27">
        <v>42156.0</v>
      </c>
      <c r="M176" s="2" t="str">
        <f t="shared" si="1"/>
        <v>2015-06</v>
      </c>
      <c r="N176" s="23">
        <f>COUNTIF('list of links and pages'!B$2:B$126,L176)
</f>
        <v>0</v>
      </c>
      <c r="O176" s="23">
        <f t="shared" si="4"/>
        <v>113</v>
      </c>
      <c r="P176" s="7">
        <f>COUNTIFS('list of links and pages'!B$2:B$124,"="&amp;M176,'list of links and pages'!H$2:H$124,"="&amp;$G$2)+COUNTIFS('list of links and pages'!B$2:B$124,"="&amp;M176,'list of links and pages'!H$2:H$124,"="&amp;$G$3)</f>
        <v>0</v>
      </c>
      <c r="Q176" s="23">
        <f t="shared" si="5"/>
        <v>58</v>
      </c>
    </row>
    <row r="177">
      <c r="L177" s="27">
        <v>42186.0</v>
      </c>
      <c r="M177" s="2" t="str">
        <f t="shared" si="1"/>
        <v>2015-07</v>
      </c>
      <c r="N177" s="23">
        <f>COUNTIF('list of links and pages'!B$2:B$126,L177)
</f>
        <v>0</v>
      </c>
      <c r="O177" s="23">
        <f t="shared" si="4"/>
        <v>113</v>
      </c>
      <c r="P177" s="7">
        <f>COUNTIFS('list of links and pages'!B$2:B$124,"="&amp;M177,'list of links and pages'!H$2:H$124,"="&amp;$G$2)+COUNTIFS('list of links and pages'!B$2:B$124,"="&amp;M177,'list of links and pages'!H$2:H$124,"="&amp;$G$3)</f>
        <v>0</v>
      </c>
      <c r="Q177" s="23">
        <f t="shared" si="5"/>
        <v>58</v>
      </c>
    </row>
    <row r="178">
      <c r="L178" s="27">
        <v>42217.0</v>
      </c>
      <c r="M178" s="2" t="str">
        <f t="shared" si="1"/>
        <v>2015-08</v>
      </c>
      <c r="N178" s="23">
        <f>COUNTIF('list of links and pages'!B$2:B$126,L178)
</f>
        <v>0</v>
      </c>
      <c r="O178" s="23">
        <f t="shared" si="4"/>
        <v>113</v>
      </c>
      <c r="P178" s="7">
        <f>COUNTIFS('list of links and pages'!B$2:B$124,"="&amp;M178,'list of links and pages'!H$2:H$124,"="&amp;$G$2)+COUNTIFS('list of links and pages'!B$2:B$124,"="&amp;M178,'list of links and pages'!H$2:H$124,"="&amp;$G$3)</f>
        <v>0</v>
      </c>
      <c r="Q178" s="23">
        <f t="shared" si="5"/>
        <v>58</v>
      </c>
    </row>
    <row r="179">
      <c r="L179" s="27">
        <v>42248.0</v>
      </c>
      <c r="M179" s="2" t="str">
        <f t="shared" si="1"/>
        <v>2015-09</v>
      </c>
      <c r="N179" s="23">
        <f>COUNTIF('list of links and pages'!B$2:B$126,L179)
</f>
        <v>0</v>
      </c>
      <c r="O179" s="23">
        <f t="shared" si="4"/>
        <v>113</v>
      </c>
      <c r="P179" s="7">
        <f>COUNTIFS('list of links and pages'!B$2:B$124,"="&amp;M179,'list of links and pages'!H$2:H$124,"="&amp;$G$2)+COUNTIFS('list of links and pages'!B$2:B$124,"="&amp;M179,'list of links and pages'!H$2:H$124,"="&amp;$G$3)</f>
        <v>0</v>
      </c>
      <c r="Q179" s="23">
        <f t="shared" si="5"/>
        <v>58</v>
      </c>
    </row>
    <row r="180">
      <c r="L180" s="27">
        <v>42278.0</v>
      </c>
      <c r="M180" s="2" t="str">
        <f t="shared" si="1"/>
        <v>2015-10</v>
      </c>
      <c r="N180" s="23">
        <f>COUNTIF('list of links and pages'!B$2:B$126,L180)
</f>
        <v>0</v>
      </c>
      <c r="O180" s="23">
        <f t="shared" si="4"/>
        <v>113</v>
      </c>
      <c r="P180" s="7">
        <f>COUNTIFS('list of links and pages'!B$2:B$124,"="&amp;M180,'list of links and pages'!H$2:H$124,"="&amp;$G$2)+COUNTIFS('list of links and pages'!B$2:B$124,"="&amp;M180,'list of links and pages'!H$2:H$124,"="&amp;$G$3)</f>
        <v>0</v>
      </c>
      <c r="Q180" s="23">
        <f t="shared" si="5"/>
        <v>58</v>
      </c>
    </row>
    <row r="181">
      <c r="L181" s="27">
        <v>42309.0</v>
      </c>
      <c r="M181" s="2" t="str">
        <f t="shared" si="1"/>
        <v>2015-11</v>
      </c>
      <c r="N181" s="23">
        <f>COUNTIF('list of links and pages'!B$2:B$126,L181)
</f>
        <v>0</v>
      </c>
      <c r="O181" s="23">
        <f t="shared" si="4"/>
        <v>113</v>
      </c>
      <c r="P181" s="7">
        <f>COUNTIFS('list of links and pages'!B$2:B$124,"="&amp;M181,'list of links and pages'!H$2:H$124,"="&amp;$G$2)+COUNTIFS('list of links and pages'!B$2:B$124,"="&amp;M181,'list of links and pages'!H$2:H$124,"="&amp;$G$3)</f>
        <v>0</v>
      </c>
      <c r="Q181" s="23">
        <f t="shared" si="5"/>
        <v>58</v>
      </c>
    </row>
    <row r="182">
      <c r="L182" s="27">
        <v>42339.0</v>
      </c>
      <c r="M182" s="2" t="str">
        <f t="shared" si="1"/>
        <v>2015-12</v>
      </c>
      <c r="N182" s="23">
        <f>COUNTIF('list of links and pages'!B$2:B$126,L182)
</f>
        <v>1</v>
      </c>
      <c r="O182" s="23">
        <f t="shared" si="4"/>
        <v>114</v>
      </c>
      <c r="P182" s="7">
        <f>COUNTIFS('list of links and pages'!B$2:B$124,"="&amp;M182,'list of links and pages'!H$2:H$124,"="&amp;$G$2)+COUNTIFS('list of links and pages'!B$2:B$124,"="&amp;M182,'list of links and pages'!H$2:H$124,"="&amp;$G$3)</f>
        <v>0</v>
      </c>
      <c r="Q182" s="23">
        <f t="shared" si="5"/>
        <v>58</v>
      </c>
    </row>
    <row r="183">
      <c r="L183" s="27">
        <v>42370.0</v>
      </c>
      <c r="M183" s="2" t="str">
        <f t="shared" si="1"/>
        <v>2016-01</v>
      </c>
      <c r="N183" s="23">
        <f>COUNTIF('list of links and pages'!B$2:B$126,L183)
</f>
        <v>1</v>
      </c>
      <c r="O183" s="23">
        <f t="shared" si="4"/>
        <v>115</v>
      </c>
      <c r="P183" s="7">
        <f>COUNTIFS('list of links and pages'!B$2:B$124,"="&amp;M183,'list of links and pages'!H$2:H$124,"="&amp;$G$2)+COUNTIFS('list of links and pages'!B$2:B$124,"="&amp;M183,'list of links and pages'!H$2:H$124,"="&amp;$G$3)</f>
        <v>0</v>
      </c>
      <c r="Q183" s="23">
        <f t="shared" si="5"/>
        <v>58</v>
      </c>
    </row>
    <row r="184">
      <c r="L184" s="27">
        <v>42401.0</v>
      </c>
      <c r="M184" s="2" t="str">
        <f t="shared" si="1"/>
        <v>2016-02</v>
      </c>
      <c r="N184" s="23">
        <f>COUNTIF('list of links and pages'!B$2:B$126,L184)
</f>
        <v>0</v>
      </c>
      <c r="O184" s="23">
        <f t="shared" si="4"/>
        <v>115</v>
      </c>
      <c r="P184" s="7">
        <f>COUNTIFS('list of links and pages'!B$2:B$124,"="&amp;M184,'list of links and pages'!H$2:H$124,"="&amp;$G$2)+COUNTIFS('list of links and pages'!B$2:B$124,"="&amp;M184,'list of links and pages'!H$2:H$124,"="&amp;$G$3)</f>
        <v>0</v>
      </c>
      <c r="Q184" s="23">
        <f t="shared" si="5"/>
        <v>58</v>
      </c>
    </row>
    <row r="185">
      <c r="L185" s="27">
        <v>42430.0</v>
      </c>
      <c r="M185" s="2" t="str">
        <f t="shared" si="1"/>
        <v>2016-03</v>
      </c>
      <c r="N185" s="23">
        <f>COUNTIF('list of links and pages'!B$2:B$126,L185)
</f>
        <v>0</v>
      </c>
      <c r="O185" s="23">
        <f t="shared" si="4"/>
        <v>115</v>
      </c>
      <c r="P185" s="7">
        <f>COUNTIFS('list of links and pages'!B$2:B$124,"="&amp;M185,'list of links and pages'!H$2:H$124,"="&amp;$G$2)+COUNTIFS('list of links and pages'!B$2:B$124,"="&amp;M185,'list of links and pages'!H$2:H$124,"="&amp;$G$3)</f>
        <v>0</v>
      </c>
      <c r="Q185" s="23">
        <f t="shared" si="5"/>
        <v>58</v>
      </c>
    </row>
    <row r="186">
      <c r="L186" s="27">
        <v>42461.0</v>
      </c>
      <c r="M186" s="2" t="str">
        <f t="shared" si="1"/>
        <v>2016-04</v>
      </c>
      <c r="N186" s="23">
        <f>COUNTIF('list of links and pages'!B$2:B$126,L186)
</f>
        <v>0</v>
      </c>
      <c r="O186" s="23">
        <f t="shared" si="4"/>
        <v>115</v>
      </c>
      <c r="P186" s="7">
        <f>COUNTIFS('list of links and pages'!B$2:B$124,"="&amp;M186,'list of links and pages'!H$2:H$124,"="&amp;$G$2)+COUNTIFS('list of links and pages'!B$2:B$124,"="&amp;M186,'list of links and pages'!H$2:H$124,"="&amp;$G$3)</f>
        <v>0</v>
      </c>
      <c r="Q186" s="23">
        <f t="shared" si="5"/>
        <v>58</v>
      </c>
    </row>
    <row r="187">
      <c r="L187" s="27">
        <v>42491.0</v>
      </c>
      <c r="M187" s="2" t="str">
        <f t="shared" si="1"/>
        <v>2016-05</v>
      </c>
      <c r="N187" s="23">
        <f>COUNTIF('list of links and pages'!B$2:B$126,L187)
</f>
        <v>0</v>
      </c>
      <c r="O187" s="23">
        <f t="shared" si="4"/>
        <v>115</v>
      </c>
      <c r="P187" s="7">
        <f>COUNTIFS('list of links and pages'!B$2:B$124,"="&amp;M187,'list of links and pages'!H$2:H$124,"="&amp;$G$2)+COUNTIFS('list of links and pages'!B$2:B$124,"="&amp;M187,'list of links and pages'!H$2:H$124,"="&amp;$G$3)</f>
        <v>0</v>
      </c>
      <c r="Q187" s="23">
        <f t="shared" si="5"/>
        <v>58</v>
      </c>
    </row>
    <row r="188">
      <c r="L188" s="27">
        <v>42522.0</v>
      </c>
      <c r="M188" s="2" t="str">
        <f t="shared" si="1"/>
        <v>2016-06</v>
      </c>
      <c r="N188" s="23">
        <f>COUNTIF('list of links and pages'!B$2:B$126,L188)
</f>
        <v>0</v>
      </c>
      <c r="O188" s="23">
        <f t="shared" si="4"/>
        <v>115</v>
      </c>
      <c r="P188" s="7">
        <f>COUNTIFS('list of links and pages'!B$2:B$124,"="&amp;M188,'list of links and pages'!H$2:H$124,"="&amp;$G$2)+COUNTIFS('list of links and pages'!B$2:B$124,"="&amp;M188,'list of links and pages'!H$2:H$124,"="&amp;$G$3)</f>
        <v>0</v>
      </c>
      <c r="Q188" s="23">
        <f t="shared" si="5"/>
        <v>58</v>
      </c>
    </row>
    <row r="189">
      <c r="L189" s="27">
        <v>42552.0</v>
      </c>
      <c r="M189" s="2" t="str">
        <f t="shared" si="1"/>
        <v>2016-07</v>
      </c>
      <c r="N189" s="23">
        <f>COUNTIF('list of links and pages'!B$2:B$126,L189)
</f>
        <v>0</v>
      </c>
      <c r="O189" s="23">
        <f t="shared" si="4"/>
        <v>115</v>
      </c>
      <c r="P189" s="7">
        <f>COUNTIFS('list of links and pages'!B$2:B$124,"="&amp;M189,'list of links and pages'!H$2:H$124,"="&amp;$G$2)+COUNTIFS('list of links and pages'!B$2:B$124,"="&amp;M189,'list of links and pages'!H$2:H$124,"="&amp;$G$3)</f>
        <v>0</v>
      </c>
      <c r="Q189" s="23">
        <f t="shared" si="5"/>
        <v>58</v>
      </c>
    </row>
    <row r="190">
      <c r="L190" s="27">
        <v>42583.0</v>
      </c>
      <c r="M190" s="2" t="str">
        <f t="shared" si="1"/>
        <v>2016-08</v>
      </c>
      <c r="N190" s="23">
        <f>COUNTIF('list of links and pages'!B$2:B$126,L190)
</f>
        <v>0</v>
      </c>
      <c r="O190" s="23">
        <f t="shared" si="4"/>
        <v>115</v>
      </c>
      <c r="P190" s="7">
        <f>COUNTIFS('list of links and pages'!B$2:B$124,"="&amp;M190,'list of links and pages'!H$2:H$124,"="&amp;$G$2)+COUNTIFS('list of links and pages'!B$2:B$124,"="&amp;M190,'list of links and pages'!H$2:H$124,"="&amp;$G$3)</f>
        <v>0</v>
      </c>
      <c r="Q190" s="23">
        <f t="shared" si="5"/>
        <v>58</v>
      </c>
    </row>
    <row r="191">
      <c r="L191" s="27">
        <v>42614.0</v>
      </c>
      <c r="M191" s="2" t="str">
        <f t="shared" si="1"/>
        <v>2016-09</v>
      </c>
      <c r="N191" s="23">
        <f>COUNTIF('list of links and pages'!B$2:B$126,L191)
</f>
        <v>1</v>
      </c>
      <c r="O191" s="23">
        <f t="shared" si="4"/>
        <v>116</v>
      </c>
      <c r="P191" s="7">
        <f>COUNTIFS('list of links and pages'!B$2:B$124,"="&amp;M191,'list of links and pages'!H$2:H$124,"="&amp;$G$2)+COUNTIFS('list of links and pages'!B$2:B$124,"="&amp;M191,'list of links and pages'!H$2:H$124,"="&amp;$G$3)</f>
        <v>0</v>
      </c>
      <c r="Q191" s="23">
        <f t="shared" si="5"/>
        <v>58</v>
      </c>
    </row>
    <row r="192">
      <c r="L192" s="27">
        <v>42644.0</v>
      </c>
      <c r="M192" s="2" t="str">
        <f t="shared" si="1"/>
        <v>2016-10</v>
      </c>
      <c r="N192" s="23">
        <f>COUNTIF('list of links and pages'!B$2:B$126,L192)
</f>
        <v>0</v>
      </c>
      <c r="O192" s="23">
        <f t="shared" si="4"/>
        <v>116</v>
      </c>
      <c r="P192" s="7">
        <f>COUNTIFS('list of links and pages'!B$2:B$124,"="&amp;M192,'list of links and pages'!H$2:H$124,"="&amp;$G$2)+COUNTIFS('list of links and pages'!B$2:B$124,"="&amp;M192,'list of links and pages'!H$2:H$124,"="&amp;$G$3)</f>
        <v>0</v>
      </c>
      <c r="Q192" s="23">
        <f t="shared" si="5"/>
        <v>58</v>
      </c>
    </row>
    <row r="193">
      <c r="L193" s="27">
        <v>42675.0</v>
      </c>
      <c r="M193" s="2" t="str">
        <f t="shared" si="1"/>
        <v>2016-11</v>
      </c>
      <c r="N193" s="23">
        <f>COUNTIF('list of links and pages'!B$2:B$126,L193)
</f>
        <v>1</v>
      </c>
      <c r="O193" s="23">
        <f t="shared" si="4"/>
        <v>117</v>
      </c>
      <c r="P193" s="7">
        <f>COUNTIFS('list of links and pages'!B$2:B$124,"="&amp;M193,'list of links and pages'!H$2:H$124,"="&amp;$G$2)+COUNTIFS('list of links and pages'!B$2:B$124,"="&amp;M193,'list of links and pages'!H$2:H$124,"="&amp;$G$3)</f>
        <v>0</v>
      </c>
      <c r="Q193" s="23">
        <f t="shared" si="5"/>
        <v>58</v>
      </c>
    </row>
    <row r="194">
      <c r="L194" s="27">
        <v>42705.0</v>
      </c>
      <c r="M194" s="2" t="str">
        <f t="shared" si="1"/>
        <v>2016-12</v>
      </c>
      <c r="N194" s="23">
        <f>COUNTIF('list of links and pages'!B$2:B$126,L194)
</f>
        <v>0</v>
      </c>
      <c r="O194" s="23">
        <f t="shared" si="4"/>
        <v>117</v>
      </c>
      <c r="P194" s="7">
        <f>COUNTIFS('list of links and pages'!B$2:B$124,"="&amp;M194,'list of links and pages'!H$2:H$124,"="&amp;$G$2)+COUNTIFS('list of links and pages'!B$2:B$124,"="&amp;M194,'list of links and pages'!H$2:H$124,"="&amp;$G$3)</f>
        <v>0</v>
      </c>
      <c r="Q194" s="23">
        <f t="shared" si="5"/>
        <v>58</v>
      </c>
    </row>
    <row r="195">
      <c r="L195" s="27">
        <v>42736.0</v>
      </c>
      <c r="M195" s="2" t="str">
        <f t="shared" si="1"/>
        <v>2017-01</v>
      </c>
      <c r="N195" s="23">
        <f>COUNTIF('list of links and pages'!B$2:B$126,L195)
</f>
        <v>0</v>
      </c>
      <c r="O195" s="23">
        <f t="shared" si="4"/>
        <v>117</v>
      </c>
      <c r="P195" s="7">
        <f>COUNTIFS('list of links and pages'!B$2:B$124,"="&amp;M195,'list of links and pages'!H$2:H$124,"="&amp;$G$2)+COUNTIFS('list of links and pages'!B$2:B$124,"="&amp;M195,'list of links and pages'!H$2:H$124,"="&amp;$G$3)</f>
        <v>0</v>
      </c>
      <c r="Q195" s="23">
        <f t="shared" si="5"/>
        <v>58</v>
      </c>
    </row>
    <row r="196">
      <c r="L196" s="27">
        <v>42767.0</v>
      </c>
      <c r="M196" s="2" t="str">
        <f t="shared" si="1"/>
        <v>2017-02</v>
      </c>
      <c r="N196" s="23">
        <f>COUNTIF('list of links and pages'!B$2:B$126,L196)
</f>
        <v>0</v>
      </c>
      <c r="O196" s="23">
        <f t="shared" si="4"/>
        <v>117</v>
      </c>
      <c r="P196" s="7">
        <f>COUNTIFS('list of links and pages'!B$2:B$124,"="&amp;M196,'list of links and pages'!H$2:H$124,"="&amp;$G$2)+COUNTIFS('list of links and pages'!B$2:B$124,"="&amp;M196,'list of links and pages'!H$2:H$124,"="&amp;$G$3)</f>
        <v>0</v>
      </c>
      <c r="Q196" s="23">
        <f t="shared" si="5"/>
        <v>58</v>
      </c>
    </row>
    <row r="197">
      <c r="L197" s="27">
        <v>42795.0</v>
      </c>
      <c r="M197" s="2" t="str">
        <f t="shared" si="1"/>
        <v>2017-03</v>
      </c>
      <c r="N197" s="23">
        <f>COUNTIF('list of links and pages'!B$2:B$126,L197)
</f>
        <v>0</v>
      </c>
      <c r="O197" s="23">
        <f t="shared" si="4"/>
        <v>117</v>
      </c>
      <c r="P197" s="7">
        <f>COUNTIFS('list of links and pages'!B$2:B$124,"="&amp;M197,'list of links and pages'!H$2:H$124,"="&amp;$G$2)+COUNTIFS('list of links and pages'!B$2:B$124,"="&amp;M197,'list of links and pages'!H$2:H$124,"="&amp;$G$3)</f>
        <v>0</v>
      </c>
      <c r="Q197" s="23">
        <f t="shared" si="5"/>
        <v>58</v>
      </c>
    </row>
    <row r="198">
      <c r="L198" s="27">
        <v>42826.0</v>
      </c>
      <c r="M198" s="2" t="str">
        <f t="shared" si="1"/>
        <v>2017-04</v>
      </c>
      <c r="N198" s="23">
        <f>COUNTIF('list of links and pages'!B$2:B$126,L198)
</f>
        <v>0</v>
      </c>
      <c r="O198" s="23">
        <f t="shared" si="4"/>
        <v>117</v>
      </c>
      <c r="P198" s="7">
        <f>COUNTIFS('list of links and pages'!B$2:B$124,"="&amp;M198,'list of links and pages'!H$2:H$124,"="&amp;$G$2)+COUNTIFS('list of links and pages'!B$2:B$124,"="&amp;M198,'list of links and pages'!H$2:H$124,"="&amp;$G$3)</f>
        <v>0</v>
      </c>
      <c r="Q198" s="23">
        <f t="shared" si="5"/>
        <v>58</v>
      </c>
    </row>
    <row r="199">
      <c r="L199" s="27">
        <v>42856.0</v>
      </c>
      <c r="M199" s="2" t="str">
        <f t="shared" si="1"/>
        <v>2017-05</v>
      </c>
      <c r="N199" s="23">
        <f>COUNTIF('list of links and pages'!B$2:B$126,L199)
</f>
        <v>0</v>
      </c>
      <c r="O199" s="23">
        <f t="shared" si="4"/>
        <v>117</v>
      </c>
      <c r="P199" s="7">
        <f>COUNTIFS('list of links and pages'!B$2:B$124,"="&amp;M199,'list of links and pages'!H$2:H$124,"="&amp;$G$2)+COUNTIFS('list of links and pages'!B$2:B$124,"="&amp;M199,'list of links and pages'!H$2:H$124,"="&amp;$G$3)</f>
        <v>0</v>
      </c>
      <c r="Q199" s="23">
        <f t="shared" si="5"/>
        <v>58</v>
      </c>
    </row>
    <row r="200">
      <c r="L200" s="27">
        <v>42887.0</v>
      </c>
      <c r="M200" s="2" t="str">
        <f t="shared" si="1"/>
        <v>2017-06</v>
      </c>
      <c r="N200" s="23">
        <f>COUNTIF('list of links and pages'!B$2:B$126,L200)
</f>
        <v>0</v>
      </c>
      <c r="O200" s="23">
        <f t="shared" si="4"/>
        <v>117</v>
      </c>
      <c r="P200" s="7">
        <f>COUNTIFS('list of links and pages'!B$2:B$124,"="&amp;M200,'list of links and pages'!H$2:H$124,"="&amp;$G$2)+COUNTIFS('list of links and pages'!B$2:B$124,"="&amp;M200,'list of links and pages'!H$2:H$124,"="&amp;$G$3)</f>
        <v>0</v>
      </c>
      <c r="Q200" s="23">
        <f t="shared" si="5"/>
        <v>58</v>
      </c>
    </row>
    <row r="201">
      <c r="L201" s="27">
        <v>42917.0</v>
      </c>
      <c r="M201" s="2" t="str">
        <f t="shared" si="1"/>
        <v>2017-07</v>
      </c>
      <c r="N201" s="23">
        <f>COUNTIF('list of links and pages'!B$2:B$126,L201)
</f>
        <v>0</v>
      </c>
      <c r="O201" s="23">
        <f t="shared" si="4"/>
        <v>117</v>
      </c>
      <c r="P201" s="7">
        <f>COUNTIFS('list of links and pages'!B$2:B$124,"="&amp;M201,'list of links and pages'!H$2:H$124,"="&amp;$G$2)+COUNTIFS('list of links and pages'!B$2:B$124,"="&amp;M201,'list of links and pages'!H$2:H$124,"="&amp;$G$3)</f>
        <v>0</v>
      </c>
      <c r="Q201" s="23">
        <f t="shared" si="5"/>
        <v>58</v>
      </c>
    </row>
    <row r="202">
      <c r="L202" s="27">
        <v>42948.0</v>
      </c>
      <c r="M202" s="2" t="str">
        <f t="shared" si="1"/>
        <v>2017-08</v>
      </c>
      <c r="N202" s="23">
        <f>COUNTIF('list of links and pages'!B$2:B$126,L202)
</f>
        <v>0</v>
      </c>
      <c r="O202" s="23">
        <f t="shared" si="4"/>
        <v>117</v>
      </c>
      <c r="P202" s="7">
        <f>COUNTIFS('list of links and pages'!B$2:B$124,"="&amp;M202,'list of links and pages'!H$2:H$124,"="&amp;$G$2)+COUNTIFS('list of links and pages'!B$2:B$124,"="&amp;M202,'list of links and pages'!H$2:H$124,"="&amp;$G$3)</f>
        <v>0</v>
      </c>
      <c r="Q202" s="23">
        <f t="shared" si="5"/>
        <v>58</v>
      </c>
    </row>
    <row r="203">
      <c r="L203" s="27">
        <v>42979.0</v>
      </c>
      <c r="M203" s="2" t="str">
        <f t="shared" si="1"/>
        <v>2017-09</v>
      </c>
      <c r="N203" s="23">
        <f>COUNTIF('list of links and pages'!B$2:B$126,L203)
</f>
        <v>0</v>
      </c>
      <c r="O203" s="23">
        <f t="shared" si="4"/>
        <v>117</v>
      </c>
      <c r="P203" s="7">
        <f>COUNTIFS('list of links and pages'!B$2:B$124,"="&amp;M203,'list of links and pages'!H$2:H$124,"="&amp;$G$2)+COUNTIFS('list of links and pages'!B$2:B$124,"="&amp;M203,'list of links and pages'!H$2:H$124,"="&amp;$G$3)</f>
        <v>0</v>
      </c>
      <c r="Q203" s="23">
        <f t="shared" si="5"/>
        <v>58</v>
      </c>
    </row>
    <row r="204">
      <c r="L204" s="27">
        <v>43009.0</v>
      </c>
      <c r="M204" s="2" t="str">
        <f t="shared" si="1"/>
        <v>2017-10</v>
      </c>
      <c r="N204" s="23">
        <f>COUNTIF('list of links and pages'!B$2:B$126,L204)
</f>
        <v>0</v>
      </c>
      <c r="O204" s="23">
        <f t="shared" si="4"/>
        <v>117</v>
      </c>
      <c r="P204" s="7">
        <f>COUNTIFS('list of links and pages'!B$2:B$124,"="&amp;M204,'list of links and pages'!H$2:H$124,"="&amp;$G$2)+COUNTIFS('list of links and pages'!B$2:B$124,"="&amp;M204,'list of links and pages'!H$2:H$124,"="&amp;$G$3)</f>
        <v>0</v>
      </c>
      <c r="Q204" s="23">
        <f t="shared" si="5"/>
        <v>58</v>
      </c>
    </row>
    <row r="205">
      <c r="L205" s="27">
        <v>43040.0</v>
      </c>
      <c r="M205" s="2" t="str">
        <f t="shared" si="1"/>
        <v>2017-11</v>
      </c>
      <c r="N205" s="23">
        <f>COUNTIF('list of links and pages'!B$2:B$126,L205)
</f>
        <v>1</v>
      </c>
      <c r="O205" s="23">
        <f t="shared" si="4"/>
        <v>118</v>
      </c>
      <c r="P205" s="7">
        <f>COUNTIFS('list of links and pages'!B$2:B$124,"="&amp;M205,'list of links and pages'!H$2:H$124,"="&amp;$G$2)+COUNTIFS('list of links and pages'!B$2:B$124,"="&amp;M205,'list of links and pages'!H$2:H$124,"="&amp;$G$3)</f>
        <v>1</v>
      </c>
      <c r="Q205" s="23">
        <f t="shared" si="5"/>
        <v>59</v>
      </c>
    </row>
    <row r="206">
      <c r="L206" s="27">
        <v>43070.0</v>
      </c>
      <c r="M206" s="2" t="str">
        <f t="shared" si="1"/>
        <v>2017-12</v>
      </c>
      <c r="N206" s="23">
        <f>COUNTIF('list of links and pages'!B$2:B$126,L206)
</f>
        <v>0</v>
      </c>
      <c r="O206" s="23">
        <f t="shared" si="4"/>
        <v>118</v>
      </c>
      <c r="P206" s="7">
        <f>COUNTIFS('list of links and pages'!B$2:B$124,"="&amp;M206,'list of links and pages'!H$2:H$124,"="&amp;$G$2)+COUNTIFS('list of links and pages'!B$2:B$124,"="&amp;M206,'list of links and pages'!H$2:H$124,"="&amp;$G$3)</f>
        <v>0</v>
      </c>
      <c r="Q206" s="23">
        <f t="shared" si="5"/>
        <v>59</v>
      </c>
    </row>
    <row r="207">
      <c r="L207" s="27">
        <v>43101.0</v>
      </c>
      <c r="M207" s="2" t="str">
        <f t="shared" si="1"/>
        <v>2018-01</v>
      </c>
      <c r="N207" s="23">
        <f>COUNTIF('list of links and pages'!B$2:B$126,L207)
</f>
        <v>0</v>
      </c>
      <c r="O207" s="23">
        <f t="shared" si="4"/>
        <v>118</v>
      </c>
      <c r="P207" s="7">
        <f>COUNTIFS('list of links and pages'!B$2:B$124,"="&amp;M207,'list of links and pages'!H$2:H$124,"="&amp;$G$2)+COUNTIFS('list of links and pages'!B$2:B$124,"="&amp;M207,'list of links and pages'!H$2:H$124,"="&amp;$G$3)</f>
        <v>0</v>
      </c>
      <c r="Q207" s="23">
        <f t="shared" si="5"/>
        <v>59</v>
      </c>
    </row>
    <row r="208">
      <c r="L208" s="27">
        <v>43132.0</v>
      </c>
      <c r="M208" s="2" t="str">
        <f t="shared" si="1"/>
        <v>2018-02</v>
      </c>
      <c r="N208" s="23">
        <f>COUNTIF('list of links and pages'!B$2:B$126,L208)
</f>
        <v>0</v>
      </c>
      <c r="O208" s="23">
        <f t="shared" si="4"/>
        <v>118</v>
      </c>
      <c r="P208" s="7">
        <f>COUNTIFS('list of links and pages'!B$2:B$124,"="&amp;M208,'list of links and pages'!H$2:H$124,"="&amp;$G$2)+COUNTIFS('list of links and pages'!B$2:B$124,"="&amp;M208,'list of links and pages'!H$2:H$124,"="&amp;$G$3)</f>
        <v>0</v>
      </c>
      <c r="Q208" s="23">
        <f t="shared" si="5"/>
        <v>59</v>
      </c>
    </row>
    <row r="209">
      <c r="L209" s="27">
        <v>43160.0</v>
      </c>
      <c r="M209" s="2" t="str">
        <f t="shared" si="1"/>
        <v>2018-03</v>
      </c>
      <c r="N209" s="23">
        <f>COUNTIF('list of links and pages'!B$2:B$126,L209)
</f>
        <v>0</v>
      </c>
      <c r="O209" s="23">
        <f t="shared" si="4"/>
        <v>118</v>
      </c>
      <c r="P209" s="7">
        <f>COUNTIFS('list of links and pages'!B$2:B$124,"="&amp;M209,'list of links and pages'!H$2:H$124,"="&amp;$G$2)+COUNTIFS('list of links and pages'!B$2:B$124,"="&amp;M209,'list of links and pages'!H$2:H$124,"="&amp;$G$3)</f>
        <v>0</v>
      </c>
      <c r="Q209" s="23">
        <f t="shared" si="5"/>
        <v>59</v>
      </c>
    </row>
    <row r="210">
      <c r="L210" s="27">
        <v>43191.0</v>
      </c>
      <c r="M210" s="2" t="str">
        <f t="shared" si="1"/>
        <v>2018-04</v>
      </c>
      <c r="N210" s="23">
        <f>COUNTIF('list of links and pages'!B$2:B$126,L210)
</f>
        <v>0</v>
      </c>
      <c r="O210" s="23">
        <f t="shared" si="4"/>
        <v>118</v>
      </c>
      <c r="P210" s="7">
        <f>COUNTIFS('list of links and pages'!B$2:B$124,"="&amp;M210,'list of links and pages'!H$2:H$124,"="&amp;$G$2)+COUNTIFS('list of links and pages'!B$2:B$124,"="&amp;M210,'list of links and pages'!H$2:H$124,"="&amp;$G$3)</f>
        <v>0</v>
      </c>
      <c r="Q210" s="23">
        <f t="shared" si="5"/>
        <v>59</v>
      </c>
    </row>
    <row r="211">
      <c r="L211" s="27">
        <v>43221.0</v>
      </c>
      <c r="M211" s="2" t="str">
        <f t="shared" si="1"/>
        <v>2018-05</v>
      </c>
      <c r="N211" s="23">
        <f>COUNTIF('list of links and pages'!B$2:B$126,L211)
</f>
        <v>0</v>
      </c>
      <c r="O211" s="23">
        <f t="shared" si="4"/>
        <v>118</v>
      </c>
      <c r="P211" s="7">
        <f>COUNTIFS('list of links and pages'!B$2:B$124,"="&amp;M211,'list of links and pages'!H$2:H$124,"="&amp;$G$2)+COUNTIFS('list of links and pages'!B$2:B$124,"="&amp;M211,'list of links and pages'!H$2:H$124,"="&amp;$G$3)</f>
        <v>0</v>
      </c>
      <c r="Q211" s="23">
        <f t="shared" si="5"/>
        <v>59</v>
      </c>
    </row>
    <row r="212">
      <c r="L212" s="27">
        <v>43252.0</v>
      </c>
      <c r="M212" s="2" t="str">
        <f t="shared" si="1"/>
        <v>2018-06</v>
      </c>
      <c r="N212" s="23">
        <f>COUNTIF('list of links and pages'!B$2:B$126,L212)
</f>
        <v>0</v>
      </c>
      <c r="O212" s="23">
        <f t="shared" si="4"/>
        <v>118</v>
      </c>
      <c r="P212" s="7">
        <f>COUNTIFS('list of links and pages'!B$2:B$124,"="&amp;M212,'list of links and pages'!H$2:H$124,"="&amp;$G$2)+COUNTIFS('list of links and pages'!B$2:B$124,"="&amp;M212,'list of links and pages'!H$2:H$124,"="&amp;$G$3)</f>
        <v>0</v>
      </c>
      <c r="Q212" s="23">
        <f t="shared" si="5"/>
        <v>59</v>
      </c>
    </row>
    <row r="213">
      <c r="L213" s="27">
        <v>43282.0</v>
      </c>
      <c r="M213" s="2" t="str">
        <f t="shared" si="1"/>
        <v>2018-07</v>
      </c>
      <c r="N213" s="23">
        <f>COUNTIF('list of links and pages'!B$2:B$126,L213)
</f>
        <v>0</v>
      </c>
      <c r="O213" s="23">
        <f t="shared" si="4"/>
        <v>118</v>
      </c>
      <c r="P213" s="7">
        <f>COUNTIFS('list of links and pages'!B$2:B$124,"="&amp;M213,'list of links and pages'!H$2:H$124,"="&amp;$G$2)+COUNTIFS('list of links and pages'!B$2:B$124,"="&amp;M213,'list of links and pages'!H$2:H$124,"="&amp;$G$3)</f>
        <v>0</v>
      </c>
      <c r="Q213" s="23">
        <f t="shared" si="5"/>
        <v>59</v>
      </c>
    </row>
    <row r="214">
      <c r="L214" s="27">
        <v>43313.0</v>
      </c>
      <c r="M214" s="2" t="str">
        <f t="shared" si="1"/>
        <v>2018-08</v>
      </c>
      <c r="N214" s="23">
        <f>COUNTIF('list of links and pages'!B$2:B$126,L214)
</f>
        <v>0</v>
      </c>
      <c r="O214" s="23">
        <f t="shared" si="4"/>
        <v>118</v>
      </c>
      <c r="P214" s="7">
        <f>COUNTIFS('list of links and pages'!B$2:B$124,"="&amp;M214,'list of links and pages'!H$2:H$124,"="&amp;$G$2)+COUNTIFS('list of links and pages'!B$2:B$124,"="&amp;M214,'list of links and pages'!H$2:H$124,"="&amp;$G$3)</f>
        <v>0</v>
      </c>
      <c r="Q214" s="23">
        <f t="shared" si="5"/>
        <v>59</v>
      </c>
    </row>
    <row r="215">
      <c r="L215" s="27">
        <v>43344.0</v>
      </c>
      <c r="M215" s="2" t="str">
        <f t="shared" si="1"/>
        <v>2018-09</v>
      </c>
      <c r="N215" s="23">
        <f>COUNTIF('list of links and pages'!B$2:B$126,L215)
</f>
        <v>0</v>
      </c>
      <c r="O215" s="23">
        <f t="shared" si="4"/>
        <v>118</v>
      </c>
      <c r="P215" s="7">
        <f>COUNTIFS('list of links and pages'!B$2:B$124,"="&amp;M215,'list of links and pages'!H$2:H$124,"="&amp;$G$2)+COUNTIFS('list of links and pages'!B$2:B$124,"="&amp;M215,'list of links and pages'!H$2:H$124,"="&amp;$G$3)</f>
        <v>0</v>
      </c>
      <c r="Q215" s="23">
        <f t="shared" si="5"/>
        <v>59</v>
      </c>
    </row>
    <row r="216">
      <c r="L216" s="27">
        <v>43374.0</v>
      </c>
      <c r="M216" s="2" t="str">
        <f t="shared" si="1"/>
        <v>2018-10</v>
      </c>
      <c r="N216" s="23">
        <f>COUNTIF('list of links and pages'!B$2:B$126,L216)
</f>
        <v>0</v>
      </c>
      <c r="O216" s="23">
        <f t="shared" si="4"/>
        <v>118</v>
      </c>
      <c r="P216" s="7">
        <f>COUNTIFS('list of links and pages'!B$2:B$124,"="&amp;M216,'list of links and pages'!H$2:H$124,"="&amp;$G$2)+COUNTIFS('list of links and pages'!B$2:B$124,"="&amp;M216,'list of links and pages'!H$2:H$124,"="&amp;$G$3)</f>
        <v>0</v>
      </c>
      <c r="Q216" s="23">
        <f t="shared" si="5"/>
        <v>59</v>
      </c>
    </row>
    <row r="217">
      <c r="L217" s="27">
        <v>43405.0</v>
      </c>
      <c r="M217" s="2" t="str">
        <f t="shared" si="1"/>
        <v>2018-11</v>
      </c>
      <c r="N217" s="23">
        <f>COUNTIF('list of links and pages'!B$2:B$126,L217)
</f>
        <v>0</v>
      </c>
      <c r="O217" s="23">
        <f t="shared" si="4"/>
        <v>118</v>
      </c>
      <c r="P217" s="7">
        <f>COUNTIFS('list of links and pages'!B$2:B$124,"="&amp;M217,'list of links and pages'!H$2:H$124,"="&amp;$G$2)+COUNTIFS('list of links and pages'!B$2:B$124,"="&amp;M217,'list of links and pages'!H$2:H$124,"="&amp;$G$3)</f>
        <v>0</v>
      </c>
      <c r="Q217" s="23">
        <f t="shared" si="5"/>
        <v>59</v>
      </c>
    </row>
    <row r="218">
      <c r="L218" s="27">
        <v>43435.0</v>
      </c>
      <c r="M218" s="2" t="str">
        <f t="shared" si="1"/>
        <v>2018-12</v>
      </c>
      <c r="N218" s="23">
        <f>COUNTIF('list of links and pages'!B$2:B$126,L218)
</f>
        <v>0</v>
      </c>
      <c r="O218" s="23">
        <f t="shared" si="4"/>
        <v>118</v>
      </c>
      <c r="P218" s="7">
        <f>COUNTIFS('list of links and pages'!B$2:B$124,"="&amp;M218,'list of links and pages'!H$2:H$124,"="&amp;$G$2)+COUNTIFS('list of links and pages'!B$2:B$124,"="&amp;M218,'list of links and pages'!H$2:H$124,"="&amp;$G$3)</f>
        <v>0</v>
      </c>
      <c r="Q218" s="23">
        <f t="shared" si="5"/>
        <v>59</v>
      </c>
    </row>
    <row r="219">
      <c r="L219" s="27">
        <v>43466.0</v>
      </c>
      <c r="M219" s="2" t="str">
        <f t="shared" si="1"/>
        <v>2019-01</v>
      </c>
      <c r="N219" s="23">
        <f>COUNTIF('list of links and pages'!B$2:B$126,L219)
</f>
        <v>0</v>
      </c>
      <c r="O219" s="23">
        <f t="shared" si="4"/>
        <v>118</v>
      </c>
      <c r="P219" s="7">
        <f>COUNTIFS('list of links and pages'!B$2:B$124,"="&amp;M219,'list of links and pages'!H$2:H$124,"="&amp;$G$2)+COUNTIFS('list of links and pages'!B$2:B$124,"="&amp;M219,'list of links and pages'!H$2:H$124,"="&amp;$G$3)</f>
        <v>0</v>
      </c>
      <c r="Q219" s="23">
        <f t="shared" si="5"/>
        <v>59</v>
      </c>
    </row>
    <row r="220">
      <c r="L220" s="27">
        <v>43497.0</v>
      </c>
      <c r="M220" s="2" t="str">
        <f t="shared" si="1"/>
        <v>2019-02</v>
      </c>
      <c r="N220" s="23">
        <f>COUNTIF('list of links and pages'!B$2:B$126,L220)
</f>
        <v>0</v>
      </c>
      <c r="O220" s="23">
        <f t="shared" si="4"/>
        <v>118</v>
      </c>
      <c r="P220" s="7">
        <f>COUNTIFS('list of links and pages'!B$2:B$124,"="&amp;M220,'list of links and pages'!H$2:H$124,"="&amp;$G$2)+COUNTIFS('list of links and pages'!B$2:B$124,"="&amp;M220,'list of links and pages'!H$2:H$124,"="&amp;$G$3)</f>
        <v>0</v>
      </c>
      <c r="Q220" s="23">
        <f t="shared" si="5"/>
        <v>59</v>
      </c>
    </row>
    <row r="221">
      <c r="L221" s="27">
        <v>43525.0</v>
      </c>
      <c r="M221" s="2" t="str">
        <f t="shared" si="1"/>
        <v>2019-03</v>
      </c>
      <c r="N221" s="23">
        <f>COUNTIF('list of links and pages'!B$2:B$126,L221)
</f>
        <v>0</v>
      </c>
      <c r="O221" s="23">
        <f t="shared" si="4"/>
        <v>118</v>
      </c>
      <c r="P221" s="7">
        <f>COUNTIFS('list of links and pages'!B$2:B$124,"="&amp;M221,'list of links and pages'!H$2:H$124,"="&amp;$G$2)+COUNTIFS('list of links and pages'!B$2:B$124,"="&amp;M221,'list of links and pages'!H$2:H$124,"="&amp;$G$3)</f>
        <v>0</v>
      </c>
      <c r="Q221" s="23">
        <f t="shared" si="5"/>
        <v>59</v>
      </c>
    </row>
    <row r="222">
      <c r="L222" s="27">
        <v>43556.0</v>
      </c>
      <c r="M222" s="2" t="str">
        <f t="shared" si="1"/>
        <v>2019-04</v>
      </c>
      <c r="N222" s="23">
        <f>COUNTIF('list of links and pages'!B$2:B$126,L222)
</f>
        <v>0</v>
      </c>
      <c r="O222" s="23">
        <f t="shared" si="4"/>
        <v>118</v>
      </c>
      <c r="P222" s="7">
        <f>COUNTIFS('list of links and pages'!B$2:B$124,"="&amp;M222,'list of links and pages'!H$2:H$124,"="&amp;$G$2)+COUNTIFS('list of links and pages'!B$2:B$124,"="&amp;M222,'list of links and pages'!H$2:H$124,"="&amp;$G$3)</f>
        <v>0</v>
      </c>
      <c r="Q222" s="23">
        <f t="shared" si="5"/>
        <v>59</v>
      </c>
    </row>
    <row r="223">
      <c r="L223" s="27">
        <v>43586.0</v>
      </c>
      <c r="M223" s="2" t="str">
        <f t="shared" si="1"/>
        <v>2019-05</v>
      </c>
      <c r="N223" s="23">
        <f>COUNTIF('list of links and pages'!B$2:B$126,L223)
</f>
        <v>0</v>
      </c>
      <c r="O223" s="23">
        <f t="shared" si="4"/>
        <v>118</v>
      </c>
      <c r="P223" s="7">
        <f>COUNTIFS('list of links and pages'!B$2:B$124,"="&amp;M223,'list of links and pages'!H$2:H$124,"="&amp;$G$2)+COUNTIFS('list of links and pages'!B$2:B$124,"="&amp;M223,'list of links and pages'!H$2:H$124,"="&amp;$G$3)</f>
        <v>0</v>
      </c>
      <c r="Q223" s="23">
        <f t="shared" si="5"/>
        <v>59</v>
      </c>
    </row>
    <row r="224">
      <c r="L224" s="27">
        <v>43617.0</v>
      </c>
      <c r="M224" s="2" t="str">
        <f t="shared" si="1"/>
        <v>2019-06</v>
      </c>
      <c r="N224" s="23">
        <f>COUNTIF('list of links and pages'!B$2:B$126,L224)
</f>
        <v>0</v>
      </c>
      <c r="O224" s="23">
        <f t="shared" si="4"/>
        <v>118</v>
      </c>
      <c r="P224" s="7">
        <f>COUNTIFS('list of links and pages'!B$2:B$124,"="&amp;M224,'list of links and pages'!H$2:H$124,"="&amp;$G$2)+COUNTIFS('list of links and pages'!B$2:B$124,"="&amp;M224,'list of links and pages'!H$2:H$124,"="&amp;$G$3)</f>
        <v>0</v>
      </c>
      <c r="Q224" s="23">
        <f t="shared" si="5"/>
        <v>59</v>
      </c>
    </row>
    <row r="225">
      <c r="L225" s="27">
        <v>43647.0</v>
      </c>
      <c r="M225" s="2" t="str">
        <f t="shared" si="1"/>
        <v>2019-07</v>
      </c>
      <c r="N225" s="23">
        <f>COUNTIF('list of links and pages'!B$2:B$126,L225)
</f>
        <v>0</v>
      </c>
      <c r="O225" s="23">
        <f t="shared" si="4"/>
        <v>118</v>
      </c>
      <c r="P225" s="7">
        <f>COUNTIFS('list of links and pages'!B$2:B$124,"="&amp;M225,'list of links and pages'!H$2:H$124,"="&amp;$G$2)+COUNTIFS('list of links and pages'!B$2:B$124,"="&amp;M225,'list of links and pages'!H$2:H$124,"="&amp;$G$3)</f>
        <v>0</v>
      </c>
      <c r="Q225" s="23">
        <f t="shared" si="5"/>
        <v>59</v>
      </c>
    </row>
    <row r="226">
      <c r="L226" s="27">
        <v>43678.0</v>
      </c>
      <c r="M226" s="2" t="str">
        <f t="shared" si="1"/>
        <v>2019-08</v>
      </c>
      <c r="N226" s="23">
        <f>COUNTIF('list of links and pages'!B$2:B$126,L226)
</f>
        <v>0</v>
      </c>
      <c r="O226" s="23">
        <f t="shared" si="4"/>
        <v>118</v>
      </c>
      <c r="P226" s="7">
        <f>COUNTIFS('list of links and pages'!B$2:B$124,"="&amp;M226,'list of links and pages'!H$2:H$124,"="&amp;$G$2)+COUNTIFS('list of links and pages'!B$2:B$124,"="&amp;M226,'list of links and pages'!H$2:H$124,"="&amp;$G$3)</f>
        <v>0</v>
      </c>
      <c r="Q226" s="23">
        <f t="shared" si="5"/>
        <v>59</v>
      </c>
    </row>
    <row r="227">
      <c r="L227" s="27">
        <v>43709.0</v>
      </c>
      <c r="M227" s="2" t="str">
        <f t="shared" si="1"/>
        <v>2019-09</v>
      </c>
      <c r="N227" s="23">
        <f>COUNTIF('list of links and pages'!B$2:B$126,L227)
</f>
        <v>0</v>
      </c>
      <c r="O227" s="23">
        <f t="shared" si="4"/>
        <v>118</v>
      </c>
      <c r="P227" s="7">
        <f>COUNTIFS('list of links and pages'!B$2:B$124,"="&amp;M227,'list of links and pages'!H$2:H$124,"="&amp;$G$2)+COUNTIFS('list of links and pages'!B$2:B$124,"="&amp;M227,'list of links and pages'!H$2:H$124,"="&amp;$G$3)</f>
        <v>0</v>
      </c>
      <c r="Q227" s="23">
        <f t="shared" si="5"/>
        <v>59</v>
      </c>
    </row>
    <row r="228">
      <c r="L228" s="27">
        <v>43739.0</v>
      </c>
      <c r="M228" s="2" t="str">
        <f t="shared" si="1"/>
        <v>2019-10</v>
      </c>
      <c r="N228" s="23">
        <f>COUNTIF('list of links and pages'!B$2:B$126,L228)
</f>
        <v>0</v>
      </c>
      <c r="O228" s="23">
        <f t="shared" si="4"/>
        <v>118</v>
      </c>
      <c r="P228" s="7">
        <f>COUNTIFS('list of links and pages'!B$2:B$124,"="&amp;M228,'list of links and pages'!H$2:H$124,"="&amp;$G$2)+COUNTIFS('list of links and pages'!B$2:B$124,"="&amp;M228,'list of links and pages'!H$2:H$124,"="&amp;$G$3)</f>
        <v>0</v>
      </c>
      <c r="Q228" s="23">
        <f t="shared" si="5"/>
        <v>59</v>
      </c>
    </row>
    <row r="229">
      <c r="L229" s="27">
        <v>43770.0</v>
      </c>
      <c r="M229" s="2" t="str">
        <f t="shared" si="1"/>
        <v>2019-11</v>
      </c>
      <c r="N229" s="23">
        <f>COUNTIF('list of links and pages'!B$2:B$126,L229)
</f>
        <v>0</v>
      </c>
      <c r="O229" s="23">
        <f t="shared" si="4"/>
        <v>118</v>
      </c>
      <c r="P229" s="7">
        <f>COUNTIFS('list of links and pages'!B$2:B$124,"="&amp;M229,'list of links and pages'!H$2:H$124,"="&amp;$G$2)+COUNTIFS('list of links and pages'!B$2:B$124,"="&amp;M229,'list of links and pages'!H$2:H$124,"="&amp;$G$3)</f>
        <v>0</v>
      </c>
      <c r="Q229" s="23">
        <f t="shared" si="5"/>
        <v>59</v>
      </c>
    </row>
    <row r="230">
      <c r="L230" s="27">
        <v>43800.0</v>
      </c>
      <c r="M230" s="2" t="str">
        <f t="shared" si="1"/>
        <v>2019-12</v>
      </c>
      <c r="N230" s="23">
        <f>COUNTIF('list of links and pages'!B$2:B$126,L230)
</f>
        <v>0</v>
      </c>
      <c r="O230" s="23">
        <f t="shared" si="4"/>
        <v>118</v>
      </c>
      <c r="P230" s="7">
        <f>COUNTIFS('list of links and pages'!B$2:B$124,"="&amp;M230,'list of links and pages'!H$2:H$124,"="&amp;$G$2)+COUNTIFS('list of links and pages'!B$2:B$124,"="&amp;M230,'list of links and pages'!H$2:H$124,"="&amp;$G$3)</f>
        <v>0</v>
      </c>
      <c r="Q230" s="23">
        <f t="shared" si="5"/>
        <v>59</v>
      </c>
    </row>
    <row r="231">
      <c r="L231" s="27">
        <v>43831.0</v>
      </c>
      <c r="M231" s="2" t="str">
        <f t="shared" si="1"/>
        <v>2020-01</v>
      </c>
      <c r="N231" s="23">
        <f>COUNTIF('list of links and pages'!B$2:B$126,L231)
</f>
        <v>1</v>
      </c>
      <c r="O231" s="23">
        <f t="shared" si="4"/>
        <v>119</v>
      </c>
      <c r="P231" s="7">
        <f>COUNTIFS('list of links and pages'!B$2:B$124,"="&amp;M231,'list of links and pages'!H$2:H$124,"="&amp;$G$2)+COUNTIFS('list of links and pages'!B$2:B$124,"="&amp;M231,'list of links and pages'!H$2:H$124,"="&amp;$G$3)</f>
        <v>0</v>
      </c>
      <c r="Q231" s="23">
        <f t="shared" si="5"/>
        <v>59</v>
      </c>
    </row>
    <row r="232">
      <c r="L232" s="27">
        <v>43862.0</v>
      </c>
      <c r="M232" s="2" t="str">
        <f t="shared" si="1"/>
        <v>2020-02</v>
      </c>
      <c r="N232" s="23">
        <f>COUNTIF('list of links and pages'!B$2:B$126,L232)
</f>
        <v>0</v>
      </c>
      <c r="O232" s="23">
        <f t="shared" si="4"/>
        <v>119</v>
      </c>
      <c r="P232" s="7">
        <f>COUNTIFS('list of links and pages'!B$2:B$124,"="&amp;M232,'list of links and pages'!H$2:H$124,"="&amp;$G$2)+COUNTIFS('list of links and pages'!B$2:B$124,"="&amp;M232,'list of links and pages'!H$2:H$124,"="&amp;$G$3)</f>
        <v>0</v>
      </c>
      <c r="Q232" s="23">
        <f t="shared" si="5"/>
        <v>59</v>
      </c>
    </row>
    <row r="233">
      <c r="L233" s="27">
        <v>43891.0</v>
      </c>
      <c r="M233" s="2" t="str">
        <f t="shared" si="1"/>
        <v>2020-03</v>
      </c>
      <c r="N233" s="23">
        <f>COUNTIF('list of links and pages'!B$2:B$126,L233)
</f>
        <v>1</v>
      </c>
      <c r="O233" s="23">
        <f t="shared" si="4"/>
        <v>120</v>
      </c>
      <c r="P233" s="7">
        <f>COUNTIFS('list of links and pages'!B$2:B$124,"="&amp;M233,'list of links and pages'!H$2:H$124,"="&amp;$G$2)+COUNTIFS('list of links and pages'!B$2:B$124,"="&amp;M233,'list of links and pages'!H$2:H$124,"="&amp;$G$3)</f>
        <v>0</v>
      </c>
      <c r="Q233" s="23">
        <f t="shared" si="5"/>
        <v>59</v>
      </c>
    </row>
    <row r="234">
      <c r="L234" s="27">
        <v>43922.0</v>
      </c>
      <c r="M234" s="2" t="str">
        <f t="shared" si="1"/>
        <v>2020-04</v>
      </c>
      <c r="N234" s="23">
        <f>COUNTIF('list of links and pages'!B$2:B$126,L234)
</f>
        <v>0</v>
      </c>
      <c r="O234" s="23">
        <f t="shared" si="4"/>
        <v>120</v>
      </c>
      <c r="P234" s="7">
        <f>COUNTIFS('list of links and pages'!B$2:B$124,"="&amp;M234,'list of links and pages'!H$2:H$124,"="&amp;$G$2)+COUNTIFS('list of links and pages'!B$2:B$124,"="&amp;M234,'list of links and pages'!H$2:H$124,"="&amp;$G$3)</f>
        <v>0</v>
      </c>
      <c r="Q234" s="23">
        <f t="shared" si="5"/>
        <v>59</v>
      </c>
    </row>
    <row r="235">
      <c r="L235" s="27">
        <v>43952.0</v>
      </c>
      <c r="M235" s="2" t="str">
        <f t="shared" si="1"/>
        <v>2020-05</v>
      </c>
      <c r="N235" s="23">
        <f>COUNTIF('list of links and pages'!B$2:B$126,L235)
</f>
        <v>0</v>
      </c>
      <c r="O235" s="23">
        <f t="shared" si="4"/>
        <v>120</v>
      </c>
      <c r="P235" s="7">
        <f>COUNTIFS('list of links and pages'!B$2:B$124,"="&amp;M235,'list of links and pages'!H$2:H$124,"="&amp;$G$2)+COUNTIFS('list of links and pages'!B$2:B$124,"="&amp;M235,'list of links and pages'!H$2:H$124,"="&amp;$G$3)</f>
        <v>0</v>
      </c>
      <c r="Q235" s="23">
        <f t="shared" si="5"/>
        <v>59</v>
      </c>
    </row>
    <row r="236">
      <c r="L236" s="27">
        <v>43983.0</v>
      </c>
      <c r="M236" s="2" t="str">
        <f t="shared" si="1"/>
        <v>2020-06</v>
      </c>
      <c r="N236" s="23">
        <f>COUNTIF('list of links and pages'!B$2:B$126,L236)
</f>
        <v>0</v>
      </c>
      <c r="O236" s="23">
        <f t="shared" si="4"/>
        <v>120</v>
      </c>
      <c r="P236" s="7">
        <f>COUNTIFS('list of links and pages'!B$2:B$124,"="&amp;M236,'list of links and pages'!H$2:H$124,"="&amp;$G$2)+COUNTIFS('list of links and pages'!B$2:B$124,"="&amp;M236,'list of links and pages'!H$2:H$124,"="&amp;$G$3)</f>
        <v>0</v>
      </c>
      <c r="Q236" s="23">
        <f t="shared" si="5"/>
        <v>59</v>
      </c>
    </row>
    <row r="237">
      <c r="L237" s="27">
        <v>44013.0</v>
      </c>
      <c r="M237" s="2" t="str">
        <f t="shared" si="1"/>
        <v>2020-07</v>
      </c>
      <c r="N237" s="23">
        <f>COUNTIF('list of links and pages'!B$2:B$126,L237)
</f>
        <v>0</v>
      </c>
      <c r="O237" s="23">
        <f t="shared" si="4"/>
        <v>120</v>
      </c>
      <c r="P237" s="7">
        <f>COUNTIFS('list of links and pages'!B$2:B$124,"="&amp;M237,'list of links and pages'!H$2:H$124,"="&amp;$G$2)+COUNTIFS('list of links and pages'!B$2:B$124,"="&amp;M237,'list of links and pages'!H$2:H$124,"="&amp;$G$3)</f>
        <v>0</v>
      </c>
      <c r="Q237" s="23">
        <f t="shared" si="5"/>
        <v>59</v>
      </c>
    </row>
    <row r="238">
      <c r="L238" s="27">
        <v>44044.0</v>
      </c>
      <c r="M238" s="2" t="str">
        <f t="shared" si="1"/>
        <v>2020-08</v>
      </c>
      <c r="N238" s="23">
        <f>COUNTIF('list of links and pages'!B$2:B$126,L238)
</f>
        <v>0</v>
      </c>
      <c r="O238" s="23">
        <f t="shared" si="4"/>
        <v>120</v>
      </c>
      <c r="P238" s="7">
        <f>COUNTIFS('list of links and pages'!B$2:B$124,"="&amp;M238,'list of links and pages'!H$2:H$124,"="&amp;$G$2)+COUNTIFS('list of links and pages'!B$2:B$124,"="&amp;M238,'list of links and pages'!H$2:H$124,"="&amp;$G$3)</f>
        <v>0</v>
      </c>
      <c r="Q238" s="23">
        <f t="shared" si="5"/>
        <v>59</v>
      </c>
    </row>
    <row r="239">
      <c r="L239" s="27">
        <v>44075.0</v>
      </c>
      <c r="M239" s="2" t="str">
        <f t="shared" si="1"/>
        <v>2020-09</v>
      </c>
      <c r="N239" s="23">
        <f>COUNTIF('list of links and pages'!B$2:B$126,L239)
</f>
        <v>0</v>
      </c>
      <c r="O239" s="23">
        <f t="shared" si="4"/>
        <v>120</v>
      </c>
      <c r="P239" s="7">
        <f>COUNTIFS('list of links and pages'!B$2:B$124,"="&amp;M239,'list of links and pages'!H$2:H$124,"="&amp;$G$2)+COUNTIFS('list of links and pages'!B$2:B$124,"="&amp;M239,'list of links and pages'!H$2:H$124,"="&amp;$G$3)</f>
        <v>0</v>
      </c>
      <c r="Q239" s="23">
        <f t="shared" si="5"/>
        <v>59</v>
      </c>
    </row>
    <row r="240">
      <c r="L240" s="27">
        <v>44105.0</v>
      </c>
      <c r="M240" s="2" t="str">
        <f t="shared" si="1"/>
        <v>2020-10</v>
      </c>
      <c r="N240" s="23">
        <f>COUNTIF('list of links and pages'!B$2:B$126,L240)
</f>
        <v>1</v>
      </c>
      <c r="O240" s="23">
        <f t="shared" si="4"/>
        <v>121</v>
      </c>
      <c r="P240" s="7">
        <f>COUNTIFS('list of links and pages'!B$2:B$124,"="&amp;M240,'list of links and pages'!H$2:H$124,"="&amp;$G$2)+COUNTIFS('list of links and pages'!B$2:B$124,"="&amp;M240,'list of links and pages'!H$2:H$124,"="&amp;$G$3)</f>
        <v>1</v>
      </c>
      <c r="Q240" s="23">
        <f t="shared" si="5"/>
        <v>60</v>
      </c>
    </row>
    <row r="241">
      <c r="L241" s="27">
        <v>44136.0</v>
      </c>
      <c r="M241" s="2" t="str">
        <f t="shared" si="1"/>
        <v>2020-11</v>
      </c>
      <c r="N241" s="23">
        <f>COUNTIF('list of links and pages'!B$2:B$126,L241)
</f>
        <v>0</v>
      </c>
      <c r="O241" s="23">
        <f t="shared" si="4"/>
        <v>121</v>
      </c>
      <c r="P241" s="7">
        <f>COUNTIFS('list of links and pages'!B$2:B$124,"="&amp;M241,'list of links and pages'!H$2:H$124,"="&amp;$G$2)+COUNTIFS('list of links and pages'!B$2:B$124,"="&amp;M241,'list of links and pages'!H$2:H$124,"="&amp;$G$3)</f>
        <v>0</v>
      </c>
      <c r="Q241" s="23">
        <f t="shared" si="5"/>
        <v>60</v>
      </c>
    </row>
    <row r="242">
      <c r="L242" s="27">
        <v>44166.0</v>
      </c>
      <c r="M242" s="2" t="str">
        <f t="shared" si="1"/>
        <v>2020-12</v>
      </c>
      <c r="N242" s="23">
        <f>COUNTIF('list of links and pages'!B$2:B$126,L242)
</f>
        <v>0</v>
      </c>
      <c r="O242" s="23">
        <f t="shared" si="4"/>
        <v>121</v>
      </c>
      <c r="P242" s="7">
        <f>COUNTIFS('list of links and pages'!B$2:B$124,"="&amp;M242,'list of links and pages'!H$2:H$124,"="&amp;$G$2)+COUNTIFS('list of links and pages'!B$2:B$124,"="&amp;M242,'list of links and pages'!H$2:H$124,"="&amp;$G$3)</f>
        <v>0</v>
      </c>
      <c r="Q242" s="23">
        <f t="shared" si="5"/>
        <v>60</v>
      </c>
    </row>
    <row r="243">
      <c r="L243" s="27">
        <v>44197.0</v>
      </c>
      <c r="M243" s="2" t="str">
        <f t="shared" si="1"/>
        <v>2021-01</v>
      </c>
      <c r="N243" s="23">
        <f>COUNTIF('list of links and pages'!B$2:B$126,L243)
</f>
        <v>0</v>
      </c>
      <c r="O243" s="23">
        <f t="shared" si="4"/>
        <v>121</v>
      </c>
      <c r="P243" s="7">
        <f>COUNTIFS('list of links and pages'!B$2:B$124,"="&amp;M243,'list of links and pages'!H$2:H$124,"="&amp;$G$2)+COUNTIFS('list of links and pages'!B$2:B$124,"="&amp;M243,'list of links and pages'!H$2:H$124,"="&amp;$G$3)</f>
        <v>0</v>
      </c>
      <c r="Q243" s="23">
        <f t="shared" si="5"/>
        <v>60</v>
      </c>
    </row>
    <row r="244">
      <c r="L244" s="27">
        <v>44228.0</v>
      </c>
      <c r="M244" s="2" t="str">
        <f t="shared" si="1"/>
        <v>2021-02</v>
      </c>
      <c r="N244" s="23">
        <f>COUNTIF('list of links and pages'!B$2:B$126,L244)
</f>
        <v>1</v>
      </c>
      <c r="O244" s="23">
        <f t="shared" si="4"/>
        <v>122</v>
      </c>
      <c r="P244" s="7">
        <f>COUNTIFS('list of links and pages'!B$2:B$124,"="&amp;M244,'list of links and pages'!H$2:H$124,"="&amp;$G$2)+COUNTIFS('list of links and pages'!B$2:B$124,"="&amp;M244,'list of links and pages'!H$2:H$124,"="&amp;$G$3)</f>
        <v>0</v>
      </c>
      <c r="Q244" s="23">
        <f t="shared" si="5"/>
        <v>60</v>
      </c>
    </row>
    <row r="245">
      <c r="L245" s="27">
        <v>44256.0</v>
      </c>
      <c r="M245" s="2" t="str">
        <f t="shared" si="1"/>
        <v>2021-03</v>
      </c>
      <c r="N245" s="23">
        <f>COUNTIF('list of links and pages'!B$2:B$126,L245)
</f>
        <v>0</v>
      </c>
      <c r="O245" s="23">
        <f t="shared" si="4"/>
        <v>122</v>
      </c>
      <c r="P245" s="7">
        <f>COUNTIFS('list of links and pages'!B$2:B$124,"="&amp;M245,'list of links and pages'!H$2:H$124,"="&amp;$G$2)+COUNTIFS('list of links and pages'!B$2:B$124,"="&amp;M245,'list of links and pages'!H$2:H$124,"="&amp;$G$3)</f>
        <v>0</v>
      </c>
      <c r="Q245" s="23">
        <f t="shared" si="5"/>
        <v>60</v>
      </c>
    </row>
    <row r="246">
      <c r="L246" s="27">
        <v>44287.0</v>
      </c>
      <c r="M246" s="2" t="str">
        <f t="shared" si="1"/>
        <v>2021-04</v>
      </c>
      <c r="N246" s="23">
        <f>COUNTIF('list of links and pages'!B$2:B$126,L246)
</f>
        <v>0</v>
      </c>
      <c r="O246" s="23">
        <f t="shared" si="4"/>
        <v>122</v>
      </c>
      <c r="P246" s="7">
        <f>COUNTIFS('list of links and pages'!B$2:B$124,"="&amp;M246,'list of links and pages'!H$2:H$124,"="&amp;$G$2)+COUNTIFS('list of links and pages'!B$2:B$124,"="&amp;M246,'list of links and pages'!H$2:H$124,"="&amp;$G$3)</f>
        <v>0</v>
      </c>
      <c r="Q246" s="23">
        <f t="shared" si="5"/>
        <v>60</v>
      </c>
    </row>
    <row r="247">
      <c r="L247" s="27">
        <v>44317.0</v>
      </c>
      <c r="M247" s="2" t="str">
        <f t="shared" si="1"/>
        <v>2021-05</v>
      </c>
      <c r="N247" s="23">
        <f>COUNTIF('list of links and pages'!B$2:B$126,L247)
</f>
        <v>0</v>
      </c>
      <c r="O247" s="23">
        <f t="shared" si="4"/>
        <v>122</v>
      </c>
      <c r="P247" s="7">
        <f>COUNTIFS('list of links and pages'!B$2:B$124,"="&amp;M247,'list of links and pages'!H$2:H$124,"="&amp;$G$2)+COUNTIFS('list of links and pages'!B$2:B$124,"="&amp;M247,'list of links and pages'!H$2:H$124,"="&amp;$G$3)</f>
        <v>0</v>
      </c>
      <c r="Q247" s="23">
        <f t="shared" si="5"/>
        <v>60</v>
      </c>
    </row>
    <row r="248">
      <c r="L248" s="27">
        <v>44348.0</v>
      </c>
      <c r="M248" s="2" t="str">
        <f t="shared" si="1"/>
        <v>2021-06</v>
      </c>
      <c r="N248" s="23">
        <f>COUNTIF('list of links and pages'!B$2:B$126,L248)
</f>
        <v>0</v>
      </c>
      <c r="O248" s="23">
        <f t="shared" si="4"/>
        <v>122</v>
      </c>
      <c r="P248" s="7">
        <f>COUNTIFS('list of links and pages'!B$2:B$124,"="&amp;M248,'list of links and pages'!H$2:H$124,"="&amp;$G$2)+COUNTIFS('list of links and pages'!B$2:B$124,"="&amp;M248,'list of links and pages'!H$2:H$124,"="&amp;$G$3)</f>
        <v>0</v>
      </c>
      <c r="Q248" s="23">
        <f t="shared" si="5"/>
        <v>60</v>
      </c>
    </row>
    <row r="249">
      <c r="L249" s="27">
        <v>44378.0</v>
      </c>
      <c r="M249" s="2" t="str">
        <f t="shared" si="1"/>
        <v>2021-07</v>
      </c>
      <c r="N249" s="23">
        <f>COUNTIF('list of links and pages'!B$2:B$126,L249)
</f>
        <v>0</v>
      </c>
      <c r="O249" s="23">
        <f t="shared" si="4"/>
        <v>122</v>
      </c>
      <c r="P249" s="7">
        <f>COUNTIFS('list of links and pages'!B$2:B$124,"="&amp;M249,'list of links and pages'!H$2:H$124,"="&amp;$G$2)+COUNTIFS('list of links and pages'!B$2:B$124,"="&amp;M249,'list of links and pages'!H$2:H$124,"="&amp;$G$3)</f>
        <v>0</v>
      </c>
      <c r="Q249" s="23">
        <f t="shared" si="5"/>
        <v>60</v>
      </c>
    </row>
    <row r="250">
      <c r="L250" s="27">
        <v>44409.0</v>
      </c>
      <c r="M250" s="2" t="str">
        <f t="shared" si="1"/>
        <v>2021-08</v>
      </c>
      <c r="N250" s="23">
        <f>COUNTIF('list of links and pages'!B$2:B$126,L250)
</f>
        <v>0</v>
      </c>
      <c r="O250" s="23">
        <f t="shared" si="4"/>
        <v>122</v>
      </c>
      <c r="P250" s="7">
        <f>COUNTIFS('list of links and pages'!B$2:B$124,"="&amp;M250,'list of links and pages'!H$2:H$124,"="&amp;$G$2)+COUNTIFS('list of links and pages'!B$2:B$124,"="&amp;M250,'list of links and pages'!H$2:H$124,"="&amp;$G$3)</f>
        <v>0</v>
      </c>
      <c r="Q250" s="23">
        <f t="shared" si="5"/>
        <v>60</v>
      </c>
    </row>
    <row r="251">
      <c r="L251" s="27">
        <v>44440.0</v>
      </c>
      <c r="M251" s="2" t="str">
        <f t="shared" si="1"/>
        <v>2021-09</v>
      </c>
      <c r="N251" s="23">
        <f>COUNTIF('list of links and pages'!B$2:B$126,L251)
</f>
        <v>0</v>
      </c>
      <c r="O251" s="23">
        <f t="shared" si="4"/>
        <v>122</v>
      </c>
      <c r="P251" s="7">
        <f>COUNTIFS('list of links and pages'!B$2:B$124,"="&amp;M251,'list of links and pages'!H$2:H$124,"="&amp;$G$2)+COUNTIFS('list of links and pages'!B$2:B$124,"="&amp;M251,'list of links and pages'!H$2:H$124,"="&amp;$G$3)</f>
        <v>0</v>
      </c>
      <c r="Q251" s="23">
        <f t="shared" si="5"/>
        <v>60</v>
      </c>
    </row>
    <row r="252">
      <c r="L252" s="27">
        <v>44470.0</v>
      </c>
      <c r="M252" s="2" t="str">
        <f t="shared" si="1"/>
        <v>2021-10</v>
      </c>
      <c r="N252" s="23">
        <f>COUNTIF('list of links and pages'!B$2:B$126,L252)
</f>
        <v>0</v>
      </c>
      <c r="O252" s="23">
        <f t="shared" si="4"/>
        <v>122</v>
      </c>
      <c r="P252" s="7">
        <f>COUNTIFS('list of links and pages'!B$2:B$124,"="&amp;M252,'list of links and pages'!H$2:H$124,"="&amp;$G$2)+COUNTIFS('list of links and pages'!B$2:B$124,"="&amp;M252,'list of links and pages'!H$2:H$124,"="&amp;$G$3)</f>
        <v>0</v>
      </c>
      <c r="Q252" s="23">
        <f t="shared" si="5"/>
        <v>60</v>
      </c>
    </row>
    <row r="253">
      <c r="L253" s="27">
        <v>44501.0</v>
      </c>
      <c r="M253" s="2" t="str">
        <f t="shared" si="1"/>
        <v>2021-11</v>
      </c>
      <c r="N253" s="23">
        <f>COUNTIF('list of links and pages'!B$2:B$126,L253)
</f>
        <v>0</v>
      </c>
      <c r="O253" s="23">
        <f t="shared" si="4"/>
        <v>122</v>
      </c>
      <c r="P253" s="7">
        <f>COUNTIFS('list of links and pages'!B$2:B$124,"="&amp;M253,'list of links and pages'!H$2:H$124,"="&amp;$G$2)+COUNTIFS('list of links and pages'!B$2:B$124,"="&amp;M253,'list of links and pages'!H$2:H$124,"="&amp;$G$3)</f>
        <v>0</v>
      </c>
      <c r="Q253" s="23">
        <f t="shared" si="5"/>
        <v>60</v>
      </c>
    </row>
    <row r="254">
      <c r="L254" s="27">
        <v>44531.0</v>
      </c>
      <c r="M254" s="2" t="str">
        <f t="shared" si="1"/>
        <v>2021-12</v>
      </c>
      <c r="N254" s="23">
        <f>COUNTIF('list of links and pages'!B$2:B$126,L254)
</f>
        <v>0</v>
      </c>
      <c r="O254" s="23">
        <f t="shared" si="4"/>
        <v>122</v>
      </c>
      <c r="P254" s="7">
        <f>COUNTIFS('list of links and pages'!B$2:B$124,"="&amp;M254,'list of links and pages'!H$2:H$124,"="&amp;$G$2)+COUNTIFS('list of links and pages'!B$2:B$124,"="&amp;M254,'list of links and pages'!H$2:H$124,"="&amp;$G$3)</f>
        <v>0</v>
      </c>
      <c r="Q254" s="23">
        <f t="shared" si="5"/>
        <v>60</v>
      </c>
    </row>
    <row r="255">
      <c r="L255" s="27">
        <v>44562.0</v>
      </c>
      <c r="M255" s="2" t="str">
        <f t="shared" si="1"/>
        <v>2022-01</v>
      </c>
      <c r="N255" s="23">
        <f>COUNTIF('list of links and pages'!B$2:B$126,L255)
</f>
        <v>0</v>
      </c>
      <c r="O255" s="23">
        <f t="shared" si="4"/>
        <v>122</v>
      </c>
      <c r="P255" s="7">
        <f>COUNTIFS('list of links and pages'!B$2:B$124,"="&amp;M255,'list of links and pages'!H$2:H$124,"="&amp;$G$2)+COUNTIFS('list of links and pages'!B$2:B$124,"="&amp;M255,'list of links and pages'!H$2:H$124,"="&amp;$G$3)</f>
        <v>0</v>
      </c>
      <c r="Q255" s="23">
        <f t="shared" si="5"/>
        <v>60</v>
      </c>
    </row>
    <row r="256">
      <c r="L256" s="27">
        <v>44593.0</v>
      </c>
      <c r="M256" s="2" t="str">
        <f t="shared" si="1"/>
        <v>2022-02</v>
      </c>
      <c r="N256" s="23">
        <f>COUNTIF('list of links and pages'!B$2:B$126,L256)
</f>
        <v>0</v>
      </c>
      <c r="O256" s="23">
        <f t="shared" si="4"/>
        <v>122</v>
      </c>
      <c r="P256" s="7">
        <f>COUNTIFS('list of links and pages'!B$2:B$124,"="&amp;M256,'list of links and pages'!H$2:H$124,"="&amp;$G$2)+COUNTIFS('list of links and pages'!B$2:B$124,"="&amp;M256,'list of links and pages'!H$2:H$124,"="&amp;$G$3)</f>
        <v>0</v>
      </c>
      <c r="Q256" s="23">
        <f t="shared" si="5"/>
        <v>60</v>
      </c>
    </row>
    <row r="257">
      <c r="L257" s="27">
        <v>44621.0</v>
      </c>
      <c r="M257" s="2" t="str">
        <f t="shared" si="1"/>
        <v>2022-03</v>
      </c>
      <c r="N257" s="23">
        <f>COUNTIF('list of links and pages'!B$2:B$126,L257)
</f>
        <v>0</v>
      </c>
      <c r="O257" s="23">
        <f t="shared" si="4"/>
        <v>122</v>
      </c>
      <c r="P257" s="7">
        <f>COUNTIFS('list of links and pages'!B$2:B$124,"="&amp;M257,'list of links and pages'!H$2:H$124,"="&amp;$G$2)+COUNTIFS('list of links and pages'!B$2:B$124,"="&amp;M257,'list of links and pages'!H$2:H$124,"="&amp;$G$3)</f>
        <v>0</v>
      </c>
      <c r="Q257" s="23">
        <f t="shared" si="5"/>
        <v>60</v>
      </c>
    </row>
    <row r="258">
      <c r="L258" s="27">
        <v>44652.0</v>
      </c>
      <c r="M258" s="2" t="str">
        <f t="shared" si="1"/>
        <v>2022-04</v>
      </c>
      <c r="N258" s="23">
        <f>COUNTIF('list of links and pages'!B$2:B$126,L258)
</f>
        <v>0</v>
      </c>
      <c r="O258" s="23">
        <f t="shared" si="4"/>
        <v>122</v>
      </c>
      <c r="P258" s="7">
        <f>COUNTIFS('list of links and pages'!B$2:B$124,"="&amp;M258,'list of links and pages'!H$2:H$124,"="&amp;$G$2)+COUNTIFS('list of links and pages'!B$2:B$124,"="&amp;M258,'list of links and pages'!H$2:H$124,"="&amp;$G$3)</f>
        <v>0</v>
      </c>
      <c r="Q258" s="23">
        <f t="shared" si="5"/>
        <v>60</v>
      </c>
    </row>
    <row r="259">
      <c r="L259" s="27">
        <v>44682.0</v>
      </c>
      <c r="M259" s="2" t="str">
        <f t="shared" si="1"/>
        <v>2022-05</v>
      </c>
      <c r="N259" s="23">
        <f>COUNTIF('list of links and pages'!B$2:B$126,L259)
</f>
        <v>0</v>
      </c>
      <c r="O259" s="23">
        <f t="shared" si="4"/>
        <v>122</v>
      </c>
      <c r="P259" s="7">
        <f>COUNTIFS('list of links and pages'!B$2:B$124,"="&amp;M259,'list of links and pages'!H$2:H$124,"="&amp;$G$2)+COUNTIFS('list of links and pages'!B$2:B$124,"="&amp;M259,'list of links and pages'!H$2:H$124,"="&amp;$G$3)</f>
        <v>0</v>
      </c>
      <c r="Q259" s="23">
        <f t="shared" si="5"/>
        <v>60</v>
      </c>
    </row>
    <row r="260">
      <c r="L260" s="27">
        <v>44713.0</v>
      </c>
      <c r="M260" s="2" t="str">
        <f t="shared" si="1"/>
        <v>2022-06</v>
      </c>
      <c r="N260" s="23">
        <f>COUNTIF('list of links and pages'!B$2:B$126,L260)
</f>
        <v>0</v>
      </c>
      <c r="O260" s="23">
        <f t="shared" si="4"/>
        <v>122</v>
      </c>
      <c r="P260" s="7">
        <f>COUNTIFS('list of links and pages'!B$2:B$124,"="&amp;M260,'list of links and pages'!H$2:H$124,"="&amp;$G$2)+COUNTIFS('list of links and pages'!B$2:B$124,"="&amp;M260,'list of links and pages'!H$2:H$124,"="&amp;$G$3)</f>
        <v>0</v>
      </c>
      <c r="Q260" s="23">
        <f t="shared" si="5"/>
        <v>60</v>
      </c>
    </row>
    <row r="261">
      <c r="L261" s="27">
        <v>44743.0</v>
      </c>
      <c r="M261" s="2" t="str">
        <f t="shared" si="1"/>
        <v>2022-07</v>
      </c>
      <c r="N261" s="23">
        <f>COUNTIF('list of links and pages'!B$2:B$126,L261)
</f>
        <v>0</v>
      </c>
      <c r="O261" s="23">
        <f t="shared" si="4"/>
        <v>122</v>
      </c>
      <c r="P261" s="7">
        <f>COUNTIFS('list of links and pages'!B$2:B$124,"="&amp;M261,'list of links and pages'!H$2:H$124,"="&amp;$G$2)+COUNTIFS('list of links and pages'!B$2:B$124,"="&amp;M261,'list of links and pages'!H$2:H$124,"="&amp;$G$3)</f>
        <v>0</v>
      </c>
      <c r="Q261" s="23">
        <f t="shared" si="5"/>
        <v>60</v>
      </c>
    </row>
    <row r="262">
      <c r="L262" s="27">
        <v>44774.0</v>
      </c>
      <c r="M262" s="2" t="str">
        <f t="shared" si="1"/>
        <v>2022-08</v>
      </c>
      <c r="N262" s="23">
        <f>COUNTIF('list of links and pages'!B$2:B$126,L262)
</f>
        <v>1</v>
      </c>
      <c r="O262" s="23">
        <f t="shared" si="4"/>
        <v>123</v>
      </c>
      <c r="P262" s="7">
        <f>COUNTIFS('list of links and pages'!B$2:B$124,"="&amp;M262,'list of links and pages'!H$2:H$124,"="&amp;$G$2)+COUNTIFS('list of links and pages'!B$2:B$124,"="&amp;M262,'list of links and pages'!H$2:H$124,"="&amp;$G$3)</f>
        <v>0</v>
      </c>
      <c r="Q262" s="23">
        <f t="shared" si="5"/>
        <v>60</v>
      </c>
    </row>
    <row r="263">
      <c r="L263" s="27">
        <v>44805.0</v>
      </c>
      <c r="M263" s="2" t="str">
        <f t="shared" si="1"/>
        <v>2022-09</v>
      </c>
      <c r="N263" s="23">
        <f>COUNTIF('list of links and pages'!B$2:B$126,L263)
</f>
        <v>0</v>
      </c>
      <c r="O263" s="23">
        <f t="shared" si="4"/>
        <v>123</v>
      </c>
      <c r="P263" s="7">
        <f>COUNTIFS('list of links and pages'!B$2:B$124,"="&amp;M263,'list of links and pages'!H$2:H$124,"="&amp;$G$2)+COUNTIFS('list of links and pages'!B$2:B$124,"="&amp;M263,'list of links and pages'!H$2:H$124,"="&amp;$G$3)</f>
        <v>0</v>
      </c>
      <c r="Q263" s="23">
        <f t="shared" si="5"/>
        <v>60</v>
      </c>
    </row>
    <row r="264">
      <c r="L264" s="27">
        <v>44835.0</v>
      </c>
      <c r="M264" s="2" t="str">
        <f t="shared" si="1"/>
        <v>2022-10</v>
      </c>
      <c r="N264" s="23">
        <f>COUNTIF('list of links and pages'!B$2:B$126,L264)
</f>
        <v>0</v>
      </c>
      <c r="O264" s="23">
        <f t="shared" si="4"/>
        <v>123</v>
      </c>
      <c r="P264" s="7">
        <f>COUNTIFS('list of links and pages'!B$2:B$124,"="&amp;M264,'list of links and pages'!H$2:H$124,"="&amp;$G$2)+COUNTIFS('list of links and pages'!B$2:B$124,"="&amp;M264,'list of links and pages'!H$2:H$124,"="&amp;$G$3)</f>
        <v>0</v>
      </c>
      <c r="Q264" s="23">
        <f t="shared" si="5"/>
        <v>60</v>
      </c>
    </row>
    <row r="265">
      <c r="L265" s="27">
        <v>44866.0</v>
      </c>
      <c r="M265" s="2" t="str">
        <f t="shared" si="1"/>
        <v>2022-11</v>
      </c>
      <c r="N265" s="23">
        <f>COUNTIF('list of links and pages'!B$2:B$126,L265)
</f>
        <v>0</v>
      </c>
      <c r="O265" s="23">
        <f t="shared" si="4"/>
        <v>123</v>
      </c>
      <c r="P265" s="7">
        <f>COUNTIFS('list of links and pages'!B$2:B$124,"="&amp;M265,'list of links and pages'!H$2:H$124,"="&amp;$G$2)+COUNTIFS('list of links and pages'!B$2:B$124,"="&amp;M265,'list of links and pages'!H$2:H$124,"="&amp;$G$3)</f>
        <v>0</v>
      </c>
      <c r="Q265" s="23">
        <f t="shared" si="5"/>
        <v>60</v>
      </c>
    </row>
    <row r="266">
      <c r="L266" s="27">
        <v>44896.0</v>
      </c>
      <c r="M266" s="2" t="str">
        <f t="shared" si="1"/>
        <v>2022-12</v>
      </c>
      <c r="N266" s="23">
        <f>COUNTIF('list of links and pages'!B$2:B$126,L266)
</f>
        <v>0</v>
      </c>
      <c r="O266" s="23">
        <f t="shared" si="4"/>
        <v>123</v>
      </c>
      <c r="P266" s="7">
        <f>COUNTIFS('list of links and pages'!B$2:B$124,"="&amp;M266,'list of links and pages'!H$2:H$124,"="&amp;$G$2)+COUNTIFS('list of links and pages'!B$2:B$124,"="&amp;M266,'list of links and pages'!H$2:H$124,"="&amp;$G$3)</f>
        <v>0</v>
      </c>
      <c r="Q266" s="23">
        <f t="shared" si="5"/>
        <v>60</v>
      </c>
    </row>
    <row r="267">
      <c r="L267" s="27">
        <v>44927.0</v>
      </c>
      <c r="M267" s="2" t="str">
        <f t="shared" si="1"/>
        <v>2023-01</v>
      </c>
      <c r="N267" s="23">
        <f>COUNTIF('list of links and pages'!B$2:B$126,L267)
</f>
        <v>0</v>
      </c>
      <c r="O267" s="23">
        <f t="shared" si="4"/>
        <v>123</v>
      </c>
      <c r="P267" s="7">
        <f>COUNTIFS('list of links and pages'!B$2:B$124,"="&amp;M267,'list of links and pages'!H$2:H$124,"="&amp;$G$2)+COUNTIFS('list of links and pages'!B$2:B$124,"="&amp;M267,'list of links and pages'!H$2:H$124,"="&amp;$G$3)</f>
        <v>0</v>
      </c>
      <c r="Q267" s="23">
        <f t="shared" si="5"/>
        <v>60</v>
      </c>
    </row>
    <row r="268">
      <c r="L268" s="27">
        <v>44958.0</v>
      </c>
      <c r="M268" s="2" t="str">
        <f t="shared" si="1"/>
        <v>2023-02</v>
      </c>
      <c r="N268" s="23">
        <f>COUNTIF('list of links and pages'!B$2:B$126,L268)
</f>
        <v>0</v>
      </c>
      <c r="O268" s="23">
        <f t="shared" si="4"/>
        <v>123</v>
      </c>
      <c r="P268" s="7">
        <f>COUNTIFS('list of links and pages'!B$2:B$124,"="&amp;M268,'list of links and pages'!H$2:H$124,"="&amp;$G$2)+COUNTIFS('list of links and pages'!B$2:B$124,"="&amp;M268,'list of links and pages'!H$2:H$124,"="&amp;$G$3)</f>
        <v>0</v>
      </c>
      <c r="Q268" s="23">
        <f t="shared" si="5"/>
        <v>60</v>
      </c>
    </row>
    <row r="269">
      <c r="L269" s="29"/>
      <c r="M269" s="29"/>
      <c r="N269" s="23">
        <f>COUNTIF('list of links and pages'!B$2:B$110,L269)
</f>
        <v>0</v>
      </c>
      <c r="Q269" s="23">
        <f t="shared" si="5"/>
        <v>60</v>
      </c>
    </row>
    <row r="270">
      <c r="L270" s="29"/>
      <c r="M270" s="29"/>
      <c r="N270" s="23">
        <f>COUNTIF('list of links and pages'!B$2:B$110,L270)
</f>
        <v>0</v>
      </c>
      <c r="Q270" s="23">
        <f t="shared" si="5"/>
        <v>60</v>
      </c>
    </row>
    <row r="271">
      <c r="L271" s="29"/>
      <c r="M271" s="29"/>
      <c r="N271" s="23">
        <f>COUNTIF('list of links and pages'!B$2:B$110,L271)
</f>
        <v>0</v>
      </c>
      <c r="Q271" s="23">
        <f t="shared" si="5"/>
        <v>60</v>
      </c>
    </row>
    <row r="272">
      <c r="L272" s="29"/>
      <c r="M272" s="29"/>
      <c r="N272" s="23">
        <f>COUNTIF('list of links and pages'!B$2:B$110,L272)
</f>
        <v>0</v>
      </c>
      <c r="Q272" s="23">
        <f t="shared" si="5"/>
        <v>60</v>
      </c>
    </row>
    <row r="273">
      <c r="L273" s="29"/>
      <c r="M273" s="29"/>
      <c r="N273" s="23">
        <f>COUNTIF('list of links and pages'!B$2:B$110,L273)
</f>
        <v>0</v>
      </c>
      <c r="Q273" s="23">
        <f t="shared" si="5"/>
        <v>60</v>
      </c>
    </row>
    <row r="274">
      <c r="L274" s="29"/>
      <c r="M274" s="29"/>
      <c r="N274" s="23">
        <f>COUNTIF('list of links and pages'!B$2:B$110,L274)
</f>
        <v>0</v>
      </c>
      <c r="Q274" s="23">
        <f t="shared" si="5"/>
        <v>60</v>
      </c>
    </row>
    <row r="275">
      <c r="L275" s="29"/>
      <c r="M275" s="29"/>
      <c r="N275" s="23">
        <f>COUNTIF('list of links and pages'!B$2:B$110,L275)
</f>
        <v>0</v>
      </c>
      <c r="Q275" s="23">
        <f t="shared" si="5"/>
        <v>60</v>
      </c>
    </row>
    <row r="276">
      <c r="L276" s="29"/>
      <c r="M276" s="29"/>
      <c r="N276" s="23">
        <f>COUNTIF('list of links and pages'!B$2:B$110,L276)
</f>
        <v>0</v>
      </c>
      <c r="Q276" s="23">
        <f t="shared" si="5"/>
        <v>60</v>
      </c>
    </row>
    <row r="277">
      <c r="L277" s="29"/>
      <c r="M277" s="29"/>
      <c r="N277" s="23">
        <f>COUNTIF('list of links and pages'!B$2:B$110,L277)
</f>
        <v>0</v>
      </c>
      <c r="Q277" s="23">
        <f t="shared" si="5"/>
        <v>60</v>
      </c>
    </row>
    <row r="278">
      <c r="L278" s="29"/>
      <c r="M278" s="29"/>
      <c r="N278" s="23">
        <f>COUNTIF('list of links and pages'!B$2:B$110,L278)
</f>
        <v>0</v>
      </c>
      <c r="Q278" s="23">
        <f t="shared" si="5"/>
        <v>60</v>
      </c>
    </row>
    <row r="279">
      <c r="L279" s="29"/>
      <c r="M279" s="29"/>
      <c r="N279" s="23">
        <f>COUNTIF('list of links and pages'!B$2:B$110,L279)
</f>
        <v>0</v>
      </c>
      <c r="Q279" s="23">
        <f t="shared" si="5"/>
        <v>60</v>
      </c>
    </row>
    <row r="280">
      <c r="L280" s="29"/>
      <c r="M280" s="29"/>
      <c r="N280" s="23">
        <f>COUNTIF('list of links and pages'!B$2:B$110,L280)
</f>
        <v>0</v>
      </c>
      <c r="Q280" s="23">
        <f t="shared" si="5"/>
        <v>60</v>
      </c>
    </row>
    <row r="281">
      <c r="L281" s="29"/>
      <c r="M281" s="29"/>
      <c r="N281" s="23">
        <f>COUNTIF('list of links and pages'!B$2:B$110,L281)
</f>
        <v>0</v>
      </c>
      <c r="Q281" s="23">
        <f t="shared" si="5"/>
        <v>60</v>
      </c>
    </row>
    <row r="282">
      <c r="L282" s="29"/>
      <c r="M282" s="29"/>
      <c r="N282" s="23">
        <f>COUNTIF('list of links and pages'!B$2:B$110,L282)
</f>
        <v>0</v>
      </c>
      <c r="Q282" s="23">
        <f t="shared" si="5"/>
        <v>60</v>
      </c>
    </row>
    <row r="283">
      <c r="L283" s="29"/>
      <c r="M283" s="29"/>
      <c r="N283" s="23">
        <f>COUNTIF('list of links and pages'!B$2:B$110,L283)
</f>
        <v>0</v>
      </c>
      <c r="Q283" s="23">
        <f t="shared" si="5"/>
        <v>60</v>
      </c>
    </row>
    <row r="284">
      <c r="L284" s="29"/>
      <c r="M284" s="29"/>
      <c r="N284" s="23">
        <f>COUNTIF('list of links and pages'!B$2:B$110,L284)
</f>
        <v>0</v>
      </c>
      <c r="Q284" s="23">
        <f t="shared" si="5"/>
        <v>60</v>
      </c>
    </row>
    <row r="285">
      <c r="L285" s="29"/>
      <c r="M285" s="29"/>
      <c r="N285" s="23">
        <f>COUNTIF('list of links and pages'!B$2:B$110,L285)
</f>
        <v>0</v>
      </c>
      <c r="Q285" s="23">
        <f t="shared" si="5"/>
        <v>60</v>
      </c>
    </row>
    <row r="286">
      <c r="L286" s="29"/>
      <c r="M286" s="29"/>
    </row>
    <row r="287">
      <c r="L287" s="29"/>
      <c r="M287" s="29"/>
    </row>
    <row r="288">
      <c r="L288" s="29"/>
      <c r="M288" s="29"/>
    </row>
    <row r="289">
      <c r="L289" s="29"/>
      <c r="M289" s="29"/>
    </row>
    <row r="290">
      <c r="L290" s="29"/>
      <c r="M290" s="29"/>
    </row>
    <row r="291">
      <c r="L291" s="29"/>
      <c r="M291" s="29"/>
    </row>
    <row r="292">
      <c r="L292" s="29"/>
      <c r="M292" s="29"/>
    </row>
    <row r="293">
      <c r="L293" s="29"/>
      <c r="M293" s="29"/>
    </row>
    <row r="294">
      <c r="L294" s="29"/>
      <c r="M294" s="29"/>
    </row>
    <row r="295">
      <c r="L295" s="29"/>
      <c r="M295" s="29"/>
    </row>
    <row r="296">
      <c r="L296" s="29"/>
      <c r="M296" s="29"/>
    </row>
    <row r="297">
      <c r="L297" s="29"/>
      <c r="M297" s="29"/>
    </row>
    <row r="298">
      <c r="L298" s="29"/>
      <c r="M298" s="29"/>
    </row>
    <row r="299">
      <c r="L299" s="29"/>
      <c r="M299" s="29"/>
    </row>
    <row r="300">
      <c r="L300" s="29"/>
      <c r="M300" s="29"/>
    </row>
    <row r="301">
      <c r="L301" s="29"/>
      <c r="M301" s="29"/>
    </row>
    <row r="302">
      <c r="L302" s="29"/>
      <c r="M302" s="29"/>
    </row>
    <row r="303">
      <c r="L303" s="29"/>
      <c r="M303" s="29"/>
    </row>
    <row r="304">
      <c r="L304" s="29"/>
      <c r="M304" s="29"/>
    </row>
    <row r="305">
      <c r="L305" s="29"/>
      <c r="M305" s="29"/>
    </row>
    <row r="306">
      <c r="L306" s="29"/>
      <c r="M306" s="29"/>
    </row>
    <row r="307">
      <c r="L307" s="29"/>
      <c r="M307" s="29"/>
    </row>
    <row r="308">
      <c r="L308" s="29"/>
      <c r="M308" s="29"/>
    </row>
    <row r="309">
      <c r="L309" s="29"/>
      <c r="M309" s="29"/>
    </row>
    <row r="310">
      <c r="L310" s="29"/>
      <c r="M310" s="29"/>
    </row>
    <row r="311">
      <c r="L311" s="29"/>
      <c r="M311" s="29"/>
    </row>
    <row r="312">
      <c r="L312" s="29"/>
      <c r="M312" s="29"/>
    </row>
    <row r="313">
      <c r="L313" s="29"/>
      <c r="M313" s="29"/>
    </row>
    <row r="314">
      <c r="L314" s="29"/>
      <c r="M314" s="29"/>
    </row>
    <row r="315">
      <c r="L315" s="29"/>
      <c r="M315" s="29"/>
    </row>
    <row r="316">
      <c r="L316" s="29"/>
      <c r="M316" s="29"/>
    </row>
    <row r="317">
      <c r="L317" s="29"/>
      <c r="M317" s="29"/>
    </row>
    <row r="318">
      <c r="L318" s="29"/>
      <c r="M318" s="29"/>
    </row>
    <row r="319">
      <c r="L319" s="29"/>
      <c r="M319" s="29"/>
    </row>
    <row r="320">
      <c r="L320" s="29"/>
      <c r="M320" s="29"/>
    </row>
    <row r="321">
      <c r="L321" s="29"/>
      <c r="M321" s="29"/>
    </row>
    <row r="322">
      <c r="L322" s="29"/>
      <c r="M322" s="29"/>
    </row>
    <row r="323">
      <c r="L323" s="29"/>
      <c r="M323" s="29"/>
    </row>
    <row r="324">
      <c r="L324" s="29"/>
      <c r="M324" s="29"/>
    </row>
    <row r="325">
      <c r="L325" s="29"/>
      <c r="M325" s="29"/>
    </row>
    <row r="326">
      <c r="L326" s="29"/>
      <c r="M326" s="29"/>
    </row>
    <row r="327">
      <c r="L327" s="29"/>
      <c r="M327" s="29"/>
    </row>
    <row r="328">
      <c r="L328" s="29"/>
      <c r="M328" s="29"/>
    </row>
    <row r="329">
      <c r="L329" s="29"/>
      <c r="M329" s="29"/>
    </row>
    <row r="330">
      <c r="L330" s="29"/>
      <c r="M330" s="29"/>
    </row>
    <row r="331">
      <c r="L331" s="29"/>
      <c r="M331" s="29"/>
    </row>
    <row r="332">
      <c r="L332" s="29"/>
      <c r="M332" s="29"/>
    </row>
    <row r="333">
      <c r="L333" s="29"/>
      <c r="M333" s="29"/>
    </row>
    <row r="334">
      <c r="L334" s="29"/>
      <c r="M334" s="29"/>
    </row>
    <row r="335">
      <c r="L335" s="29"/>
      <c r="M335" s="29"/>
    </row>
    <row r="336">
      <c r="L336" s="29"/>
      <c r="M336" s="29"/>
    </row>
    <row r="337">
      <c r="L337" s="29"/>
      <c r="M337" s="29"/>
    </row>
    <row r="338">
      <c r="L338" s="29"/>
      <c r="M338" s="29"/>
    </row>
    <row r="339">
      <c r="L339" s="29"/>
      <c r="M339" s="29"/>
    </row>
    <row r="340">
      <c r="L340" s="29"/>
      <c r="M340" s="29"/>
    </row>
    <row r="341">
      <c r="L341" s="29"/>
      <c r="M341" s="29"/>
    </row>
    <row r="342">
      <c r="L342" s="29"/>
      <c r="M342" s="29"/>
    </row>
    <row r="343">
      <c r="L343" s="29"/>
      <c r="M343" s="29"/>
    </row>
    <row r="344">
      <c r="L344" s="29"/>
      <c r="M344" s="29"/>
    </row>
    <row r="345">
      <c r="L345" s="29"/>
      <c r="M345" s="29"/>
    </row>
    <row r="346">
      <c r="L346" s="29"/>
      <c r="M346" s="29"/>
    </row>
    <row r="347">
      <c r="L347" s="29"/>
      <c r="M347" s="29"/>
    </row>
    <row r="348">
      <c r="L348" s="29"/>
      <c r="M348" s="29"/>
    </row>
    <row r="349">
      <c r="L349" s="29"/>
      <c r="M349" s="29"/>
    </row>
    <row r="350">
      <c r="L350" s="29"/>
      <c r="M350" s="29"/>
    </row>
    <row r="351">
      <c r="L351" s="29"/>
      <c r="M351" s="29"/>
    </row>
    <row r="352">
      <c r="L352" s="29"/>
      <c r="M352" s="29"/>
    </row>
    <row r="353">
      <c r="L353" s="29"/>
      <c r="M353" s="29"/>
    </row>
    <row r="354">
      <c r="L354" s="29"/>
      <c r="M354" s="29"/>
    </row>
    <row r="355">
      <c r="L355" s="29"/>
      <c r="M355" s="29"/>
    </row>
    <row r="356">
      <c r="L356" s="29"/>
      <c r="M356" s="29"/>
    </row>
    <row r="357">
      <c r="L357" s="29"/>
      <c r="M357" s="29"/>
    </row>
    <row r="358">
      <c r="L358" s="29"/>
      <c r="M358" s="29"/>
    </row>
    <row r="359">
      <c r="L359" s="29"/>
      <c r="M359" s="29"/>
    </row>
    <row r="360">
      <c r="L360" s="29"/>
      <c r="M360" s="29"/>
    </row>
    <row r="361">
      <c r="L361" s="29"/>
      <c r="M361" s="29"/>
    </row>
    <row r="362">
      <c r="L362" s="29"/>
      <c r="M362" s="29"/>
    </row>
    <row r="363">
      <c r="L363" s="29"/>
      <c r="M363" s="29"/>
    </row>
    <row r="364">
      <c r="L364" s="29"/>
      <c r="M364" s="29"/>
    </row>
    <row r="365">
      <c r="L365" s="29"/>
      <c r="M365" s="29"/>
    </row>
    <row r="366">
      <c r="L366" s="29"/>
      <c r="M366" s="29"/>
    </row>
    <row r="367">
      <c r="L367" s="29"/>
      <c r="M367" s="29"/>
    </row>
    <row r="368">
      <c r="L368" s="29"/>
      <c r="M368" s="29"/>
    </row>
    <row r="369">
      <c r="L369" s="29"/>
      <c r="M369" s="29"/>
    </row>
    <row r="370">
      <c r="L370" s="29"/>
      <c r="M370" s="29"/>
    </row>
    <row r="371">
      <c r="L371" s="29"/>
      <c r="M371" s="29"/>
    </row>
    <row r="372">
      <c r="L372" s="29"/>
      <c r="M372" s="29"/>
    </row>
    <row r="373">
      <c r="L373" s="29"/>
      <c r="M373" s="29"/>
    </row>
    <row r="374">
      <c r="L374" s="29"/>
      <c r="M374" s="29"/>
    </row>
    <row r="375">
      <c r="L375" s="29"/>
      <c r="M375" s="29"/>
    </row>
    <row r="376">
      <c r="L376" s="29"/>
      <c r="M376" s="29"/>
    </row>
    <row r="377">
      <c r="L377" s="29"/>
      <c r="M377" s="29"/>
    </row>
    <row r="378">
      <c r="L378" s="29"/>
      <c r="M378" s="29"/>
    </row>
    <row r="379">
      <c r="L379" s="29"/>
      <c r="M379" s="29"/>
    </row>
    <row r="380">
      <c r="L380" s="29"/>
      <c r="M380" s="29"/>
    </row>
    <row r="381">
      <c r="L381" s="29"/>
      <c r="M381" s="29"/>
    </row>
    <row r="382">
      <c r="L382" s="29"/>
      <c r="M382" s="29"/>
    </row>
    <row r="383">
      <c r="L383" s="29"/>
      <c r="M383" s="29"/>
    </row>
    <row r="384">
      <c r="L384" s="29"/>
      <c r="M384" s="29"/>
    </row>
    <row r="385">
      <c r="L385" s="29"/>
      <c r="M385" s="29"/>
    </row>
    <row r="386">
      <c r="L386" s="29"/>
      <c r="M386" s="29"/>
    </row>
    <row r="387">
      <c r="L387" s="29"/>
      <c r="M387" s="29"/>
    </row>
    <row r="388">
      <c r="L388" s="29"/>
      <c r="M388" s="29"/>
    </row>
    <row r="389">
      <c r="L389" s="29"/>
      <c r="M389" s="29"/>
    </row>
    <row r="390">
      <c r="L390" s="29"/>
      <c r="M390" s="29"/>
    </row>
    <row r="391">
      <c r="L391" s="29"/>
      <c r="M391" s="29"/>
    </row>
    <row r="392">
      <c r="L392" s="29"/>
      <c r="M392" s="29"/>
    </row>
    <row r="393">
      <c r="L393" s="29"/>
      <c r="M393" s="29"/>
    </row>
    <row r="394">
      <c r="L394" s="29"/>
      <c r="M394" s="29"/>
    </row>
    <row r="395">
      <c r="L395" s="29"/>
      <c r="M395" s="29"/>
    </row>
    <row r="396">
      <c r="L396" s="29"/>
      <c r="M396" s="29"/>
    </row>
    <row r="397">
      <c r="L397" s="29"/>
      <c r="M397" s="29"/>
    </row>
    <row r="398">
      <c r="L398" s="29"/>
      <c r="M398" s="29"/>
    </row>
    <row r="399">
      <c r="L399" s="29"/>
      <c r="M399" s="29"/>
    </row>
    <row r="400">
      <c r="L400" s="29"/>
      <c r="M400" s="29"/>
    </row>
    <row r="401">
      <c r="L401" s="29"/>
      <c r="M401" s="29"/>
    </row>
    <row r="402">
      <c r="L402" s="29"/>
      <c r="M402" s="29"/>
    </row>
    <row r="403">
      <c r="L403" s="29"/>
      <c r="M403" s="29"/>
    </row>
    <row r="404">
      <c r="L404" s="29"/>
      <c r="M404" s="29"/>
    </row>
    <row r="405">
      <c r="L405" s="29"/>
      <c r="M405" s="29"/>
    </row>
    <row r="406">
      <c r="L406" s="29"/>
      <c r="M406" s="29"/>
    </row>
    <row r="407">
      <c r="L407" s="29"/>
      <c r="M407" s="29"/>
    </row>
    <row r="408">
      <c r="L408" s="29"/>
      <c r="M408" s="29"/>
    </row>
    <row r="409">
      <c r="L409" s="29"/>
      <c r="M409" s="29"/>
    </row>
    <row r="410">
      <c r="L410" s="29"/>
      <c r="M410" s="29"/>
    </row>
    <row r="411">
      <c r="L411" s="29"/>
      <c r="M411" s="29"/>
    </row>
    <row r="412">
      <c r="L412" s="29"/>
      <c r="M412" s="29"/>
    </row>
    <row r="413">
      <c r="L413" s="29"/>
      <c r="M413" s="29"/>
    </row>
    <row r="414">
      <c r="L414" s="29"/>
      <c r="M414" s="29"/>
    </row>
    <row r="415">
      <c r="L415" s="29"/>
      <c r="M415" s="29"/>
    </row>
    <row r="416">
      <c r="L416" s="29"/>
      <c r="M416" s="29"/>
    </row>
    <row r="417">
      <c r="L417" s="29"/>
      <c r="M417" s="29"/>
    </row>
    <row r="418">
      <c r="L418" s="29"/>
      <c r="M418" s="29"/>
    </row>
    <row r="419">
      <c r="L419" s="29"/>
      <c r="M419" s="29"/>
    </row>
    <row r="420">
      <c r="L420" s="29"/>
      <c r="M420" s="29"/>
    </row>
    <row r="421">
      <c r="L421" s="29"/>
      <c r="M421" s="29"/>
    </row>
    <row r="422">
      <c r="L422" s="29"/>
      <c r="M422" s="29"/>
    </row>
    <row r="423">
      <c r="L423" s="29"/>
      <c r="M423" s="29"/>
    </row>
    <row r="424">
      <c r="L424" s="29"/>
      <c r="M424" s="29"/>
    </row>
    <row r="425">
      <c r="L425" s="29"/>
      <c r="M425" s="29"/>
    </row>
    <row r="426">
      <c r="L426" s="29"/>
      <c r="M426" s="29"/>
    </row>
    <row r="427">
      <c r="L427" s="29"/>
      <c r="M427" s="29"/>
    </row>
    <row r="428">
      <c r="L428" s="29"/>
      <c r="M428" s="29"/>
    </row>
    <row r="429">
      <c r="L429" s="29"/>
      <c r="M429" s="29"/>
    </row>
    <row r="430">
      <c r="L430" s="29"/>
      <c r="M430" s="29"/>
    </row>
    <row r="431">
      <c r="L431" s="29"/>
      <c r="M431" s="29"/>
    </row>
    <row r="432">
      <c r="L432" s="29"/>
      <c r="M432" s="29"/>
    </row>
    <row r="433">
      <c r="L433" s="29"/>
      <c r="M433" s="29"/>
    </row>
    <row r="434">
      <c r="L434" s="29"/>
      <c r="M434" s="29"/>
    </row>
    <row r="435">
      <c r="L435" s="29"/>
      <c r="M435" s="29"/>
    </row>
    <row r="436">
      <c r="L436" s="29"/>
      <c r="M436" s="29"/>
    </row>
    <row r="437">
      <c r="L437" s="29"/>
      <c r="M437" s="29"/>
    </row>
    <row r="438">
      <c r="L438" s="29"/>
      <c r="M438" s="29"/>
    </row>
    <row r="439">
      <c r="L439" s="29"/>
      <c r="M439" s="29"/>
    </row>
    <row r="440">
      <c r="L440" s="29"/>
      <c r="M440" s="29"/>
    </row>
    <row r="441">
      <c r="L441" s="29"/>
      <c r="M441" s="29"/>
    </row>
    <row r="442">
      <c r="L442" s="29"/>
      <c r="M442" s="29"/>
    </row>
    <row r="443">
      <c r="L443" s="29"/>
      <c r="M443" s="29"/>
    </row>
    <row r="444">
      <c r="L444" s="29"/>
      <c r="M444" s="29"/>
    </row>
    <row r="445">
      <c r="L445" s="29"/>
      <c r="M445" s="29"/>
    </row>
    <row r="446">
      <c r="L446" s="29"/>
      <c r="M446" s="29"/>
    </row>
    <row r="447">
      <c r="L447" s="29"/>
      <c r="M447" s="29"/>
    </row>
    <row r="448">
      <c r="L448" s="29"/>
      <c r="M448" s="29"/>
    </row>
    <row r="449">
      <c r="L449" s="29"/>
      <c r="M449" s="29"/>
    </row>
    <row r="450">
      <c r="L450" s="29"/>
      <c r="M450" s="29"/>
    </row>
    <row r="451">
      <c r="L451" s="29"/>
      <c r="M451" s="29"/>
    </row>
    <row r="452">
      <c r="L452" s="29"/>
      <c r="M452" s="29"/>
    </row>
    <row r="453">
      <c r="L453" s="29"/>
      <c r="M453" s="29"/>
    </row>
    <row r="454">
      <c r="L454" s="29"/>
      <c r="M454" s="29"/>
    </row>
    <row r="455">
      <c r="L455" s="29"/>
      <c r="M455" s="29"/>
    </row>
    <row r="456">
      <c r="L456" s="29"/>
      <c r="M456" s="29"/>
    </row>
    <row r="457">
      <c r="L457" s="29"/>
      <c r="M457" s="29"/>
    </row>
    <row r="458">
      <c r="L458" s="29"/>
      <c r="M458" s="29"/>
    </row>
    <row r="459">
      <c r="L459" s="29"/>
      <c r="M459" s="29"/>
    </row>
    <row r="460">
      <c r="L460" s="29"/>
      <c r="M460" s="29"/>
    </row>
    <row r="461">
      <c r="L461" s="29"/>
      <c r="M461" s="29"/>
    </row>
    <row r="462">
      <c r="L462" s="29"/>
      <c r="M462" s="29"/>
    </row>
    <row r="463">
      <c r="L463" s="29"/>
      <c r="M463" s="29"/>
    </row>
    <row r="464">
      <c r="L464" s="29"/>
      <c r="M464" s="29"/>
    </row>
    <row r="465">
      <c r="L465" s="29"/>
      <c r="M465" s="29"/>
    </row>
    <row r="466">
      <c r="L466" s="29"/>
      <c r="M466" s="29"/>
    </row>
    <row r="467">
      <c r="L467" s="29"/>
      <c r="M467" s="29"/>
    </row>
    <row r="468">
      <c r="L468" s="29"/>
      <c r="M468" s="29"/>
    </row>
    <row r="469">
      <c r="L469" s="29"/>
      <c r="M469" s="29"/>
    </row>
    <row r="470">
      <c r="L470" s="29"/>
      <c r="M470" s="29"/>
    </row>
    <row r="471">
      <c r="L471" s="29"/>
      <c r="M471" s="29"/>
    </row>
    <row r="472">
      <c r="L472" s="29"/>
      <c r="M472" s="29"/>
    </row>
    <row r="473">
      <c r="L473" s="29"/>
      <c r="M473" s="29"/>
    </row>
    <row r="474">
      <c r="L474" s="29"/>
      <c r="M474" s="29"/>
    </row>
    <row r="475">
      <c r="L475" s="29"/>
      <c r="M475" s="29"/>
    </row>
    <row r="476">
      <c r="L476" s="29"/>
      <c r="M476" s="29"/>
    </row>
    <row r="477">
      <c r="L477" s="29"/>
      <c r="M477" s="29"/>
    </row>
    <row r="478">
      <c r="L478" s="29"/>
      <c r="M478" s="29"/>
    </row>
    <row r="479">
      <c r="L479" s="29"/>
      <c r="M479" s="29"/>
    </row>
    <row r="480">
      <c r="L480" s="29"/>
      <c r="M480" s="29"/>
    </row>
    <row r="481">
      <c r="L481" s="29"/>
      <c r="M481" s="29"/>
    </row>
    <row r="482">
      <c r="L482" s="29"/>
      <c r="M482" s="29"/>
    </row>
    <row r="483">
      <c r="L483" s="29"/>
      <c r="M483" s="29"/>
    </row>
    <row r="484">
      <c r="L484" s="29"/>
      <c r="M484" s="29"/>
    </row>
    <row r="485">
      <c r="L485" s="29"/>
      <c r="M485" s="29"/>
    </row>
    <row r="486">
      <c r="L486" s="29"/>
      <c r="M486" s="29"/>
    </row>
    <row r="487">
      <c r="L487" s="29"/>
      <c r="M487" s="29"/>
    </row>
    <row r="488">
      <c r="L488" s="29"/>
      <c r="M488" s="29"/>
    </row>
    <row r="489">
      <c r="L489" s="29"/>
      <c r="M489" s="29"/>
    </row>
    <row r="490">
      <c r="L490" s="29"/>
      <c r="M490" s="29"/>
    </row>
    <row r="491">
      <c r="L491" s="29"/>
      <c r="M491" s="29"/>
    </row>
    <row r="492">
      <c r="L492" s="29"/>
      <c r="M492" s="29"/>
    </row>
    <row r="493">
      <c r="L493" s="29"/>
      <c r="M493" s="29"/>
    </row>
    <row r="494">
      <c r="L494" s="29"/>
      <c r="M494" s="29"/>
    </row>
    <row r="495">
      <c r="L495" s="29"/>
      <c r="M495" s="29"/>
    </row>
    <row r="496">
      <c r="L496" s="29"/>
      <c r="M496" s="29"/>
    </row>
    <row r="497">
      <c r="L497" s="29"/>
      <c r="M497" s="29"/>
    </row>
    <row r="498">
      <c r="L498" s="29"/>
      <c r="M498" s="29"/>
    </row>
    <row r="499">
      <c r="L499" s="29"/>
      <c r="M499" s="29"/>
    </row>
    <row r="500">
      <c r="L500" s="29"/>
      <c r="M500" s="29"/>
    </row>
    <row r="501">
      <c r="L501" s="29"/>
      <c r="M501" s="29"/>
    </row>
    <row r="502">
      <c r="L502" s="29"/>
      <c r="M502" s="29"/>
    </row>
    <row r="503">
      <c r="L503" s="29"/>
      <c r="M503" s="29"/>
    </row>
    <row r="504">
      <c r="L504" s="29"/>
      <c r="M504" s="29"/>
    </row>
    <row r="505">
      <c r="L505" s="29"/>
      <c r="M505" s="29"/>
    </row>
    <row r="506">
      <c r="L506" s="29"/>
      <c r="M506" s="29"/>
    </row>
    <row r="507">
      <c r="L507" s="29"/>
      <c r="M507" s="29"/>
    </row>
    <row r="508">
      <c r="L508" s="29"/>
      <c r="M508" s="29"/>
    </row>
    <row r="509">
      <c r="L509" s="29"/>
      <c r="M509" s="29"/>
    </row>
    <row r="510">
      <c r="L510" s="29"/>
      <c r="M510" s="29"/>
    </row>
    <row r="511">
      <c r="L511" s="29"/>
      <c r="M511" s="29"/>
    </row>
    <row r="512">
      <c r="L512" s="29"/>
      <c r="M512" s="29"/>
    </row>
    <row r="513">
      <c r="L513" s="29"/>
      <c r="M513" s="29"/>
    </row>
    <row r="514">
      <c r="L514" s="29"/>
      <c r="M514" s="29"/>
    </row>
    <row r="515">
      <c r="L515" s="29"/>
      <c r="M515" s="29"/>
    </row>
    <row r="516">
      <c r="L516" s="29"/>
      <c r="M516" s="29"/>
    </row>
    <row r="517">
      <c r="L517" s="29"/>
      <c r="M517" s="29"/>
    </row>
    <row r="518">
      <c r="L518" s="29"/>
      <c r="M518" s="29"/>
    </row>
    <row r="519">
      <c r="L519" s="29"/>
      <c r="M519" s="29"/>
    </row>
    <row r="520">
      <c r="L520" s="29"/>
      <c r="M520" s="29"/>
    </row>
    <row r="521">
      <c r="L521" s="29"/>
      <c r="M521" s="29"/>
    </row>
    <row r="522">
      <c r="L522" s="29"/>
      <c r="M522" s="29"/>
    </row>
    <row r="523">
      <c r="L523" s="29"/>
      <c r="M523" s="29"/>
    </row>
    <row r="524">
      <c r="L524" s="29"/>
      <c r="M524" s="29"/>
    </row>
    <row r="525">
      <c r="L525" s="29"/>
      <c r="M525" s="29"/>
    </row>
    <row r="526">
      <c r="L526" s="29"/>
      <c r="M526" s="29"/>
    </row>
    <row r="527">
      <c r="L527" s="29"/>
      <c r="M527" s="29"/>
    </row>
    <row r="528">
      <c r="L528" s="29"/>
      <c r="M528" s="29"/>
    </row>
    <row r="529">
      <c r="L529" s="29"/>
      <c r="M529" s="29"/>
    </row>
    <row r="530">
      <c r="L530" s="29"/>
      <c r="M530" s="29"/>
    </row>
    <row r="531">
      <c r="L531" s="29"/>
      <c r="M531" s="29"/>
    </row>
    <row r="532">
      <c r="L532" s="29"/>
      <c r="M532" s="29"/>
    </row>
    <row r="533">
      <c r="L533" s="29"/>
      <c r="M533" s="29"/>
    </row>
    <row r="534">
      <c r="L534" s="29"/>
      <c r="M534" s="29"/>
    </row>
    <row r="535">
      <c r="L535" s="29"/>
      <c r="M535" s="29"/>
    </row>
    <row r="536">
      <c r="L536" s="29"/>
      <c r="M536" s="29"/>
    </row>
    <row r="537">
      <c r="L537" s="29"/>
      <c r="M537" s="29"/>
    </row>
    <row r="538">
      <c r="L538" s="29"/>
      <c r="M538" s="29"/>
    </row>
    <row r="539">
      <c r="L539" s="29"/>
      <c r="M539" s="29"/>
    </row>
    <row r="540">
      <c r="L540" s="29"/>
      <c r="M540" s="29"/>
    </row>
    <row r="541">
      <c r="L541" s="29"/>
      <c r="M541" s="29"/>
    </row>
    <row r="542">
      <c r="L542" s="29"/>
      <c r="M542" s="29"/>
    </row>
    <row r="543">
      <c r="L543" s="29"/>
      <c r="M543" s="29"/>
    </row>
    <row r="544">
      <c r="L544" s="29"/>
      <c r="M544" s="29"/>
    </row>
    <row r="545">
      <c r="L545" s="29"/>
      <c r="M545" s="29"/>
    </row>
    <row r="546">
      <c r="L546" s="29"/>
      <c r="M546" s="29"/>
    </row>
    <row r="547">
      <c r="L547" s="29"/>
      <c r="M547" s="29"/>
    </row>
    <row r="548">
      <c r="L548" s="29"/>
      <c r="M548" s="29"/>
    </row>
    <row r="549">
      <c r="L549" s="29"/>
      <c r="M549" s="29"/>
    </row>
    <row r="550">
      <c r="L550" s="29"/>
      <c r="M550" s="29"/>
    </row>
    <row r="551">
      <c r="L551" s="29"/>
      <c r="M551" s="29"/>
    </row>
    <row r="552">
      <c r="L552" s="29"/>
      <c r="M552" s="29"/>
    </row>
    <row r="553">
      <c r="L553" s="29"/>
      <c r="M553" s="29"/>
    </row>
    <row r="554">
      <c r="L554" s="29"/>
      <c r="M554" s="29"/>
    </row>
    <row r="555">
      <c r="L555" s="29"/>
      <c r="M555" s="29"/>
    </row>
    <row r="556">
      <c r="L556" s="29"/>
      <c r="M556" s="29"/>
    </row>
    <row r="557">
      <c r="L557" s="29"/>
      <c r="M557" s="29"/>
    </row>
    <row r="558">
      <c r="L558" s="29"/>
      <c r="M558" s="29"/>
    </row>
    <row r="559">
      <c r="L559" s="29"/>
      <c r="M559" s="29"/>
    </row>
    <row r="560">
      <c r="L560" s="29"/>
      <c r="M560" s="29"/>
    </row>
    <row r="561">
      <c r="L561" s="29"/>
      <c r="M561" s="29"/>
    </row>
    <row r="562">
      <c r="L562" s="29"/>
      <c r="M562" s="29"/>
    </row>
    <row r="563">
      <c r="L563" s="29"/>
      <c r="M563" s="29"/>
    </row>
    <row r="564">
      <c r="L564" s="29"/>
      <c r="M564" s="29"/>
    </row>
    <row r="565">
      <c r="L565" s="29"/>
      <c r="M565" s="29"/>
    </row>
    <row r="566">
      <c r="L566" s="29"/>
      <c r="M566" s="29"/>
    </row>
    <row r="567">
      <c r="L567" s="29"/>
      <c r="M567" s="29"/>
    </row>
    <row r="568">
      <c r="L568" s="29"/>
      <c r="M568" s="29"/>
    </row>
    <row r="569">
      <c r="L569" s="29"/>
      <c r="M569" s="29"/>
    </row>
    <row r="570">
      <c r="L570" s="29"/>
      <c r="M570" s="29"/>
    </row>
    <row r="571">
      <c r="L571" s="29"/>
      <c r="M571" s="29"/>
    </row>
    <row r="572">
      <c r="L572" s="29"/>
      <c r="M572" s="29"/>
    </row>
    <row r="573">
      <c r="L573" s="29"/>
      <c r="M573" s="29"/>
    </row>
    <row r="574">
      <c r="L574" s="29"/>
      <c r="M574" s="29"/>
    </row>
    <row r="575">
      <c r="L575" s="29"/>
      <c r="M575" s="29"/>
    </row>
    <row r="576">
      <c r="L576" s="29"/>
      <c r="M576" s="29"/>
    </row>
    <row r="577">
      <c r="L577" s="29"/>
      <c r="M577" s="29"/>
    </row>
    <row r="578">
      <c r="L578" s="29"/>
      <c r="M578" s="29"/>
    </row>
    <row r="579">
      <c r="L579" s="29"/>
      <c r="M579" s="29"/>
    </row>
    <row r="580">
      <c r="L580" s="29"/>
      <c r="M580" s="29"/>
    </row>
    <row r="581">
      <c r="L581" s="29"/>
      <c r="M581" s="29"/>
    </row>
    <row r="582">
      <c r="L582" s="29"/>
      <c r="M582" s="29"/>
    </row>
    <row r="583">
      <c r="L583" s="29"/>
      <c r="M583" s="29"/>
    </row>
    <row r="584">
      <c r="L584" s="29"/>
      <c r="M584" s="29"/>
    </row>
    <row r="585">
      <c r="L585" s="29"/>
      <c r="M585" s="29"/>
    </row>
    <row r="586">
      <c r="L586" s="29"/>
      <c r="M586" s="29"/>
    </row>
    <row r="587">
      <c r="L587" s="29"/>
      <c r="M587" s="29"/>
    </row>
    <row r="588">
      <c r="L588" s="29"/>
      <c r="M588" s="29"/>
    </row>
    <row r="589">
      <c r="L589" s="29"/>
      <c r="M589" s="29"/>
    </row>
    <row r="590">
      <c r="L590" s="29"/>
      <c r="M590" s="29"/>
    </row>
    <row r="591">
      <c r="L591" s="29"/>
      <c r="M591" s="29"/>
    </row>
    <row r="592">
      <c r="L592" s="29"/>
      <c r="M592" s="29"/>
    </row>
    <row r="593">
      <c r="L593" s="29"/>
      <c r="M593" s="29"/>
    </row>
    <row r="594">
      <c r="L594" s="29"/>
      <c r="M594" s="29"/>
    </row>
    <row r="595">
      <c r="L595" s="29"/>
      <c r="M595" s="29"/>
    </row>
    <row r="596">
      <c r="L596" s="29"/>
      <c r="M596" s="29"/>
    </row>
    <row r="597">
      <c r="L597" s="29"/>
      <c r="M597" s="29"/>
    </row>
    <row r="598">
      <c r="L598" s="29"/>
      <c r="M598" s="29"/>
    </row>
    <row r="599">
      <c r="L599" s="29"/>
      <c r="M599" s="29"/>
    </row>
    <row r="600">
      <c r="L600" s="29"/>
      <c r="M600" s="29"/>
    </row>
    <row r="601">
      <c r="L601" s="29"/>
      <c r="M601" s="29"/>
    </row>
    <row r="602">
      <c r="L602" s="29"/>
      <c r="M602" s="29"/>
    </row>
    <row r="603">
      <c r="L603" s="29"/>
      <c r="M603" s="29"/>
    </row>
    <row r="604">
      <c r="L604" s="29"/>
      <c r="M604" s="29"/>
    </row>
    <row r="605">
      <c r="L605" s="29"/>
      <c r="M605" s="29"/>
    </row>
    <row r="606">
      <c r="L606" s="29"/>
      <c r="M606" s="29"/>
    </row>
    <row r="607">
      <c r="L607" s="29"/>
      <c r="M607" s="29"/>
    </row>
    <row r="608">
      <c r="L608" s="29"/>
      <c r="M608" s="29"/>
    </row>
    <row r="609">
      <c r="L609" s="29"/>
      <c r="M609" s="29"/>
    </row>
    <row r="610">
      <c r="L610" s="29"/>
      <c r="M610" s="29"/>
    </row>
    <row r="611">
      <c r="L611" s="29"/>
      <c r="M611" s="29"/>
    </row>
    <row r="612">
      <c r="L612" s="29"/>
      <c r="M612" s="29"/>
    </row>
    <row r="613">
      <c r="L613" s="29"/>
      <c r="M613" s="29"/>
    </row>
    <row r="614">
      <c r="L614" s="29"/>
      <c r="M614" s="29"/>
    </row>
    <row r="615">
      <c r="L615" s="29"/>
      <c r="M615" s="29"/>
    </row>
    <row r="616">
      <c r="L616" s="29"/>
      <c r="M616" s="29"/>
    </row>
    <row r="617">
      <c r="L617" s="29"/>
      <c r="M617" s="29"/>
    </row>
    <row r="618">
      <c r="L618" s="29"/>
      <c r="M618" s="29"/>
    </row>
    <row r="619">
      <c r="L619" s="29"/>
      <c r="M619" s="29"/>
    </row>
    <row r="620">
      <c r="L620" s="29"/>
      <c r="M620" s="29"/>
    </row>
    <row r="621">
      <c r="L621" s="29"/>
      <c r="M621" s="29"/>
    </row>
    <row r="622">
      <c r="L622" s="29"/>
      <c r="M622" s="29"/>
    </row>
    <row r="623">
      <c r="L623" s="29"/>
      <c r="M623" s="29"/>
    </row>
    <row r="624">
      <c r="L624" s="29"/>
      <c r="M624" s="29"/>
    </row>
    <row r="625">
      <c r="L625" s="29"/>
      <c r="M625" s="29"/>
    </row>
    <row r="626">
      <c r="L626" s="29"/>
      <c r="M626" s="29"/>
    </row>
    <row r="627">
      <c r="L627" s="29"/>
      <c r="M627" s="29"/>
    </row>
    <row r="628">
      <c r="L628" s="29"/>
      <c r="M628" s="29"/>
    </row>
    <row r="629">
      <c r="L629" s="29"/>
      <c r="M629" s="29"/>
    </row>
    <row r="630">
      <c r="L630" s="29"/>
      <c r="M630" s="29"/>
    </row>
    <row r="631">
      <c r="L631" s="29"/>
      <c r="M631" s="29"/>
    </row>
    <row r="632">
      <c r="L632" s="29"/>
      <c r="M632" s="29"/>
    </row>
    <row r="633">
      <c r="L633" s="29"/>
      <c r="M633" s="29"/>
    </row>
    <row r="634">
      <c r="L634" s="29"/>
      <c r="M634" s="29"/>
    </row>
    <row r="635">
      <c r="L635" s="29"/>
      <c r="M635" s="29"/>
    </row>
    <row r="636">
      <c r="L636" s="29"/>
      <c r="M636" s="29"/>
    </row>
    <row r="637">
      <c r="L637" s="29"/>
      <c r="M637" s="29"/>
    </row>
    <row r="638">
      <c r="L638" s="29"/>
      <c r="M638" s="29"/>
    </row>
    <row r="639">
      <c r="L639" s="29"/>
      <c r="M639" s="29"/>
    </row>
    <row r="640">
      <c r="L640" s="29"/>
      <c r="M640" s="29"/>
    </row>
    <row r="641">
      <c r="L641" s="29"/>
      <c r="M641" s="29"/>
    </row>
    <row r="642">
      <c r="L642" s="29"/>
      <c r="M642" s="29"/>
    </row>
    <row r="643">
      <c r="L643" s="29"/>
      <c r="M643" s="29"/>
    </row>
    <row r="644">
      <c r="L644" s="29"/>
      <c r="M644" s="29"/>
    </row>
    <row r="645">
      <c r="L645" s="29"/>
      <c r="M645" s="29"/>
    </row>
    <row r="646">
      <c r="L646" s="29"/>
      <c r="M646" s="29"/>
    </row>
    <row r="647">
      <c r="L647" s="29"/>
      <c r="M647" s="29"/>
    </row>
    <row r="648">
      <c r="L648" s="29"/>
      <c r="M648" s="29"/>
    </row>
    <row r="649">
      <c r="L649" s="29"/>
      <c r="M649" s="29"/>
    </row>
    <row r="650">
      <c r="L650" s="29"/>
      <c r="M650" s="29"/>
    </row>
    <row r="651">
      <c r="L651" s="29"/>
      <c r="M651" s="29"/>
    </row>
    <row r="652">
      <c r="L652" s="29"/>
      <c r="M652" s="29"/>
    </row>
    <row r="653">
      <c r="L653" s="29"/>
      <c r="M653" s="29"/>
    </row>
    <row r="654">
      <c r="L654" s="29"/>
      <c r="M654" s="29"/>
    </row>
    <row r="655">
      <c r="L655" s="29"/>
      <c r="M655" s="29"/>
    </row>
    <row r="656">
      <c r="L656" s="29"/>
      <c r="M656" s="29"/>
    </row>
    <row r="657">
      <c r="L657" s="29"/>
      <c r="M657" s="29"/>
    </row>
    <row r="658">
      <c r="L658" s="29"/>
      <c r="M658" s="29"/>
    </row>
    <row r="659">
      <c r="L659" s="29"/>
      <c r="M659" s="29"/>
    </row>
    <row r="660">
      <c r="L660" s="29"/>
      <c r="M660" s="29"/>
    </row>
    <row r="661">
      <c r="L661" s="29"/>
      <c r="M661" s="29"/>
    </row>
    <row r="662">
      <c r="L662" s="29"/>
      <c r="M662" s="29"/>
    </row>
    <row r="663">
      <c r="L663" s="29"/>
      <c r="M663" s="29"/>
    </row>
    <row r="664">
      <c r="L664" s="29"/>
      <c r="M664" s="29"/>
    </row>
    <row r="665">
      <c r="L665" s="29"/>
      <c r="M665" s="29"/>
    </row>
    <row r="666">
      <c r="L666" s="29"/>
      <c r="M666" s="29"/>
    </row>
    <row r="667">
      <c r="L667" s="29"/>
      <c r="M667" s="29"/>
    </row>
    <row r="668">
      <c r="L668" s="29"/>
      <c r="M668" s="29"/>
    </row>
    <row r="669">
      <c r="L669" s="29"/>
      <c r="M669" s="29"/>
    </row>
    <row r="670">
      <c r="L670" s="29"/>
      <c r="M670" s="29"/>
    </row>
    <row r="671">
      <c r="L671" s="29"/>
      <c r="M671" s="29"/>
    </row>
    <row r="672">
      <c r="L672" s="29"/>
      <c r="M672" s="29"/>
    </row>
    <row r="673">
      <c r="L673" s="29"/>
      <c r="M673" s="29"/>
    </row>
    <row r="674">
      <c r="L674" s="29"/>
      <c r="M674" s="29"/>
    </row>
    <row r="675">
      <c r="L675" s="29"/>
      <c r="M675" s="29"/>
    </row>
    <row r="676">
      <c r="L676" s="29"/>
      <c r="M676" s="29"/>
    </row>
    <row r="677">
      <c r="L677" s="29"/>
      <c r="M677" s="29"/>
    </row>
    <row r="678">
      <c r="L678" s="29"/>
      <c r="M678" s="29"/>
    </row>
    <row r="679">
      <c r="L679" s="29"/>
      <c r="M679" s="29"/>
    </row>
    <row r="680">
      <c r="L680" s="29"/>
      <c r="M680" s="29"/>
    </row>
    <row r="681">
      <c r="L681" s="29"/>
      <c r="M681" s="29"/>
    </row>
    <row r="682">
      <c r="L682" s="29"/>
      <c r="M682" s="29"/>
    </row>
    <row r="683">
      <c r="L683" s="29"/>
      <c r="M683" s="29"/>
    </row>
    <row r="684">
      <c r="L684" s="29"/>
      <c r="M684" s="29"/>
    </row>
    <row r="685">
      <c r="L685" s="29"/>
      <c r="M685" s="29"/>
    </row>
    <row r="686">
      <c r="L686" s="29"/>
      <c r="M686" s="29"/>
    </row>
    <row r="687">
      <c r="L687" s="29"/>
      <c r="M687" s="29"/>
    </row>
    <row r="688">
      <c r="L688" s="29"/>
      <c r="M688" s="29"/>
    </row>
    <row r="689">
      <c r="L689" s="29"/>
      <c r="M689" s="29"/>
    </row>
    <row r="690">
      <c r="L690" s="29"/>
      <c r="M690" s="29"/>
    </row>
    <row r="691">
      <c r="L691" s="29"/>
      <c r="M691" s="29"/>
    </row>
    <row r="692">
      <c r="L692" s="29"/>
      <c r="M692" s="29"/>
    </row>
    <row r="693">
      <c r="L693" s="29"/>
      <c r="M693" s="29"/>
    </row>
    <row r="694">
      <c r="L694" s="29"/>
      <c r="M694" s="29"/>
    </row>
    <row r="695">
      <c r="L695" s="29"/>
      <c r="M695" s="29"/>
    </row>
    <row r="696">
      <c r="L696" s="29"/>
      <c r="M696" s="29"/>
    </row>
    <row r="697">
      <c r="L697" s="29"/>
      <c r="M697" s="29"/>
    </row>
    <row r="698">
      <c r="L698" s="29"/>
      <c r="M698" s="29"/>
    </row>
    <row r="699">
      <c r="L699" s="29"/>
      <c r="M699" s="29"/>
    </row>
    <row r="700">
      <c r="L700" s="29"/>
      <c r="M700" s="29"/>
    </row>
    <row r="701">
      <c r="L701" s="29"/>
      <c r="M701" s="29"/>
    </row>
    <row r="702">
      <c r="L702" s="29"/>
      <c r="M702" s="29"/>
    </row>
    <row r="703">
      <c r="L703" s="29"/>
      <c r="M703" s="29"/>
    </row>
    <row r="704">
      <c r="L704" s="29"/>
      <c r="M704" s="29"/>
    </row>
    <row r="705">
      <c r="L705" s="29"/>
      <c r="M705" s="29"/>
    </row>
    <row r="706">
      <c r="L706" s="29"/>
      <c r="M706" s="29"/>
    </row>
    <row r="707">
      <c r="L707" s="29"/>
      <c r="M707" s="29"/>
    </row>
    <row r="708">
      <c r="L708" s="29"/>
      <c r="M708" s="29"/>
    </row>
    <row r="709">
      <c r="L709" s="29"/>
      <c r="M709" s="29"/>
    </row>
    <row r="710">
      <c r="L710" s="29"/>
      <c r="M710" s="29"/>
    </row>
    <row r="711">
      <c r="L711" s="29"/>
      <c r="M711" s="29"/>
    </row>
    <row r="712">
      <c r="L712" s="29"/>
      <c r="M712" s="29"/>
    </row>
    <row r="713">
      <c r="L713" s="29"/>
      <c r="M713" s="29"/>
    </row>
    <row r="714">
      <c r="L714" s="29"/>
      <c r="M714" s="29"/>
    </row>
    <row r="715">
      <c r="L715" s="29"/>
      <c r="M715" s="29"/>
    </row>
    <row r="716">
      <c r="L716" s="29"/>
      <c r="M716" s="29"/>
    </row>
    <row r="717">
      <c r="L717" s="29"/>
      <c r="M717" s="29"/>
    </row>
    <row r="718">
      <c r="L718" s="29"/>
      <c r="M718" s="29"/>
    </row>
    <row r="719">
      <c r="L719" s="29"/>
      <c r="M719" s="29"/>
    </row>
    <row r="720">
      <c r="L720" s="29"/>
      <c r="M720" s="29"/>
    </row>
    <row r="721">
      <c r="L721" s="29"/>
      <c r="M721" s="29"/>
    </row>
    <row r="722">
      <c r="L722" s="29"/>
      <c r="M722" s="29"/>
    </row>
    <row r="723">
      <c r="L723" s="29"/>
      <c r="M723" s="29"/>
    </row>
    <row r="724">
      <c r="L724" s="29"/>
      <c r="M724" s="29"/>
    </row>
    <row r="725">
      <c r="L725" s="29"/>
      <c r="M725" s="29"/>
    </row>
    <row r="726">
      <c r="L726" s="29"/>
      <c r="M726" s="29"/>
    </row>
    <row r="727">
      <c r="L727" s="29"/>
      <c r="M727" s="29"/>
    </row>
    <row r="728">
      <c r="L728" s="29"/>
      <c r="M728" s="29"/>
    </row>
    <row r="729">
      <c r="L729" s="29"/>
      <c r="M729" s="29"/>
    </row>
    <row r="730">
      <c r="L730" s="29"/>
      <c r="M730" s="29"/>
    </row>
    <row r="731">
      <c r="L731" s="29"/>
      <c r="M731" s="29"/>
    </row>
    <row r="732">
      <c r="L732" s="29"/>
      <c r="M732" s="29"/>
    </row>
    <row r="733">
      <c r="L733" s="29"/>
      <c r="M733" s="29"/>
    </row>
    <row r="734">
      <c r="L734" s="29"/>
      <c r="M734" s="29"/>
    </row>
    <row r="735">
      <c r="L735" s="29"/>
      <c r="M735" s="29"/>
    </row>
    <row r="736">
      <c r="L736" s="29"/>
      <c r="M736" s="29"/>
    </row>
    <row r="737">
      <c r="L737" s="29"/>
      <c r="M737" s="29"/>
    </row>
    <row r="738">
      <c r="L738" s="29"/>
      <c r="M738" s="29"/>
    </row>
    <row r="739">
      <c r="L739" s="29"/>
      <c r="M739" s="29"/>
    </row>
    <row r="740">
      <c r="L740" s="29"/>
      <c r="M740" s="29"/>
    </row>
    <row r="741">
      <c r="L741" s="29"/>
      <c r="M741" s="29"/>
    </row>
    <row r="742">
      <c r="L742" s="29"/>
      <c r="M742" s="29"/>
    </row>
    <row r="743">
      <c r="L743" s="29"/>
      <c r="M743" s="29"/>
    </row>
    <row r="744">
      <c r="L744" s="29"/>
      <c r="M744" s="29"/>
    </row>
    <row r="745">
      <c r="L745" s="29"/>
      <c r="M745" s="29"/>
    </row>
    <row r="746">
      <c r="L746" s="29"/>
      <c r="M746" s="29"/>
    </row>
    <row r="747">
      <c r="L747" s="29"/>
      <c r="M747" s="29"/>
    </row>
    <row r="748">
      <c r="L748" s="29"/>
      <c r="M748" s="29"/>
    </row>
    <row r="749">
      <c r="L749" s="29"/>
      <c r="M749" s="29"/>
    </row>
    <row r="750">
      <c r="L750" s="29"/>
      <c r="M750" s="29"/>
    </row>
    <row r="751">
      <c r="L751" s="29"/>
      <c r="M751" s="29"/>
    </row>
    <row r="752">
      <c r="L752" s="29"/>
      <c r="M752" s="29"/>
    </row>
    <row r="753">
      <c r="L753" s="29"/>
      <c r="M753" s="29"/>
    </row>
    <row r="754">
      <c r="L754" s="29"/>
      <c r="M754" s="29"/>
    </row>
    <row r="755">
      <c r="L755" s="29"/>
      <c r="M755" s="29"/>
    </row>
    <row r="756">
      <c r="L756" s="29"/>
      <c r="M756" s="29"/>
    </row>
    <row r="757">
      <c r="L757" s="29"/>
      <c r="M757" s="29"/>
    </row>
    <row r="758">
      <c r="L758" s="29"/>
      <c r="M758" s="29"/>
    </row>
    <row r="759">
      <c r="L759" s="29"/>
      <c r="M759" s="29"/>
    </row>
    <row r="760">
      <c r="L760" s="29"/>
      <c r="M760" s="29"/>
    </row>
    <row r="761">
      <c r="L761" s="29"/>
      <c r="M761" s="29"/>
    </row>
    <row r="762">
      <c r="L762" s="29"/>
      <c r="M762" s="29"/>
    </row>
    <row r="763">
      <c r="L763" s="29"/>
      <c r="M763" s="29"/>
    </row>
    <row r="764">
      <c r="L764" s="29"/>
      <c r="M764" s="29"/>
    </row>
    <row r="765">
      <c r="L765" s="29"/>
      <c r="M765" s="29"/>
    </row>
    <row r="766">
      <c r="L766" s="29"/>
      <c r="M766" s="29"/>
    </row>
    <row r="767">
      <c r="L767" s="29"/>
      <c r="M767" s="29"/>
    </row>
    <row r="768">
      <c r="L768" s="29"/>
      <c r="M768" s="29"/>
    </row>
    <row r="769">
      <c r="L769" s="29"/>
      <c r="M769" s="29"/>
    </row>
    <row r="770">
      <c r="L770" s="29"/>
      <c r="M770" s="29"/>
    </row>
    <row r="771">
      <c r="L771" s="29"/>
      <c r="M771" s="29"/>
    </row>
    <row r="772">
      <c r="L772" s="29"/>
      <c r="M772" s="29"/>
    </row>
    <row r="773">
      <c r="L773" s="29"/>
      <c r="M773" s="29"/>
    </row>
    <row r="774">
      <c r="L774" s="29"/>
      <c r="M774" s="29"/>
    </row>
    <row r="775">
      <c r="L775" s="29"/>
      <c r="M775" s="29"/>
    </row>
    <row r="776">
      <c r="L776" s="29"/>
      <c r="M776" s="29"/>
    </row>
    <row r="777">
      <c r="L777" s="29"/>
      <c r="M777" s="29"/>
    </row>
    <row r="778">
      <c r="L778" s="29"/>
      <c r="M778" s="29"/>
    </row>
    <row r="779">
      <c r="L779" s="29"/>
      <c r="M779" s="29"/>
    </row>
    <row r="780">
      <c r="L780" s="29"/>
      <c r="M780" s="29"/>
    </row>
    <row r="781">
      <c r="L781" s="29"/>
      <c r="M781" s="29"/>
    </row>
    <row r="782">
      <c r="L782" s="29"/>
      <c r="M782" s="29"/>
    </row>
    <row r="783">
      <c r="L783" s="29"/>
      <c r="M783" s="29"/>
    </row>
    <row r="784">
      <c r="L784" s="29"/>
      <c r="M784" s="29"/>
    </row>
    <row r="785">
      <c r="L785" s="29"/>
      <c r="M785" s="29"/>
    </row>
    <row r="786">
      <c r="L786" s="29"/>
      <c r="M786" s="29"/>
    </row>
    <row r="787">
      <c r="L787" s="29"/>
      <c r="M787" s="29"/>
    </row>
    <row r="788">
      <c r="L788" s="29"/>
      <c r="M788" s="29"/>
    </row>
    <row r="789">
      <c r="L789" s="29"/>
      <c r="M789" s="29"/>
    </row>
    <row r="790">
      <c r="L790" s="29"/>
      <c r="M790" s="29"/>
    </row>
    <row r="791">
      <c r="L791" s="29"/>
      <c r="M791" s="29"/>
    </row>
    <row r="792">
      <c r="L792" s="29"/>
      <c r="M792" s="29"/>
    </row>
    <row r="793">
      <c r="L793" s="29"/>
      <c r="M793" s="29"/>
    </row>
    <row r="794">
      <c r="L794" s="29"/>
      <c r="M794" s="29"/>
    </row>
    <row r="795">
      <c r="L795" s="29"/>
      <c r="M795" s="29"/>
    </row>
    <row r="796">
      <c r="L796" s="29"/>
      <c r="M796" s="29"/>
    </row>
    <row r="797">
      <c r="L797" s="29"/>
      <c r="M797" s="29"/>
    </row>
    <row r="798">
      <c r="L798" s="29"/>
      <c r="M798" s="29"/>
    </row>
    <row r="799">
      <c r="L799" s="29"/>
      <c r="M799" s="29"/>
    </row>
    <row r="800">
      <c r="L800" s="29"/>
      <c r="M800" s="29"/>
    </row>
    <row r="801">
      <c r="L801" s="29"/>
      <c r="M801" s="29"/>
    </row>
    <row r="802">
      <c r="L802" s="29"/>
      <c r="M802" s="29"/>
    </row>
    <row r="803">
      <c r="L803" s="29"/>
      <c r="M803" s="29"/>
    </row>
    <row r="804">
      <c r="L804" s="29"/>
      <c r="M804" s="29"/>
    </row>
    <row r="805">
      <c r="L805" s="29"/>
      <c r="M805" s="29"/>
    </row>
    <row r="806">
      <c r="L806" s="29"/>
      <c r="M806" s="29"/>
    </row>
    <row r="807">
      <c r="L807" s="29"/>
      <c r="M807" s="29"/>
    </row>
    <row r="808">
      <c r="L808" s="29"/>
      <c r="M808" s="29"/>
    </row>
    <row r="809">
      <c r="L809" s="29"/>
      <c r="M809" s="29"/>
    </row>
    <row r="810">
      <c r="L810" s="29"/>
      <c r="M810" s="29"/>
    </row>
    <row r="811">
      <c r="L811" s="29"/>
      <c r="M811" s="29"/>
    </row>
    <row r="812">
      <c r="L812" s="29"/>
      <c r="M812" s="29"/>
    </row>
    <row r="813">
      <c r="L813" s="29"/>
      <c r="M813" s="29"/>
    </row>
    <row r="814">
      <c r="L814" s="29"/>
      <c r="M814" s="29"/>
    </row>
    <row r="815">
      <c r="L815" s="29"/>
      <c r="M815" s="29"/>
    </row>
    <row r="816">
      <c r="L816" s="29"/>
      <c r="M816" s="29"/>
    </row>
    <row r="817">
      <c r="L817" s="29"/>
      <c r="M817" s="29"/>
    </row>
    <row r="818">
      <c r="L818" s="29"/>
      <c r="M818" s="29"/>
    </row>
    <row r="819">
      <c r="L819" s="29"/>
      <c r="M819" s="29"/>
    </row>
    <row r="820">
      <c r="L820" s="29"/>
      <c r="M820" s="29"/>
    </row>
    <row r="821">
      <c r="L821" s="29"/>
      <c r="M821" s="29"/>
    </row>
    <row r="822">
      <c r="L822" s="29"/>
      <c r="M822" s="29"/>
    </row>
    <row r="823">
      <c r="L823" s="29"/>
      <c r="M823" s="29"/>
    </row>
    <row r="824">
      <c r="L824" s="29"/>
      <c r="M824" s="29"/>
    </row>
    <row r="825">
      <c r="L825" s="29"/>
      <c r="M825" s="29"/>
    </row>
    <row r="826">
      <c r="L826" s="29"/>
      <c r="M826" s="29"/>
    </row>
    <row r="827">
      <c r="L827" s="29"/>
      <c r="M827" s="29"/>
    </row>
    <row r="828">
      <c r="L828" s="29"/>
      <c r="M828" s="29"/>
    </row>
    <row r="829">
      <c r="L829" s="29"/>
      <c r="M829" s="29"/>
    </row>
    <row r="830">
      <c r="L830" s="29"/>
      <c r="M830" s="29"/>
    </row>
    <row r="831">
      <c r="L831" s="29"/>
      <c r="M831" s="29"/>
    </row>
    <row r="832">
      <c r="L832" s="29"/>
      <c r="M832" s="29"/>
    </row>
    <row r="833">
      <c r="L833" s="29"/>
      <c r="M833" s="29"/>
    </row>
    <row r="834">
      <c r="L834" s="29"/>
      <c r="M834" s="29"/>
    </row>
    <row r="835">
      <c r="L835" s="29"/>
      <c r="M835" s="29"/>
    </row>
    <row r="836">
      <c r="L836" s="29"/>
      <c r="M836" s="29"/>
    </row>
    <row r="837">
      <c r="L837" s="29"/>
      <c r="M837" s="29"/>
    </row>
    <row r="838">
      <c r="L838" s="29"/>
      <c r="M838" s="29"/>
    </row>
    <row r="839">
      <c r="L839" s="29"/>
      <c r="M839" s="29"/>
    </row>
    <row r="840">
      <c r="L840" s="29"/>
      <c r="M840" s="29"/>
    </row>
    <row r="841">
      <c r="L841" s="29"/>
      <c r="M841" s="29"/>
    </row>
    <row r="842">
      <c r="L842" s="29"/>
      <c r="M842" s="29"/>
    </row>
    <row r="843">
      <c r="L843" s="29"/>
      <c r="M843" s="29"/>
    </row>
    <row r="844">
      <c r="L844" s="29"/>
      <c r="M844" s="29"/>
    </row>
    <row r="845">
      <c r="L845" s="29"/>
      <c r="M845" s="29"/>
    </row>
    <row r="846">
      <c r="L846" s="29"/>
      <c r="M846" s="29"/>
    </row>
    <row r="847">
      <c r="L847" s="29"/>
      <c r="M847" s="29"/>
    </row>
    <row r="848">
      <c r="L848" s="29"/>
      <c r="M848" s="29"/>
    </row>
    <row r="849">
      <c r="L849" s="29"/>
      <c r="M849" s="29"/>
    </row>
    <row r="850">
      <c r="L850" s="29"/>
      <c r="M850" s="29"/>
    </row>
    <row r="851">
      <c r="L851" s="29"/>
      <c r="M851" s="29"/>
    </row>
    <row r="852">
      <c r="L852" s="29"/>
      <c r="M852" s="29"/>
    </row>
    <row r="853">
      <c r="L853" s="29"/>
      <c r="M853" s="29"/>
    </row>
    <row r="854">
      <c r="L854" s="29"/>
      <c r="M854" s="29"/>
    </row>
    <row r="855">
      <c r="L855" s="29"/>
      <c r="M855" s="29"/>
    </row>
    <row r="856">
      <c r="L856" s="29"/>
      <c r="M856" s="29"/>
    </row>
    <row r="857">
      <c r="L857" s="29"/>
      <c r="M857" s="29"/>
    </row>
    <row r="858">
      <c r="L858" s="29"/>
      <c r="M858" s="29"/>
    </row>
    <row r="859">
      <c r="L859" s="29"/>
      <c r="M859" s="29"/>
    </row>
    <row r="860">
      <c r="L860" s="29"/>
      <c r="M860" s="29"/>
    </row>
    <row r="861">
      <c r="L861" s="29"/>
      <c r="M861" s="29"/>
    </row>
    <row r="862">
      <c r="L862" s="29"/>
      <c r="M862" s="29"/>
    </row>
    <row r="863">
      <c r="L863" s="29"/>
      <c r="M863" s="29"/>
    </row>
    <row r="864">
      <c r="L864" s="29"/>
      <c r="M864" s="29"/>
    </row>
    <row r="865">
      <c r="L865" s="29"/>
      <c r="M865" s="29"/>
    </row>
    <row r="866">
      <c r="L866" s="29"/>
      <c r="M866" s="29"/>
    </row>
    <row r="867">
      <c r="L867" s="29"/>
      <c r="M867" s="29"/>
    </row>
    <row r="868">
      <c r="L868" s="29"/>
      <c r="M868" s="29"/>
    </row>
    <row r="869">
      <c r="L869" s="29"/>
      <c r="M869" s="29"/>
    </row>
    <row r="870">
      <c r="L870" s="29"/>
      <c r="M870" s="29"/>
    </row>
    <row r="871">
      <c r="L871" s="29"/>
      <c r="M871" s="29"/>
    </row>
    <row r="872">
      <c r="L872" s="29"/>
      <c r="M872" s="29"/>
    </row>
    <row r="873">
      <c r="L873" s="29"/>
      <c r="M873" s="29"/>
    </row>
    <row r="874">
      <c r="L874" s="29"/>
      <c r="M874" s="29"/>
    </row>
    <row r="875">
      <c r="L875" s="29"/>
      <c r="M875" s="29"/>
    </row>
    <row r="876">
      <c r="L876" s="29"/>
      <c r="M876" s="29"/>
    </row>
    <row r="877">
      <c r="L877" s="29"/>
      <c r="M877" s="29"/>
    </row>
    <row r="878">
      <c r="L878" s="29"/>
      <c r="M878" s="29"/>
    </row>
    <row r="879">
      <c r="L879" s="29"/>
      <c r="M879" s="29"/>
    </row>
    <row r="880">
      <c r="L880" s="29"/>
      <c r="M880" s="29"/>
    </row>
    <row r="881">
      <c r="L881" s="29"/>
      <c r="M881" s="29"/>
    </row>
    <row r="882">
      <c r="L882" s="29"/>
      <c r="M882" s="29"/>
    </row>
    <row r="883">
      <c r="L883" s="29"/>
      <c r="M883" s="29"/>
    </row>
    <row r="884">
      <c r="L884" s="29"/>
      <c r="M884" s="29"/>
    </row>
    <row r="885">
      <c r="L885" s="29"/>
      <c r="M885" s="29"/>
    </row>
    <row r="886">
      <c r="L886" s="29"/>
      <c r="M886" s="29"/>
    </row>
    <row r="887">
      <c r="L887" s="29"/>
      <c r="M887" s="29"/>
    </row>
    <row r="888">
      <c r="L888" s="29"/>
      <c r="M888" s="29"/>
    </row>
    <row r="889">
      <c r="L889" s="29"/>
      <c r="M889" s="29"/>
    </row>
    <row r="890">
      <c r="L890" s="29"/>
      <c r="M890" s="29"/>
    </row>
    <row r="891">
      <c r="L891" s="29"/>
      <c r="M891" s="29"/>
    </row>
    <row r="892">
      <c r="L892" s="29"/>
      <c r="M892" s="29"/>
    </row>
    <row r="893">
      <c r="L893" s="29"/>
      <c r="M893" s="29"/>
    </row>
    <row r="894">
      <c r="L894" s="29"/>
      <c r="M894" s="29"/>
    </row>
    <row r="895">
      <c r="L895" s="29"/>
      <c r="M895" s="29"/>
    </row>
    <row r="896">
      <c r="L896" s="29"/>
      <c r="M896" s="29"/>
    </row>
    <row r="897">
      <c r="L897" s="29"/>
      <c r="M897" s="29"/>
    </row>
    <row r="898">
      <c r="L898" s="29"/>
      <c r="M898" s="29"/>
    </row>
    <row r="899">
      <c r="L899" s="29"/>
      <c r="M899" s="29"/>
    </row>
    <row r="900">
      <c r="L900" s="29"/>
      <c r="M900" s="29"/>
    </row>
    <row r="901">
      <c r="L901" s="29"/>
      <c r="M901" s="29"/>
    </row>
    <row r="902">
      <c r="L902" s="29"/>
      <c r="M902" s="29"/>
    </row>
    <row r="903">
      <c r="L903" s="29"/>
      <c r="M903" s="29"/>
    </row>
    <row r="904">
      <c r="L904" s="29"/>
      <c r="M904" s="29"/>
    </row>
    <row r="905">
      <c r="L905" s="29"/>
      <c r="M905" s="29"/>
    </row>
    <row r="906">
      <c r="L906" s="29"/>
      <c r="M906" s="29"/>
    </row>
    <row r="907">
      <c r="L907" s="29"/>
      <c r="M907" s="29"/>
    </row>
    <row r="908">
      <c r="L908" s="29"/>
      <c r="M908" s="29"/>
    </row>
    <row r="909">
      <c r="L909" s="29"/>
      <c r="M909" s="29"/>
    </row>
    <row r="910">
      <c r="L910" s="29"/>
      <c r="M910" s="29"/>
    </row>
    <row r="911">
      <c r="L911" s="29"/>
      <c r="M911" s="29"/>
    </row>
    <row r="912">
      <c r="L912" s="29"/>
      <c r="M912" s="29"/>
    </row>
    <row r="913">
      <c r="L913" s="29"/>
      <c r="M913" s="29"/>
    </row>
    <row r="914">
      <c r="L914" s="29"/>
      <c r="M914" s="29"/>
    </row>
    <row r="915">
      <c r="L915" s="29"/>
      <c r="M915" s="29"/>
    </row>
    <row r="916">
      <c r="L916" s="29"/>
      <c r="M916" s="29"/>
    </row>
    <row r="917">
      <c r="L917" s="29"/>
      <c r="M917" s="29"/>
    </row>
    <row r="918">
      <c r="L918" s="29"/>
      <c r="M918" s="29"/>
    </row>
    <row r="919">
      <c r="L919" s="29"/>
      <c r="M919" s="29"/>
    </row>
    <row r="920">
      <c r="L920" s="29"/>
      <c r="M920" s="29"/>
    </row>
    <row r="921">
      <c r="L921" s="29"/>
      <c r="M921" s="29"/>
    </row>
    <row r="922">
      <c r="L922" s="29"/>
      <c r="M922" s="29"/>
    </row>
    <row r="923">
      <c r="L923" s="29"/>
      <c r="M923" s="29"/>
    </row>
    <row r="924">
      <c r="L924" s="29"/>
      <c r="M924" s="29"/>
    </row>
    <row r="925">
      <c r="L925" s="29"/>
      <c r="M925" s="29"/>
    </row>
    <row r="926">
      <c r="L926" s="29"/>
      <c r="M926" s="29"/>
    </row>
    <row r="927">
      <c r="L927" s="29"/>
      <c r="M927" s="29"/>
    </row>
    <row r="928">
      <c r="L928" s="29"/>
      <c r="M928" s="29"/>
    </row>
    <row r="929">
      <c r="L929" s="29"/>
      <c r="M929" s="29"/>
    </row>
    <row r="930">
      <c r="L930" s="29"/>
      <c r="M930" s="29"/>
    </row>
    <row r="931">
      <c r="L931" s="29"/>
      <c r="M931" s="29"/>
    </row>
    <row r="932">
      <c r="L932" s="29"/>
      <c r="M932" s="29"/>
    </row>
    <row r="933">
      <c r="L933" s="29"/>
      <c r="M933" s="29"/>
    </row>
    <row r="934">
      <c r="L934" s="29"/>
      <c r="M934" s="29"/>
    </row>
    <row r="935">
      <c r="L935" s="29"/>
      <c r="M935" s="29"/>
    </row>
    <row r="936">
      <c r="L936" s="29"/>
      <c r="M936" s="29"/>
    </row>
    <row r="937">
      <c r="L937" s="29"/>
      <c r="M937" s="29"/>
    </row>
    <row r="938">
      <c r="L938" s="29"/>
      <c r="M938" s="29"/>
    </row>
    <row r="939">
      <c r="L939" s="29"/>
      <c r="M939" s="29"/>
    </row>
    <row r="940">
      <c r="L940" s="29"/>
      <c r="M940" s="29"/>
    </row>
    <row r="941">
      <c r="L941" s="29"/>
      <c r="M941" s="29"/>
    </row>
    <row r="942">
      <c r="L942" s="29"/>
      <c r="M942" s="29"/>
    </row>
    <row r="943">
      <c r="L943" s="29"/>
      <c r="M943" s="29"/>
    </row>
    <row r="944">
      <c r="L944" s="29"/>
      <c r="M944" s="29"/>
    </row>
    <row r="945">
      <c r="L945" s="29"/>
      <c r="M945" s="29"/>
    </row>
    <row r="946">
      <c r="L946" s="29"/>
      <c r="M946" s="29"/>
    </row>
    <row r="947">
      <c r="L947" s="29"/>
      <c r="M947" s="29"/>
    </row>
    <row r="948">
      <c r="L948" s="29"/>
      <c r="M948" s="29"/>
    </row>
    <row r="949">
      <c r="L949" s="29"/>
      <c r="M949" s="29"/>
    </row>
    <row r="950">
      <c r="L950" s="29"/>
      <c r="M950" s="29"/>
    </row>
    <row r="951">
      <c r="L951" s="29"/>
      <c r="M951" s="29"/>
    </row>
    <row r="952">
      <c r="L952" s="29"/>
      <c r="M952" s="29"/>
    </row>
    <row r="953">
      <c r="L953" s="29"/>
      <c r="M953" s="29"/>
    </row>
    <row r="954">
      <c r="L954" s="29"/>
      <c r="M954" s="29"/>
    </row>
    <row r="955">
      <c r="L955" s="29"/>
      <c r="M955" s="29"/>
    </row>
    <row r="956">
      <c r="L956" s="29"/>
      <c r="M956" s="29"/>
    </row>
    <row r="957">
      <c r="L957" s="29"/>
      <c r="M957" s="29"/>
    </row>
    <row r="958">
      <c r="L958" s="29"/>
      <c r="M958" s="29"/>
    </row>
    <row r="959">
      <c r="L959" s="29"/>
      <c r="M959" s="29"/>
    </row>
    <row r="960">
      <c r="L960" s="29"/>
      <c r="M960" s="29"/>
    </row>
    <row r="961">
      <c r="L961" s="29"/>
      <c r="M961" s="29"/>
    </row>
    <row r="962">
      <c r="L962" s="29"/>
      <c r="M962" s="29"/>
    </row>
    <row r="963">
      <c r="L963" s="29"/>
      <c r="M963" s="29"/>
    </row>
    <row r="964">
      <c r="L964" s="29"/>
      <c r="M964" s="29"/>
    </row>
    <row r="965">
      <c r="L965" s="29"/>
      <c r="M965" s="29"/>
    </row>
    <row r="966">
      <c r="L966" s="29"/>
      <c r="M966" s="29"/>
    </row>
    <row r="967">
      <c r="L967" s="29"/>
      <c r="M967" s="29"/>
    </row>
    <row r="968">
      <c r="L968" s="29"/>
      <c r="M968" s="29"/>
    </row>
    <row r="969">
      <c r="L969" s="29"/>
      <c r="M969" s="29"/>
    </row>
    <row r="970">
      <c r="L970" s="29"/>
      <c r="M970" s="29"/>
    </row>
    <row r="971">
      <c r="L971" s="29"/>
      <c r="M971" s="29"/>
    </row>
    <row r="972">
      <c r="L972" s="29"/>
      <c r="M972" s="29"/>
    </row>
    <row r="973">
      <c r="L973" s="29"/>
      <c r="M973" s="29"/>
    </row>
    <row r="974">
      <c r="L974" s="29"/>
      <c r="M974" s="29"/>
    </row>
    <row r="975">
      <c r="L975" s="29"/>
      <c r="M975" s="29"/>
    </row>
    <row r="976">
      <c r="L976" s="29"/>
      <c r="M976" s="29"/>
    </row>
    <row r="977">
      <c r="L977" s="29"/>
      <c r="M977" s="29"/>
    </row>
    <row r="978">
      <c r="L978" s="29"/>
      <c r="M978" s="29"/>
    </row>
    <row r="979">
      <c r="L979" s="29"/>
      <c r="M979" s="29"/>
    </row>
    <row r="980">
      <c r="L980" s="29"/>
      <c r="M980" s="29"/>
    </row>
    <row r="981">
      <c r="L981" s="29"/>
      <c r="M981" s="29"/>
    </row>
    <row r="982">
      <c r="L982" s="29"/>
      <c r="M982" s="29"/>
    </row>
    <row r="983">
      <c r="L983" s="29"/>
      <c r="M983" s="29"/>
    </row>
    <row r="984">
      <c r="L984" s="29"/>
      <c r="M984" s="29"/>
    </row>
    <row r="985">
      <c r="L985" s="29"/>
      <c r="M985" s="29"/>
    </row>
    <row r="986">
      <c r="L986" s="29"/>
      <c r="M986" s="29"/>
    </row>
    <row r="987">
      <c r="L987" s="29"/>
      <c r="M987" s="29"/>
    </row>
    <row r="988">
      <c r="L988" s="29"/>
      <c r="M988" s="29"/>
    </row>
    <row r="989">
      <c r="L989" s="29"/>
      <c r="M989" s="29"/>
    </row>
    <row r="990">
      <c r="L990" s="29"/>
      <c r="M990" s="29"/>
    </row>
    <row r="991">
      <c r="L991" s="29"/>
      <c r="M991" s="29"/>
    </row>
    <row r="992">
      <c r="L992" s="29"/>
      <c r="M992" s="29"/>
    </row>
    <row r="993">
      <c r="L993" s="29"/>
      <c r="M993" s="29"/>
    </row>
    <row r="994">
      <c r="L994" s="29"/>
      <c r="M994" s="29"/>
    </row>
    <row r="995">
      <c r="L995" s="29"/>
      <c r="M995" s="29"/>
    </row>
    <row r="996">
      <c r="L996" s="29"/>
      <c r="M996" s="29"/>
    </row>
    <row r="997">
      <c r="L997" s="29"/>
      <c r="M997" s="29"/>
    </row>
    <row r="998">
      <c r="L998" s="29"/>
      <c r="M998" s="29"/>
    </row>
    <row r="999">
      <c r="L999" s="29"/>
      <c r="M999" s="29"/>
    </row>
    <row r="1000">
      <c r="L1000" s="29"/>
      <c r="M1000" s="29"/>
    </row>
    <row r="1001">
      <c r="L1001" s="29"/>
      <c r="M1001" s="29"/>
    </row>
  </sheetData>
  <mergeCells count="4">
    <mergeCell ref="A1:E1"/>
    <mergeCell ref="R1:Y1"/>
    <mergeCell ref="A27:E27"/>
    <mergeCell ref="F27:K27"/>
  </mergeCells>
  <drawing r:id="rId1"/>
</worksheet>
</file>