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8"/>
  </bookViews>
  <sheets>
    <sheet name="Cp" sheetId="1" state="visible" r:id="rId2"/>
    <sheet name="dH" sheetId="2" state="visible" r:id="rId3"/>
    <sheet name="dG" sheetId="3" state="visible" r:id="rId4"/>
    <sheet name="Bidon_Chanal_water_octanol" sheetId="4" state="visible" r:id="rId5"/>
    <sheet name="Cabani dG_expt (vs Mobley_expt)" sheetId="5" state="visible" r:id="rId6"/>
    <sheet name="AA vs Neutral_compounds Summary" sheetId="6" state="visible" r:id="rId7"/>
    <sheet name="110 data with dG,dH,dS,Cp(expt)" sheetId="7" state="visible" r:id="rId8"/>
    <sheet name="What-is-wrong-with-Cp" sheetId="8" state="visible" r:id="rId9"/>
    <sheet name="Mintz dH Water-Octanol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<sst xmlns="http://schemas.openxmlformats.org/spreadsheetml/2006/main" count="2721" uniqueCount="1311">
  <si>
    <t xml:space="preserve">Cabani81 data</t>
  </si>
  <si>
    <t xml:space="preserve">Other refs data</t>
  </si>
  <si>
    <t xml:space="preserve">solute (Cabani81 data)</t>
  </si>
  <si>
    <t xml:space="preserve">Cp_2^inf | Cp,phi^o</t>
  </si>
  <si>
    <t xml:space="preserve">Cp_2^*(g)|Cp^g</t>
  </si>
  <si>
    <t xml:space="preserve">d(g,w)Cp_2</t>
  </si>
  <si>
    <t xml:space="preserve">solute (Other refs)</t>
  </si>
  <si>
    <t xml:space="preserve">12_diacetoxyethane</t>
  </si>
  <si>
    <t xml:space="preserve">2_methylbutan_2_ol</t>
  </si>
  <si>
    <t xml:space="preserve">12_dimethoxyethane</t>
  </si>
  <si>
    <t xml:space="preserve">2_methylpropan_1_ol</t>
  </si>
  <si>
    <t xml:space="preserve">12_ethanediol</t>
  </si>
  <si>
    <t xml:space="preserve">2_methylpropan_2_ol</t>
  </si>
  <si>
    <t xml:space="preserve">14_dimethyl_piperazine</t>
  </si>
  <si>
    <t xml:space="preserve">2_methylpropane</t>
  </si>
  <si>
    <t xml:space="preserve">14_dioxane</t>
  </si>
  <si>
    <t xml:space="preserve">22_dimethylpropane</t>
  </si>
  <si>
    <t xml:space="preserve">2_butoxyethanol</t>
  </si>
  <si>
    <t xml:space="preserve">benzene</t>
  </si>
  <si>
    <t xml:space="preserve">2_ethoxyethanol</t>
  </si>
  <si>
    <t xml:space="preserve">but_1_ene</t>
  </si>
  <si>
    <t xml:space="preserve">2_methoxyethanol</t>
  </si>
  <si>
    <t xml:space="preserve">butan_1_ol</t>
  </si>
  <si>
    <t xml:space="preserve">butan_2_ol</t>
  </si>
  <si>
    <t xml:space="preserve">cycloheptanol</t>
  </si>
  <si>
    <t xml:space="preserve">cyclohexane</t>
  </si>
  <si>
    <t xml:space="preserve">cyclohexanol</t>
  </si>
  <si>
    <t xml:space="preserve">2_methylpropene</t>
  </si>
  <si>
    <t xml:space="preserve">cyclopentanol</t>
  </si>
  <si>
    <t xml:space="preserve">2_methylpyridine</t>
  </si>
  <si>
    <t xml:space="preserve">cyclopropane</t>
  </si>
  <si>
    <t xml:space="preserve">2_propoxyethanol</t>
  </si>
  <si>
    <t xml:space="preserve">di_n_propyl_sulfide</t>
  </si>
  <si>
    <t xml:space="preserve">diethyl_disulfide</t>
  </si>
  <si>
    <t xml:space="preserve">24_dimethylpentan_3_one</t>
  </si>
  <si>
    <t xml:space="preserve">diethyl_sulfide</t>
  </si>
  <si>
    <t xml:space="preserve">26_dimethylpyridine</t>
  </si>
  <si>
    <t xml:space="preserve">dimethyl_disulfide</t>
  </si>
  <si>
    <t xml:space="preserve">3_methylpyridine</t>
  </si>
  <si>
    <t xml:space="preserve">dimethyl_sulfide</t>
  </si>
  <si>
    <t xml:space="preserve">3_nitrophenol</t>
  </si>
  <si>
    <t xml:space="preserve">ethane</t>
  </si>
  <si>
    <t xml:space="preserve">4_methylpentan_2_one</t>
  </si>
  <si>
    <t xml:space="preserve">ethanol</t>
  </si>
  <si>
    <t xml:space="preserve">4_methylpyridine</t>
  </si>
  <si>
    <t xml:space="preserve">ethene</t>
  </si>
  <si>
    <t xml:space="preserve">4_nitrophenol</t>
  </si>
  <si>
    <t xml:space="preserve">ethylbenzene</t>
  </si>
  <si>
    <t xml:space="preserve">acenaphthene</t>
  </si>
  <si>
    <t xml:space="preserve">ethyne</t>
  </si>
  <si>
    <t xml:space="preserve">acetaldehyde</t>
  </si>
  <si>
    <t xml:space="preserve">heptan_1_ol</t>
  </si>
  <si>
    <t xml:space="preserve">acetic_acid</t>
  </si>
  <si>
    <t xml:space="preserve">hexan_1_ol</t>
  </si>
  <si>
    <t xml:space="preserve">anthracene</t>
  </si>
  <si>
    <t xml:space="preserve">hexan_3_ol</t>
  </si>
  <si>
    <t xml:space="preserve">methane</t>
  </si>
  <si>
    <t xml:space="preserve">bromomethane</t>
  </si>
  <si>
    <t xml:space="preserve">methanol</t>
  </si>
  <si>
    <t xml:space="preserve">but_1_yne</t>
  </si>
  <si>
    <t xml:space="preserve">n_butane</t>
  </si>
  <si>
    <t xml:space="preserve">buta_13_diene</t>
  </si>
  <si>
    <t xml:space="preserve">n_hexane</t>
  </si>
  <si>
    <t xml:space="preserve">n_pentane</t>
  </si>
  <si>
    <t xml:space="preserve">n_propanethiol</t>
  </si>
  <si>
    <t xml:space="preserve">n_propylbenzene</t>
  </si>
  <si>
    <t xml:space="preserve">butanoic_acid</t>
  </si>
  <si>
    <t xml:space="preserve">octan_1_ol</t>
  </si>
  <si>
    <t xml:space="preserve">butanone</t>
  </si>
  <si>
    <t xml:space="preserve">pentan_1_ol</t>
  </si>
  <si>
    <t xml:space="preserve">chlorodifluoromethane</t>
  </si>
  <si>
    <t xml:space="preserve">pentan_3_ol</t>
  </si>
  <si>
    <t xml:space="preserve">chloroethylene</t>
  </si>
  <si>
    <t xml:space="preserve">prop_2_en_1_ol</t>
  </si>
  <si>
    <t xml:space="preserve">chlorofluoromethane</t>
  </si>
  <si>
    <t xml:space="preserve">propan_1_ol</t>
  </si>
  <si>
    <t xml:space="preserve">chloromethane</t>
  </si>
  <si>
    <t xml:space="preserve">propan_2_ol</t>
  </si>
  <si>
    <t xml:space="preserve">propane</t>
  </si>
  <si>
    <t xml:space="preserve">propene</t>
  </si>
  <si>
    <t xml:space="preserve">toluene</t>
  </si>
  <si>
    <t xml:space="preserve">cyclohexylamine</t>
  </si>
  <si>
    <t xml:space="preserve">di_n_butylamine</t>
  </si>
  <si>
    <t xml:space="preserve">di_n_propylamine</t>
  </si>
  <si>
    <t xml:space="preserve">diethylamine</t>
  </si>
  <si>
    <t xml:space="preserve">dimethoxymethane</t>
  </si>
  <si>
    <t xml:space="preserve">dimethyl_sulfoxide</t>
  </si>
  <si>
    <t xml:space="preserve">dimethylamine</t>
  </si>
  <si>
    <t xml:space="preserve">ethanamide</t>
  </si>
  <si>
    <t xml:space="preserve">ethyl_acetate</t>
  </si>
  <si>
    <t xml:space="preserve">fluorene</t>
  </si>
  <si>
    <t xml:space="preserve">fluoromethane</t>
  </si>
  <si>
    <t xml:space="preserve">heptan_2_one</t>
  </si>
  <si>
    <t xml:space="preserve">heptan_4_one</t>
  </si>
  <si>
    <t xml:space="preserve">hexafluoropropene</t>
  </si>
  <si>
    <t xml:space="preserve">imidazole</t>
  </si>
  <si>
    <t xml:space="preserve">iodomethane</t>
  </si>
  <si>
    <t xml:space="preserve">m_xylene</t>
  </si>
  <si>
    <t xml:space="preserve">methyl_acetate</t>
  </si>
  <si>
    <t xml:space="preserve">methylamine</t>
  </si>
  <si>
    <t xml:space="preserve">morpholine</t>
  </si>
  <si>
    <t xml:space="preserve">n_butylacetamide</t>
  </si>
  <si>
    <t xml:space="preserve">n_butylamine</t>
  </si>
  <si>
    <t xml:space="preserve">n_hexylamine</t>
  </si>
  <si>
    <t xml:space="preserve">N_methylacetamide</t>
  </si>
  <si>
    <t xml:space="preserve">N_methylmorpholine</t>
  </si>
  <si>
    <t xml:space="preserve">N_methylpiperazine</t>
  </si>
  <si>
    <t xml:space="preserve">N_methylpiperidine</t>
  </si>
  <si>
    <t xml:space="preserve">n_pentylamine</t>
  </si>
  <si>
    <t xml:space="preserve">n_propylamine</t>
  </si>
  <si>
    <t xml:space="preserve">naphthalene</t>
  </si>
  <si>
    <t xml:space="preserve">NN_dimethylformamide</t>
  </si>
  <si>
    <t xml:space="preserve">p_cresol</t>
  </si>
  <si>
    <t xml:space="preserve">p_xylene</t>
  </si>
  <si>
    <t xml:space="preserve">pentan_3_one</t>
  </si>
  <si>
    <t xml:space="preserve">pentanoic_acid</t>
  </si>
  <si>
    <t xml:space="preserve">phenanthrene</t>
  </si>
  <si>
    <t xml:space="preserve">phenol</t>
  </si>
  <si>
    <t xml:space="preserve">piperazine</t>
  </si>
  <si>
    <t xml:space="preserve">piperidine</t>
  </si>
  <si>
    <t xml:space="preserve">propanoic_acid</t>
  </si>
  <si>
    <t xml:space="preserve">propanone</t>
  </si>
  <si>
    <t xml:space="preserve">propyne</t>
  </si>
  <si>
    <t xml:space="preserve">pyrene</t>
  </si>
  <si>
    <t xml:space="preserve">pyridine</t>
  </si>
  <si>
    <t xml:space="preserve">pyrrolidine</t>
  </si>
  <si>
    <t xml:space="preserve">quinoline</t>
  </si>
  <si>
    <t xml:space="preserve">tetrafluoromethane</t>
  </si>
  <si>
    <t xml:space="preserve">tetrahydrofuran</t>
  </si>
  <si>
    <t xml:space="preserve">tetrahydropyran</t>
  </si>
  <si>
    <t xml:space="preserve">trimethylamine</t>
  </si>
  <si>
    <t xml:space="preserve">solute</t>
  </si>
  <si>
    <r>
      <rPr>
        <b val="true"/>
        <sz val="12"/>
        <color rgb="FF000000"/>
        <rFont val="Calibri"/>
        <family val="2"/>
        <charset val="1"/>
      </rPr>
      <t xml:space="preserve">dH</t>
    </r>
    <r>
      <rPr>
        <b val="true"/>
        <sz val="8"/>
        <color rgb="FF000000"/>
        <rFont val="Calibri (Body)"/>
        <family val="0"/>
        <charset val="1"/>
      </rPr>
      <t xml:space="preserve">g-&gt;l</t>
    </r>
    <r>
      <rPr>
        <b val="true"/>
        <sz val="12"/>
        <color rgb="FF000000"/>
        <rFont val="Calibri"/>
        <family val="2"/>
        <charset val="1"/>
      </rPr>
      <t xml:space="preserve"> (kJ/mol)</t>
    </r>
  </si>
  <si>
    <r>
      <rPr>
        <b val="true"/>
        <sz val="12"/>
        <color rgb="FF000000"/>
        <rFont val="Calibri"/>
        <family val="2"/>
        <charset val="1"/>
      </rPr>
      <t xml:space="preserve">dH</t>
    </r>
    <r>
      <rPr>
        <b val="true"/>
        <sz val="8"/>
        <color rgb="FF000000"/>
        <rFont val="Calibri (Body)"/>
        <family val="0"/>
        <charset val="1"/>
      </rPr>
      <t xml:space="preserve">g-&gt;l</t>
    </r>
    <r>
      <rPr>
        <b val="true"/>
        <sz val="12"/>
        <color rgb="FF000000"/>
        <rFont val="Calibri"/>
        <family val="2"/>
        <charset val="1"/>
      </rPr>
      <t xml:space="preserve"> (kcal/mol)</t>
    </r>
  </si>
  <si>
    <r>
      <rPr>
        <b val="true"/>
        <sz val="12"/>
        <color rgb="FF000000"/>
        <rFont val="Calibri"/>
        <family val="2"/>
        <charset val="1"/>
      </rPr>
      <t xml:space="preserve">dH</t>
    </r>
    <r>
      <rPr>
        <b val="true"/>
        <sz val="8"/>
        <color rgb="FF000000"/>
        <rFont val="Calibri (Body)"/>
        <family val="0"/>
        <charset val="1"/>
      </rPr>
      <t xml:space="preserve">hyd  </t>
    </r>
    <r>
      <rPr>
        <b val="true"/>
        <sz val="11"/>
        <color rgb="FF000000"/>
        <rFont val="Calibri (Body)"/>
        <family val="0"/>
        <charset val="1"/>
      </rPr>
      <t xml:space="preserve">*^</t>
    </r>
  </si>
  <si>
    <t xml:space="preserve">dG (kcal/mol)</t>
  </si>
  <si>
    <r>
      <rPr>
        <b val="true"/>
        <sz val="12"/>
        <color rgb="FFFFFFFF"/>
        <rFont val="Calibri (Body)"/>
        <family val="0"/>
        <charset val="1"/>
      </rPr>
      <t xml:space="preserve">0</t>
    </r>
    <r>
      <rPr>
        <b val="true"/>
        <sz val="12"/>
        <color rgb="FF000000"/>
        <rFont val="Calibri"/>
        <family val="2"/>
        <charset val="1"/>
      </rPr>
      <t xml:space="preserve">-TdS (dG - dH</t>
    </r>
    <r>
      <rPr>
        <b val="true"/>
        <sz val="8"/>
        <color rgb="FF000000"/>
        <rFont val="Calibri (Body)"/>
        <family val="0"/>
        <charset val="1"/>
      </rPr>
      <t xml:space="preserve">hyd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</si>
  <si>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Notes</t>
  </si>
  <si>
    <t xml:space="preserve">solutes</t>
  </si>
  <si>
    <r>
      <rPr>
        <b val="true"/>
        <sz val="12"/>
        <color rgb="FF000000"/>
        <rFont val="Calibri"/>
        <family val="2"/>
        <charset val="1"/>
      </rPr>
      <t xml:space="preserve">dH</t>
    </r>
    <r>
      <rPr>
        <b val="true"/>
        <sz val="8"/>
        <color rgb="FF000000"/>
        <rFont val="Calibri (Body)"/>
        <family val="0"/>
        <charset val="1"/>
      </rPr>
      <t xml:space="preserve">hyd  </t>
    </r>
    <r>
      <rPr>
        <b val="true"/>
        <sz val="11"/>
        <color rgb="FF000000"/>
        <rFont val="Calibri (Body)"/>
        <family val="0"/>
        <charset val="1"/>
      </rPr>
      <t xml:space="preserve">*^</t>
    </r>
    <r>
      <rPr>
        <b val="true"/>
        <sz val="12"/>
        <color rgb="FF000000"/>
        <rFont val="Calibri"/>
        <family val="2"/>
        <charset val="1"/>
      </rPr>
      <t xml:space="preserve"> (kcal/mol)</t>
    </r>
  </si>
  <si>
    <t xml:space="preserve">*^  Transformed to the 1M gas standard state : ∆H_hyd(1 M) = ∆H_hyd(g,w)+ 0.6 kcal/ mol</t>
  </si>
  <si>
    <t xml:space="preserve">methanethiol</t>
  </si>
  <si>
    <t xml:space="preserve">methyl_ethyl_sulfide</t>
  </si>
  <si>
    <t xml:space="preserve">Interpolated from dH values of dimethyl_sulfide and diethyl_sulfide</t>
  </si>
  <si>
    <t xml:space="preserve">n_heptane</t>
  </si>
  <si>
    <r>
      <rPr>
        <sz val="9"/>
        <color rgb="FF000000"/>
        <rFont val="Arial"/>
        <family val="2"/>
        <charset val="1"/>
      </rPr>
      <t xml:space="preserve">See </t>
    </r>
    <r>
      <rPr>
        <b val="true"/>
        <i val="true"/>
        <sz val="9"/>
        <color rgb="FF000000"/>
        <rFont val="Arial"/>
        <family val="2"/>
        <charset val="1"/>
      </rPr>
      <t xml:space="preserve">Florian99 Table 2</t>
    </r>
    <r>
      <rPr>
        <sz val="9"/>
        <color rgb="FF000000"/>
        <rFont val="Arial"/>
        <family val="2"/>
        <charset val="1"/>
      </rPr>
      <t xml:space="preserve"> </t>
    </r>
    <r>
      <rPr>
        <b val="true"/>
        <i val="true"/>
        <sz val="9"/>
        <color rgb="FF000000"/>
        <rFont val="Arial"/>
        <family val="2"/>
        <charset val="1"/>
      </rPr>
      <t xml:space="preserve">comment e</t>
    </r>
    <r>
      <rPr>
        <sz val="9"/>
        <color rgb="FF000000"/>
        <rFont val="Arial"/>
        <family val="2"/>
        <charset val="1"/>
      </rPr>
      <t xml:space="preserve"> or </t>
    </r>
    <r>
      <rPr>
        <b val="true"/>
        <i val="true"/>
        <sz val="9"/>
        <color rgb="FF000000"/>
        <rFont val="Arial"/>
        <family val="2"/>
        <charset val="1"/>
      </rPr>
      <t xml:space="preserve">Bennaim98</t>
    </r>
  </si>
  <si>
    <t xml:space="preserve">n_octane</t>
  </si>
  <si>
    <t xml:space="preserve">2_methylbutane</t>
  </si>
  <si>
    <t xml:space="preserve">3_methyl_1h_indole</t>
  </si>
  <si>
    <r>
      <rPr>
        <b val="true"/>
        <sz val="12"/>
        <color rgb="FF000000"/>
        <rFont val="Calibri"/>
        <family val="2"/>
        <charset val="1"/>
      </rPr>
      <t xml:space="preserve">Approximated using the difference between dH of Tyr and p_cresol:  dH_</t>
    </r>
    <r>
      <rPr>
        <b val="true"/>
        <sz val="8"/>
        <color rgb="FF000000"/>
        <rFont val="Calibri (Body)"/>
        <family val="0"/>
        <charset val="1"/>
      </rPr>
      <t xml:space="preserve">3m1hindole</t>
    </r>
    <r>
      <rPr>
        <b val="true"/>
        <sz val="12"/>
        <color rgb="FF000000"/>
        <rFont val="Calibri"/>
        <family val="2"/>
        <charset val="1"/>
      </rPr>
      <t xml:space="preserve"> = dH</t>
    </r>
    <r>
      <rPr>
        <b val="true"/>
        <sz val="8"/>
        <color rgb="FF000000"/>
        <rFont val="Calibri (Body)"/>
        <family val="0"/>
        <charset val="1"/>
      </rPr>
      <t xml:space="preserve">Trp</t>
    </r>
    <r>
      <rPr>
        <b val="true"/>
        <sz val="12"/>
        <color rgb="FF000000"/>
        <rFont val="Calibri"/>
        <family val="2"/>
        <charset val="1"/>
      </rPr>
      <t xml:space="preserve">+(dH</t>
    </r>
    <r>
      <rPr>
        <b val="true"/>
        <sz val="8"/>
        <color rgb="FF000000"/>
        <rFont val="Calibri (Body)"/>
        <family val="0"/>
        <charset val="1"/>
      </rPr>
      <t xml:space="preserve">p_cresol</t>
    </r>
    <r>
      <rPr>
        <b val="true"/>
        <sz val="12"/>
        <color rgb="FF000000"/>
        <rFont val="Calibri"/>
        <family val="2"/>
        <charset val="1"/>
      </rPr>
      <t xml:space="preserve">-dH</t>
    </r>
    <r>
      <rPr>
        <b val="true"/>
        <sz val="8"/>
        <color rgb="FF000000"/>
        <rFont val="Calibri (Body)"/>
        <family val="0"/>
        <charset val="1"/>
      </rPr>
      <t xml:space="preserve">Tyr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</si>
  <si>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2_methylpentane</t>
  </si>
  <si>
    <t xml:space="preserve">References</t>
  </si>
  <si>
    <t xml:space="preserve">23_dimethylbutane</t>
  </si>
  <si>
    <t xml:space="preserve">^ Mobley09 expt</t>
  </si>
  <si>
    <t xml:space="preserve">^^ Cabani81</t>
  </si>
  <si>
    <t xml:space="preserve">side-chain analogs</t>
  </si>
  <si>
    <t xml:space="preserve">dG</t>
  </si>
  <si>
    <r>
      <rPr>
        <b val="true"/>
        <sz val="14"/>
        <color rgb="FF000000"/>
        <rFont val="Calibri (Body)"/>
        <family val="0"/>
        <charset val="1"/>
      </rPr>
      <t xml:space="preserve">dH</t>
    </r>
    <r>
      <rPr>
        <b val="true"/>
        <sz val="8"/>
        <color rgb="FF000000"/>
        <rFont val="Calibri (Body)"/>
        <family val="0"/>
        <charset val="1"/>
      </rPr>
      <t xml:space="preserve">hyd</t>
    </r>
  </si>
  <si>
    <t xml:space="preserve">-TdS</t>
  </si>
  <si>
    <t xml:space="preserve">Cp</t>
  </si>
  <si>
    <t xml:space="preserve">side-chain AA</t>
  </si>
  <si>
    <t xml:space="preserve">* Plyasunov99</t>
  </si>
  <si>
    <t xml:space="preserve">Ala </t>
  </si>
  <si>
    <t xml:space="preserve">** Plyasunova05</t>
  </si>
  <si>
    <t xml:space="preserve">Asn </t>
  </si>
  <si>
    <t xml:space="preserve">2_methyl_prop_1_ene</t>
  </si>
  <si>
    <t xml:space="preserve">*** Makhatadze93</t>
  </si>
  <si>
    <t xml:space="preserve">Cys</t>
  </si>
  <si>
    <t xml:space="preserve">2_methyl_but_2_ene</t>
  </si>
  <si>
    <t xml:space="preserve">**** Barone90</t>
  </si>
  <si>
    <t xml:space="preserve">Ile</t>
  </si>
  <si>
    <t xml:space="preserve">hex_1_ene</t>
  </si>
  <si>
    <t xml:space="preserve">Leu </t>
  </si>
  <si>
    <t xml:space="preserve">oct_1_ene</t>
  </si>
  <si>
    <t xml:space="preserve">Met </t>
  </si>
  <si>
    <t xml:space="preserve">Phe </t>
  </si>
  <si>
    <t xml:space="preserve">2_methylbuta_13_diene</t>
  </si>
  <si>
    <t xml:space="preserve">Ser </t>
  </si>
  <si>
    <t xml:space="preserve">Thr </t>
  </si>
  <si>
    <t xml:space="preserve">Trp </t>
  </si>
  <si>
    <t xml:space="preserve">Tyr</t>
  </si>
  <si>
    <t xml:space="preserve">Val</t>
  </si>
  <si>
    <t xml:space="preserve">cyclopentane</t>
  </si>
  <si>
    <t xml:space="preserve">methylcyclohexane</t>
  </si>
  <si>
    <t xml:space="preserve">cyclopentene</t>
  </si>
  <si>
    <t xml:space="preserve">cyclohexene</t>
  </si>
  <si>
    <t xml:space="preserve">cyclohepta_135_triene</t>
  </si>
  <si>
    <t xml:space="preserve">o_xylene</t>
  </si>
  <si>
    <t xml:space="preserve">123_trimethylbenzene</t>
  </si>
  <si>
    <t xml:space="preserve">124_trimethylbenzene</t>
  </si>
  <si>
    <t xml:space="preserve">135_trimethylbenzene</t>
  </si>
  <si>
    <t xml:space="preserve">isopropylbenzene</t>
  </si>
  <si>
    <t xml:space="preserve">n_butylbenzene</t>
  </si>
  <si>
    <t xml:space="preserve">n_pentylbenzene</t>
  </si>
  <si>
    <t xml:space="preserve">n_hexylbenzene</t>
  </si>
  <si>
    <t xml:space="preserve">heptan_4_ol</t>
  </si>
  <si>
    <t xml:space="preserve">ethanethiol</t>
  </si>
  <si>
    <t xml:space="preserve">n_butanethiol</t>
  </si>
  <si>
    <t xml:space="preserve">ethylamine</t>
  </si>
  <si>
    <t xml:space="preserve">pentan_2_one</t>
  </si>
  <si>
    <t xml:space="preserve">3_methylbutan_2_one</t>
  </si>
  <si>
    <t xml:space="preserve">hexan_2_one</t>
  </si>
  <si>
    <t xml:space="preserve">33_dimethylbutan_2_one</t>
  </si>
  <si>
    <t xml:space="preserve">nonan_2_one</t>
  </si>
  <si>
    <t xml:space="preserve">nonan_5_one</t>
  </si>
  <si>
    <t xml:space="preserve">o_cresol</t>
  </si>
  <si>
    <t xml:space="preserve">m_cresol</t>
  </si>
  <si>
    <t xml:space="preserve">2_ethylpyridine</t>
  </si>
  <si>
    <t xml:space="preserve">23_dimethylpyridine</t>
  </si>
  <si>
    <t xml:space="preserve">24_dimethylpyridine</t>
  </si>
  <si>
    <t xml:space="preserve">25_dimethylpyridine</t>
  </si>
  <si>
    <t xml:space="preserve">34_dimethylpyridine</t>
  </si>
  <si>
    <t xml:space="preserve">35_dimethylpyridine</t>
  </si>
  <si>
    <t xml:space="preserve">nitromethane</t>
  </si>
  <si>
    <t xml:space="preserve">111_trifluoropropan_2_ol</t>
  </si>
  <si>
    <t xml:space="preserve">2_chloropyridine</t>
  </si>
  <si>
    <t xml:space="preserve">222_trifluoroethanol</t>
  </si>
  <si>
    <t xml:space="preserve">3_chlorophenol</t>
  </si>
  <si>
    <t xml:space="preserve">3_chloropyridine</t>
  </si>
  <si>
    <t xml:space="preserve">4_bromophenol</t>
  </si>
  <si>
    <t xml:space="preserve">1_bromo_2_chloroethane</t>
  </si>
  <si>
    <t xml:space="preserve">asn </t>
  </si>
  <si>
    <t xml:space="preserve">1_bromo_2_methylpropane</t>
  </si>
  <si>
    <t xml:space="preserve">1_bromobutane</t>
  </si>
  <si>
    <t xml:space="preserve">1_bromoheptane</t>
  </si>
  <si>
    <t xml:space="preserve">1_bromohexane</t>
  </si>
  <si>
    <t xml:space="preserve">1_bromooctane</t>
  </si>
  <si>
    <t xml:space="preserve">1_bromopentane</t>
  </si>
  <si>
    <t xml:space="preserve">1_bromopropane</t>
  </si>
  <si>
    <t xml:space="preserve">1_chloro_222_trifluoroethane</t>
  </si>
  <si>
    <t xml:space="preserve">1_chlorobutane</t>
  </si>
  <si>
    <t xml:space="preserve">1_chloroheptane</t>
  </si>
  <si>
    <t xml:space="preserve">1_chlorohexane</t>
  </si>
  <si>
    <t xml:space="preserve">1_chloropentane</t>
  </si>
  <si>
    <t xml:space="preserve">1_chloropropane</t>
  </si>
  <si>
    <t xml:space="preserve">1_ethylnaphthalene</t>
  </si>
  <si>
    <t xml:space="preserve">1_iodobutane</t>
  </si>
  <si>
    <t xml:space="preserve">1_iodoheptane</t>
  </si>
  <si>
    <t xml:space="preserve">1_iodohexane</t>
  </si>
  <si>
    <t xml:space="preserve">1_iodopentane</t>
  </si>
  <si>
    <t xml:space="preserve">1_iodopropane</t>
  </si>
  <si>
    <t xml:space="preserve">1_methyl_imidazole</t>
  </si>
  <si>
    <t xml:space="preserve">1_methyl_pyrrole</t>
  </si>
  <si>
    <t xml:space="preserve">1_methylcyclohexene</t>
  </si>
  <si>
    <t xml:space="preserve">1_methylnaphthalene</t>
  </si>
  <si>
    <t xml:space="preserve">1_naphthol</t>
  </si>
  <si>
    <t xml:space="preserve">1_naphthylamine</t>
  </si>
  <si>
    <t xml:space="preserve">1_nitrobutane</t>
  </si>
  <si>
    <t xml:space="preserve">1_nitropentane</t>
  </si>
  <si>
    <t xml:space="preserve">1_nitropropane</t>
  </si>
  <si>
    <t xml:space="preserve">11_diacetoxyethane</t>
  </si>
  <si>
    <t xml:space="preserve">11_dichloroethane</t>
  </si>
  <si>
    <t xml:space="preserve">11_dichloroethene</t>
  </si>
  <si>
    <t xml:space="preserve">11_diethoxyethane</t>
  </si>
  <si>
    <t xml:space="preserve">11_difluoroethane</t>
  </si>
  <si>
    <t xml:space="preserve">111_trichloroethane</t>
  </si>
  <si>
    <t xml:space="preserve">111_trifluoro_222_trimethoxyethane</t>
  </si>
  <si>
    <t xml:space="preserve">111_trimethoxyethane</t>
  </si>
  <si>
    <t xml:space="preserve">1112_tetrachloroethane</t>
  </si>
  <si>
    <t xml:space="preserve">112_trichloro_122_trifluoroethane</t>
  </si>
  <si>
    <t xml:space="preserve">112_trichloroethane</t>
  </si>
  <si>
    <t xml:space="preserve">1122_tetrachloroethane</t>
  </si>
  <si>
    <t xml:space="preserve">12_dibromoethane</t>
  </si>
  <si>
    <t xml:space="preserve">12_dichlorobenzene</t>
  </si>
  <si>
    <t xml:space="preserve">12_dichloroethane</t>
  </si>
  <si>
    <t xml:space="preserve">12_dichloropropane</t>
  </si>
  <si>
    <t xml:space="preserve">12_diethoxyethane</t>
  </si>
  <si>
    <t xml:space="preserve">123_trichlorobenzene</t>
  </si>
  <si>
    <t xml:space="preserve">1234_tetrachlorobenzene</t>
  </si>
  <si>
    <t xml:space="preserve">1235_tetrachlorobenzene</t>
  </si>
  <si>
    <t xml:space="preserve">124_trichlorobenzene</t>
  </si>
  <si>
    <t xml:space="preserve">1245_tetrachlorobenzene</t>
  </si>
  <si>
    <t xml:space="preserve">13_dichlorobenzene</t>
  </si>
  <si>
    <t xml:space="preserve">13_dichloropropane</t>
  </si>
  <si>
    <t xml:space="preserve">13_dimethylnaphthalene</t>
  </si>
  <si>
    <t xml:space="preserve">135_trichlorobenzene</t>
  </si>
  <si>
    <t xml:space="preserve">14_dichlorobenzene</t>
  </si>
  <si>
    <t xml:space="preserve">14_dichlorobutane</t>
  </si>
  <si>
    <t xml:space="preserve">14_dimethylnaphthalene</t>
  </si>
  <si>
    <t xml:space="preserve">2_bromo_2_methylpropane</t>
  </si>
  <si>
    <t xml:space="preserve">2_bromopropane</t>
  </si>
  <si>
    <t xml:space="preserve">2_chloro_111_trimethoxyethane</t>
  </si>
  <si>
    <t xml:space="preserve">2_chloro_2_methylpropane</t>
  </si>
  <si>
    <t xml:space="preserve">2_chloroaniline</t>
  </si>
  <si>
    <t xml:space="preserve">2_chlorobutane</t>
  </si>
  <si>
    <t xml:space="preserve">2_chlorophenol</t>
  </si>
  <si>
    <t xml:space="preserve">2_chloropropane</t>
  </si>
  <si>
    <t xml:space="preserve">2_chlorotoluene</t>
  </si>
  <si>
    <t xml:space="preserve">2_ethylpyrazine</t>
  </si>
  <si>
    <t xml:space="preserve">2_ethyltoluene</t>
  </si>
  <si>
    <t xml:space="preserve">2_fluorophenol</t>
  </si>
  <si>
    <t xml:space="preserve">2_iodophenol</t>
  </si>
  <si>
    <t xml:space="preserve">2_iodopropane</t>
  </si>
  <si>
    <t xml:space="preserve">2_isobutylpyrazine</t>
  </si>
  <si>
    <t xml:space="preserve">2_methoxy_111_trimethoxyethane</t>
  </si>
  <si>
    <t xml:space="preserve">2_methoxyaniline</t>
  </si>
  <si>
    <t xml:space="preserve">2_methoxyethanamine</t>
  </si>
  <si>
    <t xml:space="preserve">2_methoxyphenol</t>
  </si>
  <si>
    <t xml:space="preserve">2_methylbut_2_ene</t>
  </si>
  <si>
    <t xml:space="preserve">2_methylbutan_1_ol</t>
  </si>
  <si>
    <t xml:space="preserve">2_methylhexane</t>
  </si>
  <si>
    <t xml:space="preserve">2_methylpent_1_ene</t>
  </si>
  <si>
    <t xml:space="preserve">2_methylpentan_2_ol</t>
  </si>
  <si>
    <t xml:space="preserve">2_methylpentan_3_ol</t>
  </si>
  <si>
    <t xml:space="preserve">2_methylpyrazine</t>
  </si>
  <si>
    <t xml:space="preserve">2_methyltetrahydrofuran</t>
  </si>
  <si>
    <t xml:space="preserve">2_methylthiophene</t>
  </si>
  <si>
    <t xml:space="preserve">2_naphthol</t>
  </si>
  <si>
    <t xml:space="preserve">2_naphthylamine</t>
  </si>
  <si>
    <t xml:space="preserve">2_nitroaniline</t>
  </si>
  <si>
    <t xml:space="preserve">2_nitrophenol</t>
  </si>
  <si>
    <t xml:space="preserve">2_nitropropane</t>
  </si>
  <si>
    <t xml:space="preserve">2_nitrotoluene</t>
  </si>
  <si>
    <t xml:space="preserve">2_phenylethanol</t>
  </si>
  <si>
    <t xml:space="preserve">22_dimethylbutane</t>
  </si>
  <si>
    <t xml:space="preserve">22_dimethylpentane</t>
  </si>
  <si>
    <t xml:space="preserve">224_trimethylpentane</t>
  </si>
  <si>
    <t xml:space="preserve">225_trimethylhexane</t>
  </si>
  <si>
    <t xml:space="preserve">23_dimethylbuta_13_diene</t>
  </si>
  <si>
    <t xml:space="preserve">23_dimethylnaphthalene</t>
  </si>
  <si>
    <t xml:space="preserve">23_dimethylpentane</t>
  </si>
  <si>
    <t xml:space="preserve">23_dimethylphenol</t>
  </si>
  <si>
    <t xml:space="preserve">234_trimethylpentane</t>
  </si>
  <si>
    <t xml:space="preserve">24_dimethylpentane</t>
  </si>
  <si>
    <t xml:space="preserve">24_dimethylphenol</t>
  </si>
  <si>
    <t xml:space="preserve">25_dimethylphenol</t>
  </si>
  <si>
    <t xml:space="preserve">25_dimethyltetrahydrofuran</t>
  </si>
  <si>
    <t xml:space="preserve">26_dimethylaniline</t>
  </si>
  <si>
    <t xml:space="preserve">26_dimethylnaphthalene</t>
  </si>
  <si>
    <t xml:space="preserve">26_dimethylphenol</t>
  </si>
  <si>
    <t xml:space="preserve">3_acetylpyridine</t>
  </si>
  <si>
    <t xml:space="preserve">3_chloroaniline</t>
  </si>
  <si>
    <t xml:space="preserve">3_chloroprop_1_ene</t>
  </si>
  <si>
    <t xml:space="preserve">3_cyanophenol</t>
  </si>
  <si>
    <t xml:space="preserve">3_cyanopyridine</t>
  </si>
  <si>
    <t xml:space="preserve">3_ethylphenol</t>
  </si>
  <si>
    <t xml:space="preserve">3_ethylpyridine</t>
  </si>
  <si>
    <t xml:space="preserve">3_formylpyridine</t>
  </si>
  <si>
    <t xml:space="preserve">3_hydroxybenzaldehyde</t>
  </si>
  <si>
    <t xml:space="preserve">3_methoxyaniline</t>
  </si>
  <si>
    <t xml:space="preserve">3_methoxyphenol</t>
  </si>
  <si>
    <t xml:space="preserve">3_methyl_but_1_ene</t>
  </si>
  <si>
    <t xml:space="preserve">3_methylbut_1_ene</t>
  </si>
  <si>
    <t xml:space="preserve">3_methylbutan_1_ol</t>
  </si>
  <si>
    <t xml:space="preserve">3_methylbutanoic_acid</t>
  </si>
  <si>
    <t xml:space="preserve">3_methylheptane</t>
  </si>
  <si>
    <t xml:space="preserve">3_methylhexane</t>
  </si>
  <si>
    <t xml:space="preserve">3_methylpentane</t>
  </si>
  <si>
    <t xml:space="preserve">3_nitroaniline</t>
  </si>
  <si>
    <t xml:space="preserve">3_nitrotoluene</t>
  </si>
  <si>
    <t xml:space="preserve">3_phenylpropanol</t>
  </si>
  <si>
    <t xml:space="preserve">33_dimethylpentane</t>
  </si>
  <si>
    <t xml:space="preserve">333_trimethoxypropionitrile</t>
  </si>
  <si>
    <t xml:space="preserve">34_dimethylphenol</t>
  </si>
  <si>
    <t xml:space="preserve">35_dimethylphenol</t>
  </si>
  <si>
    <t xml:space="preserve">4_acetylpyridine</t>
  </si>
  <si>
    <t xml:space="preserve">4_bromotoluene</t>
  </si>
  <si>
    <t xml:space="preserve">4_chloro_3_methylphenol</t>
  </si>
  <si>
    <t xml:space="preserve">4_chloroaniline</t>
  </si>
  <si>
    <t xml:space="preserve">4_chlorophenol</t>
  </si>
  <si>
    <t xml:space="preserve">4_cyanophenol</t>
  </si>
  <si>
    <t xml:space="preserve">4_cyanopyridine</t>
  </si>
  <si>
    <t xml:space="preserve">4_ethylphenol</t>
  </si>
  <si>
    <t xml:space="preserve">4_ethylpyridine</t>
  </si>
  <si>
    <t xml:space="preserve">4_ethyltoluene</t>
  </si>
  <si>
    <t xml:space="preserve">4_fluorophenol</t>
  </si>
  <si>
    <t xml:space="preserve">4_formylpyridine</t>
  </si>
  <si>
    <t xml:space="preserve">4_hydroxybenzaldehyde</t>
  </si>
  <si>
    <t xml:space="preserve">4_isopropyltoluene</t>
  </si>
  <si>
    <t xml:space="preserve">4_methoxyacetophenone</t>
  </si>
  <si>
    <t xml:space="preserve">4_methoxyaniline</t>
  </si>
  <si>
    <t xml:space="preserve">4_methyl_1h_imidazole</t>
  </si>
  <si>
    <t xml:space="preserve">4_methylacetophenone</t>
  </si>
  <si>
    <t xml:space="preserve">4_methylbenzaldehyde</t>
  </si>
  <si>
    <t xml:space="preserve">4_methylpentan_2_ol</t>
  </si>
  <si>
    <t xml:space="preserve">4_n_propylphenol</t>
  </si>
  <si>
    <t xml:space="preserve">4_nitroaniline</t>
  </si>
  <si>
    <t xml:space="preserve">4_tert_butylphenol</t>
  </si>
  <si>
    <t xml:space="preserve">acetonitrile</t>
  </si>
  <si>
    <t xml:space="preserve">acetophenone</t>
  </si>
  <si>
    <t xml:space="preserve">alpha_methylstyrene</t>
  </si>
  <si>
    <t xml:space="preserve">aniline</t>
  </si>
  <si>
    <t xml:space="preserve">anisole</t>
  </si>
  <si>
    <t xml:space="preserve">azetidine</t>
  </si>
  <si>
    <t xml:space="preserve">benzaldehyde</t>
  </si>
  <si>
    <t xml:space="preserve">benzamide</t>
  </si>
  <si>
    <t xml:space="preserve">benzonitrile</t>
  </si>
  <si>
    <t xml:space="preserve">benzotrifluoride</t>
  </si>
  <si>
    <t xml:space="preserve">benzyl_alcohol</t>
  </si>
  <si>
    <t xml:space="preserve">benzyl_bromide</t>
  </si>
  <si>
    <t xml:space="preserve">benzyl_chloride</t>
  </si>
  <si>
    <t xml:space="preserve">biphenyl</t>
  </si>
  <si>
    <t xml:space="preserve">bis_2_chloroethyl__ether</t>
  </si>
  <si>
    <t xml:space="preserve">bromobenzene</t>
  </si>
  <si>
    <t xml:space="preserve">bromoethane</t>
  </si>
  <si>
    <t xml:space="preserve">bromotrifluoromethane</t>
  </si>
  <si>
    <t xml:space="preserve">butanenitrile</t>
  </si>
  <si>
    <t xml:space="preserve">butyraldehyde</t>
  </si>
  <si>
    <t xml:space="preserve">chlorobenzene</t>
  </si>
  <si>
    <t xml:space="preserve">chloroethane</t>
  </si>
  <si>
    <t xml:space="preserve">cis_12_dimethylcyclohexane</t>
  </si>
  <si>
    <t xml:space="preserve">cyanobenzene</t>
  </si>
  <si>
    <t xml:space="preserve">cyclohexanone</t>
  </si>
  <si>
    <t xml:space="preserve">cyclopentanone</t>
  </si>
  <si>
    <t xml:space="preserve">decan_1_ol</t>
  </si>
  <si>
    <t xml:space="preserve">decan_2_one</t>
  </si>
  <si>
    <t xml:space="preserve">di_isopropyl_sulfide</t>
  </si>
  <si>
    <t xml:space="preserve">di_n_butyl_ether</t>
  </si>
  <si>
    <t xml:space="preserve">di_n_propyl_ether</t>
  </si>
  <si>
    <t xml:space="preserve">dibromomethane</t>
  </si>
  <si>
    <t xml:space="preserve">dichloromethane</t>
  </si>
  <si>
    <t xml:space="preserve">diethoxymethoxybenzene</t>
  </si>
  <si>
    <t xml:space="preserve">diethyl_ether</t>
  </si>
  <si>
    <t xml:space="preserve">diethyl_malonate</t>
  </si>
  <si>
    <t xml:space="preserve">diethyl_succinate</t>
  </si>
  <si>
    <t xml:space="preserve">diiodomethane</t>
  </si>
  <si>
    <t xml:space="preserve">diisopropyl_ether</t>
  </si>
  <si>
    <t xml:space="preserve">diisopropylamine</t>
  </si>
  <si>
    <t xml:space="preserve">dimethyl_ether</t>
  </si>
  <si>
    <t xml:space="preserve">dimethyl_sulfate</t>
  </si>
  <si>
    <t xml:space="preserve">dimethyl_sulfone</t>
  </si>
  <si>
    <t xml:space="preserve">E_12_dichloroethene</t>
  </si>
  <si>
    <t xml:space="preserve">E_but_2_enal</t>
  </si>
  <si>
    <t xml:space="preserve">E_hept_2_ene</t>
  </si>
  <si>
    <t xml:space="preserve">E_hex_2_enal</t>
  </si>
  <si>
    <t xml:space="preserve">E_oct_2_enal</t>
  </si>
  <si>
    <t xml:space="preserve">ethyl_benzoate</t>
  </si>
  <si>
    <t xml:space="preserve">ethyl_butanoate</t>
  </si>
  <si>
    <t xml:space="preserve">ethyl_formate</t>
  </si>
  <si>
    <t xml:space="preserve">ethyl_hexanoate</t>
  </si>
  <si>
    <t xml:space="preserve">ethyl_pentanoate</t>
  </si>
  <si>
    <t xml:space="preserve">ethyl_phenyl_ether</t>
  </si>
  <si>
    <t xml:space="preserve">ethyl_propanoate</t>
  </si>
  <si>
    <t xml:space="preserve">fluorobenzene</t>
  </si>
  <si>
    <t xml:space="preserve">formaldehyde</t>
  </si>
  <si>
    <t xml:space="preserve">halothane</t>
  </si>
  <si>
    <t xml:space="preserve">hept_1_ene</t>
  </si>
  <si>
    <t xml:space="preserve">hept_1_yne</t>
  </si>
  <si>
    <t xml:space="preserve">heptanal</t>
  </si>
  <si>
    <t xml:space="preserve">hex_1_yne</t>
  </si>
  <si>
    <t xml:space="preserve">hexa_15_diene</t>
  </si>
  <si>
    <t xml:space="preserve">hexanal</t>
  </si>
  <si>
    <t xml:space="preserve">hexanoic_acid</t>
  </si>
  <si>
    <t xml:space="preserve">hydrazine</t>
  </si>
  <si>
    <t xml:space="preserve">hydrogen_sulfide</t>
  </si>
  <si>
    <t xml:space="preserve">indane</t>
  </si>
  <si>
    <t xml:space="preserve">iodobenzene</t>
  </si>
  <si>
    <t xml:space="preserve">iodoethane</t>
  </si>
  <si>
    <t xml:space="preserve">isoamyl_acetate</t>
  </si>
  <si>
    <t xml:space="preserve">isoamyl_formate</t>
  </si>
  <si>
    <t xml:space="preserve">isobutyl_acetate</t>
  </si>
  <si>
    <t xml:space="preserve">isobutyl_formate</t>
  </si>
  <si>
    <t xml:space="preserve">isobutyl_isobutanoate</t>
  </si>
  <si>
    <t xml:space="preserve">isobutylbenzene</t>
  </si>
  <si>
    <t xml:space="preserve">isobutyraldehyde</t>
  </si>
  <si>
    <t xml:space="preserve">isoflurane</t>
  </si>
  <si>
    <t xml:space="preserve">isopropyl_acetate</t>
  </si>
  <si>
    <t xml:space="preserve">isopropyl_formate</t>
  </si>
  <si>
    <t xml:space="preserve">m_bis_trifluoromethyl__benzene</t>
  </si>
  <si>
    <t xml:space="preserve">methanesulfonyl_chloride</t>
  </si>
  <si>
    <t xml:space="preserve">methoxyflurane</t>
  </si>
  <si>
    <t xml:space="preserve">methyl_benzoate</t>
  </si>
  <si>
    <t xml:space="preserve">methyl_butanoate</t>
  </si>
  <si>
    <t xml:space="preserve">methyl_chloroacetate</t>
  </si>
  <si>
    <t xml:space="preserve">methyl_cyanoacetate</t>
  </si>
  <si>
    <t xml:space="preserve">methyl_cyclohexanecarboxylate</t>
  </si>
  <si>
    <t xml:space="preserve">methyl_cyclohexyl_ketone</t>
  </si>
  <si>
    <t xml:space="preserve">methyl_cyclopropanecarboxylate</t>
  </si>
  <si>
    <t xml:space="preserve">methyl_cyclopropyl_ketone</t>
  </si>
  <si>
    <t xml:space="preserve">methyl_ethyl_ether</t>
  </si>
  <si>
    <t xml:space="preserve">methyl_formate</t>
  </si>
  <si>
    <t xml:space="preserve">methyl_hexanoate</t>
  </si>
  <si>
    <t xml:space="preserve">methyl_isopropyl_ether</t>
  </si>
  <si>
    <t xml:space="preserve">methyl_methanesulfonate</t>
  </si>
  <si>
    <t xml:space="preserve">methyl_octanoate</t>
  </si>
  <si>
    <t xml:space="preserve">methyl_p_methoxybenzoate</t>
  </si>
  <si>
    <t xml:space="preserve">methyl_p_nitrobenzoate</t>
  </si>
  <si>
    <t xml:space="preserve">methyl_pentanoate</t>
  </si>
  <si>
    <t xml:space="preserve">methyl_propanoate</t>
  </si>
  <si>
    <t xml:space="preserve">methyl_propyl_ether</t>
  </si>
  <si>
    <t xml:space="preserve">methyl_t_butyl_ether</t>
  </si>
  <si>
    <t xml:space="preserve">methyl_tert_butyl_ether</t>
  </si>
  <si>
    <t xml:space="preserve">methyl_trifluoroacetate</t>
  </si>
  <si>
    <t xml:space="preserve">methyl_trimethylacetate</t>
  </si>
  <si>
    <t xml:space="preserve">methylcyclopentane</t>
  </si>
  <si>
    <t xml:space="preserve">N_acetylpyrrolidine</t>
  </si>
  <si>
    <t xml:space="preserve">n_butyl_acetate</t>
  </si>
  <si>
    <t xml:space="preserve">n_decane</t>
  </si>
  <si>
    <t xml:space="preserve">n_heptylamine</t>
  </si>
  <si>
    <t xml:space="preserve">n_hexyl_acetate</t>
  </si>
  <si>
    <t xml:space="preserve">N_methyl_N__222_trifluoroethyl__aniline</t>
  </si>
  <si>
    <t xml:space="preserve">N_methylaniline</t>
  </si>
  <si>
    <t xml:space="preserve">n_nonane</t>
  </si>
  <si>
    <t xml:space="preserve">n_octylamine</t>
  </si>
  <si>
    <t xml:space="preserve">n_pentyl_acetate</t>
  </si>
  <si>
    <t xml:space="preserve">n_pentyl_propanoate</t>
  </si>
  <si>
    <t xml:space="preserve">n_pentylcyclopentane</t>
  </si>
  <si>
    <t xml:space="preserve">n_propyl_acetate</t>
  </si>
  <si>
    <t xml:space="preserve">n_propyl_butyrate</t>
  </si>
  <si>
    <t xml:space="preserve">n_propyl_formate</t>
  </si>
  <si>
    <t xml:space="preserve">n_propyl_propanoate</t>
  </si>
  <si>
    <t xml:space="preserve">n_propylcyclopentane</t>
  </si>
  <si>
    <t xml:space="preserve">nitrobenzene</t>
  </si>
  <si>
    <t xml:space="preserve">nitroethane</t>
  </si>
  <si>
    <t xml:space="preserve">NN_dimethyl_p_methylbenzamide</t>
  </si>
  <si>
    <t xml:space="preserve">NN_dimethyl_p_nitrobenzamide</t>
  </si>
  <si>
    <t xml:space="preserve">NN_dimethylaniline</t>
  </si>
  <si>
    <t xml:space="preserve">NN_dimethylbenzamide</t>
  </si>
  <si>
    <t xml:space="preserve">non_1_ene</t>
  </si>
  <si>
    <t xml:space="preserve">nonan_1_ol</t>
  </si>
  <si>
    <t xml:space="preserve">nonanal</t>
  </si>
  <si>
    <t xml:space="preserve">o_toluidine</t>
  </si>
  <si>
    <t xml:space="preserve">oct_1_yne</t>
  </si>
  <si>
    <t xml:space="preserve">octan_2_one</t>
  </si>
  <si>
    <t xml:space="preserve">octanal</t>
  </si>
  <si>
    <t xml:space="preserve">p_dibromobenzene</t>
  </si>
  <si>
    <t xml:space="preserve">p_toluidine</t>
  </si>
  <si>
    <t xml:space="preserve">pent_1_ene</t>
  </si>
  <si>
    <t xml:space="preserve">pent_1_yne</t>
  </si>
  <si>
    <t xml:space="preserve">penta_14_diene</t>
  </si>
  <si>
    <t xml:space="preserve">pentachloroethane</t>
  </si>
  <si>
    <t xml:space="preserve">pentan_2_ol</t>
  </si>
  <si>
    <t xml:space="preserve">pentanal</t>
  </si>
  <si>
    <t xml:space="preserve">pentanenitrile</t>
  </si>
  <si>
    <t xml:space="preserve">phenyl_formate</t>
  </si>
  <si>
    <t xml:space="preserve">phenyl_methyl_sulfide</t>
  </si>
  <si>
    <t xml:space="preserve">phenyl_trifluoroethyl_ether</t>
  </si>
  <si>
    <t xml:space="preserve">propanenitrile</t>
  </si>
  <si>
    <t xml:space="preserve">propionaldehyde</t>
  </si>
  <si>
    <t xml:space="preserve">pyrrole</t>
  </si>
  <si>
    <t xml:space="preserve">sec_butylbenzene</t>
  </si>
  <si>
    <t xml:space="preserve">styrene</t>
  </si>
  <si>
    <t xml:space="preserve">teflurane</t>
  </si>
  <si>
    <t xml:space="preserve">tert_butylbenzene</t>
  </si>
  <si>
    <t xml:space="preserve">tetrachloroethene</t>
  </si>
  <si>
    <t xml:space="preserve">tetrachloromethane</t>
  </si>
  <si>
    <t xml:space="preserve">thiophene</t>
  </si>
  <si>
    <t xml:space="preserve">thiophenol</t>
  </si>
  <si>
    <t xml:space="preserve">trans_14_dimethylcyclohexane</t>
  </si>
  <si>
    <t xml:space="preserve">triacetyl_glycerol</t>
  </si>
  <si>
    <t xml:space="preserve">tribromomethane</t>
  </si>
  <si>
    <t xml:space="preserve">trichloroethene</t>
  </si>
  <si>
    <t xml:space="preserve">trichloromethane</t>
  </si>
  <si>
    <t xml:space="preserve">triethyl_phosphate</t>
  </si>
  <si>
    <t xml:space="preserve">triethylamine</t>
  </si>
  <si>
    <t xml:space="preserve">trimethoxy_methane</t>
  </si>
  <si>
    <t xml:space="preserve">trimethoxymethylbenzene</t>
  </si>
  <si>
    <t xml:space="preserve">trimethyl_phosphate</t>
  </si>
  <si>
    <t xml:space="preserve">undecan_2_one</t>
  </si>
  <si>
    <t xml:space="preserve">Z_12_dichloroethene</t>
  </si>
  <si>
    <t xml:space="preserve">Z_pent_2_ene</t>
  </si>
  <si>
    <t xml:space="preserve">Li</t>
  </si>
  <si>
    <t xml:space="preserve">Na</t>
  </si>
  <si>
    <t xml:space="preserve">K</t>
  </si>
  <si>
    <t xml:space="preserve">Rb</t>
  </si>
  <si>
    <t xml:space="preserve">Cs</t>
  </si>
  <si>
    <t xml:space="preserve">F</t>
  </si>
  <si>
    <t xml:space="preserve">Cl</t>
  </si>
  <si>
    <t xml:space="preserve">Br</t>
  </si>
  <si>
    <t xml:space="preserve">I</t>
  </si>
  <si>
    <t xml:space="preserve">solvent_ref</t>
  </si>
  <si>
    <t xml:space="preserve">water_expt</t>
  </si>
  <si>
    <t xml:space="preserve">octanol_expt</t>
  </si>
  <si>
    <t xml:space="preserve">water_bidon</t>
  </si>
  <si>
    <t xml:space="preserve">octanol_bidon</t>
  </si>
  <si>
    <t xml:space="preserve">water_mobley</t>
  </si>
  <si>
    <t xml:space="preserve">dH</t>
  </si>
  <si>
    <t xml:space="preserve">dG_es</t>
  </si>
  <si>
    <t xml:space="preserve">dG_np</t>
  </si>
  <si>
    <t xml:space="preserve">dH_es</t>
  </si>
  <si>
    <t xml:space="preserve">dH_np</t>
  </si>
  <si>
    <t xml:space="preserve">-TdS_es</t>
  </si>
  <si>
    <t xml:space="preserve">-TdS_np</t>
  </si>
  <si>
    <t xml:space="preserve">Reported values are in good agreement with Warsehl's values for solvation entropies</t>
  </si>
  <si>
    <t xml:space="preserve">dG (kJ/mol)</t>
  </si>
  <si>
    <t xml:space="preserve">Mobley_name</t>
  </si>
  <si>
    <t xml:space="preserve">Cabani_name</t>
  </si>
  <si>
    <t xml:space="preserve">Mobley_expt</t>
  </si>
  <si>
    <t xml:space="preserve">Cabani_expt</t>
  </si>
  <si>
    <t xml:space="preserve">diff</t>
  </si>
  <si>
    <t xml:space="preserve">Methane</t>
  </si>
  <si>
    <t xml:space="preserve">Ethane</t>
  </si>
  <si>
    <t xml:space="preserve">Propane</t>
  </si>
  <si>
    <t xml:space="preserve">Butane</t>
  </si>
  <si>
    <t xml:space="preserve">2-Methylpropane</t>
  </si>
  <si>
    <t xml:space="preserve">Pentane</t>
  </si>
  <si>
    <t xml:space="preserve">2-Methylbutane</t>
  </si>
  <si>
    <t xml:space="preserve">2,2-Dimethylpropane</t>
  </si>
  <si>
    <t xml:space="preserve">Hexane</t>
  </si>
  <si>
    <t xml:space="preserve">2-Methylpentane</t>
  </si>
  <si>
    <t xml:space="preserve">3-Methylpentane</t>
  </si>
  <si>
    <t xml:space="preserve">2,2-Dimethylbutane</t>
  </si>
  <si>
    <t xml:space="preserve">Heptane</t>
  </si>
  <si>
    <t xml:space="preserve">2,4-Dimethylpentane</t>
  </si>
  <si>
    <t xml:space="preserve">Octane</t>
  </si>
  <si>
    <t xml:space="preserve">2,2,4-Trimethylpentane</t>
  </si>
  <si>
    <t xml:space="preserve">2,2,5-Trimethylhexane</t>
  </si>
  <si>
    <t xml:space="preserve">Cyclopropane</t>
  </si>
  <si>
    <t xml:space="preserve">Cyclopentane</t>
  </si>
  <si>
    <t xml:space="preserve">Methylcyclopentane</t>
  </si>
  <si>
    <t xml:space="preserve">Methylcyclohexane</t>
  </si>
  <si>
    <t xml:space="preserve">Cis-1,2-Dimethylcyclohexane</t>
  </si>
  <si>
    <t xml:space="preserve">Ethene</t>
  </si>
  <si>
    <t xml:space="preserve">1-Propene</t>
  </si>
  <si>
    <t xml:space="preserve">1-Butene</t>
  </si>
  <si>
    <t xml:space="preserve">1-Pentene</t>
  </si>
  <si>
    <t xml:space="preserve">3-Methyl-1-butene</t>
  </si>
  <si>
    <t xml:space="preserve">1-Hexene</t>
  </si>
  <si>
    <t xml:space="preserve">2-Methyl-1-pentene</t>
  </si>
  <si>
    <t xml:space="preserve">1-Octene</t>
  </si>
  <si>
    <t xml:space="preserve">Cyclopentene</t>
  </si>
  <si>
    <t xml:space="preserve">Cyclohexene</t>
  </si>
  <si>
    <t xml:space="preserve">1-Methylcyclohexene</t>
  </si>
  <si>
    <t xml:space="preserve">Cyclohexane</t>
  </si>
  <si>
    <t xml:space="preserve">2-Methylpropene</t>
  </si>
  <si>
    <t xml:space="preserve">1,3-Butadiene</t>
  </si>
  <si>
    <t xml:space="preserve">1-Propyne</t>
  </si>
  <si>
    <t xml:space="preserve">1-Butyne</t>
  </si>
  <si>
    <t xml:space="preserve">1,4-Pentadiene</t>
  </si>
  <si>
    <t xml:space="preserve">1,5-Hexadiene</t>
  </si>
  <si>
    <t xml:space="preserve">2,3-Dimethyl-1,3-butadiene</t>
  </si>
  <si>
    <t xml:space="preserve">1-Pentyne</t>
  </si>
  <si>
    <t xml:space="preserve">1-Hexyne</t>
  </si>
  <si>
    <t xml:space="preserve">1-Heptyne</t>
  </si>
  <si>
    <t xml:space="preserve">1-Octyne</t>
  </si>
  <si>
    <t xml:space="preserve">Benzene</t>
  </si>
  <si>
    <t xml:space="preserve">Methylbenzene</t>
  </si>
  <si>
    <t xml:space="preserve">Ethylbenzene</t>
  </si>
  <si>
    <t xml:space="preserve">Acetonitrile</t>
  </si>
  <si>
    <t xml:space="preserve">Propanenitrile</t>
  </si>
  <si>
    <t xml:space="preserve">Butanenitrile</t>
  </si>
  <si>
    <t xml:space="preserve">1-Nitropropane</t>
  </si>
  <si>
    <t xml:space="preserve">2-Nitropropane</t>
  </si>
  <si>
    <t xml:space="preserve">Propylbenzene</t>
  </si>
  <si>
    <t xml:space="preserve">Naphthalene</t>
  </si>
  <si>
    <t xml:space="preserve">Acenaphthene</t>
  </si>
  <si>
    <t xml:space="preserve">9H-Fluorene</t>
  </si>
  <si>
    <t xml:space="preserve">Anthracene</t>
  </si>
  <si>
    <t xml:space="preserve">Phenanthrene</t>
  </si>
  <si>
    <t xml:space="preserve">Pyrene</t>
  </si>
  <si>
    <t xml:space="preserve">Methanol</t>
  </si>
  <si>
    <t xml:space="preserve">Ethanol</t>
  </si>
  <si>
    <t xml:space="preserve">1-Propanol</t>
  </si>
  <si>
    <t xml:space="preserve">2-Propanol</t>
  </si>
  <si>
    <t xml:space="preserve">2-Methyl-1-Propanol</t>
  </si>
  <si>
    <t xml:space="preserve">1-Butanol</t>
  </si>
  <si>
    <t xml:space="preserve">2-Butanol</t>
  </si>
  <si>
    <t xml:space="preserve">2-Methyl-2-Propanol</t>
  </si>
  <si>
    <t xml:space="preserve">1-Pentanol</t>
  </si>
  <si>
    <t xml:space="preserve">2-Pentanol</t>
  </si>
  <si>
    <t xml:space="preserve">3-Pentanol</t>
  </si>
  <si>
    <t xml:space="preserve">2-Methyl-2-Butanol</t>
  </si>
  <si>
    <t xml:space="preserve">1-Hexanol</t>
  </si>
  <si>
    <t xml:space="preserve">3-Hexanol</t>
  </si>
  <si>
    <t xml:space="preserve">1-Heptanol</t>
  </si>
  <si>
    <t xml:space="preserve">4-Methyl-2-Pentanol</t>
  </si>
  <si>
    <t xml:space="preserve">2-Methyl-2-Pentanol</t>
  </si>
  <si>
    <t xml:space="preserve">2-Methyl-3-Pentanol</t>
  </si>
  <si>
    <t xml:space="preserve">1-Octanol</t>
  </si>
  <si>
    <t xml:space="preserve">2-Propen-1-ol</t>
  </si>
  <si>
    <t xml:space="preserve">Cyclopentanol</t>
  </si>
  <si>
    <t xml:space="preserve">Cyclohexanol</t>
  </si>
  <si>
    <t xml:space="preserve">Cycloheptanol</t>
  </si>
  <si>
    <t xml:space="preserve">Phenol</t>
  </si>
  <si>
    <t xml:space="preserve">2-Methylphenol</t>
  </si>
  <si>
    <t xml:space="preserve">4-Methylphenol</t>
  </si>
  <si>
    <t xml:space="preserve">Tetrahydrofuran</t>
  </si>
  <si>
    <t xml:space="preserve">Tetrahydro-2H-pyran</t>
  </si>
  <si>
    <t xml:space="preserve">Methanamine</t>
  </si>
  <si>
    <t xml:space="preserve">Ethanamine</t>
  </si>
  <si>
    <t xml:space="preserve">1-Propanamine</t>
  </si>
  <si>
    <t xml:space="preserve">1-Butanamine</t>
  </si>
  <si>
    <t xml:space="preserve">1-Pentanamine</t>
  </si>
  <si>
    <t xml:space="preserve">1-Hexanamine</t>
  </si>
  <si>
    <t xml:space="preserve">N-Mehtylmethanamine</t>
  </si>
  <si>
    <t xml:space="preserve">N-Ethylethanamine</t>
  </si>
  <si>
    <t xml:space="preserve">N-Propyl-1-propanamine</t>
  </si>
  <si>
    <t xml:space="preserve">N-Butyl-1-butanamine</t>
  </si>
  <si>
    <t xml:space="preserve">Pyridine</t>
  </si>
  <si>
    <t xml:space="preserve">2-Methylpyridine</t>
  </si>
  <si>
    <t xml:space="preserve">3-Methylpyridine</t>
  </si>
  <si>
    <t xml:space="preserve">4-Methylpyridine</t>
  </si>
  <si>
    <t xml:space="preserve">2,3-Dimethylpyridine</t>
  </si>
  <si>
    <t xml:space="preserve">2,4-Dimethylpyridine</t>
  </si>
  <si>
    <t xml:space="preserve">2,5-Dimethylpyridine</t>
  </si>
  <si>
    <t xml:space="preserve">2,6-Dimethylpyridine</t>
  </si>
  <si>
    <t xml:space="preserve">3,4-Dimethylpyridine</t>
  </si>
  <si>
    <t xml:space="preserve">3,5-Dimethylpyridine</t>
  </si>
  <si>
    <t xml:space="preserve">2-Propanone</t>
  </si>
  <si>
    <t xml:space="preserve">2-Butanone</t>
  </si>
  <si>
    <t xml:space="preserve">3-Pentanone</t>
  </si>
  <si>
    <t xml:space="preserve">4-Methyl-2-butanone</t>
  </si>
  <si>
    <t xml:space="preserve">2-Heptanone</t>
  </si>
  <si>
    <t xml:space="preserve">4-Heptanone</t>
  </si>
  <si>
    <t xml:space="preserve">2,4-Dimethyl-3-pentanone</t>
  </si>
  <si>
    <t xml:space="preserve">2_Undecanone</t>
  </si>
  <si>
    <t xml:space="preserve">Acetaldehyde</t>
  </si>
  <si>
    <t xml:space="preserve">1,2-Diichlorobenzene</t>
  </si>
  <si>
    <t xml:space="preserve">1,3-Dichlorobenzene</t>
  </si>
  <si>
    <t xml:space="preserve">1,4-Dichlorobenzene</t>
  </si>
  <si>
    <t xml:space="preserve">Trichloromethane</t>
  </si>
  <si>
    <t xml:space="preserve">1,1,1-Trichloroethane</t>
  </si>
  <si>
    <t xml:space="preserve">1,1,2-Trichloroethane</t>
  </si>
  <si>
    <t xml:space="preserve">Bromobenzene</t>
  </si>
  <si>
    <t xml:space="preserve">Nitrobenzene</t>
  </si>
  <si>
    <t xml:space="preserve">Iodomethane</t>
  </si>
  <si>
    <t xml:space="preserve">Iodoethane</t>
  </si>
  <si>
    <t xml:space="preserve">1-Iodopropane</t>
  </si>
  <si>
    <t xml:space="preserve">2-Iodopropane</t>
  </si>
  <si>
    <t xml:space="preserve">1-Iodobutane</t>
  </si>
  <si>
    <t xml:space="preserve">Methanethiol</t>
  </si>
  <si>
    <t xml:space="preserve">Ethanethiol</t>
  </si>
  <si>
    <t xml:space="preserve">Acetic Acid</t>
  </si>
  <si>
    <t xml:space="preserve">Propanoic acid</t>
  </si>
  <si>
    <t xml:space="preserve">Butanoic Acid</t>
  </si>
  <si>
    <t xml:space="preserve">Fluoromethane</t>
  </si>
  <si>
    <t xml:space="preserve">Chloroethane</t>
  </si>
  <si>
    <t xml:space="preserve">Chloromethane</t>
  </si>
  <si>
    <t xml:space="preserve">Bromomethane</t>
  </si>
  <si>
    <t xml:space="preserve">Bromoethane</t>
  </si>
  <si>
    <t xml:space="preserve">1-Chloropropane</t>
  </si>
  <si>
    <t xml:space="preserve">2-Chloropropane</t>
  </si>
  <si>
    <t xml:space="preserve">1-Chlorobutane</t>
  </si>
  <si>
    <t xml:space="preserve">1-Chloropentane</t>
  </si>
  <si>
    <t xml:space="preserve">1-Bromopropane</t>
  </si>
  <si>
    <t xml:space="preserve">2-Bromopropane</t>
  </si>
  <si>
    <t xml:space="preserve">1-Bromobutane</t>
  </si>
  <si>
    <t xml:space="preserve">Dimethoxymethane</t>
  </si>
  <si>
    <t xml:space="preserve">1,2-Dimethoxyethane</t>
  </si>
  <si>
    <t xml:space="preserve">1,4-Dioxane</t>
  </si>
  <si>
    <t xml:space="preserve">Piperazine</t>
  </si>
  <si>
    <t xml:space="preserve">1,4-Dimethylpiperazine</t>
  </si>
  <si>
    <t xml:space="preserve">1-Methylpiperazine</t>
  </si>
  <si>
    <t xml:space="preserve">2-Butoxyethanol</t>
  </si>
  <si>
    <t xml:space="preserve">2-Methoxyethanol</t>
  </si>
  <si>
    <t xml:space="preserve">2-Propoxyethanol</t>
  </si>
  <si>
    <t xml:space="preserve">2-Ethoxyethanol</t>
  </si>
  <si>
    <t xml:space="preserve">Morpholine</t>
  </si>
  <si>
    <t xml:space="preserve">4-Methylmorpholine</t>
  </si>
  <si>
    <t xml:space="preserve">Tetrafluoromethane</t>
  </si>
  <si>
    <t xml:space="preserve">Chlorofluoromethane</t>
  </si>
  <si>
    <t xml:space="preserve">3-Nitrophenol</t>
  </si>
  <si>
    <t xml:space="preserve">4-Nitrophenol</t>
  </si>
  <si>
    <t xml:space="preserve">3-Chloropyridine</t>
  </si>
  <si>
    <t xml:space="preserve">2-Chloropyridine</t>
  </si>
  <si>
    <t xml:space="preserve">4-Bromophenol</t>
  </si>
  <si>
    <t xml:space="preserve">Pentachloroethane</t>
  </si>
  <si>
    <t xml:space="preserve">Tetrachloroethene</t>
  </si>
  <si>
    <t xml:space="preserve">1,1,2,2-Tetrachloroethane</t>
  </si>
  <si>
    <t xml:space="preserve">Tetrachloromethane</t>
  </si>
  <si>
    <t xml:space="preserve">Chlorodifluoromethane</t>
  </si>
  <si>
    <t xml:space="preserve">1,1,1-Trifluoropropan-2-ol</t>
  </si>
  <si>
    <t xml:space="preserve">2,2,2-Trifluoroethanol</t>
  </si>
  <si>
    <t xml:space="preserve">RMS_Err (kJ/mol)</t>
  </si>
  <si>
    <t xml:space="preserve">RMS_Err (kcal/mol)</t>
  </si>
  <si>
    <t xml:space="preserve">Ref color legend</t>
  </si>
  <si>
    <t xml:space="preserve">TdS_calc</t>
  </si>
  <si>
    <t xml:space="preserve">TdS_ref</t>
  </si>
  <si>
    <t xml:space="preserve">d(TdS)</t>
  </si>
  <si>
    <t xml:space="preserve">Cp_calc</t>
  </si>
  <si>
    <t xml:space="preserve">Cp_ref</t>
  </si>
  <si>
    <t xml:space="preserve">d(Cp)</t>
  </si>
  <si>
    <t xml:space="preserve">Mobley09 expt</t>
  </si>
  <si>
    <t xml:space="preserve">'1_bromo_2_chloroethane'</t>
  </si>
  <si>
    <t xml:space="preserve">Plyasunov99</t>
  </si>
  <si>
    <t xml:space="preserve">'1_bromo_2_methylpropane'</t>
  </si>
  <si>
    <t xml:space="preserve">Cabani81</t>
  </si>
  <si>
    <t xml:space="preserve">'1_bromobutane'</t>
  </si>
  <si>
    <t xml:space="preserve">Plyasunova05</t>
  </si>
  <si>
    <t xml:space="preserve">'1_bromoheptane'</t>
  </si>
  <si>
    <t xml:space="preserve">Makhatadze93</t>
  </si>
  <si>
    <t xml:space="preserve">'1_bromohexane'</t>
  </si>
  <si>
    <t xml:space="preserve">Barone90</t>
  </si>
  <si>
    <t xml:space="preserve">'1_bromooctane'</t>
  </si>
  <si>
    <t xml:space="preserve">Misc</t>
  </si>
  <si>
    <t xml:space="preserve">'1_bromopentane'</t>
  </si>
  <si>
    <t xml:space="preserve">'1_bromopropane'</t>
  </si>
  <si>
    <t xml:space="preserve">'1_chloro_222_trifluoroethane'</t>
  </si>
  <si>
    <t xml:space="preserve">'1_chlorobutane'</t>
  </si>
  <si>
    <t xml:space="preserve">'1_chloroheptane'</t>
  </si>
  <si>
    <t xml:space="preserve">'1_chlorohexane'</t>
  </si>
  <si>
    <t xml:space="preserve">'1_chloropentane'</t>
  </si>
  <si>
    <t xml:space="preserve">'1_chloropropane'</t>
  </si>
  <si>
    <t xml:space="preserve">'1_ethylnaphthalene'</t>
  </si>
  <si>
    <t xml:space="preserve">'1_iodobutane'</t>
  </si>
  <si>
    <t xml:space="preserve">'1_iodoheptane'</t>
  </si>
  <si>
    <t xml:space="preserve">'1_iodohexane'</t>
  </si>
  <si>
    <t xml:space="preserve">'1_iodopentane'</t>
  </si>
  <si>
    <t xml:space="preserve">'1_iodopropane'</t>
  </si>
  <si>
    <t xml:space="preserve">'1_methyl_imidazole'</t>
  </si>
  <si>
    <t xml:space="preserve">'1_methyl_pyrrole'</t>
  </si>
  <si>
    <t xml:space="preserve">'1_methylcyclohexene'</t>
  </si>
  <si>
    <t xml:space="preserve">'1_methylnaphthalene'</t>
  </si>
  <si>
    <t xml:space="preserve">'1_naphthol'</t>
  </si>
  <si>
    <t xml:space="preserve">'1_naphthylamine'</t>
  </si>
  <si>
    <t xml:space="preserve">'1_nitrobutane'</t>
  </si>
  <si>
    <t xml:space="preserve">'1_nitropentane'</t>
  </si>
  <si>
    <t xml:space="preserve">'1_nitropropane'</t>
  </si>
  <si>
    <t xml:space="preserve">'11_diacetoxyethane'</t>
  </si>
  <si>
    <t xml:space="preserve">'11_dichloroethane'</t>
  </si>
  <si>
    <t xml:space="preserve">'11_dichloroethene'</t>
  </si>
  <si>
    <t xml:space="preserve">'11_diethoxyethane'</t>
  </si>
  <si>
    <t xml:space="preserve">'11_difluoroethane'</t>
  </si>
  <si>
    <t xml:space="preserve">'111_trichloroethane'</t>
  </si>
  <si>
    <t xml:space="preserve">'111_trifluoro_222_trimethoxyethane'</t>
  </si>
  <si>
    <t xml:space="preserve">'111_trifluoropropan_2_ol'</t>
  </si>
  <si>
    <t xml:space="preserve">'111_trimethoxyethane'</t>
  </si>
  <si>
    <t xml:space="preserve">'1112_tetrachloroethane'</t>
  </si>
  <si>
    <t xml:space="preserve">'112_trichloro_122_trifluoroethane'</t>
  </si>
  <si>
    <t xml:space="preserve">'112_trichloroethane'</t>
  </si>
  <si>
    <t xml:space="preserve">'1122_tetrachloroethane'</t>
  </si>
  <si>
    <t xml:space="preserve">'12_diacetoxyethane'</t>
  </si>
  <si>
    <t xml:space="preserve">'12_dibromoethane'</t>
  </si>
  <si>
    <t xml:space="preserve">'12_dichlorobenzene'</t>
  </si>
  <si>
    <t xml:space="preserve">'12_dichloroethane'</t>
  </si>
  <si>
    <t xml:space="preserve">'12_dichloropropane'</t>
  </si>
  <si>
    <t xml:space="preserve">'12_diethoxyethane'</t>
  </si>
  <si>
    <t xml:space="preserve">'12_dimethoxyethane'</t>
  </si>
  <si>
    <t xml:space="preserve">'12_ethanediol'</t>
  </si>
  <si>
    <t xml:space="preserve">'123_trichlorobenzene'</t>
  </si>
  <si>
    <t xml:space="preserve">'123_trimethylbenzene'</t>
  </si>
  <si>
    <t xml:space="preserve">'1234_tetrachlorobenzene'</t>
  </si>
  <si>
    <t xml:space="preserve">'1235_tetrachlorobenzene'</t>
  </si>
  <si>
    <t xml:space="preserve">'124_trichlorobenzene'</t>
  </si>
  <si>
    <t xml:space="preserve">'124_trimethylbenzene'</t>
  </si>
  <si>
    <t xml:space="preserve">'1245_tetrachlorobenzene'</t>
  </si>
  <si>
    <t xml:space="preserve">'13_dichlorobenzene'</t>
  </si>
  <si>
    <t xml:space="preserve">'13_dichloropropane'</t>
  </si>
  <si>
    <t xml:space="preserve">'13_dimethylnaphthalene'</t>
  </si>
  <si>
    <t xml:space="preserve">'135_trichlorobenzene'</t>
  </si>
  <si>
    <t xml:space="preserve">'135_trimethylbenzene'</t>
  </si>
  <si>
    <t xml:space="preserve">'14_dichlorobenzene'</t>
  </si>
  <si>
    <t xml:space="preserve">'14_dichlorobutane'</t>
  </si>
  <si>
    <t xml:space="preserve">'14_dimethyl_piperazine'</t>
  </si>
  <si>
    <t xml:space="preserve">'14_dimethylnaphthalene'</t>
  </si>
  <si>
    <t xml:space="preserve">'14_dioxane'</t>
  </si>
  <si>
    <t xml:space="preserve">'2_bromo_2_methylpropane'</t>
  </si>
  <si>
    <t xml:space="preserve">'2_bromopropane'</t>
  </si>
  <si>
    <t xml:space="preserve">'2_butoxyethanol'</t>
  </si>
  <si>
    <t xml:space="preserve">'2_chloro_111_trimethoxyethane'</t>
  </si>
  <si>
    <t xml:space="preserve">'2_chloro_2_methylpropane'</t>
  </si>
  <si>
    <t xml:space="preserve">'2_chloroaniline'</t>
  </si>
  <si>
    <t xml:space="preserve">'2_chlorobutane'</t>
  </si>
  <si>
    <t xml:space="preserve">'2_chlorophenol'</t>
  </si>
  <si>
    <t xml:space="preserve">'2_chloropropane'</t>
  </si>
  <si>
    <t xml:space="preserve">'2_chloropyridine'</t>
  </si>
  <si>
    <t xml:space="preserve">'2_chlorotoluene'</t>
  </si>
  <si>
    <t xml:space="preserve">'2_ethoxyethanol'</t>
  </si>
  <si>
    <t xml:space="preserve">'2_ethylpyrazine'</t>
  </si>
  <si>
    <t xml:space="preserve">'2_ethylpyridine'</t>
  </si>
  <si>
    <t xml:space="preserve">'2_ethyltoluene'</t>
  </si>
  <si>
    <t xml:space="preserve">'2_fluorophenol'</t>
  </si>
  <si>
    <t xml:space="preserve">'2_iodophenol'</t>
  </si>
  <si>
    <t xml:space="preserve">'2_iodopropane'</t>
  </si>
  <si>
    <t xml:space="preserve">'2_isobutylpyrazine'</t>
  </si>
  <si>
    <t xml:space="preserve">'2_methoxy_111_trimethoxyethane'</t>
  </si>
  <si>
    <t xml:space="preserve">'2_methoxyaniline'</t>
  </si>
  <si>
    <t xml:space="preserve">'2_methoxyethanamine'</t>
  </si>
  <si>
    <t xml:space="preserve">'2_methoxyethanol'</t>
  </si>
  <si>
    <t xml:space="preserve">'2_methoxyphenol'</t>
  </si>
  <si>
    <t xml:space="preserve">'2_methyl_but_2_ene'</t>
  </si>
  <si>
    <t xml:space="preserve">'2_methylbut_2_ene'</t>
  </si>
  <si>
    <t xml:space="preserve">'2_methylbuta_13_diene'</t>
  </si>
  <si>
    <t xml:space="preserve">'2_methylbutan_1_ol'</t>
  </si>
  <si>
    <t xml:space="preserve">'2_methylbutan_2_ol'</t>
  </si>
  <si>
    <t xml:space="preserve">'2_methylbutane'</t>
  </si>
  <si>
    <t xml:space="preserve">'2_methylhexane'</t>
  </si>
  <si>
    <t xml:space="preserve">'2_methylpent_1_ene'</t>
  </si>
  <si>
    <t xml:space="preserve">'2_methylpentan_2_ol'</t>
  </si>
  <si>
    <t xml:space="preserve">'2_methylpentan_3_ol'</t>
  </si>
  <si>
    <t xml:space="preserve">'2_methylpentane'</t>
  </si>
  <si>
    <t xml:space="preserve">'2_methylpropan_1_ol'</t>
  </si>
  <si>
    <t xml:space="preserve">'2_methylpropan_2_ol'</t>
  </si>
  <si>
    <t xml:space="preserve">'2_methylpropane'</t>
  </si>
  <si>
    <t xml:space="preserve">'2_methylpropene'</t>
  </si>
  <si>
    <t xml:space="preserve">'2_methylpyrazine'</t>
  </si>
  <si>
    <t xml:space="preserve">'2_methylpyridine'</t>
  </si>
  <si>
    <t xml:space="preserve">'2_methyltetrahydrofuran'</t>
  </si>
  <si>
    <t xml:space="preserve">'2_methylthiophene'</t>
  </si>
  <si>
    <t xml:space="preserve">'2_naphthol'</t>
  </si>
  <si>
    <t xml:space="preserve">'2_naphthylamine'</t>
  </si>
  <si>
    <t xml:space="preserve">'2_nitroaniline'</t>
  </si>
  <si>
    <t xml:space="preserve">'2_nitrophenol'</t>
  </si>
  <si>
    <t xml:space="preserve">'2_nitropropane'</t>
  </si>
  <si>
    <t xml:space="preserve">'2_nitrotoluene'</t>
  </si>
  <si>
    <t xml:space="preserve">'2_phenylethanol'</t>
  </si>
  <si>
    <t xml:space="preserve">'2_propoxyethanol'</t>
  </si>
  <si>
    <t xml:space="preserve">'22_dimethylbutane'</t>
  </si>
  <si>
    <t xml:space="preserve">'22_dimethylpentane'</t>
  </si>
  <si>
    <t xml:space="preserve">'22_dimethylpropane'</t>
  </si>
  <si>
    <t xml:space="preserve">'222_trifluoroethanol'</t>
  </si>
  <si>
    <t xml:space="preserve">'224_trimethylpentane'</t>
  </si>
  <si>
    <t xml:space="preserve">'225_trimethylhexane'</t>
  </si>
  <si>
    <t xml:space="preserve">'23_dimethylbuta_13_diene'</t>
  </si>
  <si>
    <t xml:space="preserve">'23_dimethylbutane'</t>
  </si>
  <si>
    <t xml:space="preserve">'23_dimethylnaphthalene'</t>
  </si>
  <si>
    <t xml:space="preserve">'23_dimethylpentane'</t>
  </si>
  <si>
    <t xml:space="preserve">'23_dimethylphenol'</t>
  </si>
  <si>
    <t xml:space="preserve">'23_dimethylpyridine'</t>
  </si>
  <si>
    <t xml:space="preserve">'234_trimethylpentane'</t>
  </si>
  <si>
    <t xml:space="preserve">'24_dimethylpentan_3_one'</t>
  </si>
  <si>
    <t xml:space="preserve">'24_dimethylpentane'</t>
  </si>
  <si>
    <t xml:space="preserve">'24_dimethylphenol'</t>
  </si>
  <si>
    <t xml:space="preserve">'24_dimethylpyridine'</t>
  </si>
  <si>
    <t xml:space="preserve">'25_dimethylphenol'</t>
  </si>
  <si>
    <t xml:space="preserve">'25_dimethylpyridine'</t>
  </si>
  <si>
    <t xml:space="preserve">'25_dimethyltetrahydrofuran'</t>
  </si>
  <si>
    <t xml:space="preserve">'26_dimethylaniline'</t>
  </si>
  <si>
    <t xml:space="preserve">'26_dimethylnaphthalene'</t>
  </si>
  <si>
    <t xml:space="preserve">'26_dimethylphenol'</t>
  </si>
  <si>
    <t xml:space="preserve">'26_dimethylpyridine'</t>
  </si>
  <si>
    <t xml:space="preserve">'3_acetylpyridine'</t>
  </si>
  <si>
    <t xml:space="preserve">'3_chloroaniline'</t>
  </si>
  <si>
    <t xml:space="preserve">'3_chlorophenol'</t>
  </si>
  <si>
    <t xml:space="preserve">'3_chloroprop_1_ene'</t>
  </si>
  <si>
    <t xml:space="preserve">'3_chloropyridine'</t>
  </si>
  <si>
    <t xml:space="preserve">'3_cyanophenol'</t>
  </si>
  <si>
    <t xml:space="preserve">'3_cyanopyridine'</t>
  </si>
  <si>
    <t xml:space="preserve">'3_ethylphenol'</t>
  </si>
  <si>
    <t xml:space="preserve">'3_ethylpyridine'</t>
  </si>
  <si>
    <t xml:space="preserve">'3_formylpyridine'</t>
  </si>
  <si>
    <t xml:space="preserve">'3_hydroxybenzaldehyde'</t>
  </si>
  <si>
    <t xml:space="preserve">'3_methoxyaniline'</t>
  </si>
  <si>
    <t xml:space="preserve">'3_methoxyphenol'</t>
  </si>
  <si>
    <t xml:space="preserve">'3_methyl_1h_indole'</t>
  </si>
  <si>
    <t xml:space="preserve">'3_methyl_but_1_ene'</t>
  </si>
  <si>
    <t xml:space="preserve">'3_methylbut_1_ene'</t>
  </si>
  <si>
    <t xml:space="preserve">'3_methylbutan_1_ol'</t>
  </si>
  <si>
    <t xml:space="preserve">'3_methylbutan_2_one'</t>
  </si>
  <si>
    <t xml:space="preserve">'3_methylbutanoic_acid'</t>
  </si>
  <si>
    <t xml:space="preserve">'3_methylheptane'</t>
  </si>
  <si>
    <t xml:space="preserve">'3_methylhexane'</t>
  </si>
  <si>
    <t xml:space="preserve">'3_methylpentane'</t>
  </si>
  <si>
    <t xml:space="preserve">'3_methylpyridine'</t>
  </si>
  <si>
    <t xml:space="preserve">'3_nitroaniline'</t>
  </si>
  <si>
    <t xml:space="preserve">'3_nitrophenol'</t>
  </si>
  <si>
    <t xml:space="preserve">'3_nitrotoluene'</t>
  </si>
  <si>
    <t xml:space="preserve">'3_phenylpropanol'</t>
  </si>
  <si>
    <t xml:space="preserve">'33_dimethylbutan_2_one'</t>
  </si>
  <si>
    <t xml:space="preserve">'33_dimethylpentane'</t>
  </si>
  <si>
    <t xml:space="preserve">'333_trimethoxypropionitrile'</t>
  </si>
  <si>
    <t xml:space="preserve">'34_dimethylphenol'</t>
  </si>
  <si>
    <t xml:space="preserve">'34_dimethylpyridine'</t>
  </si>
  <si>
    <t xml:space="preserve">'35_dimethylphenol'</t>
  </si>
  <si>
    <t xml:space="preserve">'35_dimethylpyridine'</t>
  </si>
  <si>
    <t xml:space="preserve">'4_acetylpyridine'</t>
  </si>
  <si>
    <t xml:space="preserve">'4_bromophenol'</t>
  </si>
  <si>
    <t xml:space="preserve">'4_bromotoluene'</t>
  </si>
  <si>
    <t xml:space="preserve">'4_chloro_3_methylphenol'</t>
  </si>
  <si>
    <t xml:space="preserve">'4_chloroaniline'</t>
  </si>
  <si>
    <t xml:space="preserve">'4_chlorophenol'</t>
  </si>
  <si>
    <t xml:space="preserve">'4_cyanophenol'</t>
  </si>
  <si>
    <t xml:space="preserve">'4_cyanopyridine'</t>
  </si>
  <si>
    <t xml:space="preserve">'4_ethylphenol'</t>
  </si>
  <si>
    <t xml:space="preserve">'4_ethylpyridine'</t>
  </si>
  <si>
    <t xml:space="preserve">'4_ethyltoluene'</t>
  </si>
  <si>
    <t xml:space="preserve">'4_fluorophenol'</t>
  </si>
  <si>
    <t xml:space="preserve">'4_formylpyridine'</t>
  </si>
  <si>
    <t xml:space="preserve">'4_hydroxybenzaldehyde'</t>
  </si>
  <si>
    <t xml:space="preserve">'4_isopropyltoluene'</t>
  </si>
  <si>
    <t xml:space="preserve">'4_methoxyacetophenone'</t>
  </si>
  <si>
    <t xml:space="preserve">'4_methoxyaniline'</t>
  </si>
  <si>
    <t xml:space="preserve">'4_methyl_1h_imidazole'</t>
  </si>
  <si>
    <t xml:space="preserve">'4_methylacetophenone'</t>
  </si>
  <si>
    <t xml:space="preserve">'4_methylbenzaldehyde'</t>
  </si>
  <si>
    <t xml:space="preserve">'4_methylpentan_2_ol'</t>
  </si>
  <si>
    <t xml:space="preserve">'4_methylpentan_2_one'</t>
  </si>
  <si>
    <t xml:space="preserve">'4_methylpyridine'</t>
  </si>
  <si>
    <t xml:space="preserve">'4_n_propylphenol'</t>
  </si>
  <si>
    <t xml:space="preserve">'4_nitroaniline'</t>
  </si>
  <si>
    <t xml:space="preserve">'4_nitrophenol'</t>
  </si>
  <si>
    <t xml:space="preserve">'4_tert_butylphenol'</t>
  </si>
  <si>
    <t xml:space="preserve">'acenaphthene'</t>
  </si>
  <si>
    <t xml:space="preserve">'acetaldehyde'</t>
  </si>
  <si>
    <t xml:space="preserve">'acetic_acid'</t>
  </si>
  <si>
    <t xml:space="preserve">'acetonitrile'</t>
  </si>
  <si>
    <t xml:space="preserve">'acetophenone'</t>
  </si>
  <si>
    <t xml:space="preserve">'alpha_methylstyrene'</t>
  </si>
  <si>
    <t xml:space="preserve">'aniline'</t>
  </si>
  <si>
    <t xml:space="preserve">'anisole'</t>
  </si>
  <si>
    <t xml:space="preserve">'anthracene'</t>
  </si>
  <si>
    <t xml:space="preserve">'azetidine'</t>
  </si>
  <si>
    <t xml:space="preserve">'benzaldehyde'</t>
  </si>
  <si>
    <t xml:space="preserve">'benzamide'</t>
  </si>
  <si>
    <t xml:space="preserve">'benzene'</t>
  </si>
  <si>
    <t xml:space="preserve">'benzonitrile'</t>
  </si>
  <si>
    <t xml:space="preserve">'benzotrifluoride'</t>
  </si>
  <si>
    <t xml:space="preserve">'benzyl_alcohol'</t>
  </si>
  <si>
    <t xml:space="preserve">'benzyl_bromide'</t>
  </si>
  <si>
    <t xml:space="preserve">'benzyl_chloride'</t>
  </si>
  <si>
    <t xml:space="preserve">'biphenyl'</t>
  </si>
  <si>
    <t xml:space="preserve">'bis_2_chloroethyl__ether'</t>
  </si>
  <si>
    <t xml:space="preserve">'bromobenzene'</t>
  </si>
  <si>
    <t xml:space="preserve">'bromoethane'</t>
  </si>
  <si>
    <t xml:space="preserve">'bromomethane'</t>
  </si>
  <si>
    <t xml:space="preserve">'bromotrifluoromethane'</t>
  </si>
  <si>
    <t xml:space="preserve">'but_1_ene'</t>
  </si>
  <si>
    <t xml:space="preserve">'but_1_yne'</t>
  </si>
  <si>
    <t xml:space="preserve">'buta_13_diene'</t>
  </si>
  <si>
    <t xml:space="preserve">'butan_1_ol'</t>
  </si>
  <si>
    <t xml:space="preserve">'butan_2_ol'</t>
  </si>
  <si>
    <t xml:space="preserve">'butanenitrile'</t>
  </si>
  <si>
    <t xml:space="preserve">'butanoic_acid'</t>
  </si>
  <si>
    <t xml:space="preserve">'butanone'</t>
  </si>
  <si>
    <t xml:space="preserve">'butyraldehyde'</t>
  </si>
  <si>
    <t xml:space="preserve">'chlorobenzene'</t>
  </si>
  <si>
    <t xml:space="preserve">'chlorodifluoromethane'</t>
  </si>
  <si>
    <t xml:space="preserve">'chloroethane'</t>
  </si>
  <si>
    <t xml:space="preserve">'chloroethylene'</t>
  </si>
  <si>
    <t xml:space="preserve">'chlorofluoromethane'</t>
  </si>
  <si>
    <t xml:space="preserve">'chloromethane'</t>
  </si>
  <si>
    <t xml:space="preserve">'cis_12_dimethylcyclohexane'</t>
  </si>
  <si>
    <t xml:space="preserve">'cyanobenzene'</t>
  </si>
  <si>
    <t xml:space="preserve">'cyclohepta_135_triene'</t>
  </si>
  <si>
    <t xml:space="preserve">'cycloheptanol'</t>
  </si>
  <si>
    <t xml:space="preserve">'cyclohexane'</t>
  </si>
  <si>
    <t xml:space="preserve">'cyclohexanol'</t>
  </si>
  <si>
    <t xml:space="preserve">'cyclohexanone'</t>
  </si>
  <si>
    <t xml:space="preserve">'cyclohexene'</t>
  </si>
  <si>
    <t xml:space="preserve">'cyclohexylamine'</t>
  </si>
  <si>
    <t xml:space="preserve">'cyclopentane'</t>
  </si>
  <si>
    <t xml:space="preserve">'cyclopentanol'</t>
  </si>
  <si>
    <t xml:space="preserve">'cyclopentanone'</t>
  </si>
  <si>
    <t xml:space="preserve">'cyclopentene'</t>
  </si>
  <si>
    <t xml:space="preserve">'cyclopropane'</t>
  </si>
  <si>
    <t xml:space="preserve">'decan_1_ol'</t>
  </si>
  <si>
    <t xml:space="preserve">'decan_2_one'</t>
  </si>
  <si>
    <t xml:space="preserve">'di_isopropyl_sulfide'</t>
  </si>
  <si>
    <t xml:space="preserve">'di_n_butyl_ether'</t>
  </si>
  <si>
    <t xml:space="preserve">'di_n_butylamine'</t>
  </si>
  <si>
    <t xml:space="preserve">'di_n_propyl_ether'</t>
  </si>
  <si>
    <t xml:space="preserve">'di_n_propyl_sulfide'</t>
  </si>
  <si>
    <t xml:space="preserve">'di_n_propylamine'</t>
  </si>
  <si>
    <t xml:space="preserve">'dibromomethane'</t>
  </si>
  <si>
    <t xml:space="preserve">'dichloromethane'</t>
  </si>
  <si>
    <t xml:space="preserve">'diethoxymethoxybenzene'</t>
  </si>
  <si>
    <t xml:space="preserve">'diethyl_disulfide'</t>
  </si>
  <si>
    <t xml:space="preserve">'diethyl_ether'</t>
  </si>
  <si>
    <t xml:space="preserve">'diethyl_malonate'</t>
  </si>
  <si>
    <t xml:space="preserve">'diethyl_succinate'</t>
  </si>
  <si>
    <t xml:space="preserve">'diethyl_sulfide'</t>
  </si>
  <si>
    <t xml:space="preserve">'diethylamine'</t>
  </si>
  <si>
    <t xml:space="preserve">'diiodomethane'</t>
  </si>
  <si>
    <t xml:space="preserve">'diisopropyl_ether'</t>
  </si>
  <si>
    <t xml:space="preserve">'diisopropylamine'</t>
  </si>
  <si>
    <t xml:space="preserve">'dimethoxymethane'</t>
  </si>
  <si>
    <t xml:space="preserve">'dimethyl_disulfide'</t>
  </si>
  <si>
    <t xml:space="preserve">'dimethyl_ether'</t>
  </si>
  <si>
    <t xml:space="preserve">'dimethyl_sulfate'</t>
  </si>
  <si>
    <t xml:space="preserve">'dimethyl_sulfide'</t>
  </si>
  <si>
    <t xml:space="preserve">'dimethyl_sulfone'</t>
  </si>
  <si>
    <t xml:space="preserve">'dimethyl_sulfoxide'</t>
  </si>
  <si>
    <t xml:space="preserve">'dimethylamine'</t>
  </si>
  <si>
    <t xml:space="preserve">'E_12_dichloroethene'</t>
  </si>
  <si>
    <t xml:space="preserve">'E_but_2_enal'</t>
  </si>
  <si>
    <t xml:space="preserve">'E_hept_2_ene'</t>
  </si>
  <si>
    <t xml:space="preserve">'E_hex_2_enal'</t>
  </si>
  <si>
    <t xml:space="preserve">'E_oct_2_enal'</t>
  </si>
  <si>
    <t xml:space="preserve">'ethanamide'</t>
  </si>
  <si>
    <t xml:space="preserve">'ethane'</t>
  </si>
  <si>
    <t xml:space="preserve">'ethanethiol'</t>
  </si>
  <si>
    <t xml:space="preserve">'ethanol'</t>
  </si>
  <si>
    <t xml:space="preserve">'ethene'</t>
  </si>
  <si>
    <t xml:space="preserve">'ethyl_acetate'</t>
  </si>
  <si>
    <t xml:space="preserve">'ethyl_benzoate'</t>
  </si>
  <si>
    <t xml:space="preserve">'ethyl_butanoate'</t>
  </si>
  <si>
    <t xml:space="preserve">'ethyl_formate'</t>
  </si>
  <si>
    <t xml:space="preserve">'ethyl_hexanoate'</t>
  </si>
  <si>
    <t xml:space="preserve">'ethyl_pentanoate'</t>
  </si>
  <si>
    <t xml:space="preserve">'ethyl_phenyl_ether'</t>
  </si>
  <si>
    <t xml:space="preserve">'ethyl_propanoate'</t>
  </si>
  <si>
    <t xml:space="preserve">'ethylamine'</t>
  </si>
  <si>
    <t xml:space="preserve">'ethylbenzene'</t>
  </si>
  <si>
    <t xml:space="preserve">'fluorene'</t>
  </si>
  <si>
    <t xml:space="preserve">'fluorobenzene'</t>
  </si>
  <si>
    <t xml:space="preserve">'fluoromethane'</t>
  </si>
  <si>
    <t xml:space="preserve">'formaldehyde'</t>
  </si>
  <si>
    <t xml:space="preserve">'halothane'</t>
  </si>
  <si>
    <t xml:space="preserve">'hept_1_ene'</t>
  </si>
  <si>
    <t xml:space="preserve">'hept_1_yne'</t>
  </si>
  <si>
    <t xml:space="preserve">'heptan_1_ol'</t>
  </si>
  <si>
    <t xml:space="preserve">'heptan_2_one'</t>
  </si>
  <si>
    <t xml:space="preserve">'heptan_4_one'</t>
  </si>
  <si>
    <t xml:space="preserve">'heptanal'</t>
  </si>
  <si>
    <t xml:space="preserve">'hex_1_ene'</t>
  </si>
  <si>
    <t xml:space="preserve">'hex_1_yne'</t>
  </si>
  <si>
    <t xml:space="preserve">'hexa_15_diene'</t>
  </si>
  <si>
    <t xml:space="preserve">'hexafluoropropene'</t>
  </si>
  <si>
    <t xml:space="preserve">'hexan_1_ol'</t>
  </si>
  <si>
    <t xml:space="preserve">'hexan_2_one'</t>
  </si>
  <si>
    <t xml:space="preserve">'hexan_3_ol'</t>
  </si>
  <si>
    <t xml:space="preserve">'hexanal'</t>
  </si>
  <si>
    <t xml:space="preserve">'hexanoic_acid'</t>
  </si>
  <si>
    <t xml:space="preserve">'hydrazine'</t>
  </si>
  <si>
    <t xml:space="preserve">'hydrogen_sulfide'</t>
  </si>
  <si>
    <t xml:space="preserve">'imidazole'</t>
  </si>
  <si>
    <t xml:space="preserve">'indane'</t>
  </si>
  <si>
    <t xml:space="preserve">'iodobenzene'</t>
  </si>
  <si>
    <t xml:space="preserve">'iodoethane'</t>
  </si>
  <si>
    <t xml:space="preserve">'iodomethane'</t>
  </si>
  <si>
    <t xml:space="preserve">'isoamyl_acetate'</t>
  </si>
  <si>
    <t xml:space="preserve">'isoamyl_formate'</t>
  </si>
  <si>
    <t xml:space="preserve">'isobutyl_acetate'</t>
  </si>
  <si>
    <t xml:space="preserve">'isobutyl_formate'</t>
  </si>
  <si>
    <t xml:space="preserve">'isobutyl_isobutanoate'</t>
  </si>
  <si>
    <t xml:space="preserve">'isobutylbenzene'</t>
  </si>
  <si>
    <t xml:space="preserve">'isobutyraldehyde'</t>
  </si>
  <si>
    <t xml:space="preserve">'isoflurane'</t>
  </si>
  <si>
    <t xml:space="preserve">'isopropyl_acetate'</t>
  </si>
  <si>
    <t xml:space="preserve">'isopropyl_formate'</t>
  </si>
  <si>
    <t xml:space="preserve">'isopropylbenzene'</t>
  </si>
  <si>
    <t xml:space="preserve">'m_bis_trifluoromethyl__benzene'</t>
  </si>
  <si>
    <t xml:space="preserve">'m_cresol'</t>
  </si>
  <si>
    <t xml:space="preserve">'m_xylene'</t>
  </si>
  <si>
    <t xml:space="preserve">'methane'</t>
  </si>
  <si>
    <t xml:space="preserve">'methanesulfonyl_chloride'</t>
  </si>
  <si>
    <t xml:space="preserve">'methanethiol'</t>
  </si>
  <si>
    <t xml:space="preserve">'methanol'</t>
  </si>
  <si>
    <t xml:space="preserve">'methoxyflurane'</t>
  </si>
  <si>
    <t xml:space="preserve">'methyl_acetate'</t>
  </si>
  <si>
    <t xml:space="preserve">'methyl_benzoate'</t>
  </si>
  <si>
    <t xml:space="preserve">'methyl_butanoate'</t>
  </si>
  <si>
    <t xml:space="preserve">'methyl_chloroacetate'</t>
  </si>
  <si>
    <t xml:space="preserve">'methyl_cyanoacetate'</t>
  </si>
  <si>
    <t xml:space="preserve">'methyl_cyclohexanecarboxylate'</t>
  </si>
  <si>
    <t xml:space="preserve">'methyl_cyclohexyl_ketone'</t>
  </si>
  <si>
    <t xml:space="preserve">'methyl_cyclopropanecarboxylate'</t>
  </si>
  <si>
    <t xml:space="preserve">'methyl_cyclopropyl_ketone'</t>
  </si>
  <si>
    <t xml:space="preserve">'methyl_ethyl_ether'</t>
  </si>
  <si>
    <t xml:space="preserve">'methyl_ethyl_sulfide'</t>
  </si>
  <si>
    <t xml:space="preserve">'methyl_formate'</t>
  </si>
  <si>
    <t xml:space="preserve">'methyl_hexanoate'</t>
  </si>
  <si>
    <t xml:space="preserve">'methyl_isopropyl_ether'</t>
  </si>
  <si>
    <t xml:space="preserve">'methyl_methanesulfonate'</t>
  </si>
  <si>
    <t xml:space="preserve">'methyl_octanoate'</t>
  </si>
  <si>
    <t xml:space="preserve">'methyl_p_methoxybenzoate'</t>
  </si>
  <si>
    <t xml:space="preserve">'methyl_p_nitrobenzoate'</t>
  </si>
  <si>
    <t xml:space="preserve">'methyl_pentanoate'</t>
  </si>
  <si>
    <t xml:space="preserve">'methyl_propanoate'</t>
  </si>
  <si>
    <t xml:space="preserve">'methyl_propyl_ether'</t>
  </si>
  <si>
    <t xml:space="preserve">'methyl_t_butyl_ether'</t>
  </si>
  <si>
    <t xml:space="preserve">'methyl_tert_butyl_ether'</t>
  </si>
  <si>
    <t xml:space="preserve">'methyl_trifluoroacetate'</t>
  </si>
  <si>
    <t xml:space="preserve">'methyl_trimethylacetate'</t>
  </si>
  <si>
    <t xml:space="preserve">'methylamine'</t>
  </si>
  <si>
    <t xml:space="preserve">'methylcyclohexane'</t>
  </si>
  <si>
    <t xml:space="preserve">'methylcyclopentane'</t>
  </si>
  <si>
    <t xml:space="preserve">'morpholine'</t>
  </si>
  <si>
    <t xml:space="preserve">'N_acetylpyrrolidine'</t>
  </si>
  <si>
    <t xml:space="preserve">'n_butane'</t>
  </si>
  <si>
    <t xml:space="preserve">'n_butanethiol'</t>
  </si>
  <si>
    <t xml:space="preserve">'n_butyl_acetate'</t>
  </si>
  <si>
    <t xml:space="preserve">'n_butylacetamide'</t>
  </si>
  <si>
    <t xml:space="preserve">'n_butylamine'</t>
  </si>
  <si>
    <t xml:space="preserve">'n_butylbenzene'</t>
  </si>
  <si>
    <t xml:space="preserve">'n_decane'</t>
  </si>
  <si>
    <t xml:space="preserve">'n_heptane'</t>
  </si>
  <si>
    <t xml:space="preserve">'n_heptylamine'</t>
  </si>
  <si>
    <t xml:space="preserve">'n_hexane'</t>
  </si>
  <si>
    <t xml:space="preserve">'n_hexyl_acetate'</t>
  </si>
  <si>
    <t xml:space="preserve">'n_hexylamine'</t>
  </si>
  <si>
    <t xml:space="preserve">'n_hexylbenzene'</t>
  </si>
  <si>
    <t xml:space="preserve">'N_methyl_N__222_trifluoroethyl__aniline'</t>
  </si>
  <si>
    <t xml:space="preserve">'N_methylacetamide'</t>
  </si>
  <si>
    <t xml:space="preserve">'N_methylaniline'</t>
  </si>
  <si>
    <t xml:space="preserve">'N_methylmorpholine'</t>
  </si>
  <si>
    <t xml:space="preserve">'N_methylpiperazine'</t>
  </si>
  <si>
    <t xml:space="preserve">'N_methylpiperidine'</t>
  </si>
  <si>
    <t xml:space="preserve">'n_nonane'</t>
  </si>
  <si>
    <t xml:space="preserve">'n_octane'</t>
  </si>
  <si>
    <t xml:space="preserve">'n_octylamine'</t>
  </si>
  <si>
    <t xml:space="preserve">'n_pentane'</t>
  </si>
  <si>
    <t xml:space="preserve">'n_pentyl_acetate'</t>
  </si>
  <si>
    <t xml:space="preserve">'n_pentyl_propanoate'</t>
  </si>
  <si>
    <t xml:space="preserve">'n_pentylamine'</t>
  </si>
  <si>
    <t xml:space="preserve">'n_pentylbenzene'</t>
  </si>
  <si>
    <t xml:space="preserve">'n_pentylcyclopentane'</t>
  </si>
  <si>
    <t xml:space="preserve">'n_propanethiol'</t>
  </si>
  <si>
    <t xml:space="preserve">'n_propyl_acetate'</t>
  </si>
  <si>
    <t xml:space="preserve">'n_propyl_butyrate'</t>
  </si>
  <si>
    <t xml:space="preserve">'n_propyl_formate'</t>
  </si>
  <si>
    <t xml:space="preserve">'n_propyl_propanoate'</t>
  </si>
  <si>
    <t xml:space="preserve">'n_propylamine'</t>
  </si>
  <si>
    <t xml:space="preserve">'n_propylbenzene'</t>
  </si>
  <si>
    <t xml:space="preserve">'n_propylcyclopentane'</t>
  </si>
  <si>
    <t xml:space="preserve">'naphthalene'</t>
  </si>
  <si>
    <t xml:space="preserve">'nitrobenzene'</t>
  </si>
  <si>
    <t xml:space="preserve">'nitroethane'</t>
  </si>
  <si>
    <t xml:space="preserve">'nitromethane'</t>
  </si>
  <si>
    <t xml:space="preserve">'NN_dimethyl_p_methylbenzamide'</t>
  </si>
  <si>
    <t xml:space="preserve">'NN_dimethyl_p_nitrobenzamide'</t>
  </si>
  <si>
    <t xml:space="preserve">'NN_dimethylaniline'</t>
  </si>
  <si>
    <t xml:space="preserve">'NN_dimethylbenzamide'</t>
  </si>
  <si>
    <t xml:space="preserve">'NN_dimethylformamide'</t>
  </si>
  <si>
    <t xml:space="preserve">'non_1_ene'</t>
  </si>
  <si>
    <t xml:space="preserve">'nonan_1_ol'</t>
  </si>
  <si>
    <t xml:space="preserve">'nonan_2_one'</t>
  </si>
  <si>
    <t xml:space="preserve">'nonan_5_one'</t>
  </si>
  <si>
    <t xml:space="preserve">'nonanal'</t>
  </si>
  <si>
    <t xml:space="preserve">'o_cresol'</t>
  </si>
  <si>
    <t xml:space="preserve">'o_toluidine'</t>
  </si>
  <si>
    <t xml:space="preserve">'o_xylene'</t>
  </si>
  <si>
    <t xml:space="preserve">'oct_1_ene'</t>
  </si>
  <si>
    <t xml:space="preserve">'oct_1_yne'</t>
  </si>
  <si>
    <t xml:space="preserve">'octan_1_ol'</t>
  </si>
  <si>
    <t xml:space="preserve">'octan_2_one'</t>
  </si>
  <si>
    <t xml:space="preserve">'octanal'</t>
  </si>
  <si>
    <t xml:space="preserve">'p_cresol'</t>
  </si>
  <si>
    <t xml:space="preserve">'p_dibromobenzene'</t>
  </si>
  <si>
    <t xml:space="preserve">'p_toluidine'</t>
  </si>
  <si>
    <t xml:space="preserve">'p_xylene'</t>
  </si>
  <si>
    <t xml:space="preserve">'pent_1_ene'</t>
  </si>
  <si>
    <t xml:space="preserve">'pent_1_yne'</t>
  </si>
  <si>
    <t xml:space="preserve">'penta_14_diene'</t>
  </si>
  <si>
    <t xml:space="preserve">'pentachloroethane'</t>
  </si>
  <si>
    <t xml:space="preserve">'pentan_1_ol'</t>
  </si>
  <si>
    <t xml:space="preserve">'pentan_2_ol'</t>
  </si>
  <si>
    <t xml:space="preserve">'pentan_2_one'</t>
  </si>
  <si>
    <t xml:space="preserve">'pentan_3_ol'</t>
  </si>
  <si>
    <t xml:space="preserve">'pentan_3_one'</t>
  </si>
  <si>
    <t xml:space="preserve">'pentanal'</t>
  </si>
  <si>
    <t xml:space="preserve">'pentanenitrile'</t>
  </si>
  <si>
    <t xml:space="preserve">'pentanoic_acid'</t>
  </si>
  <si>
    <t xml:space="preserve">'phenanthrene'</t>
  </si>
  <si>
    <t xml:space="preserve">'phenol'</t>
  </si>
  <si>
    <t xml:space="preserve">'phenyl_formate'</t>
  </si>
  <si>
    <t xml:space="preserve">'phenyl_methyl_sulfide'</t>
  </si>
  <si>
    <t xml:space="preserve">'phenyl_trifluoroethyl_ether'</t>
  </si>
  <si>
    <t xml:space="preserve">'piperazine'</t>
  </si>
  <si>
    <t xml:space="preserve">'piperidine'</t>
  </si>
  <si>
    <t xml:space="preserve">'prop_2_en_1_ol'</t>
  </si>
  <si>
    <t xml:space="preserve">'propan_1_ol'</t>
  </si>
  <si>
    <t xml:space="preserve">'propan_2_ol'</t>
  </si>
  <si>
    <t xml:space="preserve">'propane'</t>
  </si>
  <si>
    <t xml:space="preserve">'propanenitrile'</t>
  </si>
  <si>
    <t xml:space="preserve">'propanoic_acid'</t>
  </si>
  <si>
    <t xml:space="preserve">'propanone'</t>
  </si>
  <si>
    <t xml:space="preserve">'propene'</t>
  </si>
  <si>
    <t xml:space="preserve">'propionaldehyde'</t>
  </si>
  <si>
    <t xml:space="preserve">'propyne'</t>
  </si>
  <si>
    <t xml:space="preserve">'pyrene'</t>
  </si>
  <si>
    <t xml:space="preserve">'pyridine'</t>
  </si>
  <si>
    <t xml:space="preserve">'pyrrole'</t>
  </si>
  <si>
    <t xml:space="preserve">'pyrrolidine'</t>
  </si>
  <si>
    <t xml:space="preserve">'quinoline'</t>
  </si>
  <si>
    <t xml:space="preserve">'sec_butylbenzene'</t>
  </si>
  <si>
    <t xml:space="preserve">'styrene'</t>
  </si>
  <si>
    <t xml:space="preserve">'teflurane'</t>
  </si>
  <si>
    <t xml:space="preserve">'tert_butylbenzene'</t>
  </si>
  <si>
    <t xml:space="preserve">'tetrachloroethene'</t>
  </si>
  <si>
    <t xml:space="preserve">'tetrachloromethane'</t>
  </si>
  <si>
    <t xml:space="preserve">'tetrafluoromethane'</t>
  </si>
  <si>
    <t xml:space="preserve">'tetrahydrofuran'</t>
  </si>
  <si>
    <t xml:space="preserve">'tetrahydropyran'</t>
  </si>
  <si>
    <t xml:space="preserve">'thiophene'</t>
  </si>
  <si>
    <t xml:space="preserve">'thiophenol'</t>
  </si>
  <si>
    <t xml:space="preserve">'toluene'</t>
  </si>
  <si>
    <t xml:space="preserve">'trans_14_dimethylcyclohexane'</t>
  </si>
  <si>
    <t xml:space="preserve">'triacetyl_glycerol'</t>
  </si>
  <si>
    <t xml:space="preserve">'tribromomethane'</t>
  </si>
  <si>
    <t xml:space="preserve">'trichloroethene'</t>
  </si>
  <si>
    <t xml:space="preserve">'trichloromethane'</t>
  </si>
  <si>
    <t xml:space="preserve">'triethyl_phosphate'</t>
  </si>
  <si>
    <t xml:space="preserve">'triethylamine'</t>
  </si>
  <si>
    <t xml:space="preserve">'trimethoxy_methane'</t>
  </si>
  <si>
    <t xml:space="preserve">'trimethoxymethylbenzene'</t>
  </si>
  <si>
    <t xml:space="preserve">'trimethyl_phosphate'</t>
  </si>
  <si>
    <t xml:space="preserve">'trimethylamine'</t>
  </si>
  <si>
    <t xml:space="preserve">'undecan_2_one'</t>
  </si>
  <si>
    <t xml:space="preserve">'Z_12_dichloroethene'</t>
  </si>
  <si>
    <t xml:space="preserve">'Z_pent_2_ene'</t>
  </si>
  <si>
    <t xml:space="preserve">'Li'</t>
  </si>
  <si>
    <t xml:space="preserve">'Na'</t>
  </si>
  <si>
    <t xml:space="preserve">'K'</t>
  </si>
  <si>
    <t xml:space="preserve">'Rb'</t>
  </si>
  <si>
    <t xml:space="preserve">'Cs'</t>
  </si>
  <si>
    <t xml:space="preserve">'F'</t>
  </si>
  <si>
    <t xml:space="preserve">'Cl'</t>
  </si>
  <si>
    <t xml:space="preserve">'Br'</t>
  </si>
  <si>
    <t xml:space="preserve">'I'</t>
  </si>
  <si>
    <t xml:space="preserve">Reference</t>
  </si>
  <si>
    <t xml:space="preserve">AA side_chain</t>
  </si>
  <si>
    <t xml:space="preserve">Analog (neutral_compound)</t>
  </si>
  <si>
    <t xml:space="preserve">Cp_2^*(l)</t>
  </si>
  <si>
    <t xml:space="preserve">d(l,w)Cp_2</t>
  </si>
  <si>
    <t xml:space="preserve">d(l,g)Cp_2</t>
  </si>
  <si>
    <t xml:space="preserve">kJ/mol/K</t>
  </si>
  <si>
    <t xml:space="preserve">kcal/mol/K</t>
  </si>
  <si>
    <t xml:space="preserve">Cp(analog)-Cp(AA)*</t>
  </si>
  <si>
    <t xml:space="preserve">Makh90</t>
  </si>
  <si>
    <t xml:space="preserve">Hess06</t>
  </si>
  <si>
    <t xml:space="preserve">__</t>
  </si>
  <si>
    <t xml:space="preserve">69.7**</t>
  </si>
  <si>
    <t xml:space="preserve">39.8**</t>
  </si>
  <si>
    <t xml:space="preserve">Makh88</t>
  </si>
  <si>
    <t xml:space="preserve">99.1**</t>
  </si>
  <si>
    <t xml:space="preserve">Cp_solv (kcal/mol)</t>
  </si>
  <si>
    <t xml:space="preserve">AA</t>
  </si>
  <si>
    <r>
      <rPr>
        <sz val="13"/>
        <color rgb="FFFFFF00"/>
        <rFont val="Calibri (Body)"/>
        <family val="0"/>
        <charset val="1"/>
      </rPr>
      <t xml:space="preserve">** Using the fact that the difference between solvation heat capacity of the solute and its AA side-chain </t>
    </r>
    <r>
      <rPr>
        <b val="true"/>
        <sz val="14"/>
        <color rgb="FFFFFF00"/>
        <rFont val="Calibri (Body)"/>
        <family val="0"/>
        <charset val="1"/>
      </rPr>
      <t xml:space="preserve">does not change significatnly across different AA (column K)</t>
    </r>
    <r>
      <rPr>
        <sz val="13"/>
        <color rgb="FFFFFF00"/>
        <rFont val="Calibri (Body)"/>
        <family val="0"/>
        <charset val="1"/>
      </rPr>
      <t xml:space="preserve">, I approximate the solvation heat capacity of the solutes with unknown experimental solvation heat capacities: Cp_solute = Cp_AA + 18.8 kcal/mol/K (For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A9D18E"/>
        <rFont val="Calibri (Body)"/>
        <family val="0"/>
        <charset val="1"/>
      </rPr>
      <t xml:space="preserve">methanethiol</t>
    </r>
    <r>
      <rPr>
        <sz val="13"/>
        <color rgb="FFFFFF00"/>
        <rFont val="Calibri (Body)"/>
        <family val="0"/>
        <charset val="1"/>
      </rPr>
      <t xml:space="preserve">,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E87178"/>
        <rFont val="Calibri (Body)"/>
        <family val="0"/>
        <charset val="1"/>
      </rPr>
      <t xml:space="preserve">methyl_ethyl_sulfide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FFFF00"/>
        <rFont val="Calibri (Body)"/>
        <family val="0"/>
        <charset val="1"/>
      </rPr>
      <t xml:space="preserve">and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BEE94F"/>
        <rFont val="Calibri (Body)"/>
        <family val="0"/>
        <charset val="1"/>
      </rPr>
      <t xml:space="preserve">3_methyl_1h_indole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FFFF00"/>
        <rFont val="Calibri (Body)"/>
        <family val="0"/>
        <charset val="1"/>
      </rPr>
      <t xml:space="preserve">)</t>
    </r>
  </si>
  <si>
    <t xml:space="preserve">Mean (Cp_Analog - Cp_AA)</t>
  </si>
  <si>
    <t xml:space="preserve">Solvation heat capacities for side chain analogs and AA are different!!!</t>
  </si>
  <si>
    <t xml:space="preserve">Hess uses AA side_chain values for solvation heat capacities (We shouldn't!)</t>
  </si>
  <si>
    <t xml:space="preserve">See Makhatadze88 for different Cp definitions in columns D to I</t>
  </si>
  <si>
    <t xml:space="preserve">columns</t>
  </si>
  <si>
    <t xml:space="preserve">I=D-G=F-H</t>
  </si>
  <si>
    <t xml:space="preserve">D=F+E</t>
  </si>
  <si>
    <t xml:space="preserve">dh_expt_mintz</t>
  </si>
  <si>
    <t xml:space="preserve">n_methylmorpholine</t>
  </si>
  <si>
    <t xml:space="preserve">n_methylpiperidine</t>
  </si>
  <si>
    <t xml:space="preserve">nn_dimethylaniline</t>
  </si>
  <si>
    <t xml:space="preserve">nn_dimethylformamide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</si>
</sst>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0"/>
    <numFmt numFmtId="167" formatCode="0.00"/>
    <numFmt numFmtId="168" formatCode="0.0"/>
    <numFmt numFmtId="169" formatCode="0.0000"/>
    <numFmt numFmtId="170" formatCode="#,##0.00"/>
  </numFmts>
  <fonts count="3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FA7D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8"/>
      <color rgb="FF000000"/>
      <name val="Calibri (Body)"/>
      <family val="0"/>
      <charset val="1"/>
    </font>
    <font>
      <b val="true"/>
      <sz val="11"/>
      <color rgb="FF000000"/>
      <name val="Calibri (Body)"/>
      <family val="0"/>
      <charset val="1"/>
    </font>
    <font>
      <b val="true"/>
      <sz val="12"/>
      <color rgb="FFFFFFFF"/>
      <name val="Calibri (Body)"/>
      <family val="0"/>
      <charset val="1"/>
    </font>
    <font>
      <sz val="12"/>
      <name val="Calibri"/>
      <family val="2"/>
      <charset val="1"/>
    </font>
    <font>
      <sz val="13"/>
      <name val="Calibri"/>
      <family val="2"/>
      <charset val="1"/>
    </font>
    <font>
      <sz val="13"/>
      <name val="Arial"/>
      <family val="2"/>
      <charset val="1"/>
    </font>
    <font>
      <sz val="13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b val="true"/>
      <sz val="14"/>
      <color rgb="FF000000"/>
      <name val="Calibri (Body)"/>
      <family val="0"/>
      <charset val="1"/>
    </font>
    <font>
      <b val="true"/>
      <sz val="13"/>
      <color rgb="FF000000"/>
      <name val="Calibri"/>
      <family val="2"/>
      <charset val="1"/>
    </font>
    <font>
      <sz val="12"/>
      <color rgb="FF000000"/>
      <name val="Calibri (Body)"/>
      <family val="0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2"/>
      <name val="Calibri"/>
      <family val="2"/>
    </font>
    <font>
      <sz val="13"/>
      <color rgb="FFFFFFFF"/>
      <name val="Arial"/>
      <family val="2"/>
      <charset val="1"/>
    </font>
    <font>
      <b val="true"/>
      <sz val="13"/>
      <name val="Arial"/>
      <family val="2"/>
      <charset val="1"/>
    </font>
    <font>
      <sz val="13"/>
      <color rgb="FFFFFF00"/>
      <name val="Calibri (Body)"/>
      <family val="0"/>
      <charset val="1"/>
    </font>
    <font>
      <b val="true"/>
      <sz val="14"/>
      <color rgb="FFFFFF00"/>
      <name val="Calibri (Body)"/>
      <family val="0"/>
      <charset val="1"/>
    </font>
    <font>
      <sz val="13"/>
      <color rgb="FFA9D18E"/>
      <name val="Calibri (Body)"/>
      <family val="0"/>
      <charset val="1"/>
    </font>
    <font>
      <sz val="13"/>
      <color rgb="FFE87178"/>
      <name val="Calibri (Body)"/>
      <family val="0"/>
      <charset val="1"/>
    </font>
    <font>
      <sz val="13"/>
      <color rgb="FFBEE94F"/>
      <name val="Calibri (Body)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AAEDED"/>
        <bgColor rgb="FFBDD7EE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9C9C9"/>
      </patternFill>
    </fill>
    <fill>
      <patternFill patternType="solid">
        <fgColor rgb="FFB4C6E7"/>
        <bgColor rgb="FFB4C7E7"/>
      </patternFill>
    </fill>
    <fill>
      <patternFill patternType="solid">
        <fgColor rgb="FFE2EFDA"/>
        <bgColor rgb="FFE2F0D9"/>
      </patternFill>
    </fill>
    <fill>
      <patternFill patternType="solid">
        <fgColor rgb="FFED7D31"/>
        <bgColor rgb="FFFA7D00"/>
      </patternFill>
    </fill>
    <fill>
      <patternFill patternType="solid">
        <fgColor rgb="FFFFFF00"/>
        <bgColor rgb="FFFFD966"/>
      </patternFill>
    </fill>
    <fill>
      <patternFill patternType="solid">
        <fgColor rgb="FFE87178"/>
        <bgColor rgb="FFED7D31"/>
      </patternFill>
    </fill>
    <fill>
      <patternFill patternType="solid">
        <fgColor rgb="FFF4B084"/>
        <bgColor rgb="FFF4B183"/>
      </patternFill>
    </fill>
    <fill>
      <patternFill patternType="solid">
        <fgColor rgb="FFC6E0B4"/>
        <bgColor rgb="FFC5E0B4"/>
      </patternFill>
    </fill>
    <fill>
      <patternFill patternType="solid">
        <fgColor rgb="FFE3F6F8"/>
        <bgColor rgb="FFF2F2F2"/>
      </patternFill>
    </fill>
    <fill>
      <patternFill patternType="solid">
        <fgColor rgb="FFBEE94F"/>
        <bgColor rgb="FFA9D18E"/>
      </patternFill>
    </fill>
    <fill>
      <patternFill patternType="solid">
        <fgColor rgb="FFBF8F00"/>
        <bgColor rgb="FFBF9000"/>
      </patternFill>
    </fill>
    <fill>
      <patternFill patternType="solid">
        <fgColor rgb="FF8497B0"/>
        <bgColor rgb="FF8FAADC"/>
      </patternFill>
    </fill>
    <fill>
      <patternFill patternType="solid">
        <fgColor rgb="FFE9C5F2"/>
        <bgColor rgb="FFD0CECE"/>
      </patternFill>
    </fill>
    <fill>
      <patternFill patternType="solid">
        <fgColor rgb="FFA6A6A6"/>
        <bgColor rgb="FFB3B3B3"/>
      </patternFill>
    </fill>
    <fill>
      <patternFill patternType="solid">
        <fgColor rgb="FF00B0F0"/>
        <bgColor rgb="FF5B9BD5"/>
      </patternFill>
    </fill>
    <fill>
      <patternFill patternType="solid">
        <fgColor rgb="FFFFC000"/>
        <bgColor rgb="FFFFD966"/>
      </patternFill>
    </fill>
    <fill>
      <patternFill patternType="solid">
        <fgColor rgb="FFC9C9C9"/>
        <bgColor rgb="FFD0CECE"/>
      </patternFill>
    </fill>
    <fill>
      <patternFill patternType="solid">
        <fgColor rgb="FFDBDBDB"/>
        <bgColor rgb="FFDAE3F3"/>
      </patternFill>
    </fill>
    <fill>
      <patternFill patternType="solid">
        <fgColor rgb="FFEDEDED"/>
        <bgColor rgb="FFF2F2F2"/>
      </patternFill>
    </fill>
    <fill>
      <patternFill patternType="solid">
        <fgColor rgb="FFF4B183"/>
        <bgColor rgb="FFF4B084"/>
      </patternFill>
    </fill>
    <fill>
      <patternFill patternType="solid">
        <fgColor rgb="FF8FAADC"/>
        <bgColor rgb="FF8497B0"/>
      </patternFill>
    </fill>
    <fill>
      <patternFill patternType="solid">
        <fgColor rgb="FFF8CBAD"/>
        <bgColor rgb="FFFBE5D6"/>
      </patternFill>
    </fill>
    <fill>
      <patternFill patternType="solid">
        <fgColor rgb="FFB4C7E7"/>
        <bgColor rgb="FFB4C6E7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BDBDB"/>
      </patternFill>
    </fill>
    <fill>
      <patternFill patternType="solid">
        <fgColor rgb="FFFFD966"/>
        <bgColor rgb="FFF8CBAD"/>
      </patternFill>
    </fill>
    <fill>
      <patternFill patternType="solid">
        <fgColor rgb="FF5B9BD5"/>
        <bgColor rgb="FF8497B0"/>
      </patternFill>
    </fill>
    <fill>
      <patternFill patternType="solid">
        <fgColor rgb="FFE2F0D9"/>
        <bgColor rgb="FFE2EFDA"/>
      </patternFill>
    </fill>
    <fill>
      <patternFill patternType="solid">
        <fgColor rgb="FFFFF2CC"/>
        <bgColor rgb="FFFBE5D6"/>
      </patternFill>
    </fill>
    <fill>
      <patternFill patternType="solid">
        <fgColor rgb="FFC5E0B4"/>
        <bgColor rgb="FFC6E0B4"/>
      </patternFill>
    </fill>
    <fill>
      <patternFill patternType="solid">
        <fgColor rgb="FFBF9000"/>
        <bgColor rgb="FFBF8F00"/>
      </patternFill>
    </fill>
    <fill>
      <patternFill patternType="solid">
        <fgColor rgb="FF2E75B6"/>
        <bgColor rgb="FF5B9BD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1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2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9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1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4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4" fillId="2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2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3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4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4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3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8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alculation" xfId="20" builtinId="53" customBuiltin="true"/>
  </cellStyles>
  <colors>
    <indexedColors>
      <rgbColor rgb="FF000000"/>
      <rgbColor rgb="FFFFFFFF"/>
      <rgbColor rgb="FFFF0000"/>
      <rgbColor rgb="FFC5E0B4"/>
      <rgbColor rgb="FF0000FF"/>
      <rgbColor rgb="FFFFFF00"/>
      <rgbColor rgb="FFF2F2F2"/>
      <rgbColor rgb="FFAAEDED"/>
      <rgbColor rgb="FF800000"/>
      <rgbColor rgb="FFDAE3F3"/>
      <rgbColor rgb="FF000080"/>
      <rgbColor rgb="FFBF8F00"/>
      <rgbColor rgb="FF800080"/>
      <rgbColor rgb="FFC6E0B4"/>
      <rgbColor rgb="FFC9C9C9"/>
      <rgbColor rgb="FF7F7F7F"/>
      <rgbColor rgb="FF8FAADC"/>
      <rgbColor rgb="FFF4B183"/>
      <rgbColor rgb="FFFFF2CC"/>
      <rgbColor rgb="FFE3F6F8"/>
      <rgbColor rgb="FF660066"/>
      <rgbColor rgb="FFE87178"/>
      <rgbColor rgb="FFE9C5F2"/>
      <rgbColor rgb="FFBDD7EE"/>
      <rgbColor rgb="FF000080"/>
      <rgbColor rgb="FFFF00FF"/>
      <rgbColor rgb="FFFFD966"/>
      <rgbColor rgb="FFB4C6E7"/>
      <rgbColor rgb="FF800080"/>
      <rgbColor rgb="FF800000"/>
      <rgbColor rgb="FFDBDBDB"/>
      <rgbColor rgb="FF0000FF"/>
      <rgbColor rgb="FF00B0F0"/>
      <rgbColor rgb="FFE2EFDA"/>
      <rgbColor rgb="FFE2F0D9"/>
      <rgbColor rgb="FFFBE5D6"/>
      <rgbColor rgb="FFB4C7E7"/>
      <rgbColor rgb="FFF4B084"/>
      <rgbColor rgb="FFB3B3B3"/>
      <rgbColor rgb="FFF8CBAD"/>
      <rgbColor rgb="FF2E75B6"/>
      <rgbColor rgb="FFA9D18E"/>
      <rgbColor rgb="FFBEE94F"/>
      <rgbColor rgb="FFFFC000"/>
      <rgbColor rgb="FFED7D31"/>
      <rgbColor rgb="FFFA7D00"/>
      <rgbColor rgb="FFA6A6A6"/>
      <rgbColor rgb="FF8497B0"/>
      <rgbColor rgb="FF004586"/>
      <rgbColor rgb="FF5B9BD5"/>
      <rgbColor rgb="FF003300"/>
      <rgbColor rgb="FF333300"/>
      <rgbColor rgb="FFBF9000"/>
      <rgbColor rgb="FFD0CECE"/>
      <rgbColor rgb="FFEDEDE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Entropies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Sheet10!$C$1:$C$88</c:f>
              <c:numCache>
                <c:formatCode>General</c:formatCode>
                <c:ptCount val="88"/>
                <c:pt idx="0">
                  <c:v>10.0655511586173</c:v>
                </c:pt>
                <c:pt idx="1">
                  <c:v>7.86979399760343</c:v>
                </c:pt>
                <c:pt idx="2">
                  <c:v>6.59216577997868</c:v>
                </c:pt>
                <c:pt idx="3">
                  <c:v>6.78495928581385</c:v>
                </c:pt>
                <c:pt idx="4">
                  <c:v>9.22150206163319</c:v>
                </c:pt>
                <c:pt idx="5">
                  <c:v>8.20615164328663</c:v>
                </c:pt>
                <c:pt idx="6">
                  <c:v>7.49875046708531</c:v>
                </c:pt>
                <c:pt idx="7">
                  <c:v>6.6827520248639</c:v>
                </c:pt>
                <c:pt idx="8">
                  <c:v>7.50513751552668</c:v>
                </c:pt>
                <c:pt idx="9">
                  <c:v>9.24917498468512</c:v>
                </c:pt>
                <c:pt idx="10">
                  <c:v>7.19424847190009</c:v>
                </c:pt>
                <c:pt idx="11">
                  <c:v>9.13742385265956</c:v>
                </c:pt>
                <c:pt idx="12">
                  <c:v>8.35075054693439</c:v>
                </c:pt>
                <c:pt idx="13">
                  <c:v>7.40570629181153</c:v>
                </c:pt>
                <c:pt idx="14">
                  <c:v>7.40570629181153</c:v>
                </c:pt>
                <c:pt idx="15">
                  <c:v>8.44522717239071</c:v>
                </c:pt>
                <c:pt idx="16">
                  <c:v>7.39770013673307</c:v>
                </c:pt>
                <c:pt idx="17">
                  <c:v>9.06513896534685</c:v>
                </c:pt>
                <c:pt idx="18">
                  <c:v>6.22281500064173</c:v>
                </c:pt>
                <c:pt idx="19">
                  <c:v>9.74979194881855</c:v>
                </c:pt>
                <c:pt idx="20">
                  <c:v>6.65149746099848</c:v>
                </c:pt>
                <c:pt idx="21">
                  <c:v>4.92812830382984</c:v>
                </c:pt>
                <c:pt idx="22">
                  <c:v>6.52541224553657</c:v>
                </c:pt>
                <c:pt idx="23">
                  <c:v>6.17245435905864</c:v>
                </c:pt>
                <c:pt idx="24">
                  <c:v>7.84125549602179</c:v>
                </c:pt>
                <c:pt idx="25">
                  <c:v>7.05858128793508</c:v>
                </c:pt>
                <c:pt idx="26">
                  <c:v>5.12093335661684</c:v>
                </c:pt>
                <c:pt idx="27">
                  <c:v>5.36099973282272</c:v>
                </c:pt>
                <c:pt idx="28">
                  <c:v>4.91808479473956</c:v>
                </c:pt>
                <c:pt idx="29">
                  <c:v>4.78189018696909</c:v>
                </c:pt>
                <c:pt idx="30">
                  <c:v>7.40980671845329</c:v>
                </c:pt>
                <c:pt idx="31">
                  <c:v>5.62286451536013</c:v>
                </c:pt>
                <c:pt idx="32">
                  <c:v>9.17879336302869</c:v>
                </c:pt>
                <c:pt idx="33">
                  <c:v>8.34879108958543</c:v>
                </c:pt>
                <c:pt idx="34">
                  <c:v>7.6168327794111</c:v>
                </c:pt>
                <c:pt idx="35">
                  <c:v>6.56776053893609</c:v>
                </c:pt>
                <c:pt idx="36">
                  <c:v>5.80451926114978</c:v>
                </c:pt>
                <c:pt idx="37">
                  <c:v>6.69480007599261</c:v>
                </c:pt>
                <c:pt idx="38">
                  <c:v>6.1731035522094</c:v>
                </c:pt>
                <c:pt idx="39">
                  <c:v>5.28268138350313</c:v>
                </c:pt>
                <c:pt idx="40">
                  <c:v>5.90207947444115</c:v>
                </c:pt>
                <c:pt idx="41">
                  <c:v>4.83804466761963</c:v>
                </c:pt>
                <c:pt idx="42">
                  <c:v>7.71519913365117</c:v>
                </c:pt>
                <c:pt idx="43">
                  <c:v>8.1426199155747</c:v>
                </c:pt>
                <c:pt idx="44">
                  <c:v>4.43646484347251</c:v>
                </c:pt>
                <c:pt idx="45">
                  <c:v>9.49550534496762</c:v>
                </c:pt>
                <c:pt idx="46">
                  <c:v>9.60456343035588</c:v>
                </c:pt>
                <c:pt idx="47">
                  <c:v>5.12196733143273</c:v>
                </c:pt>
                <c:pt idx="48">
                  <c:v>8.18317920987958</c:v>
                </c:pt>
                <c:pt idx="49">
                  <c:v>4.33839953697017</c:v>
                </c:pt>
                <c:pt idx="50">
                  <c:v>4.90402387562382</c:v>
                </c:pt>
                <c:pt idx="51">
                  <c:v>6.83064565576786</c:v>
                </c:pt>
                <c:pt idx="52">
                  <c:v>7.07045958649422</c:v>
                </c:pt>
                <c:pt idx="53">
                  <c:v>6.81985358880552</c:v>
                </c:pt>
                <c:pt idx="54">
                  <c:v>9.39854672507511</c:v>
                </c:pt>
                <c:pt idx="55">
                  <c:v>7.59077828787728</c:v>
                </c:pt>
                <c:pt idx="56">
                  <c:v>8.34613650021347</c:v>
                </c:pt>
                <c:pt idx="57">
                  <c:v>8.96719711802417</c:v>
                </c:pt>
                <c:pt idx="58">
                  <c:v>7.2729681329054</c:v>
                </c:pt>
                <c:pt idx="59">
                  <c:v>7.92547244275604</c:v>
                </c:pt>
                <c:pt idx="60">
                  <c:v>8.14305794031216</c:v>
                </c:pt>
                <c:pt idx="61">
                  <c:v>7.58069636581507</c:v>
                </c:pt>
                <c:pt idx="62">
                  <c:v>8.46861766901769</c:v>
                </c:pt>
                <c:pt idx="63">
                  <c:v>6.7377608201974</c:v>
                </c:pt>
                <c:pt idx="64">
                  <c:v>8.90583312571732</c:v>
                </c:pt>
                <c:pt idx="65">
                  <c:v>8.20284818896976</c:v>
                </c:pt>
                <c:pt idx="66">
                  <c:v>6.87067303721271</c:v>
                </c:pt>
                <c:pt idx="67">
                  <c:v>7.70165621870482</c:v>
                </c:pt>
                <c:pt idx="68">
                  <c:v>8.18538440172338</c:v>
                </c:pt>
                <c:pt idx="69">
                  <c:v>7.95549027540646</c:v>
                </c:pt>
                <c:pt idx="70">
                  <c:v>6.93657656690831</c:v>
                </c:pt>
                <c:pt idx="71">
                  <c:v>7.41908008358746</c:v>
                </c:pt>
                <c:pt idx="72">
                  <c:v>6.19976871573412</c:v>
                </c:pt>
                <c:pt idx="73">
                  <c:v>6.05599930094379</c:v>
                </c:pt>
                <c:pt idx="74">
                  <c:v>7.31856543215181</c:v>
                </c:pt>
                <c:pt idx="75">
                  <c:v>6.35156497994349</c:v>
                </c:pt>
                <c:pt idx="76">
                  <c:v>5.74144299525964</c:v>
                </c:pt>
                <c:pt idx="77">
                  <c:v>5.47306865957416</c:v>
                </c:pt>
                <c:pt idx="78">
                  <c:v>9.9678604747528</c:v>
                </c:pt>
                <c:pt idx="79">
                  <c:v>6.62779930532507</c:v>
                </c:pt>
                <c:pt idx="80">
                  <c:v>6.97544811610108</c:v>
                </c:pt>
                <c:pt idx="81">
                  <c:v>5.23873853288324</c:v>
                </c:pt>
                <c:pt idx="82">
                  <c:v>6.60299483381566</c:v>
                </c:pt>
                <c:pt idx="83">
                  <c:v>7.13750587936174</c:v>
                </c:pt>
                <c:pt idx="84">
                  <c:v>7.41889806571737</c:v>
                </c:pt>
                <c:pt idx="85">
                  <c:v>6.70719044764419</c:v>
                </c:pt>
                <c:pt idx="86">
                  <c:v>8.3662164196437</c:v>
                </c:pt>
                <c:pt idx="87">
                  <c:v>7.70165621870482</c:v>
                </c:pt>
              </c:numCache>
            </c:numRef>
          </c:xVal>
          <c:yVal>
            <c:numRef>
              <c:f>Sheet10!$D$1:$D$88</c:f>
              <c:numCache>
                <c:formatCode>General</c:formatCode>
                <c:ptCount val="88"/>
                <c:pt idx="0">
                  <c:v>10.249292543021</c:v>
                </c:pt>
                <c:pt idx="1">
                  <c:v>8.74260038240918</c:v>
                </c:pt>
                <c:pt idx="2">
                  <c:v>7.38011472275334</c:v>
                </c:pt>
                <c:pt idx="3">
                  <c:v>5.8051051625239</c:v>
                </c:pt>
                <c:pt idx="4">
                  <c:v>10.7503824091778</c:v>
                </c:pt>
                <c:pt idx="5">
                  <c:v>8.5704206500956</c:v>
                </c:pt>
                <c:pt idx="6">
                  <c:v>7.08550669216061</c:v>
                </c:pt>
                <c:pt idx="7">
                  <c:v>7.50393881453155</c:v>
                </c:pt>
                <c:pt idx="8">
                  <c:v>7.81971319311664</c:v>
                </c:pt>
                <c:pt idx="9">
                  <c:v>9.71845124282983</c:v>
                </c:pt>
                <c:pt idx="10">
                  <c:v>7.90904397705545</c:v>
                </c:pt>
                <c:pt idx="11">
                  <c:v>9.32730401529637</c:v>
                </c:pt>
                <c:pt idx="12">
                  <c:v>9.62118546845124</c:v>
                </c:pt>
                <c:pt idx="13">
                  <c:v>7.89959847036329</c:v>
                </c:pt>
                <c:pt idx="14">
                  <c:v>7.89959847036329</c:v>
                </c:pt>
                <c:pt idx="15">
                  <c:v>7.7744741873805</c:v>
                </c:pt>
                <c:pt idx="16">
                  <c:v>7.78022944550669</c:v>
                </c:pt>
                <c:pt idx="17">
                  <c:v>8.10946462715105</c:v>
                </c:pt>
                <c:pt idx="18">
                  <c:v>5.32950286806883</c:v>
                </c:pt>
                <c:pt idx="19">
                  <c:v>9.45095602294455</c:v>
                </c:pt>
                <c:pt idx="20">
                  <c:v>6.11648183556405</c:v>
                </c:pt>
                <c:pt idx="21">
                  <c:v>4.68181644359465</c:v>
                </c:pt>
                <c:pt idx="22">
                  <c:v>6.73124282982792</c:v>
                </c:pt>
                <c:pt idx="23">
                  <c:v>6.46315487571702</c:v>
                </c:pt>
                <c:pt idx="24">
                  <c:v>7.2708413001912</c:v>
                </c:pt>
                <c:pt idx="25">
                  <c:v>6.61495219885277</c:v>
                </c:pt>
                <c:pt idx="26">
                  <c:v>6.92820267686425</c:v>
                </c:pt>
                <c:pt idx="27">
                  <c:v>5.14604206500956</c:v>
                </c:pt>
                <c:pt idx="28">
                  <c:v>3.81642447418738</c:v>
                </c:pt>
                <c:pt idx="29">
                  <c:v>4.382982791587</c:v>
                </c:pt>
                <c:pt idx="30">
                  <c:v>8.54108986615679</c:v>
                </c:pt>
                <c:pt idx="31">
                  <c:v>5.71883365200765</c:v>
                </c:pt>
                <c:pt idx="32">
                  <c:v>9.50862332695985</c:v>
                </c:pt>
                <c:pt idx="33">
                  <c:v>7.54967495219885</c:v>
                </c:pt>
                <c:pt idx="34">
                  <c:v>7.55281070745698</c:v>
                </c:pt>
                <c:pt idx="35">
                  <c:v>5.86110898661568</c:v>
                </c:pt>
                <c:pt idx="36">
                  <c:v>5.31151051625239</c:v>
                </c:pt>
                <c:pt idx="37">
                  <c:v>7.87690248565965</c:v>
                </c:pt>
                <c:pt idx="38">
                  <c:v>6.56380497131931</c:v>
                </c:pt>
                <c:pt idx="39">
                  <c:v>5.86671128107075</c:v>
                </c:pt>
                <c:pt idx="40">
                  <c:v>6.96931166347992</c:v>
                </c:pt>
                <c:pt idx="41">
                  <c:v>4.62359464627151</c:v>
                </c:pt>
                <c:pt idx="42">
                  <c:v>7.35866156787763</c:v>
                </c:pt>
                <c:pt idx="43">
                  <c:v>8.21803059273423</c:v>
                </c:pt>
                <c:pt idx="44">
                  <c:v>3.51317399617591</c:v>
                </c:pt>
                <c:pt idx="45">
                  <c:v>9.95942638623327</c:v>
                </c:pt>
                <c:pt idx="46">
                  <c:v>10.8800956022945</c:v>
                </c:pt>
                <c:pt idx="47">
                  <c:v>4.70024856596558</c:v>
                </c:pt>
                <c:pt idx="48">
                  <c:v>7.77172084130019</c:v>
                </c:pt>
                <c:pt idx="49">
                  <c:v>4.52097514340344</c:v>
                </c:pt>
                <c:pt idx="50">
                  <c:v>5.08632887189293</c:v>
                </c:pt>
                <c:pt idx="51">
                  <c:v>6.42774378585086</c:v>
                </c:pt>
                <c:pt idx="52">
                  <c:v>8.82894837476099</c:v>
                </c:pt>
                <c:pt idx="53">
                  <c:v>7.66024856596558</c:v>
                </c:pt>
                <c:pt idx="54">
                  <c:v>11.5312045889101</c:v>
                </c:pt>
                <c:pt idx="55">
                  <c:v>9.27089866156788</c:v>
                </c:pt>
                <c:pt idx="56">
                  <c:v>9.43258126195029</c:v>
                </c:pt>
                <c:pt idx="57">
                  <c:v>11.1431166347992</c:v>
                </c:pt>
                <c:pt idx="58">
                  <c:v>6.91912045889101</c:v>
                </c:pt>
                <c:pt idx="59">
                  <c:v>9.49013384321224</c:v>
                </c:pt>
                <c:pt idx="60">
                  <c:v>11.2394072657744</c:v>
                </c:pt>
                <c:pt idx="61">
                  <c:v>8.60336520076482</c:v>
                </c:pt>
                <c:pt idx="62">
                  <c:v>10.1570363288719</c:v>
                </c:pt>
                <c:pt idx="63">
                  <c:v>8.33456978967495</c:v>
                </c:pt>
                <c:pt idx="64">
                  <c:v>9.3623518164436</c:v>
                </c:pt>
                <c:pt idx="65">
                  <c:v>8.19980879541109</c:v>
                </c:pt>
                <c:pt idx="66">
                  <c:v>6.69516252390057</c:v>
                </c:pt>
                <c:pt idx="67">
                  <c:v>7.99992351816444</c:v>
                </c:pt>
                <c:pt idx="68">
                  <c:v>7.82562141491396</c:v>
                </c:pt>
                <c:pt idx="69">
                  <c:v>7.80883365200765</c:v>
                </c:pt>
                <c:pt idx="70">
                  <c:v>6.39898661567878</c:v>
                </c:pt>
                <c:pt idx="71">
                  <c:v>9.92336520076482</c:v>
                </c:pt>
                <c:pt idx="72">
                  <c:v>7.3719120458891</c:v>
                </c:pt>
                <c:pt idx="73">
                  <c:v>6.83323135755258</c:v>
                </c:pt>
                <c:pt idx="74">
                  <c:v>6.4438240917782</c:v>
                </c:pt>
                <c:pt idx="75">
                  <c:v>5.37294455066922</c:v>
                </c:pt>
                <c:pt idx="76">
                  <c:v>5.88252390057362</c:v>
                </c:pt>
                <c:pt idx="77">
                  <c:v>3.74791586998088</c:v>
                </c:pt>
                <c:pt idx="78">
                  <c:v>10.0807648183556</c:v>
                </c:pt>
                <c:pt idx="79">
                  <c:v>6.62204588910134</c:v>
                </c:pt>
                <c:pt idx="80">
                  <c:v>9.11359464627151</c:v>
                </c:pt>
                <c:pt idx="81">
                  <c:v>6.11942638623327</c:v>
                </c:pt>
                <c:pt idx="82">
                  <c:v>7.22541108986616</c:v>
                </c:pt>
                <c:pt idx="83">
                  <c:v>7.96260038240918</c:v>
                </c:pt>
                <c:pt idx="84">
                  <c:v>7.18590822179732</c:v>
                </c:pt>
                <c:pt idx="85">
                  <c:v>6.47</c:v>
                </c:pt>
                <c:pt idx="86">
                  <c:v>8.58</c:v>
                </c:pt>
                <c:pt idx="87">
                  <c:v>7.99992351816444</c:v>
                </c:pt>
              </c:numCache>
            </c:numRef>
          </c:yVal>
          <c:smooth val="0"/>
        </c:ser>
        <c:axId val="78924755"/>
        <c:axId val="55991579"/>
      </c:scatterChart>
      <c:valAx>
        <c:axId val="78924755"/>
        <c:scaling>
          <c:orientation val="minMax"/>
          <c:max val="15"/>
          <c:min val="2"/>
        </c:scaling>
        <c:delete val="0"/>
        <c:axPos val="b"/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91579"/>
        <c:crossesAt val="0"/>
        <c:crossBetween val="midCat"/>
      </c:valAx>
      <c:valAx>
        <c:axId val="55991579"/>
        <c:scaling>
          <c:orientation val="minMax"/>
          <c:max val="15"/>
          <c:min val="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92475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1636560</xdr:colOff>
      <xdr:row>3</xdr:row>
      <xdr:rowOff>45000</xdr:rowOff>
    </xdr:from>
    <xdr:to>
      <xdr:col>13</xdr:col>
      <xdr:colOff>195480</xdr:colOff>
      <xdr:row>30</xdr:row>
      <xdr:rowOff>129240</xdr:rowOff>
    </xdr:to>
    <xdr:graphicFrame>
      <xdr:nvGraphicFramePr>
        <xdr:cNvPr id="0" name=""/>
        <xdr:cNvGraphicFramePr/>
      </xdr:nvGraphicFramePr>
      <xdr:xfrm>
        <a:off x="6687000" y="616320"/>
        <a:ext cx="6901200" cy="522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" activeCellId="0" sqref="E2"/>
    </sheetView>
  </sheetViews>
  <sheetFormatPr defaultRowHeight="19"/>
  <cols>
    <col collapsed="false" hidden="false" max="1" min="1" style="1" width="31.4555555555556"/>
    <col collapsed="false" hidden="false" max="2" min="2" style="2" width="23.3222222222222"/>
    <col collapsed="false" hidden="false" max="4" min="3" style="2" width="18.2259259259259"/>
    <col collapsed="false" hidden="false" max="5" min="5" style="3" width="5.88148148148148"/>
    <col collapsed="false" hidden="false" max="6" min="6" style="2" width="31.5555555555556"/>
    <col collapsed="false" hidden="false" max="7" min="7" style="2" width="23.3222222222222"/>
    <col collapsed="false" hidden="false" max="9" min="8" style="2" width="18.2259259259259"/>
    <col collapsed="false" hidden="false" max="10" min="10" style="2" width="25.7740740740741"/>
    <col collapsed="false" hidden="false" max="12" min="11" style="2" width="11.0740740740741"/>
    <col collapsed="false" hidden="false" max="13" min="13" style="2" width="19.2074074074074"/>
    <col collapsed="false" hidden="false" max="16" min="14" style="2" width="13.5222222222222"/>
    <col collapsed="false" hidden="false" max="1025" min="17" style="2" width="11.0740740740741"/>
  </cols>
  <sheetData>
    <row r="1" customFormat="false" ht="19" hidden="false" customHeight="false" outlineLevel="0" collapsed="false">
      <c r="A1" s="4" t="s">
        <v>0</v>
      </c>
      <c r="B1" s="4"/>
      <c r="C1" s="4"/>
      <c r="D1" s="4"/>
      <c r="E1" s="0"/>
      <c r="F1" s="5" t="s">
        <v>1</v>
      </c>
      <c r="G1" s="5"/>
      <c r="H1" s="5"/>
      <c r="I1" s="5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8" customFormat="true" ht="20" hidden="false" customHeight="true" outlineLevel="0" collapsed="false">
      <c r="A2" s="6" t="s">
        <v>2</v>
      </c>
      <c r="B2" s="7" t="s">
        <v>3</v>
      </c>
      <c r="C2" s="7" t="s">
        <v>4</v>
      </c>
      <c r="D2" s="7" t="s">
        <v>5</v>
      </c>
      <c r="E2" s="3"/>
      <c r="F2" s="7" t="s">
        <v>6</v>
      </c>
      <c r="G2" s="7" t="s">
        <v>3</v>
      </c>
      <c r="H2" s="7" t="s">
        <v>4</v>
      </c>
      <c r="I2" s="7" t="s">
        <v>5</v>
      </c>
    </row>
    <row r="3" customFormat="false" ht="19" hidden="false" customHeight="false" outlineLevel="0" collapsed="false">
      <c r="A3" s="2" t="s">
        <v>7</v>
      </c>
      <c r="B3" s="9" t="n">
        <v>163.8</v>
      </c>
      <c r="C3" s="9" t="n">
        <v>569</v>
      </c>
      <c r="D3" s="9" t="n">
        <v>405.2</v>
      </c>
      <c r="E3" s="5"/>
      <c r="F3" s="9" t="s">
        <v>8</v>
      </c>
      <c r="G3" s="9" t="n">
        <v>134</v>
      </c>
      <c r="H3" s="9" t="n">
        <v>539</v>
      </c>
      <c r="I3" s="9" t="n">
        <v>405</v>
      </c>
      <c r="K3" s="10"/>
      <c r="M3" s="0"/>
      <c r="N3" s="8"/>
      <c r="O3" s="8"/>
      <c r="P3" s="8"/>
    </row>
    <row r="4" customFormat="false" ht="19" hidden="false" customHeight="false" outlineLevel="0" collapsed="false">
      <c r="A4" s="2" t="s">
        <v>9</v>
      </c>
      <c r="B4" s="9" t="n">
        <v>122</v>
      </c>
      <c r="C4" s="9" t="n">
        <v>364</v>
      </c>
      <c r="D4" s="9" t="n">
        <v>242</v>
      </c>
      <c r="E4" s="5"/>
      <c r="F4" s="9" t="s">
        <v>10</v>
      </c>
      <c r="G4" s="9" t="n">
        <v>110</v>
      </c>
      <c r="H4" s="9" t="n">
        <v>440</v>
      </c>
      <c r="I4" s="9" t="n">
        <v>330</v>
      </c>
      <c r="K4" s="10"/>
      <c r="M4" s="11"/>
      <c r="N4" s="12"/>
      <c r="O4" s="12"/>
      <c r="P4" s="12"/>
    </row>
    <row r="5" customFormat="false" ht="19" hidden="false" customHeight="false" outlineLevel="0" collapsed="false">
      <c r="A5" s="2" t="s">
        <v>11</v>
      </c>
      <c r="B5" s="9" t="n">
        <v>78</v>
      </c>
      <c r="C5" s="9" t="n">
        <v>191.9</v>
      </c>
      <c r="D5" s="9" t="n">
        <v>113.9</v>
      </c>
      <c r="E5" s="5"/>
      <c r="F5" s="9" t="s">
        <v>12</v>
      </c>
      <c r="G5" s="9" t="n">
        <v>111.1</v>
      </c>
      <c r="H5" s="9" t="n">
        <v>464.1</v>
      </c>
      <c r="I5" s="9" t="n">
        <v>353</v>
      </c>
      <c r="K5" s="10"/>
      <c r="M5" s="11"/>
      <c r="N5" s="12"/>
      <c r="O5" s="12"/>
      <c r="P5" s="12"/>
    </row>
    <row r="6" customFormat="false" ht="19" hidden="false" customHeight="false" outlineLevel="0" collapsed="false">
      <c r="A6" s="2" t="s">
        <v>13</v>
      </c>
      <c r="B6" s="9" t="n">
        <v>144.2</v>
      </c>
      <c r="C6" s="9" t="n">
        <v>439</v>
      </c>
      <c r="D6" s="9" t="n">
        <v>294.8</v>
      </c>
      <c r="E6" s="5"/>
      <c r="F6" s="9" t="s">
        <v>14</v>
      </c>
      <c r="G6" s="9" t="n">
        <v>97.3</v>
      </c>
      <c r="H6" s="9" t="n">
        <v>467.3</v>
      </c>
      <c r="I6" s="9" t="n">
        <v>370</v>
      </c>
      <c r="K6" s="10"/>
      <c r="M6" s="11"/>
      <c r="N6" s="12"/>
      <c r="O6" s="12"/>
      <c r="P6" s="12"/>
    </row>
    <row r="7" customFormat="false" ht="19" hidden="false" customHeight="false" outlineLevel="0" collapsed="false">
      <c r="A7" s="2" t="s">
        <v>15</v>
      </c>
      <c r="B7" s="9" t="n">
        <v>94.6</v>
      </c>
      <c r="C7" s="9" t="n">
        <v>222.4</v>
      </c>
      <c r="D7" s="9" t="n">
        <v>127.8</v>
      </c>
      <c r="E7" s="5"/>
      <c r="F7" s="9" t="s">
        <v>16</v>
      </c>
      <c r="G7" s="9" t="n">
        <v>119.5</v>
      </c>
      <c r="H7" s="9" t="n">
        <v>609.5</v>
      </c>
      <c r="I7" s="9" t="n">
        <v>490</v>
      </c>
      <c r="K7" s="10"/>
      <c r="M7" s="11"/>
      <c r="N7" s="12"/>
      <c r="O7" s="12"/>
      <c r="P7" s="12"/>
    </row>
    <row r="8" customFormat="false" ht="19" hidden="false" customHeight="false" outlineLevel="0" collapsed="false">
      <c r="A8" s="2" t="s">
        <v>17</v>
      </c>
      <c r="B8" s="9" t="n">
        <v>166.9</v>
      </c>
      <c r="C8" s="9" t="n">
        <v>555.6</v>
      </c>
      <c r="D8" s="9" t="n">
        <v>388.7</v>
      </c>
      <c r="E8" s="5"/>
      <c r="F8" s="9" t="s">
        <v>18</v>
      </c>
      <c r="G8" s="9" t="n">
        <v>81.7</v>
      </c>
      <c r="H8" s="9" t="n">
        <v>371.7</v>
      </c>
      <c r="I8" s="9" t="n">
        <v>290</v>
      </c>
      <c r="K8" s="10"/>
      <c r="M8" s="11"/>
      <c r="N8" s="12"/>
      <c r="O8" s="12"/>
      <c r="P8" s="12"/>
    </row>
    <row r="9" customFormat="false" ht="19" hidden="false" customHeight="false" outlineLevel="0" collapsed="false">
      <c r="A9" s="2" t="s">
        <v>19</v>
      </c>
      <c r="B9" s="9" t="n">
        <v>120.9</v>
      </c>
      <c r="C9" s="9" t="n">
        <v>383.5</v>
      </c>
      <c r="D9" s="9" t="n">
        <v>262.6</v>
      </c>
      <c r="E9" s="5"/>
      <c r="F9" s="9" t="s">
        <v>20</v>
      </c>
      <c r="G9" s="9" t="n">
        <v>86.5</v>
      </c>
      <c r="H9" s="9" t="n">
        <v>476.5</v>
      </c>
      <c r="I9" s="9" t="n">
        <v>390</v>
      </c>
      <c r="K9" s="10"/>
      <c r="M9" s="11"/>
      <c r="N9" s="12"/>
      <c r="O9" s="12"/>
      <c r="P9" s="12"/>
    </row>
    <row r="10" customFormat="false" ht="19" hidden="false" customHeight="false" outlineLevel="0" collapsed="false">
      <c r="A10" s="2" t="s">
        <v>21</v>
      </c>
      <c r="B10" s="9" t="n">
        <v>100</v>
      </c>
      <c r="C10" s="9" t="n">
        <v>286.7</v>
      </c>
      <c r="D10" s="9" t="n">
        <v>186.7</v>
      </c>
      <c r="E10" s="5"/>
      <c r="F10" s="9" t="s">
        <v>22</v>
      </c>
      <c r="G10" s="9" t="n">
        <v>110</v>
      </c>
      <c r="H10" s="9" t="n">
        <v>445</v>
      </c>
      <c r="I10" s="9" t="n">
        <v>335</v>
      </c>
      <c r="K10" s="10"/>
      <c r="M10" s="11"/>
      <c r="N10" s="12"/>
      <c r="O10" s="12"/>
      <c r="P10" s="12"/>
    </row>
    <row r="11" customFormat="false" ht="19" hidden="false" customHeight="false" outlineLevel="0" collapsed="false">
      <c r="A11" s="2" t="s">
        <v>8</v>
      </c>
      <c r="B11" s="9" t="n">
        <v>136.9</v>
      </c>
      <c r="C11" s="9" t="n">
        <v>520</v>
      </c>
      <c r="D11" s="9" t="n">
        <v>383.1</v>
      </c>
      <c r="E11" s="5"/>
      <c r="F11" s="9" t="s">
        <v>23</v>
      </c>
      <c r="G11" s="9" t="n">
        <v>112.5</v>
      </c>
      <c r="H11" s="9" t="n">
        <v>452.5</v>
      </c>
      <c r="I11" s="9" t="n">
        <v>340</v>
      </c>
      <c r="K11" s="10"/>
      <c r="M11" s="0"/>
      <c r="N11" s="12"/>
      <c r="O11" s="12"/>
      <c r="P11" s="12"/>
    </row>
    <row r="12" customFormat="false" ht="19" hidden="false" customHeight="false" outlineLevel="0" collapsed="false">
      <c r="A12" s="2" t="s">
        <v>10</v>
      </c>
      <c r="B12" s="9" t="n">
        <v>110</v>
      </c>
      <c r="C12" s="9" t="n">
        <v>437</v>
      </c>
      <c r="D12" s="9" t="n">
        <v>327</v>
      </c>
      <c r="E12" s="5"/>
      <c r="F12" s="9" t="s">
        <v>24</v>
      </c>
      <c r="G12" s="9" t="n">
        <v>138.3</v>
      </c>
      <c r="H12" s="9" t="n">
        <v>578.3</v>
      </c>
      <c r="I12" s="9" t="n">
        <v>440</v>
      </c>
      <c r="K12" s="10"/>
      <c r="M12" s="11"/>
      <c r="N12" s="12"/>
      <c r="O12" s="12"/>
      <c r="P12" s="12"/>
    </row>
    <row r="13" customFormat="false" ht="19" hidden="false" customHeight="false" outlineLevel="0" collapsed="false">
      <c r="A13" s="2" t="s">
        <v>12</v>
      </c>
      <c r="B13" s="9" t="n">
        <v>113.4</v>
      </c>
      <c r="C13" s="9" t="n">
        <v>464</v>
      </c>
      <c r="D13" s="9" t="n">
        <v>350.6</v>
      </c>
      <c r="E13" s="5"/>
      <c r="F13" s="9" t="s">
        <v>25</v>
      </c>
      <c r="G13" s="9" t="n">
        <v>105.3</v>
      </c>
      <c r="H13" s="9" t="n">
        <v>515.3</v>
      </c>
      <c r="I13" s="9" t="n">
        <v>410</v>
      </c>
      <c r="K13" s="10"/>
      <c r="M13" s="11"/>
      <c r="N13" s="12"/>
      <c r="O13" s="12"/>
      <c r="P13" s="12"/>
    </row>
    <row r="14" customFormat="false" ht="19" hidden="false" customHeight="false" outlineLevel="0" collapsed="false">
      <c r="A14" s="2" t="s">
        <v>14</v>
      </c>
      <c r="B14" s="9" t="n">
        <v>96.8</v>
      </c>
      <c r="C14" s="9" t="n">
        <v>-47.6</v>
      </c>
      <c r="D14" s="9" t="n">
        <v>-144.4</v>
      </c>
      <c r="E14" s="5"/>
      <c r="F14" s="9" t="s">
        <v>26</v>
      </c>
      <c r="G14" s="9" t="n">
        <v>129.8</v>
      </c>
      <c r="H14" s="9" t="n">
        <v>469.8</v>
      </c>
      <c r="I14" s="9" t="n">
        <v>340</v>
      </c>
      <c r="K14" s="10"/>
      <c r="M14" s="0"/>
      <c r="N14" s="12"/>
      <c r="O14" s="12"/>
      <c r="P14" s="12"/>
    </row>
    <row r="15" customFormat="false" ht="19" hidden="false" customHeight="false" outlineLevel="0" collapsed="false">
      <c r="A15" s="2" t="s">
        <v>27</v>
      </c>
      <c r="B15" s="9" t="n">
        <v>89.1</v>
      </c>
      <c r="C15" s="9" t="n">
        <v>362.6</v>
      </c>
      <c r="D15" s="9" t="n">
        <v>273.5</v>
      </c>
      <c r="E15" s="5"/>
      <c r="F15" s="9" t="s">
        <v>28</v>
      </c>
      <c r="G15" s="9" t="n">
        <v>101.8</v>
      </c>
      <c r="H15" s="9" t="n">
        <v>471.8</v>
      </c>
      <c r="I15" s="9" t="n">
        <v>370</v>
      </c>
      <c r="K15" s="10"/>
      <c r="M15" s="11"/>
      <c r="N15" s="12"/>
      <c r="O15" s="12"/>
      <c r="P15" s="12"/>
    </row>
    <row r="16" customFormat="false" ht="19" hidden="false" customHeight="false" outlineLevel="0" collapsed="false">
      <c r="A16" s="2" t="s">
        <v>29</v>
      </c>
      <c r="B16" s="9" t="n">
        <v>100</v>
      </c>
      <c r="C16" s="9" t="n">
        <v>370</v>
      </c>
      <c r="D16" s="9" t="n">
        <v>270</v>
      </c>
      <c r="E16" s="5"/>
      <c r="F16" s="9" t="s">
        <v>30</v>
      </c>
      <c r="G16" s="9" t="n">
        <v>55.9</v>
      </c>
      <c r="H16" s="9" t="n">
        <v>365.9</v>
      </c>
      <c r="I16" s="9" t="n">
        <v>310</v>
      </c>
      <c r="K16" s="10"/>
      <c r="M16" s="11"/>
      <c r="N16" s="12"/>
      <c r="O16" s="12"/>
    </row>
    <row r="17" customFormat="false" ht="19" hidden="false" customHeight="false" outlineLevel="0" collapsed="false">
      <c r="A17" s="2" t="s">
        <v>31</v>
      </c>
      <c r="B17" s="9" t="n">
        <v>143.9</v>
      </c>
      <c r="C17" s="9" t="n">
        <v>470.9</v>
      </c>
      <c r="D17" s="9" t="n">
        <v>327</v>
      </c>
      <c r="E17" s="5"/>
      <c r="F17" s="9" t="s">
        <v>32</v>
      </c>
      <c r="G17" s="9" t="n">
        <v>162.1</v>
      </c>
      <c r="H17" s="9" t="n">
        <v>649.1</v>
      </c>
      <c r="I17" s="9" t="n">
        <v>487</v>
      </c>
      <c r="K17" s="10"/>
      <c r="M17" s="13"/>
      <c r="N17" s="12"/>
      <c r="O17" s="12"/>
    </row>
    <row r="18" customFormat="false" ht="19" hidden="false" customHeight="false" outlineLevel="0" collapsed="false">
      <c r="A18" s="2" t="s">
        <v>16</v>
      </c>
      <c r="B18" s="9" t="n">
        <v>121.5</v>
      </c>
      <c r="C18" s="9" t="n">
        <v>636.2</v>
      </c>
      <c r="D18" s="9" t="n">
        <v>514.7</v>
      </c>
      <c r="E18" s="5"/>
      <c r="F18" s="9" t="s">
        <v>33</v>
      </c>
      <c r="G18" s="9" t="n">
        <v>141.6</v>
      </c>
      <c r="H18" s="9" t="n">
        <v>504.6</v>
      </c>
      <c r="I18" s="9" t="n">
        <v>363</v>
      </c>
      <c r="K18" s="10"/>
      <c r="M18" s="13"/>
      <c r="N18" s="12"/>
      <c r="O18" s="12"/>
    </row>
    <row r="19" customFormat="false" ht="19" hidden="false" customHeight="false" outlineLevel="0" collapsed="false">
      <c r="A19" s="2" t="s">
        <v>34</v>
      </c>
      <c r="B19" s="9" t="n">
        <v>178.9</v>
      </c>
      <c r="C19" s="9" t="n">
        <v>422</v>
      </c>
      <c r="D19" s="9" t="n">
        <v>243.1</v>
      </c>
      <c r="E19" s="5"/>
      <c r="F19" s="9" t="s">
        <v>35</v>
      </c>
      <c r="G19" s="9" t="n">
        <v>116.6</v>
      </c>
      <c r="H19" s="9" t="n">
        <v>436.6</v>
      </c>
      <c r="I19" s="9" t="n">
        <v>320</v>
      </c>
      <c r="K19" s="10"/>
      <c r="M19" s="13"/>
      <c r="N19" s="12"/>
      <c r="O19" s="12"/>
    </row>
    <row r="20" customFormat="false" ht="19" hidden="false" customHeight="false" outlineLevel="0" collapsed="false">
      <c r="A20" s="2" t="s">
        <v>36</v>
      </c>
      <c r="B20" s="9" t="n">
        <v>125.7</v>
      </c>
      <c r="C20" s="9" t="n">
        <v>441.8</v>
      </c>
      <c r="D20" s="9" t="n">
        <v>316.1</v>
      </c>
      <c r="E20" s="5"/>
      <c r="F20" s="9" t="s">
        <v>37</v>
      </c>
      <c r="G20" s="9" t="n">
        <v>94.2</v>
      </c>
      <c r="H20" s="9" t="n">
        <v>380.2</v>
      </c>
      <c r="I20" s="9" t="n">
        <v>286</v>
      </c>
      <c r="K20" s="10"/>
      <c r="M20" s="13"/>
      <c r="N20" s="12"/>
      <c r="O20" s="12"/>
    </row>
    <row r="21" customFormat="false" ht="19" hidden="false" customHeight="false" outlineLevel="0" collapsed="false">
      <c r="A21" s="2" t="s">
        <v>38</v>
      </c>
      <c r="B21" s="9" t="n">
        <v>99.6</v>
      </c>
      <c r="C21" s="9" t="n">
        <v>380.2</v>
      </c>
      <c r="D21" s="9" t="n">
        <v>280.6</v>
      </c>
      <c r="E21" s="5"/>
      <c r="F21" s="9" t="s">
        <v>39</v>
      </c>
      <c r="G21" s="9" t="n">
        <v>74.1</v>
      </c>
      <c r="H21" s="9" t="n">
        <v>302.1</v>
      </c>
      <c r="I21" s="9" t="n">
        <v>228</v>
      </c>
      <c r="K21" s="10"/>
      <c r="M21" s="13"/>
      <c r="N21" s="12"/>
      <c r="O21" s="12"/>
    </row>
    <row r="22" customFormat="false" ht="19" hidden="false" customHeight="false" outlineLevel="0" collapsed="false">
      <c r="A22" s="2" t="s">
        <v>40</v>
      </c>
      <c r="B22" s="9" t="n">
        <v>124.5</v>
      </c>
      <c r="C22" s="9" t="n">
        <v>373.6</v>
      </c>
      <c r="D22" s="9" t="n">
        <v>249.1</v>
      </c>
      <c r="E22" s="5"/>
      <c r="F22" s="9" t="s">
        <v>41</v>
      </c>
      <c r="G22" s="9" t="n">
        <v>52.6</v>
      </c>
      <c r="H22" s="9" t="n">
        <v>332.6</v>
      </c>
      <c r="I22" s="9" t="n">
        <v>280</v>
      </c>
      <c r="K22" s="10"/>
      <c r="M22" s="1"/>
      <c r="N22" s="12"/>
      <c r="O22" s="12"/>
    </row>
    <row r="23" customFormat="false" ht="17" hidden="false" customHeight="true" outlineLevel="0" collapsed="false">
      <c r="A23" s="2" t="s">
        <v>42</v>
      </c>
      <c r="B23" s="9" t="n">
        <v>146</v>
      </c>
      <c r="C23" s="9" t="n">
        <v>426</v>
      </c>
      <c r="D23" s="9" t="n">
        <v>280</v>
      </c>
      <c r="E23" s="5"/>
      <c r="F23" s="9" t="s">
        <v>43</v>
      </c>
      <c r="G23" s="9" t="n">
        <v>64.2</v>
      </c>
      <c r="H23" s="9" t="n">
        <v>263.2</v>
      </c>
      <c r="I23" s="9" t="n">
        <v>199</v>
      </c>
      <c r="K23" s="10"/>
      <c r="M23" s="13"/>
      <c r="N23" s="12"/>
      <c r="O23" s="12"/>
    </row>
    <row r="24" customFormat="false" ht="19" hidden="false" customHeight="false" outlineLevel="0" collapsed="false">
      <c r="A24" s="2" t="s">
        <v>44</v>
      </c>
      <c r="B24" s="9" t="n">
        <v>102.2</v>
      </c>
      <c r="C24" s="9" t="n">
        <v>378.9</v>
      </c>
      <c r="D24" s="9" t="n">
        <v>276.7</v>
      </c>
      <c r="E24" s="5"/>
      <c r="F24" s="9" t="s">
        <v>45</v>
      </c>
      <c r="G24" s="9" t="n">
        <v>42.8</v>
      </c>
      <c r="H24" s="9" t="n">
        <v>282.8</v>
      </c>
      <c r="I24" s="9" t="n">
        <v>240</v>
      </c>
      <c r="K24" s="10"/>
      <c r="M24" s="13"/>
      <c r="N24" s="12"/>
      <c r="O24" s="12"/>
    </row>
    <row r="25" customFormat="false" ht="19" hidden="false" customHeight="false" outlineLevel="0" collapsed="false">
      <c r="A25" s="2" t="s">
        <v>46</v>
      </c>
      <c r="B25" s="9" t="n">
        <v>124.5</v>
      </c>
      <c r="C25" s="9" t="n">
        <v>357.7</v>
      </c>
      <c r="D25" s="9" t="n">
        <v>233.2</v>
      </c>
      <c r="E25" s="5"/>
      <c r="F25" s="9" t="s">
        <v>47</v>
      </c>
      <c r="G25" s="9" t="n">
        <v>129</v>
      </c>
      <c r="H25" s="9" t="n">
        <v>499</v>
      </c>
      <c r="I25" s="9" t="n">
        <v>370</v>
      </c>
      <c r="K25" s="10"/>
      <c r="M25" s="13"/>
      <c r="N25" s="12"/>
      <c r="O25" s="12"/>
    </row>
    <row r="26" customFormat="false" ht="19" hidden="false" customHeight="false" outlineLevel="0" collapsed="false">
      <c r="A26" s="2" t="s">
        <v>48</v>
      </c>
      <c r="B26" s="9" t="n">
        <v>169.5</v>
      </c>
      <c r="C26" s="9" t="n">
        <v>559</v>
      </c>
      <c r="D26" s="9" t="n">
        <v>389.5</v>
      </c>
      <c r="E26" s="5"/>
      <c r="F26" s="9" t="s">
        <v>49</v>
      </c>
      <c r="G26" s="9" t="n">
        <v>45.1</v>
      </c>
      <c r="H26" s="9" t="n">
        <v>195.1</v>
      </c>
      <c r="I26" s="9" t="n">
        <v>150</v>
      </c>
      <c r="K26" s="10"/>
    </row>
    <row r="27" customFormat="false" ht="19" hidden="false" customHeight="false" outlineLevel="0" collapsed="false">
      <c r="A27" s="2" t="s">
        <v>50</v>
      </c>
      <c r="B27" s="9" t="n">
        <v>54.6</v>
      </c>
      <c r="C27" s="9" t="n">
        <v>146</v>
      </c>
      <c r="D27" s="9" t="n">
        <v>91.4</v>
      </c>
      <c r="E27" s="5"/>
      <c r="F27" s="9" t="s">
        <v>51</v>
      </c>
      <c r="G27" s="9" t="n">
        <v>178.7</v>
      </c>
      <c r="H27" s="9" t="n">
        <v>698.7</v>
      </c>
      <c r="I27" s="9" t="n">
        <v>520</v>
      </c>
      <c r="K27" s="10"/>
    </row>
    <row r="28" customFormat="false" ht="19" hidden="false" customHeight="false" outlineLevel="0" collapsed="false">
      <c r="A28" s="2" t="s">
        <v>52</v>
      </c>
      <c r="B28" s="9" t="n">
        <v>66.5</v>
      </c>
      <c r="C28" s="9" t="n">
        <v>165</v>
      </c>
      <c r="D28" s="9" t="n">
        <v>98.5</v>
      </c>
      <c r="E28" s="5"/>
      <c r="F28" s="9" t="s">
        <v>53</v>
      </c>
      <c r="G28" s="9" t="n">
        <v>155.8</v>
      </c>
      <c r="H28" s="9" t="n">
        <v>615.8</v>
      </c>
      <c r="I28" s="9" t="n">
        <v>460</v>
      </c>
      <c r="K28" s="10"/>
    </row>
    <row r="29" customFormat="false" ht="19" hidden="false" customHeight="false" outlineLevel="0" collapsed="false">
      <c r="A29" s="2" t="s">
        <v>54</v>
      </c>
      <c r="B29" s="9" t="n">
        <v>191.3</v>
      </c>
      <c r="C29" s="9" t="n">
        <v>392</v>
      </c>
      <c r="D29" s="9" t="n">
        <v>200.7</v>
      </c>
      <c r="E29" s="5"/>
      <c r="F29" s="9" t="s">
        <v>55</v>
      </c>
      <c r="G29" s="9" t="n">
        <v>158.3</v>
      </c>
      <c r="H29" s="9" t="n">
        <v>628.3</v>
      </c>
      <c r="I29" s="9" t="n">
        <v>470</v>
      </c>
      <c r="K29" s="10"/>
    </row>
    <row r="30" customFormat="false" ht="19" hidden="false" customHeight="false" outlineLevel="0" collapsed="false">
      <c r="A30" s="2" t="s">
        <v>18</v>
      </c>
      <c r="B30" s="9" t="n">
        <v>81.7</v>
      </c>
      <c r="C30" s="9" t="n">
        <v>361</v>
      </c>
      <c r="D30" s="9" t="n">
        <v>279.3</v>
      </c>
      <c r="E30" s="5"/>
      <c r="F30" s="9" t="s">
        <v>56</v>
      </c>
      <c r="G30" s="9" t="n">
        <v>35.7</v>
      </c>
      <c r="H30" s="9" t="n">
        <v>255.7</v>
      </c>
      <c r="I30" s="9" t="n">
        <v>220</v>
      </c>
      <c r="K30" s="10"/>
    </row>
    <row r="31" customFormat="false" ht="19" hidden="false" customHeight="false" outlineLevel="0" collapsed="false">
      <c r="A31" s="2" t="s">
        <v>57</v>
      </c>
      <c r="B31" s="9" t="n">
        <v>42.4</v>
      </c>
      <c r="C31" s="9" t="n">
        <v>243.2</v>
      </c>
      <c r="D31" s="9" t="n">
        <v>200.8</v>
      </c>
      <c r="E31" s="5"/>
      <c r="F31" s="9" t="s">
        <v>58</v>
      </c>
      <c r="G31" s="9" t="n">
        <v>43.9</v>
      </c>
      <c r="H31" s="9" t="n">
        <v>157.9</v>
      </c>
      <c r="I31" s="9" t="n">
        <v>114</v>
      </c>
      <c r="K31" s="10"/>
    </row>
    <row r="32" customFormat="false" ht="19" hidden="false" customHeight="false" outlineLevel="0" collapsed="false">
      <c r="A32" s="2" t="s">
        <v>59</v>
      </c>
      <c r="B32" s="9" t="n">
        <v>81.4</v>
      </c>
      <c r="C32" s="9" t="n">
        <v>-41.9</v>
      </c>
      <c r="D32" s="9" t="n">
        <v>-123.3</v>
      </c>
      <c r="E32" s="5"/>
      <c r="F32" s="9" t="s">
        <v>60</v>
      </c>
      <c r="G32" s="9" t="n">
        <v>97.2</v>
      </c>
      <c r="H32" s="9" t="n">
        <v>482.2</v>
      </c>
      <c r="I32" s="9" t="n">
        <v>385</v>
      </c>
      <c r="K32" s="10"/>
    </row>
    <row r="33" customFormat="false" ht="19" hidden="false" customHeight="false" outlineLevel="0" collapsed="false">
      <c r="A33" s="2" t="s">
        <v>61</v>
      </c>
      <c r="B33" s="9" t="n">
        <v>79.5</v>
      </c>
      <c r="C33" s="9" t="n">
        <v>660.2</v>
      </c>
      <c r="D33" s="9" t="n">
        <v>580.7</v>
      </c>
      <c r="E33" s="5"/>
      <c r="F33" s="9" t="s">
        <v>62</v>
      </c>
      <c r="G33" s="9" t="n">
        <v>143</v>
      </c>
      <c r="H33" s="9" t="n">
        <v>633</v>
      </c>
      <c r="I33" s="9" t="n">
        <v>490</v>
      </c>
      <c r="K33" s="10"/>
    </row>
    <row r="34" customFormat="false" ht="19" hidden="false" customHeight="false" outlineLevel="0" collapsed="false">
      <c r="A34" s="2" t="s">
        <v>61</v>
      </c>
      <c r="B34" s="9" t="n">
        <v>73.2</v>
      </c>
      <c r="C34" s="9" t="n">
        <v>118.8</v>
      </c>
      <c r="D34" s="9" t="n">
        <v>45.6</v>
      </c>
      <c r="E34" s="5"/>
      <c r="F34" s="9" t="s">
        <v>63</v>
      </c>
      <c r="G34" s="9" t="n">
        <v>120.1</v>
      </c>
      <c r="H34" s="9" t="n">
        <v>560.1</v>
      </c>
      <c r="I34" s="9" t="n">
        <v>440</v>
      </c>
      <c r="K34" s="10"/>
    </row>
    <row r="35" customFormat="false" ht="19" hidden="false" customHeight="false" outlineLevel="0" collapsed="false">
      <c r="A35" s="2" t="s">
        <v>22</v>
      </c>
      <c r="B35" s="9" t="n">
        <v>109.8</v>
      </c>
      <c r="C35" s="9" t="n">
        <v>432.5</v>
      </c>
      <c r="D35" s="9" t="n">
        <v>322.7</v>
      </c>
      <c r="E35" s="5"/>
      <c r="F35" s="9" t="s">
        <v>64</v>
      </c>
      <c r="G35" s="9" t="n">
        <v>94.9</v>
      </c>
      <c r="H35" s="9" t="n">
        <v>424.9</v>
      </c>
      <c r="I35" s="9" t="n">
        <v>330</v>
      </c>
      <c r="K35" s="10"/>
    </row>
    <row r="36" customFormat="false" ht="19" hidden="false" customHeight="false" outlineLevel="0" collapsed="false">
      <c r="A36" s="2" t="s">
        <v>23</v>
      </c>
      <c r="B36" s="9" t="n">
        <v>113.3</v>
      </c>
      <c r="C36" s="9" t="n">
        <v>449.1</v>
      </c>
      <c r="D36" s="9" t="n">
        <v>335.8</v>
      </c>
      <c r="E36" s="5"/>
      <c r="F36" s="9" t="s">
        <v>65</v>
      </c>
      <c r="G36" s="9" t="n">
        <v>152</v>
      </c>
      <c r="H36" s="9" t="n">
        <v>602</v>
      </c>
      <c r="I36" s="9" t="n">
        <v>450</v>
      </c>
      <c r="K36" s="10"/>
    </row>
    <row r="37" customFormat="false" ht="19" hidden="false" customHeight="false" outlineLevel="0" collapsed="false">
      <c r="A37" s="2" t="s">
        <v>66</v>
      </c>
      <c r="B37" s="9" t="n">
        <v>115.8</v>
      </c>
      <c r="C37" s="9" t="n">
        <v>337</v>
      </c>
      <c r="D37" s="9" t="n">
        <v>221.2</v>
      </c>
      <c r="E37" s="5"/>
      <c r="F37" s="9" t="s">
        <v>67</v>
      </c>
      <c r="G37" s="9" t="n">
        <v>201.6</v>
      </c>
      <c r="H37" s="9" t="n">
        <v>771.6</v>
      </c>
      <c r="I37" s="9" t="n">
        <v>570</v>
      </c>
      <c r="K37" s="10"/>
    </row>
    <row r="38" customFormat="false" ht="19" hidden="false" customHeight="false" outlineLevel="0" collapsed="false">
      <c r="A38" s="2" t="s">
        <v>68</v>
      </c>
      <c r="B38" s="9" t="n">
        <v>102.9</v>
      </c>
      <c r="C38" s="9" t="n">
        <v>336.6</v>
      </c>
      <c r="D38" s="9" t="n">
        <v>233.7</v>
      </c>
      <c r="E38" s="5"/>
      <c r="F38" s="9" t="s">
        <v>69</v>
      </c>
      <c r="G38" s="9" t="n">
        <v>132</v>
      </c>
      <c r="H38" s="9" t="n">
        <v>534</v>
      </c>
      <c r="I38" s="9" t="n">
        <v>402</v>
      </c>
      <c r="K38" s="10"/>
    </row>
    <row r="39" customFormat="false" ht="19" hidden="false" customHeight="false" outlineLevel="0" collapsed="false">
      <c r="A39" s="2" t="s">
        <v>70</v>
      </c>
      <c r="B39" s="9" t="n">
        <v>53.2</v>
      </c>
      <c r="C39" s="9" t="n">
        <v>403</v>
      </c>
      <c r="D39" s="9" t="n">
        <v>349.8</v>
      </c>
      <c r="E39" s="5"/>
      <c r="F39" s="9" t="s">
        <v>71</v>
      </c>
      <c r="G39" s="9" t="n">
        <v>135.4</v>
      </c>
      <c r="H39" s="9" t="n">
        <v>545.4</v>
      </c>
      <c r="I39" s="9" t="n">
        <v>410</v>
      </c>
      <c r="K39" s="10"/>
    </row>
    <row r="40" customFormat="false" ht="19" hidden="false" customHeight="false" outlineLevel="0" collapsed="false">
      <c r="A40" s="2" t="s">
        <v>72</v>
      </c>
      <c r="B40" s="9" t="n">
        <v>53.7</v>
      </c>
      <c r="C40" s="9" t="n">
        <v>183</v>
      </c>
      <c r="D40" s="9" t="n">
        <v>129.3</v>
      </c>
      <c r="E40" s="5"/>
      <c r="F40" s="9" t="s">
        <v>73</v>
      </c>
      <c r="G40" s="9" t="n">
        <v>76</v>
      </c>
      <c r="H40" s="9" t="n">
        <v>336</v>
      </c>
      <c r="I40" s="9" t="n">
        <v>260</v>
      </c>
      <c r="K40" s="10"/>
    </row>
    <row r="41" customFormat="false" ht="19" hidden="false" customHeight="false" outlineLevel="0" collapsed="false">
      <c r="A41" s="2" t="s">
        <v>74</v>
      </c>
      <c r="B41" s="9" t="n">
        <v>49.1</v>
      </c>
      <c r="C41" s="9" t="n">
        <v>203.3</v>
      </c>
      <c r="D41" s="9" t="n">
        <v>154.2</v>
      </c>
      <c r="E41" s="5"/>
      <c r="F41" s="9" t="s">
        <v>75</v>
      </c>
      <c r="G41" s="9" t="n">
        <v>87.1</v>
      </c>
      <c r="H41" s="9" t="n">
        <v>355.1</v>
      </c>
      <c r="I41" s="9" t="n">
        <v>268</v>
      </c>
      <c r="K41" s="10"/>
    </row>
    <row r="42" customFormat="false" ht="19" hidden="false" customHeight="false" outlineLevel="0" collapsed="false">
      <c r="A42" s="2" t="s">
        <v>76</v>
      </c>
      <c r="B42" s="9" t="n">
        <v>40.8</v>
      </c>
      <c r="C42" s="9" t="n">
        <v>225.1</v>
      </c>
      <c r="D42" s="9" t="n">
        <v>184.3</v>
      </c>
      <c r="E42" s="5"/>
      <c r="F42" s="9" t="s">
        <v>77</v>
      </c>
      <c r="G42" s="9" t="n">
        <v>89.6</v>
      </c>
      <c r="H42" s="9" t="n">
        <v>361.6</v>
      </c>
      <c r="I42" s="9" t="n">
        <v>272</v>
      </c>
      <c r="K42" s="10"/>
    </row>
    <row r="43" customFormat="false" ht="19" hidden="false" customHeight="false" outlineLevel="0" collapsed="false">
      <c r="A43" s="2" t="s">
        <v>24</v>
      </c>
      <c r="B43" s="9" t="n">
        <v>152</v>
      </c>
      <c r="C43" s="9" t="n">
        <v>561</v>
      </c>
      <c r="D43" s="9" t="n">
        <v>409</v>
      </c>
      <c r="E43" s="5"/>
      <c r="F43" s="9" t="s">
        <v>78</v>
      </c>
      <c r="G43" s="9" t="n">
        <v>74.4</v>
      </c>
      <c r="H43" s="9" t="n">
        <v>404.4</v>
      </c>
      <c r="I43" s="9" t="n">
        <v>330</v>
      </c>
      <c r="K43" s="10"/>
    </row>
    <row r="44" customFormat="false" ht="19" hidden="false" customHeight="false" outlineLevel="0" collapsed="false">
      <c r="A44" s="2" t="s">
        <v>25</v>
      </c>
      <c r="B44" s="9" t="n">
        <v>106.3</v>
      </c>
      <c r="C44" s="9" t="n">
        <v>516</v>
      </c>
      <c r="D44" s="9" t="n">
        <v>409.7</v>
      </c>
      <c r="E44" s="5"/>
      <c r="F44" s="9" t="s">
        <v>79</v>
      </c>
      <c r="G44" s="9" t="n">
        <v>65.9</v>
      </c>
      <c r="H44" s="9" t="n">
        <v>345.9</v>
      </c>
      <c r="I44" s="9" t="n">
        <v>280</v>
      </c>
      <c r="K44" s="10"/>
    </row>
    <row r="45" customFormat="false" ht="19" hidden="false" customHeight="false" outlineLevel="0" collapsed="false">
      <c r="A45" s="2" t="s">
        <v>26</v>
      </c>
      <c r="B45" s="9" t="n">
        <v>127.2</v>
      </c>
      <c r="C45" s="9" t="n">
        <v>515</v>
      </c>
      <c r="D45" s="9" t="n">
        <v>387.8</v>
      </c>
      <c r="E45" s="5"/>
      <c r="F45" s="9" t="s">
        <v>80</v>
      </c>
      <c r="G45" s="9" t="n">
        <v>103.6</v>
      </c>
      <c r="H45" s="9" t="n">
        <v>443.6</v>
      </c>
      <c r="I45" s="9" t="n">
        <v>340</v>
      </c>
      <c r="K45" s="10"/>
    </row>
    <row r="46" customFormat="false" ht="19" hidden="false" customHeight="false" outlineLevel="0" collapsed="false">
      <c r="A46" s="2" t="s">
        <v>81</v>
      </c>
      <c r="B46" s="9" t="n">
        <v>134.3</v>
      </c>
      <c r="C46" s="9" t="n">
        <v>481</v>
      </c>
      <c r="D46" s="9" t="n">
        <v>346.7</v>
      </c>
      <c r="E46" s="5"/>
      <c r="K46" s="10"/>
    </row>
    <row r="47" customFormat="false" ht="19" hidden="false" customHeight="false" outlineLevel="0" collapsed="false">
      <c r="A47" s="2" t="s">
        <v>28</v>
      </c>
      <c r="B47" s="9" t="n">
        <v>103.1</v>
      </c>
      <c r="C47" s="9" t="n">
        <v>448</v>
      </c>
      <c r="D47" s="9" t="n">
        <v>344.9</v>
      </c>
      <c r="E47" s="5"/>
      <c r="K47" s="10"/>
    </row>
    <row r="48" customFormat="false" ht="19" hidden="false" customHeight="false" outlineLevel="0" collapsed="false">
      <c r="A48" s="2" t="s">
        <v>30</v>
      </c>
      <c r="B48" s="9" t="n">
        <v>55.9</v>
      </c>
      <c r="C48" s="9" t="n">
        <v>-367.3</v>
      </c>
      <c r="D48" s="9" t="n">
        <v>-423.2</v>
      </c>
      <c r="E48" s="5"/>
      <c r="K48" s="10"/>
    </row>
    <row r="49" customFormat="false" ht="19" hidden="false" customHeight="false" outlineLevel="0" collapsed="false">
      <c r="A49" s="2" t="s">
        <v>82</v>
      </c>
      <c r="B49" s="9" t="n">
        <v>205.4</v>
      </c>
      <c r="C49" s="9" t="n">
        <v>602</v>
      </c>
      <c r="D49" s="9" t="n">
        <v>396.6</v>
      </c>
      <c r="E49" s="5"/>
      <c r="K49" s="10"/>
    </row>
    <row r="50" customFormat="false" ht="19" hidden="false" customHeight="false" outlineLevel="0" collapsed="false">
      <c r="A50" s="2" t="s">
        <v>32</v>
      </c>
      <c r="B50" s="9" t="n">
        <v>162.1</v>
      </c>
      <c r="C50" s="9" t="n">
        <v>487</v>
      </c>
      <c r="D50" s="9" t="n">
        <v>324.9</v>
      </c>
      <c r="E50" s="5"/>
      <c r="K50" s="10"/>
    </row>
    <row r="51" customFormat="false" ht="19" hidden="false" customHeight="false" outlineLevel="0" collapsed="false">
      <c r="A51" s="2" t="s">
        <v>83</v>
      </c>
      <c r="B51" s="9" t="n">
        <v>159.3</v>
      </c>
      <c r="C51" s="9" t="n">
        <v>558.6</v>
      </c>
      <c r="D51" s="9" t="n">
        <v>399.3</v>
      </c>
      <c r="E51" s="5"/>
      <c r="K51" s="10"/>
    </row>
    <row r="52" customFormat="false" ht="19" hidden="false" customHeight="false" outlineLevel="0" collapsed="false">
      <c r="A52" s="2" t="s">
        <v>33</v>
      </c>
      <c r="B52" s="9" t="n">
        <v>141.6</v>
      </c>
      <c r="C52" s="9" t="n">
        <v>330</v>
      </c>
      <c r="D52" s="9" t="n">
        <v>188.4</v>
      </c>
      <c r="E52" s="5"/>
      <c r="K52" s="10"/>
    </row>
    <row r="53" customFormat="false" ht="19" hidden="false" customHeight="false" outlineLevel="0" collapsed="false">
      <c r="A53" s="2" t="s">
        <v>35</v>
      </c>
      <c r="B53" s="9" t="n">
        <v>116.6</v>
      </c>
      <c r="C53" s="9" t="n">
        <v>320</v>
      </c>
      <c r="D53" s="9" t="n">
        <v>203.4</v>
      </c>
      <c r="E53" s="5"/>
      <c r="K53" s="10"/>
    </row>
    <row r="54" customFormat="false" ht="19" hidden="false" customHeight="false" outlineLevel="0" collapsed="false">
      <c r="A54" s="2" t="s">
        <v>84</v>
      </c>
      <c r="B54" s="9" t="n">
        <v>115.7</v>
      </c>
      <c r="C54" s="9" t="n">
        <v>486.6</v>
      </c>
      <c r="D54" s="9" t="n">
        <v>370.9</v>
      </c>
      <c r="E54" s="5"/>
      <c r="K54" s="10"/>
    </row>
    <row r="55" customFormat="false" ht="19" hidden="false" customHeight="false" outlineLevel="0" collapsed="false">
      <c r="A55" s="2" t="s">
        <v>85</v>
      </c>
      <c r="B55" s="9" t="n">
        <v>92.1</v>
      </c>
      <c r="C55" s="9" t="n">
        <v>272</v>
      </c>
      <c r="D55" s="9" t="n">
        <v>179.9</v>
      </c>
      <c r="E55" s="5"/>
      <c r="K55" s="10"/>
    </row>
    <row r="56" customFormat="false" ht="19" hidden="false" customHeight="false" outlineLevel="0" collapsed="false">
      <c r="A56" s="2" t="s">
        <v>37</v>
      </c>
      <c r="B56" s="9" t="n">
        <v>94.2</v>
      </c>
      <c r="C56" s="9" t="n">
        <v>286</v>
      </c>
      <c r="D56" s="9" t="n">
        <v>191.8</v>
      </c>
      <c r="E56" s="5"/>
      <c r="K56" s="10"/>
    </row>
    <row r="57" customFormat="false" ht="19" hidden="false" customHeight="false" outlineLevel="0" collapsed="false">
      <c r="A57" s="2" t="s">
        <v>39</v>
      </c>
      <c r="B57" s="9" t="n">
        <v>74.1</v>
      </c>
      <c r="C57" s="9" t="n">
        <v>228</v>
      </c>
      <c r="D57" s="9" t="n">
        <v>153.9</v>
      </c>
      <c r="E57" s="5"/>
      <c r="K57" s="10"/>
    </row>
    <row r="58" customFormat="false" ht="19" hidden="false" customHeight="false" outlineLevel="0" collapsed="false">
      <c r="A58" s="2" t="s">
        <v>86</v>
      </c>
      <c r="B58" s="9" t="n">
        <v>89</v>
      </c>
      <c r="C58" s="9" t="n">
        <v>185.7</v>
      </c>
      <c r="D58" s="9" t="n">
        <v>96.7</v>
      </c>
      <c r="E58" s="5"/>
      <c r="K58" s="10"/>
    </row>
    <row r="59" customFormat="false" ht="19" hidden="false" customHeight="false" outlineLevel="0" collapsed="false">
      <c r="A59" s="2" t="s">
        <v>87</v>
      </c>
      <c r="B59" s="9" t="n">
        <v>69</v>
      </c>
      <c r="C59" s="9" t="n">
        <v>262.8</v>
      </c>
      <c r="D59" s="9" t="n">
        <v>193.8</v>
      </c>
      <c r="E59" s="5"/>
      <c r="K59" s="10"/>
    </row>
    <row r="60" customFormat="false" ht="19" hidden="false" customHeight="false" outlineLevel="0" collapsed="false">
      <c r="A60" s="2" t="s">
        <v>88</v>
      </c>
      <c r="B60" s="9" t="n">
        <v>65.4</v>
      </c>
      <c r="C60" s="9" t="n">
        <v>160</v>
      </c>
      <c r="D60" s="9" t="n">
        <v>94.6</v>
      </c>
      <c r="E60" s="5"/>
      <c r="K60" s="10"/>
    </row>
    <row r="61" customFormat="false" ht="19" hidden="false" customHeight="false" outlineLevel="0" collapsed="false">
      <c r="A61" s="2" t="s">
        <v>41</v>
      </c>
      <c r="B61" s="9" t="n">
        <v>52.5</v>
      </c>
      <c r="C61" s="9" t="n">
        <v>303.5</v>
      </c>
      <c r="D61" s="9" t="n">
        <v>251</v>
      </c>
      <c r="E61" s="5"/>
      <c r="K61" s="10"/>
    </row>
    <row r="62" customFormat="false" ht="19" hidden="false" customHeight="false" outlineLevel="0" collapsed="false">
      <c r="A62" s="2" t="s">
        <v>43</v>
      </c>
      <c r="B62" s="9" t="n">
        <v>65.4</v>
      </c>
      <c r="C62" s="9" t="n">
        <v>260.3</v>
      </c>
      <c r="D62" s="9" t="n">
        <v>194.9</v>
      </c>
      <c r="E62" s="5"/>
      <c r="K62" s="10"/>
    </row>
    <row r="63" customFormat="false" ht="19" hidden="false" customHeight="false" outlineLevel="0" collapsed="false">
      <c r="A63" s="2" t="s">
        <v>45</v>
      </c>
      <c r="B63" s="9" t="n">
        <v>43.6</v>
      </c>
      <c r="C63" s="9" t="n">
        <v>243</v>
      </c>
      <c r="D63" s="9" t="n">
        <v>199.4</v>
      </c>
      <c r="E63" s="5"/>
      <c r="K63" s="10"/>
    </row>
    <row r="64" customFormat="false" ht="19" hidden="false" customHeight="false" outlineLevel="0" collapsed="false">
      <c r="A64" s="2" t="s">
        <v>45</v>
      </c>
      <c r="B64" s="9" t="n">
        <v>43.9</v>
      </c>
      <c r="C64" s="9" t="n">
        <v>221.9</v>
      </c>
      <c r="D64" s="9" t="n">
        <v>178</v>
      </c>
      <c r="E64" s="5"/>
      <c r="K64" s="10"/>
    </row>
    <row r="65" customFormat="false" ht="19" hidden="false" customHeight="false" outlineLevel="0" collapsed="false">
      <c r="A65" s="2" t="s">
        <v>89</v>
      </c>
      <c r="B65" s="9" t="n">
        <v>113.6</v>
      </c>
      <c r="C65" s="9" t="n">
        <v>396.6</v>
      </c>
      <c r="D65" s="9" t="n">
        <v>283</v>
      </c>
      <c r="E65" s="5"/>
      <c r="K65" s="10"/>
    </row>
    <row r="66" customFormat="false" ht="19" hidden="false" customHeight="false" outlineLevel="0" collapsed="false">
      <c r="A66" s="2" t="s">
        <v>47</v>
      </c>
      <c r="B66" s="9" t="n">
        <v>128.4</v>
      </c>
      <c r="C66" s="9" t="n">
        <v>504</v>
      </c>
      <c r="D66" s="9" t="n">
        <v>375.6</v>
      </c>
      <c r="E66" s="5"/>
      <c r="K66" s="10"/>
    </row>
    <row r="67" customFormat="false" ht="19" hidden="false" customHeight="false" outlineLevel="0" collapsed="false">
      <c r="A67" s="2" t="s">
        <v>90</v>
      </c>
      <c r="B67" s="9" t="n">
        <v>172.9</v>
      </c>
      <c r="C67" s="9" t="n">
        <v>1244</v>
      </c>
      <c r="D67" s="9" t="n">
        <v>1071.1</v>
      </c>
      <c r="E67" s="5"/>
      <c r="K67" s="10"/>
    </row>
    <row r="68" customFormat="false" ht="19" hidden="false" customHeight="false" outlineLevel="0" collapsed="false">
      <c r="A68" s="2" t="s">
        <v>91</v>
      </c>
      <c r="B68" s="9" t="n">
        <v>37.5</v>
      </c>
      <c r="C68" s="9" t="n">
        <v>189.5</v>
      </c>
      <c r="D68" s="9" t="n">
        <v>152</v>
      </c>
      <c r="E68" s="5"/>
      <c r="K68" s="10"/>
    </row>
    <row r="69" customFormat="false" ht="19" hidden="false" customHeight="false" outlineLevel="0" collapsed="false">
      <c r="A69" s="2" t="s">
        <v>51</v>
      </c>
      <c r="B69" s="9" t="n">
        <v>178.7</v>
      </c>
      <c r="C69" s="9" t="n">
        <v>729</v>
      </c>
      <c r="D69" s="9" t="n">
        <v>550.3</v>
      </c>
      <c r="E69" s="5"/>
      <c r="K69" s="10"/>
    </row>
    <row r="70" customFormat="false" ht="19" hidden="false" customHeight="false" outlineLevel="0" collapsed="false">
      <c r="A70" s="2" t="s">
        <v>92</v>
      </c>
      <c r="B70" s="9" t="n">
        <v>170.2</v>
      </c>
      <c r="C70" s="9" t="n">
        <v>438</v>
      </c>
      <c r="D70" s="9" t="n">
        <v>267.8</v>
      </c>
      <c r="E70" s="5"/>
      <c r="K70" s="10"/>
    </row>
    <row r="71" customFormat="false" ht="19" hidden="false" customHeight="false" outlineLevel="0" collapsed="false">
      <c r="A71" s="2" t="s">
        <v>93</v>
      </c>
      <c r="B71" s="9" t="n">
        <v>173.1</v>
      </c>
      <c r="C71" s="9" t="n">
        <v>416</v>
      </c>
      <c r="D71" s="9" t="n">
        <v>242.9</v>
      </c>
      <c r="E71" s="5"/>
      <c r="K71" s="10"/>
    </row>
    <row r="72" customFormat="false" ht="19" hidden="false" customHeight="false" outlineLevel="0" collapsed="false">
      <c r="A72" s="2" t="s">
        <v>94</v>
      </c>
      <c r="B72" s="9" t="n">
        <v>122.6</v>
      </c>
      <c r="C72" s="9" t="n">
        <v>180</v>
      </c>
      <c r="D72" s="9" t="n">
        <v>57.4</v>
      </c>
      <c r="E72" s="5"/>
      <c r="K72" s="10"/>
    </row>
    <row r="73" customFormat="false" ht="19" hidden="false" customHeight="false" outlineLevel="0" collapsed="false">
      <c r="A73" s="2" t="s">
        <v>53</v>
      </c>
      <c r="B73" s="9" t="n">
        <v>155.8</v>
      </c>
      <c r="C73" s="9" t="n">
        <v>600</v>
      </c>
      <c r="D73" s="9" t="n">
        <v>444.2</v>
      </c>
      <c r="E73" s="5"/>
      <c r="K73" s="10"/>
    </row>
    <row r="74" customFormat="false" ht="19" hidden="false" customHeight="false" outlineLevel="0" collapsed="false">
      <c r="A74" s="2" t="s">
        <v>55</v>
      </c>
      <c r="B74" s="9" t="n">
        <v>159</v>
      </c>
      <c r="C74" s="9" t="n">
        <v>654</v>
      </c>
      <c r="D74" s="9" t="n">
        <v>495</v>
      </c>
      <c r="E74" s="5"/>
      <c r="K74" s="10"/>
    </row>
    <row r="75" customFormat="false" ht="19" hidden="false" customHeight="false" outlineLevel="0" collapsed="false">
      <c r="A75" s="2" t="s">
        <v>95</v>
      </c>
      <c r="B75" s="9" t="n">
        <v>67.5</v>
      </c>
      <c r="C75" s="9" t="n">
        <v>182</v>
      </c>
      <c r="D75" s="9" t="n">
        <v>114.5</v>
      </c>
      <c r="E75" s="5"/>
      <c r="K75" s="10"/>
    </row>
    <row r="76" customFormat="false" ht="19" hidden="false" customHeight="false" outlineLevel="0" collapsed="false">
      <c r="A76" s="2" t="s">
        <v>96</v>
      </c>
      <c r="B76" s="9" t="n">
        <v>44.1</v>
      </c>
      <c r="C76" s="9" t="n">
        <v>461.7</v>
      </c>
      <c r="D76" s="9" t="n">
        <v>417.6</v>
      </c>
      <c r="E76" s="5"/>
      <c r="K76" s="10"/>
    </row>
    <row r="77" customFormat="false" ht="19" hidden="false" customHeight="false" outlineLevel="0" collapsed="false">
      <c r="A77" s="2" t="s">
        <v>97</v>
      </c>
      <c r="B77" s="9" t="n">
        <v>127.6</v>
      </c>
      <c r="C77" s="9" t="n">
        <v>538</v>
      </c>
      <c r="D77" s="9" t="n">
        <v>410.4</v>
      </c>
      <c r="E77" s="5"/>
      <c r="K77" s="10"/>
    </row>
    <row r="78" customFormat="false" ht="19" hidden="false" customHeight="false" outlineLevel="0" collapsed="false">
      <c r="A78" s="2" t="s">
        <v>56</v>
      </c>
      <c r="B78" s="9" t="n">
        <v>35.7</v>
      </c>
      <c r="C78" s="9" t="n">
        <v>243.2</v>
      </c>
      <c r="D78" s="9" t="n">
        <v>207.5</v>
      </c>
      <c r="E78" s="5"/>
      <c r="K78" s="10"/>
    </row>
    <row r="79" customFormat="false" ht="19" hidden="false" customHeight="false" outlineLevel="0" collapsed="false">
      <c r="A79" s="2" t="s">
        <v>58</v>
      </c>
      <c r="B79" s="9" t="n">
        <v>43.9</v>
      </c>
      <c r="C79" s="9" t="n">
        <v>158.2</v>
      </c>
      <c r="D79" s="9" t="n">
        <v>114.3</v>
      </c>
      <c r="E79" s="5"/>
      <c r="K79" s="10"/>
    </row>
    <row r="80" customFormat="false" ht="19" hidden="false" customHeight="false" outlineLevel="0" collapsed="false">
      <c r="A80" s="2" t="s">
        <v>98</v>
      </c>
      <c r="B80" s="9" t="n">
        <v>93.1</v>
      </c>
      <c r="C80" s="9" t="n">
        <v>298.2</v>
      </c>
      <c r="D80" s="9" t="n">
        <v>205.1</v>
      </c>
      <c r="E80" s="5"/>
      <c r="K80" s="10"/>
    </row>
    <row r="81" customFormat="false" ht="19" hidden="false" customHeight="false" outlineLevel="0" collapsed="false">
      <c r="A81" s="2" t="s">
        <v>99</v>
      </c>
      <c r="B81" s="9" t="n">
        <v>50.1</v>
      </c>
      <c r="C81" s="9" t="n">
        <v>155</v>
      </c>
      <c r="D81" s="9" t="n">
        <v>104.9</v>
      </c>
      <c r="E81" s="5"/>
      <c r="K81" s="10"/>
    </row>
    <row r="82" customFormat="false" ht="19" hidden="false" customHeight="false" outlineLevel="0" collapsed="false">
      <c r="A82" s="2" t="s">
        <v>100</v>
      </c>
      <c r="B82" s="9" t="n">
        <v>95.2</v>
      </c>
      <c r="C82" s="9" t="n">
        <v>234</v>
      </c>
      <c r="D82" s="9" t="n">
        <v>138.8</v>
      </c>
      <c r="E82" s="5"/>
      <c r="K82" s="10"/>
    </row>
    <row r="83" customFormat="false" ht="19" hidden="false" customHeight="false" outlineLevel="0" collapsed="false">
      <c r="A83" s="2" t="s">
        <v>60</v>
      </c>
      <c r="B83" s="9" t="n">
        <v>97.5</v>
      </c>
      <c r="C83" s="9" t="n">
        <v>470.5</v>
      </c>
      <c r="D83" s="9" t="n">
        <v>373</v>
      </c>
      <c r="E83" s="5"/>
      <c r="K83" s="10"/>
    </row>
    <row r="84" customFormat="false" ht="19" hidden="false" customHeight="false" outlineLevel="0" collapsed="false">
      <c r="A84" s="2" t="s">
        <v>101</v>
      </c>
      <c r="B84" s="9" t="n">
        <v>158.5</v>
      </c>
      <c r="C84" s="9" t="n">
        <v>516</v>
      </c>
      <c r="D84" s="9" t="n">
        <v>357.5</v>
      </c>
      <c r="E84" s="5"/>
      <c r="K84" s="10"/>
    </row>
    <row r="85" customFormat="false" ht="19" hidden="false" customHeight="false" outlineLevel="0" collapsed="false">
      <c r="A85" s="2" t="s">
        <v>102</v>
      </c>
      <c r="B85" s="9" t="n">
        <v>118.5</v>
      </c>
      <c r="C85" s="9" t="n">
        <v>422</v>
      </c>
      <c r="D85" s="9" t="n">
        <v>303.5</v>
      </c>
      <c r="E85" s="5"/>
      <c r="K85" s="10"/>
    </row>
    <row r="86" customFormat="false" ht="19" hidden="false" customHeight="false" outlineLevel="0" collapsed="false">
      <c r="A86" s="2" t="s">
        <v>62</v>
      </c>
      <c r="B86" s="9" t="n">
        <v>143.1</v>
      </c>
      <c r="C86" s="9" t="n">
        <v>635</v>
      </c>
      <c r="D86" s="9" t="n">
        <v>491.9</v>
      </c>
      <c r="E86" s="5"/>
      <c r="K86" s="10"/>
    </row>
    <row r="87" customFormat="false" ht="19" hidden="false" customHeight="false" outlineLevel="0" collapsed="false">
      <c r="A87" s="2" t="s">
        <v>103</v>
      </c>
      <c r="B87" s="9" t="n">
        <v>163.9</v>
      </c>
      <c r="C87" s="9" t="n">
        <v>603</v>
      </c>
      <c r="D87" s="9" t="n">
        <v>439.1</v>
      </c>
      <c r="E87" s="5"/>
      <c r="K87" s="10"/>
    </row>
    <row r="88" customFormat="false" ht="19" hidden="false" customHeight="false" outlineLevel="0" collapsed="false">
      <c r="A88" s="2" t="s">
        <v>104</v>
      </c>
      <c r="B88" s="9" t="n">
        <v>90.5</v>
      </c>
      <c r="C88" s="9" t="n">
        <v>258</v>
      </c>
      <c r="D88" s="9" t="n">
        <v>167.5</v>
      </c>
      <c r="E88" s="5"/>
      <c r="K88" s="10"/>
    </row>
    <row r="89" customFormat="false" ht="19" hidden="false" customHeight="false" outlineLevel="0" collapsed="false">
      <c r="A89" s="2" t="s">
        <v>105</v>
      </c>
      <c r="B89" s="9" t="n">
        <v>117.9</v>
      </c>
      <c r="C89" s="9" t="n">
        <v>318</v>
      </c>
      <c r="D89" s="9" t="n">
        <v>200.1</v>
      </c>
      <c r="E89" s="5"/>
      <c r="K89" s="10"/>
    </row>
    <row r="90" customFormat="false" ht="19" hidden="false" customHeight="false" outlineLevel="0" collapsed="false">
      <c r="A90" s="2" t="s">
        <v>106</v>
      </c>
      <c r="B90" s="9" t="n">
        <v>121.4</v>
      </c>
      <c r="C90" s="9" t="n">
        <v>343</v>
      </c>
      <c r="D90" s="9" t="n">
        <v>221.6</v>
      </c>
      <c r="E90" s="5"/>
      <c r="K90" s="10"/>
    </row>
    <row r="91" customFormat="false" ht="19" hidden="false" customHeight="false" outlineLevel="0" collapsed="false">
      <c r="A91" s="2" t="s">
        <v>107</v>
      </c>
      <c r="B91" s="9" t="n">
        <v>126.6</v>
      </c>
      <c r="C91" s="9" t="n">
        <v>531</v>
      </c>
      <c r="D91" s="9" t="n">
        <v>404.4</v>
      </c>
      <c r="E91" s="5"/>
      <c r="K91" s="10"/>
    </row>
    <row r="92" customFormat="false" ht="19" hidden="false" customHeight="false" outlineLevel="0" collapsed="false">
      <c r="A92" s="2" t="s">
        <v>63</v>
      </c>
      <c r="B92" s="9" t="n">
        <v>120.2</v>
      </c>
      <c r="C92" s="9" t="n">
        <v>572</v>
      </c>
      <c r="D92" s="9" t="n">
        <v>451.8</v>
      </c>
      <c r="E92" s="5"/>
      <c r="K92" s="10"/>
    </row>
    <row r="93" customFormat="false" ht="19" hidden="false" customHeight="false" outlineLevel="0" collapsed="false">
      <c r="A93" s="2" t="s">
        <v>108</v>
      </c>
      <c r="B93" s="9" t="n">
        <v>140.8</v>
      </c>
      <c r="C93" s="9" t="n">
        <v>515</v>
      </c>
      <c r="D93" s="9" t="n">
        <v>374.2</v>
      </c>
      <c r="E93" s="5"/>
      <c r="K93" s="10"/>
    </row>
    <row r="94" customFormat="false" ht="19" hidden="false" customHeight="false" outlineLevel="0" collapsed="false">
      <c r="A94" s="2" t="s">
        <v>64</v>
      </c>
      <c r="B94" s="9" t="n">
        <v>94.9</v>
      </c>
      <c r="C94" s="9" t="n">
        <v>330</v>
      </c>
      <c r="D94" s="9" t="n">
        <v>235.1</v>
      </c>
      <c r="E94" s="5"/>
      <c r="K94" s="10"/>
    </row>
    <row r="95" customFormat="false" ht="19" hidden="false" customHeight="false" outlineLevel="0" collapsed="false">
      <c r="A95" s="2" t="s">
        <v>109</v>
      </c>
      <c r="B95" s="9" t="n">
        <v>95.8</v>
      </c>
      <c r="C95" s="9" t="n">
        <v>327</v>
      </c>
      <c r="D95" s="9" t="n">
        <v>231.2</v>
      </c>
      <c r="E95" s="5"/>
      <c r="K95" s="10"/>
    </row>
    <row r="96" customFormat="false" ht="19" hidden="false" customHeight="false" outlineLevel="0" collapsed="false">
      <c r="A96" s="2" t="s">
        <v>65</v>
      </c>
      <c r="B96" s="9" t="n">
        <v>152.3</v>
      </c>
      <c r="C96" s="9" t="n">
        <v>606</v>
      </c>
      <c r="D96" s="9" t="n">
        <v>453.7</v>
      </c>
      <c r="E96" s="5"/>
      <c r="K96" s="10"/>
    </row>
    <row r="97" customFormat="false" ht="19" hidden="false" customHeight="false" outlineLevel="0" collapsed="false">
      <c r="A97" s="2" t="s">
        <v>110</v>
      </c>
      <c r="B97" s="9" t="n">
        <v>132.5</v>
      </c>
      <c r="C97" s="9" t="n">
        <v>476</v>
      </c>
      <c r="D97" s="9" t="n">
        <v>343.5</v>
      </c>
      <c r="E97" s="5"/>
      <c r="K97" s="10"/>
    </row>
    <row r="98" customFormat="false" ht="19" hidden="false" customHeight="false" outlineLevel="0" collapsed="false">
      <c r="A98" s="2" t="s">
        <v>111</v>
      </c>
      <c r="B98" s="9" t="n">
        <v>88.9</v>
      </c>
      <c r="C98" s="9" t="n">
        <v>225.1</v>
      </c>
      <c r="D98" s="9" t="n">
        <v>136.2</v>
      </c>
      <c r="E98" s="5"/>
      <c r="K98" s="10"/>
    </row>
    <row r="99" customFormat="false" ht="19" hidden="false" customHeight="false" outlineLevel="0" collapsed="false">
      <c r="A99" s="2" t="s">
        <v>112</v>
      </c>
      <c r="B99" s="9" t="n">
        <v>124.5</v>
      </c>
      <c r="C99" s="9" t="n">
        <v>384</v>
      </c>
      <c r="D99" s="9" t="n">
        <v>259.5</v>
      </c>
      <c r="E99" s="5"/>
      <c r="K99" s="10"/>
    </row>
    <row r="100" customFormat="false" ht="19" hidden="false" customHeight="false" outlineLevel="0" collapsed="false">
      <c r="A100" s="2" t="s">
        <v>113</v>
      </c>
      <c r="B100" s="9" t="n">
        <v>126.9</v>
      </c>
      <c r="C100" s="9" t="n">
        <v>462</v>
      </c>
      <c r="D100" s="9" t="n">
        <v>335.1</v>
      </c>
      <c r="E100" s="5"/>
      <c r="K100" s="10"/>
    </row>
    <row r="101" customFormat="false" ht="19" hidden="false" customHeight="false" outlineLevel="0" collapsed="false">
      <c r="A101" s="2" t="s">
        <v>69</v>
      </c>
      <c r="B101" s="9" t="n">
        <v>132.9</v>
      </c>
      <c r="C101" s="9" t="n">
        <v>523.8</v>
      </c>
      <c r="D101" s="9" t="n">
        <v>390.9</v>
      </c>
      <c r="E101" s="5"/>
      <c r="K101" s="10"/>
    </row>
    <row r="102" customFormat="false" ht="19" hidden="false" customHeight="false" outlineLevel="0" collapsed="false">
      <c r="A102" s="2" t="s">
        <v>71</v>
      </c>
      <c r="B102" s="9" t="n">
        <v>136</v>
      </c>
      <c r="C102" s="9" t="n">
        <v>539.8</v>
      </c>
      <c r="D102" s="9" t="n">
        <v>403.8</v>
      </c>
      <c r="E102" s="5"/>
      <c r="K102" s="10"/>
    </row>
    <row r="103" customFormat="false" ht="19" hidden="false" customHeight="false" outlineLevel="0" collapsed="false">
      <c r="A103" s="2" t="s">
        <v>114</v>
      </c>
      <c r="B103" s="9" t="n">
        <v>127.1</v>
      </c>
      <c r="C103" s="9" t="n">
        <v>428.3</v>
      </c>
      <c r="D103" s="9" t="n">
        <v>301.2</v>
      </c>
      <c r="E103" s="5"/>
      <c r="K103" s="10"/>
    </row>
    <row r="104" customFormat="false" ht="19" hidden="false" customHeight="false" outlineLevel="0" collapsed="false">
      <c r="A104" s="2" t="s">
        <v>115</v>
      </c>
      <c r="B104" s="9" t="n">
        <v>138.8</v>
      </c>
      <c r="C104" s="9" t="n">
        <v>432</v>
      </c>
      <c r="D104" s="9" t="n">
        <v>293.2</v>
      </c>
      <c r="E104" s="5"/>
      <c r="K104" s="10"/>
    </row>
    <row r="105" customFormat="false" ht="19" hidden="false" customHeight="false" outlineLevel="0" collapsed="false">
      <c r="A105" s="2" t="s">
        <v>116</v>
      </c>
      <c r="B105" s="9" t="n">
        <v>191.3</v>
      </c>
      <c r="C105" s="9" t="n">
        <v>1292</v>
      </c>
      <c r="D105" s="9" t="n">
        <v>1100.7</v>
      </c>
      <c r="E105" s="5"/>
      <c r="K105" s="10"/>
    </row>
    <row r="106" customFormat="false" ht="19" hidden="false" customHeight="false" outlineLevel="0" collapsed="false">
      <c r="A106" s="2" t="s">
        <v>117</v>
      </c>
      <c r="B106" s="9" t="n">
        <v>103.6</v>
      </c>
      <c r="C106" s="9" t="n">
        <v>315</v>
      </c>
      <c r="D106" s="9" t="n">
        <v>211.4</v>
      </c>
      <c r="E106" s="5"/>
      <c r="K106" s="10"/>
    </row>
    <row r="107" customFormat="false" ht="19" hidden="false" customHeight="false" outlineLevel="0" collapsed="false">
      <c r="A107" s="2" t="s">
        <v>118</v>
      </c>
      <c r="B107" s="9" t="n">
        <v>98.6</v>
      </c>
      <c r="C107" s="9" t="n">
        <v>276</v>
      </c>
      <c r="D107" s="9" t="n">
        <v>177.4</v>
      </c>
      <c r="E107" s="5"/>
      <c r="K107" s="10"/>
    </row>
    <row r="108" customFormat="false" ht="19" hidden="false" customHeight="false" outlineLevel="0" collapsed="false">
      <c r="A108" s="2" t="s">
        <v>119</v>
      </c>
      <c r="B108" s="9" t="n">
        <v>106.2</v>
      </c>
      <c r="C108" s="9" t="n">
        <v>424.7</v>
      </c>
      <c r="D108" s="9" t="n">
        <v>318.5</v>
      </c>
      <c r="E108" s="5"/>
      <c r="K108" s="10"/>
    </row>
    <row r="109" customFormat="false" ht="19" hidden="false" customHeight="false" outlineLevel="0" collapsed="false">
      <c r="A109" s="2" t="s">
        <v>73</v>
      </c>
      <c r="B109" s="9" t="n">
        <v>76</v>
      </c>
      <c r="C109" s="9" t="n">
        <v>325</v>
      </c>
      <c r="D109" s="9" t="n">
        <v>249</v>
      </c>
      <c r="E109" s="5"/>
      <c r="K109" s="10"/>
    </row>
    <row r="110" customFormat="false" ht="19" hidden="false" customHeight="false" outlineLevel="0" collapsed="false">
      <c r="A110" s="2" t="s">
        <v>75</v>
      </c>
      <c r="B110" s="9" t="n">
        <v>87.1</v>
      </c>
      <c r="C110" s="9" t="n">
        <v>352.9</v>
      </c>
      <c r="D110" s="9" t="n">
        <v>265.8</v>
      </c>
      <c r="E110" s="5"/>
      <c r="K110" s="10"/>
    </row>
    <row r="111" customFormat="false" ht="19" hidden="false" customHeight="false" outlineLevel="0" collapsed="false">
      <c r="A111" s="2" t="s">
        <v>77</v>
      </c>
      <c r="B111" s="9" t="n">
        <v>88.7</v>
      </c>
      <c r="C111" s="9" t="n">
        <v>361</v>
      </c>
      <c r="D111" s="9" t="n">
        <v>272.3</v>
      </c>
      <c r="E111" s="5"/>
      <c r="K111" s="10"/>
    </row>
    <row r="112" customFormat="false" ht="19" hidden="false" customHeight="false" outlineLevel="0" collapsed="false">
      <c r="A112" s="2" t="s">
        <v>78</v>
      </c>
      <c r="B112" s="9" t="n">
        <v>73.5</v>
      </c>
      <c r="C112" s="9" t="n">
        <v>368.3</v>
      </c>
      <c r="D112" s="9" t="n">
        <v>294.8</v>
      </c>
      <c r="E112" s="5"/>
      <c r="K112" s="10"/>
    </row>
    <row r="113" customFormat="false" ht="19" hidden="false" customHeight="false" outlineLevel="0" collapsed="false">
      <c r="A113" s="2" t="s">
        <v>120</v>
      </c>
      <c r="B113" s="9" t="n">
        <v>92.8</v>
      </c>
      <c r="C113" s="9" t="n">
        <v>253</v>
      </c>
      <c r="D113" s="9" t="n">
        <v>160.2</v>
      </c>
      <c r="E113" s="5"/>
      <c r="K113" s="10"/>
    </row>
    <row r="114" customFormat="false" ht="19" hidden="false" customHeight="false" outlineLevel="0" collapsed="false">
      <c r="A114" s="2" t="s">
        <v>121</v>
      </c>
      <c r="B114" s="9" t="n">
        <v>74.9</v>
      </c>
      <c r="C114" s="9" t="n">
        <v>241.3</v>
      </c>
      <c r="D114" s="9" t="n">
        <v>166.4</v>
      </c>
      <c r="E114" s="5"/>
      <c r="K114" s="10"/>
    </row>
    <row r="115" customFormat="false" ht="19" hidden="false" customHeight="false" outlineLevel="0" collapsed="false">
      <c r="A115" s="2" t="s">
        <v>79</v>
      </c>
      <c r="B115" s="9" t="n">
        <v>63.9</v>
      </c>
      <c r="C115" s="9" t="n">
        <v>-85.9</v>
      </c>
      <c r="D115" s="9" t="n">
        <v>-149.8</v>
      </c>
      <c r="E115" s="5"/>
      <c r="K115" s="10"/>
    </row>
    <row r="116" customFormat="false" ht="19" hidden="false" customHeight="false" outlineLevel="0" collapsed="false">
      <c r="A116" s="2" t="s">
        <v>122</v>
      </c>
      <c r="B116" s="9" t="n">
        <v>60.7</v>
      </c>
      <c r="C116" s="9" t="n">
        <v>393.5</v>
      </c>
      <c r="D116" s="9" t="n">
        <v>332.8</v>
      </c>
      <c r="E116" s="5"/>
      <c r="K116" s="10"/>
    </row>
    <row r="117" customFormat="false" ht="19" hidden="false" customHeight="false" outlineLevel="0" collapsed="false">
      <c r="A117" s="2" t="s">
        <v>123</v>
      </c>
      <c r="B117" s="9" t="n">
        <v>219.2</v>
      </c>
      <c r="C117" s="9" t="n">
        <v>763</v>
      </c>
      <c r="D117" s="9" t="n">
        <v>543.8</v>
      </c>
      <c r="E117" s="5"/>
      <c r="K117" s="10"/>
    </row>
    <row r="118" customFormat="false" ht="19" hidden="false" customHeight="false" outlineLevel="0" collapsed="false">
      <c r="A118" s="2" t="s">
        <v>124</v>
      </c>
      <c r="B118" s="9" t="n">
        <v>78.1</v>
      </c>
      <c r="C118" s="9" t="n">
        <v>305.7</v>
      </c>
      <c r="D118" s="9" t="n">
        <v>227.6</v>
      </c>
      <c r="E118" s="5"/>
      <c r="K118" s="10"/>
    </row>
    <row r="119" customFormat="false" ht="19" hidden="false" customHeight="false" outlineLevel="0" collapsed="false">
      <c r="A119" s="2" t="s">
        <v>125</v>
      </c>
      <c r="B119" s="9" t="n">
        <v>81.1</v>
      </c>
      <c r="C119" s="9" t="n">
        <v>333.5</v>
      </c>
      <c r="D119" s="9" t="n">
        <v>252.4</v>
      </c>
      <c r="E119" s="5"/>
      <c r="K119" s="10"/>
    </row>
    <row r="120" customFormat="false" ht="19" hidden="false" customHeight="false" outlineLevel="0" collapsed="false">
      <c r="A120" s="2" t="s">
        <v>126</v>
      </c>
      <c r="B120" s="9" t="n">
        <v>133.6</v>
      </c>
      <c r="C120" s="9" t="n">
        <v>419.6</v>
      </c>
      <c r="D120" s="9" t="n">
        <v>286</v>
      </c>
      <c r="E120" s="5"/>
      <c r="K120" s="10"/>
    </row>
    <row r="121" customFormat="false" ht="19" hidden="false" customHeight="false" outlineLevel="0" collapsed="false">
      <c r="A121" s="2" t="s">
        <v>127</v>
      </c>
      <c r="B121" s="9" t="n">
        <v>61.1</v>
      </c>
      <c r="C121" s="9" t="n">
        <v>440.8</v>
      </c>
      <c r="D121" s="9" t="n">
        <v>379.7</v>
      </c>
      <c r="E121" s="5"/>
      <c r="K121" s="10"/>
    </row>
    <row r="122" customFormat="false" ht="19" hidden="false" customHeight="false" outlineLevel="0" collapsed="false">
      <c r="A122" s="2" t="s">
        <v>128</v>
      </c>
      <c r="B122" s="9" t="n">
        <v>84.2</v>
      </c>
      <c r="C122" s="9" t="n">
        <v>294.6</v>
      </c>
      <c r="D122" s="9" t="n">
        <v>210.4</v>
      </c>
      <c r="E122" s="5"/>
      <c r="K122" s="10"/>
    </row>
    <row r="123" customFormat="false" ht="19" hidden="false" customHeight="false" outlineLevel="0" collapsed="false">
      <c r="A123" s="2" t="s">
        <v>129</v>
      </c>
      <c r="B123" s="9" t="n">
        <v>107.1</v>
      </c>
      <c r="C123" s="9" t="n">
        <v>373.2</v>
      </c>
      <c r="D123" s="9" t="n">
        <v>266.1</v>
      </c>
      <c r="E123" s="5"/>
      <c r="K123" s="10"/>
    </row>
    <row r="124" customFormat="false" ht="19" hidden="false" customHeight="false" outlineLevel="0" collapsed="false">
      <c r="A124" s="2" t="s">
        <v>80</v>
      </c>
      <c r="B124" s="9" t="n">
        <v>103.6</v>
      </c>
      <c r="C124" s="9" t="n">
        <v>430</v>
      </c>
      <c r="D124" s="9" t="n">
        <v>326.4</v>
      </c>
      <c r="E124" s="5"/>
      <c r="K124" s="10"/>
    </row>
    <row r="125" customFormat="false" ht="19" hidden="false" customHeight="false" outlineLevel="0" collapsed="false">
      <c r="A125" s="2" t="s">
        <v>130</v>
      </c>
      <c r="B125" s="9" t="n">
        <v>91.8</v>
      </c>
      <c r="C125" s="9" t="n">
        <v>397</v>
      </c>
      <c r="D125" s="9" t="n">
        <v>305.2</v>
      </c>
      <c r="E125" s="5"/>
      <c r="K125" s="10"/>
    </row>
  </sheetData>
  <mergeCells count="3">
    <mergeCell ref="A1:D1"/>
    <mergeCell ref="F1:I1"/>
    <mergeCell ref="E3:E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76" activeCellId="0" sqref="I76"/>
    </sheetView>
  </sheetViews>
  <sheetFormatPr defaultRowHeight="15"/>
  <cols>
    <col collapsed="false" hidden="false" max="1" min="1" style="0" width="24.9814814814815"/>
    <col collapsed="false" hidden="false" max="2" min="2" style="0" width="8.36296296296296"/>
    <col collapsed="false" hidden="false" max="4" min="3" style="0" width="9.31111111111111"/>
    <col collapsed="false" hidden="false" max="5" min="5" style="0" width="18.9259259259259"/>
    <col collapsed="false" hidden="false" max="1025" min="6" style="0" width="8.36296296296296"/>
  </cols>
  <sheetData>
    <row r="1" customFormat="false" ht="15" hidden="false" customHeight="false" outlineLevel="0" collapsed="false">
      <c r="A1" s="0" t="s">
        <v>7</v>
      </c>
      <c r="B1" s="231" t="n">
        <v>0.183741384403765</v>
      </c>
      <c r="C1" s="231" t="n">
        <v>10.0655511586173</v>
      </c>
      <c r="D1" s="231" t="n">
        <v>10.249292543021</v>
      </c>
      <c r="F1" s="140"/>
      <c r="G1" s="140"/>
      <c r="H1" s="140"/>
    </row>
    <row r="2" customFormat="false" ht="15" hidden="false" customHeight="false" outlineLevel="0" collapsed="false">
      <c r="A2" s="0" t="s">
        <v>9</v>
      </c>
      <c r="B2" s="231" t="n">
        <v>0.872806384805749</v>
      </c>
      <c r="C2" s="231" t="n">
        <v>7.86979399760343</v>
      </c>
      <c r="D2" s="231" t="n">
        <v>8.74260038240918</v>
      </c>
      <c r="F2" s="140"/>
      <c r="G2" s="140"/>
      <c r="H2" s="140"/>
    </row>
    <row r="3" customFormat="false" ht="15" hidden="false" customHeight="false" outlineLevel="0" collapsed="false">
      <c r="A3" s="0" t="s">
        <v>11</v>
      </c>
      <c r="B3" s="231" t="n">
        <v>0.787948942774666</v>
      </c>
      <c r="C3" s="231" t="n">
        <v>6.59216577997868</v>
      </c>
      <c r="D3" s="231" t="n">
        <v>7.38011472275334</v>
      </c>
      <c r="F3" s="140"/>
      <c r="G3" s="140"/>
      <c r="H3" s="140"/>
    </row>
    <row r="4" customFormat="false" ht="15" hidden="false" customHeight="false" outlineLevel="0" collapsed="false">
      <c r="A4" s="0" t="s">
        <v>15</v>
      </c>
      <c r="B4" s="231" t="n">
        <v>-0.979854123289953</v>
      </c>
      <c r="C4" s="231" t="n">
        <v>6.78495928581385</v>
      </c>
      <c r="D4" s="231" t="n">
        <v>5.8051051625239</v>
      </c>
      <c r="F4" s="140"/>
      <c r="G4" s="140"/>
      <c r="H4" s="140"/>
    </row>
    <row r="5" customFormat="false" ht="15" hidden="false" customHeight="false" outlineLevel="0" collapsed="false">
      <c r="A5" s="0" t="s">
        <v>17</v>
      </c>
      <c r="B5" s="231" t="n">
        <v>1.52888034754463</v>
      </c>
      <c r="C5" s="231" t="n">
        <v>9.22150206163319</v>
      </c>
      <c r="D5" s="231" t="n">
        <v>10.7503824091778</v>
      </c>
      <c r="F5" s="140"/>
      <c r="G5" s="140"/>
      <c r="H5" s="140"/>
    </row>
    <row r="6" customFormat="false" ht="15" hidden="false" customHeight="false" outlineLevel="0" collapsed="false">
      <c r="A6" s="0" t="s">
        <v>19</v>
      </c>
      <c r="B6" s="231" t="n">
        <v>0.364269006808977</v>
      </c>
      <c r="C6" s="231" t="n">
        <v>8.20615164328663</v>
      </c>
      <c r="D6" s="231" t="n">
        <v>8.5704206500956</v>
      </c>
      <c r="F6" s="140"/>
      <c r="G6" s="140"/>
      <c r="H6" s="140"/>
    </row>
    <row r="7" customFormat="false" ht="15" hidden="false" customHeight="false" outlineLevel="0" collapsed="false">
      <c r="A7" s="131" t="s">
        <v>21</v>
      </c>
      <c r="B7" s="231" t="n">
        <v>-0.413243774924694</v>
      </c>
      <c r="C7" s="231" t="n">
        <v>7.49875046708531</v>
      </c>
      <c r="D7" s="231" t="n">
        <v>7.08550669216061</v>
      </c>
      <c r="F7" s="140"/>
      <c r="G7" s="140"/>
      <c r="H7" s="140"/>
    </row>
    <row r="8" customFormat="false" ht="15" hidden="false" customHeight="false" outlineLevel="0" collapsed="false">
      <c r="A8" s="0" t="s">
        <v>14</v>
      </c>
      <c r="B8" s="231" t="n">
        <v>0.821186789667649</v>
      </c>
      <c r="C8" s="231" t="n">
        <v>6.6827520248639</v>
      </c>
      <c r="D8" s="231" t="n">
        <v>7.50393881453155</v>
      </c>
      <c r="F8" s="140"/>
      <c r="G8" s="140"/>
      <c r="H8" s="140"/>
    </row>
    <row r="9" customFormat="false" ht="15" hidden="false" customHeight="false" outlineLevel="0" collapsed="false">
      <c r="A9" s="0" t="s">
        <v>29</v>
      </c>
      <c r="B9" s="231" t="n">
        <v>0.314575677589952</v>
      </c>
      <c r="C9" s="231" t="n">
        <v>7.50513751552668</v>
      </c>
      <c r="D9" s="231" t="n">
        <v>7.81971319311664</v>
      </c>
      <c r="F9" s="140"/>
      <c r="G9" s="140"/>
      <c r="H9" s="140"/>
    </row>
    <row r="10" customFormat="false" ht="15" hidden="false" customHeight="false" outlineLevel="0" collapsed="false">
      <c r="A10" s="0" t="s">
        <v>31</v>
      </c>
      <c r="B10" s="231" t="n">
        <v>0.469276258144703</v>
      </c>
      <c r="C10" s="231" t="n">
        <v>9.24917498468512</v>
      </c>
      <c r="D10" s="231" t="n">
        <v>9.71845124282983</v>
      </c>
      <c r="F10" s="140"/>
      <c r="G10" s="140"/>
      <c r="H10" s="140"/>
    </row>
    <row r="11" customFormat="false" ht="15" hidden="false" customHeight="false" outlineLevel="0" collapsed="false">
      <c r="A11" s="0" t="s">
        <v>16</v>
      </c>
      <c r="B11" s="231" t="n">
        <v>0.714795505155355</v>
      </c>
      <c r="C11" s="231" t="n">
        <v>7.19424847190009</v>
      </c>
      <c r="D11" s="231" t="n">
        <v>7.90904397705545</v>
      </c>
      <c r="F11" s="140"/>
      <c r="G11" s="140"/>
      <c r="H11" s="140"/>
    </row>
    <row r="12" customFormat="false" ht="15" hidden="false" customHeight="false" outlineLevel="0" collapsed="false">
      <c r="A12" s="0" t="s">
        <v>34</v>
      </c>
      <c r="B12" s="231" t="n">
        <v>0.189880162636806</v>
      </c>
      <c r="C12" s="231" t="n">
        <v>9.13742385265956</v>
      </c>
      <c r="D12" s="231" t="n">
        <v>9.32730401529637</v>
      </c>
      <c r="F12" s="140"/>
      <c r="G12" s="140"/>
      <c r="H12" s="140"/>
    </row>
    <row r="13" customFormat="false" ht="15" hidden="false" customHeight="false" outlineLevel="0" collapsed="false">
      <c r="A13" s="0" t="s">
        <v>36</v>
      </c>
      <c r="B13" s="231" t="n">
        <v>1.27043492151686</v>
      </c>
      <c r="C13" s="231" t="n">
        <v>8.35075054693439</v>
      </c>
      <c r="D13" s="231" t="n">
        <v>9.62118546845124</v>
      </c>
      <c r="F13" s="140"/>
      <c r="G13" s="140"/>
      <c r="H13" s="140"/>
    </row>
    <row r="14" customFormat="false" ht="15" hidden="false" customHeight="false" outlineLevel="0" collapsed="false">
      <c r="A14" s="0" t="s">
        <v>38</v>
      </c>
      <c r="B14" s="231" t="n">
        <v>0.49389217855176</v>
      </c>
      <c r="C14" s="231" t="n">
        <v>7.40570629181153</v>
      </c>
      <c r="D14" s="231" t="n">
        <v>7.89959847036329</v>
      </c>
      <c r="F14" s="140"/>
      <c r="G14" s="140"/>
      <c r="H14" s="140"/>
    </row>
    <row r="15" customFormat="false" ht="15" hidden="false" customHeight="false" outlineLevel="0" collapsed="false">
      <c r="A15" s="0" t="s">
        <v>38</v>
      </c>
      <c r="B15" s="231" t="n">
        <v>-0.294826750702543</v>
      </c>
      <c r="C15" s="231" t="n">
        <v>7.40570629181153</v>
      </c>
      <c r="D15" s="231" t="n">
        <v>7.89959847036329</v>
      </c>
      <c r="F15" s="140"/>
      <c r="G15" s="140"/>
      <c r="H15" s="140"/>
    </row>
    <row r="16" customFormat="false" ht="15" hidden="false" customHeight="false" outlineLevel="0" collapsed="false">
      <c r="A16" s="0" t="s">
        <v>42</v>
      </c>
      <c r="B16" s="231" t="n">
        <v>-0.670752985010213</v>
      </c>
      <c r="C16" s="231" t="n">
        <v>8.44522717239071</v>
      </c>
      <c r="D16" s="231" t="n">
        <v>7.7744741873805</v>
      </c>
      <c r="F16" s="140"/>
      <c r="G16" s="140"/>
      <c r="H16" s="140"/>
    </row>
    <row r="17" customFormat="false" ht="15" hidden="false" customHeight="false" outlineLevel="0" collapsed="false">
      <c r="A17" s="0" t="s">
        <v>44</v>
      </c>
      <c r="B17" s="231" t="n">
        <v>0.382529308773623</v>
      </c>
      <c r="C17" s="231" t="n">
        <v>7.39770013673307</v>
      </c>
      <c r="D17" s="231" t="n">
        <v>7.78022944550669</v>
      </c>
      <c r="F17" s="140"/>
      <c r="G17" s="140"/>
      <c r="H17" s="140"/>
    </row>
    <row r="18" customFormat="false" ht="15" hidden="false" customHeight="false" outlineLevel="0" collapsed="false">
      <c r="A18" s="0" t="s">
        <v>48</v>
      </c>
      <c r="B18" s="231" t="n">
        <v>-0.955674338195799</v>
      </c>
      <c r="C18" s="231" t="n">
        <v>9.06513896534685</v>
      </c>
      <c r="D18" s="231" t="n">
        <v>8.10946462715105</v>
      </c>
      <c r="F18" s="140"/>
      <c r="G18" s="140"/>
      <c r="H18" s="140"/>
    </row>
    <row r="19" customFormat="false" ht="15" hidden="false" customHeight="false" outlineLevel="0" collapsed="false">
      <c r="A19" s="0" t="s">
        <v>52</v>
      </c>
      <c r="B19" s="231" t="n">
        <v>-0.893312132572898</v>
      </c>
      <c r="C19" s="231" t="n">
        <v>6.22281500064173</v>
      </c>
      <c r="D19" s="231" t="n">
        <v>5.32950286806883</v>
      </c>
      <c r="F19" s="140"/>
      <c r="G19" s="140"/>
      <c r="H19" s="140"/>
    </row>
    <row r="20" customFormat="false" ht="15" hidden="false" customHeight="false" outlineLevel="0" collapsed="false">
      <c r="A20" s="0" t="s">
        <v>54</v>
      </c>
      <c r="B20" s="231" t="n">
        <v>-0.298835925873997</v>
      </c>
      <c r="C20" s="231" t="n">
        <v>9.74979194881855</v>
      </c>
      <c r="D20" s="231" t="n">
        <v>9.45095602294455</v>
      </c>
      <c r="F20" s="140"/>
      <c r="G20" s="140"/>
      <c r="H20" s="140"/>
    </row>
    <row r="21" customFormat="false" ht="15" hidden="false" customHeight="false" outlineLevel="0" collapsed="false">
      <c r="A21" s="0" t="s">
        <v>18</v>
      </c>
      <c r="B21" s="231" t="n">
        <v>-0.53501562543443</v>
      </c>
      <c r="C21" s="231" t="n">
        <v>6.65149746099848</v>
      </c>
      <c r="D21" s="231" t="n">
        <v>6.11648183556405</v>
      </c>
      <c r="F21" s="140"/>
      <c r="G21" s="140"/>
      <c r="H21" s="140"/>
    </row>
    <row r="22" customFormat="false" ht="15" hidden="false" customHeight="false" outlineLevel="0" collapsed="false">
      <c r="A22" s="0" t="s">
        <v>57</v>
      </c>
      <c r="B22" s="231" t="n">
        <v>-0.246311860235188</v>
      </c>
      <c r="C22" s="231" t="n">
        <v>4.92812830382984</v>
      </c>
      <c r="D22" s="231" t="n">
        <v>4.68181644359465</v>
      </c>
      <c r="F22" s="140"/>
      <c r="G22" s="140"/>
      <c r="H22" s="140"/>
    </row>
    <row r="23" customFormat="false" ht="15" hidden="false" customHeight="false" outlineLevel="0" collapsed="false">
      <c r="A23" s="0" t="s">
        <v>20</v>
      </c>
      <c r="B23" s="231" t="n">
        <v>0.205830584291348</v>
      </c>
      <c r="C23" s="231" t="n">
        <v>6.52541224553657</v>
      </c>
      <c r="D23" s="231" t="n">
        <v>6.73124282982792</v>
      </c>
      <c r="F23" s="140"/>
      <c r="G23" s="140"/>
      <c r="H23" s="140"/>
    </row>
    <row r="24" customFormat="false" ht="15" hidden="false" customHeight="false" outlineLevel="0" collapsed="false">
      <c r="A24" s="0" t="s">
        <v>61</v>
      </c>
      <c r="B24" s="231" t="n">
        <v>0.290700516658379</v>
      </c>
      <c r="C24" s="231" t="n">
        <v>6.17245435905864</v>
      </c>
      <c r="D24" s="231" t="n">
        <v>6.46315487571702</v>
      </c>
      <c r="F24" s="140"/>
      <c r="G24" s="140"/>
      <c r="H24" s="140"/>
    </row>
    <row r="25" customFormat="false" ht="15" hidden="false" customHeight="false" outlineLevel="0" collapsed="false">
      <c r="A25" s="0" t="s">
        <v>66</v>
      </c>
      <c r="B25" s="231" t="n">
        <v>-0.570414195830589</v>
      </c>
      <c r="C25" s="231" t="n">
        <v>7.84125549602179</v>
      </c>
      <c r="D25" s="231" t="n">
        <v>7.2708413001912</v>
      </c>
      <c r="F25" s="140"/>
      <c r="G25" s="140"/>
      <c r="H25" s="140"/>
    </row>
    <row r="26" customFormat="false" ht="15" hidden="false" customHeight="false" outlineLevel="0" collapsed="false">
      <c r="A26" s="0" t="s">
        <v>68</v>
      </c>
      <c r="B26" s="231" t="n">
        <v>-0.44362908908231</v>
      </c>
      <c r="C26" s="231" t="n">
        <v>7.05858128793508</v>
      </c>
      <c r="D26" s="231" t="n">
        <v>6.61495219885277</v>
      </c>
      <c r="F26" s="140"/>
      <c r="G26" s="140"/>
      <c r="H26" s="140"/>
    </row>
    <row r="27" customFormat="false" ht="15" hidden="false" customHeight="false" outlineLevel="0" collapsed="false">
      <c r="A27" s="0" t="s">
        <v>70</v>
      </c>
      <c r="B27" s="231" t="n">
        <v>1.80726932024741</v>
      </c>
      <c r="C27" s="231" t="n">
        <v>5.12093335661684</v>
      </c>
      <c r="D27" s="231" t="n">
        <v>6.92820267686425</v>
      </c>
      <c r="F27" s="140"/>
      <c r="G27" s="140"/>
      <c r="H27" s="140"/>
    </row>
    <row r="28" customFormat="false" ht="15" hidden="false" customHeight="false" outlineLevel="0" collapsed="false">
      <c r="A28" s="0" t="s">
        <v>72</v>
      </c>
      <c r="B28" s="231" t="n">
        <v>-0.214957667813163</v>
      </c>
      <c r="C28" s="231" t="n">
        <v>5.36099973282272</v>
      </c>
      <c r="D28" s="231" t="n">
        <v>5.14604206500956</v>
      </c>
      <c r="F28" s="140"/>
      <c r="G28" s="140"/>
      <c r="H28" s="140"/>
    </row>
    <row r="29" customFormat="false" ht="15" hidden="false" customHeight="false" outlineLevel="0" collapsed="false">
      <c r="A29" s="0" t="s">
        <v>74</v>
      </c>
      <c r="B29" s="231" t="n">
        <v>-1.10166032055218</v>
      </c>
      <c r="C29" s="231" t="n">
        <v>4.91808479473956</v>
      </c>
      <c r="D29" s="231" t="n">
        <v>3.81642447418738</v>
      </c>
      <c r="F29" s="140"/>
      <c r="G29" s="140"/>
      <c r="H29" s="140"/>
    </row>
    <row r="30" customFormat="false" ht="15" hidden="false" customHeight="false" outlineLevel="0" collapsed="false">
      <c r="A30" s="0" t="s">
        <v>76</v>
      </c>
      <c r="B30" s="231" t="n">
        <v>-0.398907395382095</v>
      </c>
      <c r="C30" s="231" t="n">
        <v>4.78189018696909</v>
      </c>
      <c r="D30" s="231" t="n">
        <v>4.382982791587</v>
      </c>
      <c r="F30" s="140"/>
      <c r="G30" s="140"/>
      <c r="H30" s="140"/>
    </row>
    <row r="31" customFormat="false" ht="15" hidden="false" customHeight="false" outlineLevel="0" collapsed="false">
      <c r="A31" s="0" t="s">
        <v>25</v>
      </c>
      <c r="B31" s="231" t="n">
        <v>1.1312831477035</v>
      </c>
      <c r="C31" s="231" t="n">
        <v>7.40980671845329</v>
      </c>
      <c r="D31" s="231" t="n">
        <v>8.54108986615679</v>
      </c>
      <c r="F31" s="140"/>
      <c r="G31" s="140"/>
      <c r="H31" s="140"/>
    </row>
    <row r="32" customFormat="false" ht="15" hidden="false" customHeight="false" outlineLevel="0" collapsed="false">
      <c r="A32" s="0" t="s">
        <v>30</v>
      </c>
      <c r="B32" s="231" t="n">
        <v>0.0959691366475211</v>
      </c>
      <c r="C32" s="231" t="n">
        <v>5.62286451536013</v>
      </c>
      <c r="D32" s="231" t="n">
        <v>5.71883365200765</v>
      </c>
      <c r="F32" s="140"/>
      <c r="G32" s="140"/>
      <c r="H32" s="140"/>
    </row>
    <row r="33" customFormat="false" ht="15" hidden="false" customHeight="false" outlineLevel="0" collapsed="false">
      <c r="A33" s="0" t="s">
        <v>32</v>
      </c>
      <c r="B33" s="231" t="n">
        <v>0.329829963931154</v>
      </c>
      <c r="C33" s="231" t="n">
        <v>9.17879336302869</v>
      </c>
      <c r="D33" s="231" t="n">
        <v>9.50862332695985</v>
      </c>
      <c r="F33" s="140"/>
      <c r="G33" s="140"/>
      <c r="H33" s="140"/>
    </row>
    <row r="34" customFormat="false" ht="15" hidden="false" customHeight="false" outlineLevel="0" collapsed="false">
      <c r="A34" s="0" t="s">
        <v>33</v>
      </c>
      <c r="B34" s="231" t="n">
        <v>-0.799116137386577</v>
      </c>
      <c r="C34" s="231" t="n">
        <v>8.34879108958543</v>
      </c>
      <c r="D34" s="231" t="n">
        <v>7.54967495219885</v>
      </c>
      <c r="F34" s="140"/>
      <c r="G34" s="140"/>
      <c r="H34" s="140"/>
    </row>
    <row r="35" customFormat="false" ht="15" hidden="false" customHeight="false" outlineLevel="0" collapsed="false">
      <c r="A35" s="0" t="s">
        <v>35</v>
      </c>
      <c r="B35" s="231" t="n">
        <v>-0.0640220719541258</v>
      </c>
      <c r="C35" s="231" t="n">
        <v>7.6168327794111</v>
      </c>
      <c r="D35" s="231" t="n">
        <v>7.55281070745698</v>
      </c>
      <c r="F35" s="140"/>
      <c r="G35" s="140"/>
      <c r="H35" s="140"/>
    </row>
    <row r="36" customFormat="false" ht="15" hidden="false" customHeight="false" outlineLevel="0" collapsed="false">
      <c r="A36" s="0" t="s">
        <v>37</v>
      </c>
      <c r="B36" s="231" t="n">
        <v>-0.706651552320415</v>
      </c>
      <c r="C36" s="231" t="n">
        <v>6.56776053893609</v>
      </c>
      <c r="D36" s="231" t="n">
        <v>5.86110898661568</v>
      </c>
      <c r="F36" s="140"/>
      <c r="G36" s="140"/>
      <c r="H36" s="140"/>
    </row>
    <row r="37" customFormat="false" ht="15" hidden="false" customHeight="false" outlineLevel="0" collapsed="false">
      <c r="A37" s="0" t="s">
        <v>39</v>
      </c>
      <c r="B37" s="231" t="n">
        <v>-0.493008744897391</v>
      </c>
      <c r="C37" s="231" t="n">
        <v>5.80451926114978</v>
      </c>
      <c r="D37" s="231" t="n">
        <v>5.31151051625239</v>
      </c>
      <c r="F37" s="140"/>
      <c r="G37" s="140"/>
      <c r="H37" s="140"/>
    </row>
    <row r="38" customFormat="false" ht="15" hidden="false" customHeight="false" outlineLevel="0" collapsed="false">
      <c r="A38" s="0" t="s">
        <v>86</v>
      </c>
      <c r="B38" s="231" t="n">
        <v>1.18210240966704</v>
      </c>
      <c r="C38" s="231" t="n">
        <v>6.69480007599261</v>
      </c>
      <c r="D38" s="231" t="n">
        <v>7.87690248565965</v>
      </c>
      <c r="F38" s="140"/>
      <c r="G38" s="140"/>
      <c r="H38" s="140"/>
    </row>
    <row r="39" customFormat="false" ht="15" hidden="false" customHeight="false" outlineLevel="0" collapsed="false">
      <c r="A39" s="0" t="s">
        <v>88</v>
      </c>
      <c r="B39" s="231" t="n">
        <v>0.390701419109911</v>
      </c>
      <c r="C39" s="231" t="n">
        <v>6.1731035522094</v>
      </c>
      <c r="D39" s="231" t="n">
        <v>6.56380497131931</v>
      </c>
      <c r="F39" s="140"/>
      <c r="G39" s="140"/>
      <c r="H39" s="140"/>
    </row>
    <row r="40" customFormat="false" ht="15" hidden="false" customHeight="false" outlineLevel="0" collapsed="false">
      <c r="A40" s="0" t="s">
        <v>41</v>
      </c>
      <c r="B40" s="231" t="n">
        <v>0.584029897567612</v>
      </c>
      <c r="C40" s="231" t="n">
        <v>5.28268138350313</v>
      </c>
      <c r="D40" s="231" t="n">
        <v>5.86671128107075</v>
      </c>
      <c r="F40" s="140"/>
      <c r="G40" s="140"/>
      <c r="H40" s="140"/>
    </row>
    <row r="41" customFormat="false" ht="15" hidden="false" customHeight="false" outlineLevel="0" collapsed="false">
      <c r="A41" s="0" t="s">
        <v>43</v>
      </c>
      <c r="B41" s="231" t="n">
        <v>1.06723218903878</v>
      </c>
      <c r="C41" s="231" t="n">
        <v>5.90207947444115</v>
      </c>
      <c r="D41" s="231" t="n">
        <v>6.96931166347992</v>
      </c>
      <c r="F41" s="140"/>
      <c r="G41" s="140"/>
      <c r="H41" s="140"/>
    </row>
    <row r="42" customFormat="false" ht="15" hidden="false" customHeight="false" outlineLevel="0" collapsed="false">
      <c r="A42" s="0" t="s">
        <v>45</v>
      </c>
      <c r="B42" s="231" t="n">
        <v>-0.214450021348119</v>
      </c>
      <c r="C42" s="231" t="n">
        <v>4.83804466761963</v>
      </c>
      <c r="D42" s="231" t="n">
        <v>4.62359464627151</v>
      </c>
      <c r="F42" s="140"/>
      <c r="G42" s="140"/>
      <c r="H42" s="140"/>
    </row>
    <row r="43" customFormat="false" ht="15" hidden="false" customHeight="false" outlineLevel="0" collapsed="false">
      <c r="A43" s="0" t="s">
        <v>89</v>
      </c>
      <c r="B43" s="231" t="n">
        <v>-0.35653756577354</v>
      </c>
      <c r="C43" s="231" t="n">
        <v>7.71519913365117</v>
      </c>
      <c r="D43" s="231" t="n">
        <v>7.35866156787763</v>
      </c>
      <c r="F43" s="140"/>
      <c r="G43" s="140"/>
      <c r="H43" s="140"/>
    </row>
    <row r="44" customFormat="false" ht="15" hidden="false" customHeight="false" outlineLevel="0" collapsed="false">
      <c r="A44" s="0" t="s">
        <v>47</v>
      </c>
      <c r="B44" s="231" t="n">
        <v>0.0754106771595229</v>
      </c>
      <c r="C44" s="231" t="n">
        <v>8.1426199155747</v>
      </c>
      <c r="D44" s="231" t="n">
        <v>8.21803059273423</v>
      </c>
      <c r="F44" s="140"/>
      <c r="G44" s="140"/>
      <c r="H44" s="140"/>
    </row>
    <row r="45" customFormat="false" ht="15" hidden="false" customHeight="false" outlineLevel="0" collapsed="false">
      <c r="A45" s="0" t="s">
        <v>91</v>
      </c>
      <c r="B45" s="231" t="n">
        <v>-0.923290847296607</v>
      </c>
      <c r="C45" s="231" t="n">
        <v>4.43646484347251</v>
      </c>
      <c r="D45" s="231" t="n">
        <v>3.51317399617591</v>
      </c>
      <c r="F45" s="140"/>
      <c r="G45" s="140"/>
      <c r="H45" s="140"/>
    </row>
    <row r="46" customFormat="false" ht="15" hidden="false" customHeight="false" outlineLevel="0" collapsed="false">
      <c r="A46" s="0" t="s">
        <v>92</v>
      </c>
      <c r="B46" s="231" t="n">
        <v>0.463921041265648</v>
      </c>
      <c r="C46" s="231" t="n">
        <v>9.49550534496762</v>
      </c>
      <c r="D46" s="231" t="n">
        <v>9.95942638623327</v>
      </c>
      <c r="F46" s="140"/>
      <c r="G46" s="140"/>
      <c r="H46" s="140"/>
    </row>
    <row r="47" customFormat="false" ht="15" hidden="false" customHeight="false" outlineLevel="0" collapsed="false">
      <c r="A47" s="0" t="s">
        <v>93</v>
      </c>
      <c r="B47" s="231" t="n">
        <v>1.27553217193858</v>
      </c>
      <c r="C47" s="231" t="n">
        <v>9.60456343035588</v>
      </c>
      <c r="D47" s="231" t="n">
        <v>10.8800956022945</v>
      </c>
      <c r="F47" s="140"/>
      <c r="G47" s="140"/>
      <c r="H47" s="140"/>
    </row>
    <row r="48" customFormat="false" ht="15" hidden="false" customHeight="false" outlineLevel="0" collapsed="false">
      <c r="A48" s="0" t="s">
        <v>96</v>
      </c>
      <c r="B48" s="231" t="n">
        <v>-0.421718765467151</v>
      </c>
      <c r="C48" s="231" t="n">
        <v>5.12196733143273</v>
      </c>
      <c r="D48" s="231" t="n">
        <v>4.70024856596558</v>
      </c>
      <c r="F48" s="140"/>
      <c r="G48" s="140"/>
      <c r="H48" s="140"/>
    </row>
    <row r="49" customFormat="false" ht="15" hidden="false" customHeight="false" outlineLevel="0" collapsed="false">
      <c r="A49" s="0" t="s">
        <v>97</v>
      </c>
      <c r="B49" s="231" t="n">
        <v>-0.411458368579391</v>
      </c>
      <c r="C49" s="231" t="n">
        <v>8.18317920987958</v>
      </c>
      <c r="D49" s="231" t="n">
        <v>7.77172084130019</v>
      </c>
      <c r="F49" s="140"/>
      <c r="G49" s="140"/>
      <c r="H49" s="140"/>
    </row>
    <row r="50" customFormat="false" ht="15" hidden="false" customHeight="false" outlineLevel="0" collapsed="false">
      <c r="A50" s="0" t="s">
        <v>56</v>
      </c>
      <c r="B50" s="231" t="n">
        <v>0.182575606433269</v>
      </c>
      <c r="C50" s="231" t="n">
        <v>4.33839953697017</v>
      </c>
      <c r="D50" s="231" t="n">
        <v>4.52097514340344</v>
      </c>
      <c r="F50" s="140"/>
      <c r="G50" s="140"/>
      <c r="H50" s="140"/>
    </row>
    <row r="51" customFormat="false" ht="15" hidden="false" customHeight="false" outlineLevel="0" collapsed="false">
      <c r="A51" s="0" t="s">
        <v>58</v>
      </c>
      <c r="B51" s="231" t="n">
        <v>0.182304996269105</v>
      </c>
      <c r="C51" s="231" t="n">
        <v>4.90402387562382</v>
      </c>
      <c r="D51" s="231" t="n">
        <v>5.08632887189293</v>
      </c>
      <c r="F51" s="140"/>
      <c r="G51" s="140"/>
      <c r="H51" s="140"/>
    </row>
    <row r="52" customFormat="false" ht="15" hidden="false" customHeight="false" outlineLevel="0" collapsed="false">
      <c r="A52" s="0" t="s">
        <v>98</v>
      </c>
      <c r="B52" s="231" t="n">
        <v>-0.402901869916996</v>
      </c>
      <c r="C52" s="231" t="n">
        <v>6.83064565576786</v>
      </c>
      <c r="D52" s="231" t="n">
        <v>6.42774378585086</v>
      </c>
      <c r="F52" s="140"/>
      <c r="G52" s="140"/>
      <c r="H52" s="140"/>
    </row>
    <row r="53" customFormat="false" ht="15" hidden="false" customHeight="false" outlineLevel="0" collapsed="false">
      <c r="A53" s="0" t="s">
        <v>100</v>
      </c>
      <c r="B53" s="231" t="n">
        <v>1.75848878826677</v>
      </c>
      <c r="C53" s="231" t="n">
        <v>7.07045958649422</v>
      </c>
      <c r="D53" s="231" t="n">
        <v>8.82894837476099</v>
      </c>
      <c r="F53" s="140"/>
      <c r="G53" s="140"/>
      <c r="H53" s="140"/>
    </row>
    <row r="54" customFormat="false" ht="15" hidden="false" customHeight="false" outlineLevel="0" collapsed="false">
      <c r="A54" s="0" t="s">
        <v>60</v>
      </c>
      <c r="B54" s="231" t="n">
        <v>0.840394977160065</v>
      </c>
      <c r="C54" s="231" t="n">
        <v>6.81985358880552</v>
      </c>
      <c r="D54" s="231" t="n">
        <v>7.66024856596558</v>
      </c>
      <c r="F54" s="140"/>
      <c r="G54" s="140"/>
      <c r="H54" s="140"/>
    </row>
    <row r="55" customFormat="false" ht="15" hidden="false" customHeight="false" outlineLevel="0" collapsed="false">
      <c r="A55" s="0" t="s">
        <v>101</v>
      </c>
      <c r="B55" s="231" t="n">
        <v>2.13265786383502</v>
      </c>
      <c r="C55" s="231" t="n">
        <v>9.39854672507511</v>
      </c>
      <c r="D55" s="231" t="n">
        <v>11.5312045889101</v>
      </c>
      <c r="F55" s="140"/>
      <c r="G55" s="140"/>
      <c r="H55" s="140"/>
    </row>
    <row r="56" customFormat="false" ht="15" hidden="false" customHeight="false" outlineLevel="0" collapsed="false">
      <c r="A56" s="0" t="s">
        <v>102</v>
      </c>
      <c r="B56" s="231" t="n">
        <v>1.6801203736906</v>
      </c>
      <c r="C56" s="231" t="n">
        <v>7.59077828787728</v>
      </c>
      <c r="D56" s="231" t="n">
        <v>9.27089866156788</v>
      </c>
      <c r="F56" s="140"/>
      <c r="G56" s="140"/>
      <c r="H56" s="140"/>
    </row>
    <row r="57" customFormat="false" ht="15" hidden="false" customHeight="false" outlineLevel="0" collapsed="false">
      <c r="A57" s="0" t="s">
        <v>62</v>
      </c>
      <c r="B57" s="231" t="n">
        <v>1.08644476173682</v>
      </c>
      <c r="C57" s="231" t="n">
        <v>8.34613650021347</v>
      </c>
      <c r="D57" s="231" t="n">
        <v>9.43258126195029</v>
      </c>
      <c r="F57" s="140"/>
      <c r="G57" s="140"/>
      <c r="H57" s="140"/>
    </row>
    <row r="58" customFormat="false" ht="15" hidden="false" customHeight="false" outlineLevel="0" collapsed="false">
      <c r="A58" s="0" t="s">
        <v>103</v>
      </c>
      <c r="B58" s="231" t="n">
        <v>2.17591951677507</v>
      </c>
      <c r="C58" s="231" t="n">
        <v>8.96719711802417</v>
      </c>
      <c r="D58" s="231" t="n">
        <v>11.1431166347992</v>
      </c>
      <c r="F58" s="140"/>
      <c r="G58" s="140"/>
      <c r="H58" s="140"/>
    </row>
    <row r="59" customFormat="false" ht="15" hidden="false" customHeight="false" outlineLevel="0" collapsed="false">
      <c r="A59" s="0" t="s">
        <v>104</v>
      </c>
      <c r="B59" s="231" t="n">
        <v>-0.353847674014384</v>
      </c>
      <c r="C59" s="231" t="n">
        <v>7.2729681329054</v>
      </c>
      <c r="D59" s="231" t="n">
        <v>6.91912045889101</v>
      </c>
      <c r="F59" s="140"/>
      <c r="G59" s="140"/>
      <c r="H59" s="140"/>
    </row>
    <row r="60" customFormat="false" ht="15" hidden="false" customHeight="false" outlineLevel="0" collapsed="false">
      <c r="A60" s="0" t="s">
        <v>105</v>
      </c>
      <c r="B60" s="231" t="n">
        <v>1.5646614004562</v>
      </c>
      <c r="C60" s="231" t="n">
        <v>7.92547244275604</v>
      </c>
      <c r="D60" s="231" t="n">
        <v>9.49013384321224</v>
      </c>
      <c r="F60" s="140"/>
      <c r="G60" s="140"/>
      <c r="H60" s="140"/>
    </row>
    <row r="61" customFormat="false" ht="15" hidden="false" customHeight="false" outlineLevel="0" collapsed="false">
      <c r="A61" s="0" t="s">
        <v>107</v>
      </c>
      <c r="B61" s="231" t="n">
        <v>3.09634932546222</v>
      </c>
      <c r="C61" s="231" t="n">
        <v>8.14305794031216</v>
      </c>
      <c r="D61" s="231" t="n">
        <v>11.2394072657744</v>
      </c>
      <c r="F61" s="140"/>
      <c r="G61" s="140"/>
      <c r="H61" s="140"/>
    </row>
    <row r="62" customFormat="false" ht="15" hidden="false" customHeight="false" outlineLevel="0" collapsed="false">
      <c r="A62" s="0" t="s">
        <v>63</v>
      </c>
      <c r="B62" s="231" t="n">
        <v>1.02266883494975</v>
      </c>
      <c r="C62" s="231" t="n">
        <v>7.58069636581507</v>
      </c>
      <c r="D62" s="231" t="n">
        <v>8.60336520076482</v>
      </c>
      <c r="F62" s="140"/>
      <c r="G62" s="140"/>
      <c r="H62" s="140"/>
    </row>
    <row r="63" customFormat="false" ht="15" hidden="false" customHeight="false" outlineLevel="0" collapsed="false">
      <c r="A63" s="0" t="s">
        <v>108</v>
      </c>
      <c r="B63" s="231" t="n">
        <v>1.6884186598542</v>
      </c>
      <c r="C63" s="231" t="n">
        <v>8.46861766901769</v>
      </c>
      <c r="D63" s="231" t="n">
        <v>10.1570363288719</v>
      </c>
      <c r="F63" s="140"/>
      <c r="G63" s="140"/>
      <c r="H63" s="140"/>
    </row>
    <row r="64" customFormat="false" ht="15" hidden="false" customHeight="false" outlineLevel="0" collapsed="false">
      <c r="A64" s="0" t="s">
        <v>109</v>
      </c>
      <c r="B64" s="231" t="n">
        <v>1.59680896947755</v>
      </c>
      <c r="C64" s="231" t="n">
        <v>6.7377608201974</v>
      </c>
      <c r="D64" s="231" t="n">
        <v>8.33456978967495</v>
      </c>
      <c r="F64" s="140"/>
      <c r="G64" s="140"/>
      <c r="H64" s="140"/>
    </row>
    <row r="65" customFormat="false" ht="15" hidden="false" customHeight="false" outlineLevel="0" collapsed="false">
      <c r="A65" s="0" t="s">
        <v>65</v>
      </c>
      <c r="B65" s="231" t="n">
        <v>0.456518690726274</v>
      </c>
      <c r="C65" s="231" t="n">
        <v>8.90583312571732</v>
      </c>
      <c r="D65" s="231" t="n">
        <v>9.3623518164436</v>
      </c>
      <c r="F65" s="140"/>
      <c r="G65" s="140"/>
      <c r="H65" s="140"/>
    </row>
    <row r="66" customFormat="false" ht="15" hidden="false" customHeight="false" outlineLevel="0" collapsed="false">
      <c r="A66" s="0" t="s">
        <v>110</v>
      </c>
      <c r="B66" s="231" t="n">
        <v>-0.00303939355866767</v>
      </c>
      <c r="C66" s="231" t="n">
        <v>8.20284818896976</v>
      </c>
      <c r="D66" s="231" t="n">
        <v>8.19980879541109</v>
      </c>
      <c r="F66" s="140"/>
      <c r="G66" s="140"/>
      <c r="H66" s="140"/>
    </row>
    <row r="67" customFormat="false" ht="15" hidden="false" customHeight="false" outlineLevel="0" collapsed="false">
      <c r="A67" s="0" t="s">
        <v>111</v>
      </c>
      <c r="B67" s="231" t="n">
        <v>-0.175510513312137</v>
      </c>
      <c r="C67" s="231" t="n">
        <v>6.87067303721271</v>
      </c>
      <c r="D67" s="231" t="n">
        <v>6.69516252390057</v>
      </c>
      <c r="F67" s="140"/>
      <c r="G67" s="140"/>
      <c r="H67" s="140"/>
    </row>
    <row r="68" customFormat="false" ht="15" hidden="false" customHeight="false" outlineLevel="0" collapsed="false">
      <c r="A68" s="0" t="s">
        <v>112</v>
      </c>
      <c r="B68" s="231" t="n">
        <v>0.298267299459616</v>
      </c>
      <c r="C68" s="231" t="n">
        <v>7.70165621870482</v>
      </c>
      <c r="D68" s="231" t="n">
        <v>7.99992351816444</v>
      </c>
      <c r="F68" s="140"/>
      <c r="G68" s="140"/>
      <c r="H68" s="140"/>
    </row>
    <row r="69" customFormat="false" ht="15" hidden="false" customHeight="false" outlineLevel="0" collapsed="false">
      <c r="A69" s="0" t="s">
        <v>113</v>
      </c>
      <c r="B69" s="231" t="n">
        <v>-0.359762986809423</v>
      </c>
      <c r="C69" s="231" t="n">
        <v>8.18538440172338</v>
      </c>
      <c r="D69" s="231" t="n">
        <v>7.82562141491396</v>
      </c>
      <c r="F69" s="140"/>
      <c r="G69" s="140"/>
      <c r="H69" s="140"/>
    </row>
    <row r="70" customFormat="false" ht="15" hidden="false" customHeight="false" outlineLevel="0" collapsed="false">
      <c r="A70" s="0" t="s">
        <v>114</v>
      </c>
      <c r="B70" s="231" t="n">
        <v>-0.146656623398815</v>
      </c>
      <c r="C70" s="231" t="n">
        <v>7.95549027540646</v>
      </c>
      <c r="D70" s="231" t="n">
        <v>7.80883365200765</v>
      </c>
      <c r="F70" s="140"/>
      <c r="G70" s="140"/>
      <c r="H70" s="140"/>
    </row>
    <row r="71" customFormat="false" ht="15" hidden="false" customHeight="false" outlineLevel="0" collapsed="false">
      <c r="A71" s="0" t="s">
        <v>117</v>
      </c>
      <c r="B71" s="231" t="n">
        <v>-0.537589951229529</v>
      </c>
      <c r="C71" s="231" t="n">
        <v>6.93657656690831</v>
      </c>
      <c r="D71" s="231" t="n">
        <v>6.39898661567878</v>
      </c>
      <c r="F71" s="140"/>
      <c r="G71" s="140"/>
      <c r="H71" s="140"/>
    </row>
    <row r="72" customFormat="false" ht="15" hidden="false" customHeight="false" outlineLevel="0" collapsed="false">
      <c r="A72" s="0" t="s">
        <v>119</v>
      </c>
      <c r="B72" s="231" t="n">
        <v>2.50428511717735</v>
      </c>
      <c r="C72" s="231" t="n">
        <v>7.41908008358746</v>
      </c>
      <c r="D72" s="231" t="n">
        <v>9.92336520076482</v>
      </c>
      <c r="F72" s="140"/>
      <c r="G72" s="140"/>
      <c r="H72" s="140"/>
    </row>
    <row r="73" customFormat="false" ht="15" hidden="false" customHeight="false" outlineLevel="0" collapsed="false">
      <c r="A73" s="0" t="s">
        <v>73</v>
      </c>
      <c r="B73" s="231" t="n">
        <v>1.17214333015498</v>
      </c>
      <c r="C73" s="231" t="n">
        <v>6.19976871573412</v>
      </c>
      <c r="D73" s="231" t="n">
        <v>7.3719120458891</v>
      </c>
      <c r="F73" s="140"/>
      <c r="G73" s="140"/>
      <c r="H73" s="140"/>
    </row>
    <row r="74" customFormat="false" ht="15" hidden="false" customHeight="false" outlineLevel="0" collapsed="false">
      <c r="A74" s="0" t="s">
        <v>78</v>
      </c>
      <c r="B74" s="231" t="n">
        <v>0.777232056608793</v>
      </c>
      <c r="C74" s="231" t="n">
        <v>6.05599930094379</v>
      </c>
      <c r="D74" s="231" t="n">
        <v>6.83323135755258</v>
      </c>
      <c r="F74" s="140"/>
      <c r="G74" s="140"/>
      <c r="H74" s="140"/>
    </row>
    <row r="75" customFormat="false" ht="15" hidden="false" customHeight="false" outlineLevel="0" collapsed="false">
      <c r="A75" s="0" t="s">
        <v>120</v>
      </c>
      <c r="B75" s="231" t="n">
        <v>-0.874741340373609</v>
      </c>
      <c r="C75" s="231" t="n">
        <v>7.31856543215181</v>
      </c>
      <c r="D75" s="231" t="n">
        <v>6.4438240917782</v>
      </c>
      <c r="F75" s="140"/>
      <c r="G75" s="140"/>
      <c r="H75" s="140"/>
    </row>
    <row r="76" customFormat="false" ht="15" hidden="false" customHeight="false" outlineLevel="0" collapsed="false">
      <c r="A76" s="0" t="s">
        <v>121</v>
      </c>
      <c r="B76" s="231" t="n">
        <v>-0.978620429274277</v>
      </c>
      <c r="C76" s="231" t="n">
        <v>6.35156497994349</v>
      </c>
      <c r="D76" s="231" t="n">
        <v>5.37294455066922</v>
      </c>
      <c r="F76" s="140"/>
      <c r="G76" s="140"/>
      <c r="H76" s="140"/>
    </row>
    <row r="77" customFormat="false" ht="15" hidden="false" customHeight="false" outlineLevel="0" collapsed="false">
      <c r="A77" s="0" t="s">
        <v>79</v>
      </c>
      <c r="B77" s="231" t="n">
        <v>0.141080905313975</v>
      </c>
      <c r="C77" s="231" t="n">
        <v>5.74144299525964</v>
      </c>
      <c r="D77" s="231" t="n">
        <v>5.88252390057362</v>
      </c>
      <c r="F77" s="140"/>
      <c r="G77" s="140"/>
      <c r="H77" s="140"/>
    </row>
    <row r="78" customFormat="false" ht="15" hidden="false" customHeight="false" outlineLevel="0" collapsed="false">
      <c r="A78" s="0" t="s">
        <v>122</v>
      </c>
      <c r="B78" s="231" t="n">
        <v>-1.72515278959328</v>
      </c>
      <c r="C78" s="231" t="n">
        <v>5.47306865957416</v>
      </c>
      <c r="D78" s="231" t="n">
        <v>3.74791586998088</v>
      </c>
      <c r="F78" s="140"/>
      <c r="G78" s="140"/>
      <c r="H78" s="140"/>
    </row>
    <row r="79" customFormat="false" ht="15" hidden="false" customHeight="false" outlineLevel="0" collapsed="false">
      <c r="A79" s="0" t="s">
        <v>123</v>
      </c>
      <c r="B79" s="231" t="n">
        <v>0.112904343602837</v>
      </c>
      <c r="C79" s="231" t="n">
        <v>9.9678604747528</v>
      </c>
      <c r="D79" s="231" t="n">
        <v>10.0807648183556</v>
      </c>
      <c r="F79" s="140"/>
      <c r="G79" s="140"/>
      <c r="H79" s="140"/>
    </row>
    <row r="80" customFormat="false" ht="15" hidden="false" customHeight="false" outlineLevel="0" collapsed="false">
      <c r="A80" s="0" t="s">
        <v>124</v>
      </c>
      <c r="B80" s="231" t="n">
        <v>-0.00575341622372783</v>
      </c>
      <c r="C80" s="231" t="n">
        <v>6.62779930532507</v>
      </c>
      <c r="D80" s="231" t="n">
        <v>6.62204588910134</v>
      </c>
      <c r="F80" s="140"/>
      <c r="G80" s="140"/>
      <c r="H80" s="140"/>
    </row>
    <row r="81" customFormat="false" ht="15" hidden="false" customHeight="false" outlineLevel="0" collapsed="false">
      <c r="A81" s="0" t="s">
        <v>125</v>
      </c>
      <c r="B81" s="231" t="n">
        <v>2.13814653017043</v>
      </c>
      <c r="C81" s="231" t="n">
        <v>6.97544811610108</v>
      </c>
      <c r="D81" s="231" t="n">
        <v>9.11359464627151</v>
      </c>
      <c r="F81" s="140"/>
      <c r="G81" s="140"/>
      <c r="H81" s="140"/>
    </row>
    <row r="82" customFormat="false" ht="15" hidden="false" customHeight="false" outlineLevel="0" collapsed="false">
      <c r="A82" s="0" t="s">
        <v>127</v>
      </c>
      <c r="B82" s="231" t="n">
        <v>0.880687853350029</v>
      </c>
      <c r="C82" s="231" t="n">
        <v>5.23873853288324</v>
      </c>
      <c r="D82" s="231" t="n">
        <v>6.11942638623327</v>
      </c>
      <c r="F82" s="140"/>
      <c r="G82" s="140"/>
      <c r="H82" s="140"/>
    </row>
    <row r="83" customFormat="false" ht="15" hidden="false" customHeight="false" outlineLevel="0" collapsed="false">
      <c r="A83" s="0" t="s">
        <v>128</v>
      </c>
      <c r="B83" s="231" t="n">
        <v>0.622416256050498</v>
      </c>
      <c r="C83" s="231" t="n">
        <v>6.60299483381566</v>
      </c>
      <c r="D83" s="231" t="n">
        <v>7.22541108986616</v>
      </c>
      <c r="F83" s="140"/>
      <c r="G83" s="140"/>
      <c r="H83" s="140"/>
    </row>
    <row r="84" customFormat="false" ht="15" hidden="false" customHeight="false" outlineLevel="0" collapsed="false">
      <c r="A84" s="0" t="s">
        <v>129</v>
      </c>
      <c r="B84" s="231" t="n">
        <v>0.825094503047442</v>
      </c>
      <c r="C84" s="231" t="n">
        <v>7.13750587936174</v>
      </c>
      <c r="D84" s="231" t="n">
        <v>7.96260038240918</v>
      </c>
      <c r="F84" s="140"/>
      <c r="G84" s="140"/>
      <c r="H84" s="140"/>
    </row>
    <row r="85" customFormat="false" ht="15" hidden="false" customHeight="false" outlineLevel="0" collapsed="false">
      <c r="A85" s="0" t="s">
        <v>80</v>
      </c>
      <c r="B85" s="231" t="n">
        <v>-0.232989843920045</v>
      </c>
      <c r="C85" s="231" t="n">
        <v>7.41889806571737</v>
      </c>
      <c r="D85" s="231" t="n">
        <v>7.18590822179732</v>
      </c>
      <c r="F85" s="140"/>
      <c r="G85" s="140"/>
      <c r="H85" s="140"/>
    </row>
    <row r="86" customFormat="false" ht="16.15" hidden="false" customHeight="false" outlineLevel="0" collapsed="false">
      <c r="A86" s="149" t="s">
        <v>142</v>
      </c>
      <c r="B86" s="232" t="n">
        <v>-0.237190447644189</v>
      </c>
      <c r="C86" s="231" t="n">
        <v>6.70719044764419</v>
      </c>
      <c r="D86" s="231" t="n">
        <v>6.47</v>
      </c>
      <c r="F86" s="140"/>
      <c r="G86" s="140"/>
      <c r="H86" s="140"/>
    </row>
    <row r="87" customFormat="false" ht="15" hidden="false" customHeight="false" outlineLevel="0" collapsed="false">
      <c r="A87" s="81" t="s">
        <v>148</v>
      </c>
      <c r="B87" s="232" t="n">
        <v>0.213783580356301</v>
      </c>
      <c r="C87" s="231" t="n">
        <v>8.3662164196437</v>
      </c>
      <c r="D87" s="231" t="n">
        <v>8.58</v>
      </c>
      <c r="F87" s="140"/>
      <c r="G87" s="140"/>
      <c r="H87" s="140"/>
    </row>
    <row r="88" customFormat="false" ht="16.15" hidden="false" customHeight="false" outlineLevel="0" collapsed="false">
      <c r="A88" s="153" t="s">
        <v>112</v>
      </c>
      <c r="B88" s="232" t="n">
        <v>0.298343781295181</v>
      </c>
      <c r="C88" s="231" t="n">
        <v>7.70165621870482</v>
      </c>
      <c r="D88" s="231" t="n">
        <v>7.99992351816444</v>
      </c>
      <c r="F88" s="140"/>
      <c r="G88" s="140"/>
      <c r="H88" s="140"/>
    </row>
    <row r="89" customFormat="false" ht="15" hidden="false" customHeight="false" outlineLevel="0" collapsed="false">
      <c r="B89" s="134" t="n">
        <f aca="false">SQRT(SUMSQ(B1:B88)/COUNTA(B1:B88))</f>
        <v>0.964984145516116</v>
      </c>
      <c r="C89" s="140"/>
      <c r="D89" s="140"/>
      <c r="F89" s="140"/>
      <c r="G89" s="143"/>
      <c r="H89" s="143"/>
    </row>
    <row r="105" customFormat="false" ht="16.15" hidden="false" customHeight="false" outlineLevel="0" collapsed="false"/>
    <row r="107" customFormat="false" ht="16.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2" activeCellId="0" sqref="K2"/>
    </sheetView>
  </sheetViews>
  <sheetFormatPr defaultRowHeight="16"/>
  <cols>
    <col collapsed="false" hidden="false" max="1" min="1" style="0" width="26.6555555555556"/>
    <col collapsed="false" hidden="false" max="3" min="2" style="14" width="13.8185185185185"/>
    <col collapsed="false" hidden="false" max="4" min="4" style="14" width="15.0925925925926"/>
    <col collapsed="false" hidden="false" max="5" min="5" style="0" width="13.5222222222222"/>
    <col collapsed="false" hidden="false" max="7" min="6" style="0" width="16.6592592592593"/>
    <col collapsed="false" hidden="false" max="8" min="8" style="0" width="4.01851851851852"/>
    <col collapsed="false" hidden="false" max="9" min="9" style="0" width="21.1666666666667"/>
    <col collapsed="false" hidden="false" max="10" min="10" style="0" width="10.6814814814815"/>
    <col collapsed="false" hidden="false" max="11" min="11" style="0" width="10.9740740740741"/>
    <col collapsed="false" hidden="false" max="13" min="12" style="0" width="10.6814814814815"/>
    <col collapsed="false" hidden="false" max="14" min="14" style="0" width="15.8740740740741"/>
    <col collapsed="false" hidden="false" max="1025" min="15" style="0" width="10.6814814814815"/>
  </cols>
  <sheetData>
    <row r="1" s="20" customFormat="true" ht="60" hidden="false" customHeight="true" outlineLevel="0" collapsed="false">
      <c r="A1" s="15" t="s">
        <v>131</v>
      </c>
      <c r="B1" s="15" t="s">
        <v>132</v>
      </c>
      <c r="C1" s="15" t="s">
        <v>133</v>
      </c>
      <c r="D1" s="15" t="s">
        <v>134</v>
      </c>
      <c r="E1" s="15" t="s">
        <v>135</v>
      </c>
      <c r="F1" s="16" t="s">
        <v>136</v>
      </c>
      <c r="G1" s="17" t="s">
        <v>137</v>
      </c>
      <c r="H1" s="16"/>
      <c r="I1" s="15" t="s">
        <v>138</v>
      </c>
      <c r="J1" s="18" t="s">
        <v>133</v>
      </c>
      <c r="K1" s="18" t="s">
        <v>139</v>
      </c>
      <c r="L1" s="19" t="s">
        <v>137</v>
      </c>
      <c r="M1" s="19"/>
      <c r="N1" s="19"/>
      <c r="O1" s="19"/>
      <c r="P1" s="19"/>
      <c r="Q1" s="19"/>
      <c r="R1" s="19"/>
      <c r="S1" s="19"/>
      <c r="T1" s="19"/>
    </row>
    <row r="2" customFormat="false" ht="17" hidden="false" customHeight="true" outlineLevel="0" collapsed="false">
      <c r="A2" s="0" t="s">
        <v>56</v>
      </c>
      <c r="B2" s="21" t="n">
        <v>-13.1</v>
      </c>
      <c r="C2" s="21" t="n">
        <f aca="false">B2/4.184</f>
        <v>-3.13097514340344</v>
      </c>
      <c r="D2" s="22" t="n">
        <v>-2.53097514340344</v>
      </c>
      <c r="E2" s="23" t="n">
        <v>1.99</v>
      </c>
      <c r="F2" s="21" t="n">
        <f aca="false">E2-D2</f>
        <v>4.52097514340344</v>
      </c>
      <c r="G2" s="24" t="s">
        <v>140</v>
      </c>
      <c r="H2" s="24"/>
      <c r="I2" s="25" t="s">
        <v>56</v>
      </c>
      <c r="J2" s="26" t="n">
        <f aca="false">VLOOKUP(I2,$A$2:$C$103,3,0)</f>
        <v>-3.13097514340344</v>
      </c>
      <c r="K2" s="26" t="n">
        <f aca="false">J2+0.6</f>
        <v>-2.53097514340344</v>
      </c>
      <c r="L2" s="27"/>
      <c r="M2" s="27"/>
      <c r="N2" s="27"/>
      <c r="O2" s="27"/>
      <c r="P2" s="27"/>
      <c r="Q2" s="27"/>
      <c r="R2" s="27"/>
      <c r="S2" s="27"/>
      <c r="T2" s="27"/>
    </row>
    <row r="3" customFormat="false" ht="17" hidden="false" customHeight="false" outlineLevel="0" collapsed="false">
      <c r="A3" s="0" t="s">
        <v>41</v>
      </c>
      <c r="B3" s="21" t="n">
        <v>-19.4</v>
      </c>
      <c r="C3" s="21" t="n">
        <f aca="false">B3/4.184</f>
        <v>-4.63671128107075</v>
      </c>
      <c r="D3" s="22" t="n">
        <v>-4.03671128107075</v>
      </c>
      <c r="E3" s="23" t="n">
        <v>1.83</v>
      </c>
      <c r="F3" s="21" t="n">
        <f aca="false">E3-D3</f>
        <v>5.86671128107075</v>
      </c>
      <c r="G3" s="24"/>
      <c r="H3" s="24"/>
      <c r="I3" s="28" t="s">
        <v>88</v>
      </c>
      <c r="J3" s="26" t="n">
        <f aca="false">VLOOKUP(I3,$A$2:$C$103,3,0)</f>
        <v>-16.8738049713193</v>
      </c>
      <c r="K3" s="26" t="n">
        <f aca="false">J3+0.6</f>
        <v>-16.2738049713193</v>
      </c>
      <c r="L3" s="27"/>
      <c r="M3" s="27"/>
      <c r="N3" s="27"/>
      <c r="O3" s="27"/>
      <c r="P3" s="27"/>
      <c r="Q3" s="27"/>
      <c r="R3" s="27"/>
      <c r="S3" s="27"/>
      <c r="T3" s="27"/>
    </row>
    <row r="4" customFormat="false" ht="17" hidden="false" customHeight="false" outlineLevel="0" collapsed="false">
      <c r="A4" s="0" t="s">
        <v>78</v>
      </c>
      <c r="B4" s="21" t="n">
        <v>-22.9</v>
      </c>
      <c r="C4" s="21" t="n">
        <f aca="false">B4/4.184</f>
        <v>-5.47323135755258</v>
      </c>
      <c r="D4" s="22" t="n">
        <v>-4.87323135755258</v>
      </c>
      <c r="E4" s="23" t="n">
        <v>1.96</v>
      </c>
      <c r="F4" s="21" t="n">
        <f aca="false">E4-D4</f>
        <v>6.83323135755258</v>
      </c>
      <c r="G4" s="24"/>
      <c r="H4" s="24"/>
      <c r="I4" s="29" t="s">
        <v>141</v>
      </c>
      <c r="J4" s="26" t="n">
        <f aca="false">VLOOKUP(I4,$A$2:$C$103,3,0)</f>
        <v>-5.82456978967495</v>
      </c>
      <c r="K4" s="26" t="n">
        <f aca="false">J4+0.6</f>
        <v>-5.22456978967495</v>
      </c>
      <c r="L4" s="27"/>
      <c r="M4" s="27"/>
      <c r="N4" s="27"/>
      <c r="O4" s="27"/>
      <c r="P4" s="27"/>
      <c r="Q4" s="27"/>
      <c r="R4" s="27"/>
      <c r="S4" s="27"/>
      <c r="T4" s="27"/>
    </row>
    <row r="5" customFormat="false" ht="17" hidden="false" customHeight="false" outlineLevel="0" collapsed="false">
      <c r="A5" s="0" t="s">
        <v>60</v>
      </c>
      <c r="B5" s="21" t="n">
        <v>-25.9</v>
      </c>
      <c r="C5" s="21" t="n">
        <f aca="false">B5/4.184</f>
        <v>-6.19024856596558</v>
      </c>
      <c r="D5" s="22" t="n">
        <v>-5.59024856596558</v>
      </c>
      <c r="E5" s="23" t="n">
        <v>2.07</v>
      </c>
      <c r="F5" s="21" t="n">
        <f aca="false">E5-D5</f>
        <v>7.66024856596558</v>
      </c>
      <c r="G5" s="24"/>
      <c r="H5" s="24"/>
      <c r="I5" s="30" t="s">
        <v>60</v>
      </c>
      <c r="J5" s="26" t="n">
        <f aca="false">VLOOKUP(I5,$A$2:$C$103,3,0)</f>
        <v>-6.19024856596558</v>
      </c>
      <c r="K5" s="26" t="n">
        <f aca="false">J5+0.6</f>
        <v>-5.59024856596558</v>
      </c>
      <c r="L5" s="27"/>
      <c r="M5" s="27"/>
      <c r="N5" s="27"/>
      <c r="O5" s="27"/>
      <c r="P5" s="27"/>
      <c r="Q5" s="27"/>
      <c r="R5" s="27"/>
      <c r="S5" s="27"/>
      <c r="T5" s="27"/>
    </row>
    <row r="6" customFormat="false" ht="17" hidden="false" customHeight="false" outlineLevel="0" collapsed="false">
      <c r="A6" s="0" t="s">
        <v>63</v>
      </c>
      <c r="B6" s="21" t="n">
        <v>-28.8</v>
      </c>
      <c r="C6" s="21" t="n">
        <f aca="false">B6/4.184</f>
        <v>-6.88336520076482</v>
      </c>
      <c r="D6" s="22" t="n">
        <v>-6.28336520076482</v>
      </c>
      <c r="E6" s="23" t="n">
        <v>2.32</v>
      </c>
      <c r="F6" s="21" t="n">
        <f aca="false">E6-D6</f>
        <v>8.60336520076482</v>
      </c>
      <c r="G6" s="24"/>
      <c r="H6" s="24"/>
      <c r="I6" s="31" t="s">
        <v>14</v>
      </c>
      <c r="J6" s="26" t="n">
        <f aca="false">VLOOKUP(I6,$A$2:$C$103,3,0)</f>
        <v>-5.78393881453155</v>
      </c>
      <c r="K6" s="26" t="n">
        <f aca="false">J6+0.6</f>
        <v>-5.18393881453155</v>
      </c>
      <c r="L6" s="27"/>
      <c r="M6" s="27"/>
      <c r="N6" s="27"/>
      <c r="O6" s="27"/>
      <c r="P6" s="27"/>
      <c r="Q6" s="27"/>
      <c r="R6" s="27"/>
      <c r="S6" s="27"/>
      <c r="T6" s="27"/>
    </row>
    <row r="7" customFormat="false" ht="17" hidden="false" customHeight="false" outlineLevel="0" collapsed="false">
      <c r="A7" s="0" t="s">
        <v>62</v>
      </c>
      <c r="B7" s="21" t="n">
        <v>-31.6</v>
      </c>
      <c r="C7" s="21" t="n">
        <f aca="false">B7/4.184</f>
        <v>-7.55258126195029</v>
      </c>
      <c r="D7" s="22" t="n">
        <v>-6.95258126195029</v>
      </c>
      <c r="E7" s="23" t="n">
        <v>2.48</v>
      </c>
      <c r="F7" s="21" t="n">
        <f aca="false">E7-D7</f>
        <v>9.43258126195029</v>
      </c>
      <c r="G7" s="24"/>
      <c r="H7" s="24"/>
      <c r="I7" s="32" t="s">
        <v>142</v>
      </c>
      <c r="J7" s="33" t="n">
        <v>-8.57</v>
      </c>
      <c r="K7" s="26" t="n">
        <f aca="false">J7+0.6</f>
        <v>-7.97</v>
      </c>
      <c r="L7" s="34" t="s">
        <v>143</v>
      </c>
      <c r="M7" s="34"/>
      <c r="N7" s="34"/>
      <c r="O7" s="34"/>
      <c r="P7" s="34"/>
      <c r="Q7" s="34"/>
      <c r="R7" s="34"/>
      <c r="S7" s="34"/>
      <c r="T7" s="34"/>
    </row>
    <row r="8" customFormat="false" ht="17" hidden="false" customHeight="true" outlineLevel="0" collapsed="false">
      <c r="A8" s="0" t="s">
        <v>144</v>
      </c>
      <c r="B8" s="21" t="n">
        <v>-35.1</v>
      </c>
      <c r="C8" s="21" t="n">
        <f aca="false">B8/4.184</f>
        <v>-8.38910133843212</v>
      </c>
      <c r="D8" s="22" t="n">
        <v>-7.78910133843212</v>
      </c>
      <c r="E8" s="23" t="n">
        <v>2.67</v>
      </c>
      <c r="F8" s="21" t="n">
        <f aca="false">E8-D8</f>
        <v>10.4591013384321</v>
      </c>
      <c r="G8" s="35" t="s">
        <v>145</v>
      </c>
      <c r="H8" s="24"/>
      <c r="I8" s="36" t="s">
        <v>80</v>
      </c>
      <c r="J8" s="26" t="n">
        <f aca="false">VLOOKUP(I8,$A$2:$C$103,3,0)</f>
        <v>-8.67590822179732</v>
      </c>
      <c r="K8" s="26" t="n">
        <f aca="false">J8+0.6</f>
        <v>-8.07590822179732</v>
      </c>
      <c r="L8" s="27"/>
      <c r="M8" s="27"/>
      <c r="N8" s="27"/>
      <c r="O8" s="27"/>
      <c r="P8" s="27"/>
      <c r="Q8" s="27"/>
      <c r="R8" s="27"/>
      <c r="S8" s="27"/>
      <c r="T8" s="27"/>
    </row>
    <row r="9" customFormat="false" ht="17" hidden="false" customHeight="false" outlineLevel="0" collapsed="false">
      <c r="A9" s="0" t="s">
        <v>146</v>
      </c>
      <c r="B9" s="21" t="n">
        <v>-38.4</v>
      </c>
      <c r="C9" s="21" t="n">
        <f aca="false">B9/4.184</f>
        <v>-9.17782026768642</v>
      </c>
      <c r="D9" s="22" t="n">
        <v>-8.57782026768642</v>
      </c>
      <c r="E9" s="23" t="n">
        <v>2.88</v>
      </c>
      <c r="F9" s="21" t="n">
        <f aca="false">E9-D9</f>
        <v>11.4578202676864</v>
      </c>
      <c r="G9" s="35"/>
      <c r="H9" s="24"/>
      <c r="I9" s="37" t="s">
        <v>58</v>
      </c>
      <c r="J9" s="26" t="n">
        <f aca="false">VLOOKUP(I9,$A$2:$C$103,3,0)</f>
        <v>-10.7863288718929</v>
      </c>
      <c r="K9" s="26" t="n">
        <f aca="false">J9+0.6</f>
        <v>-10.1863288718929</v>
      </c>
      <c r="L9" s="27"/>
      <c r="M9" s="27"/>
      <c r="N9" s="27"/>
      <c r="O9" s="27"/>
      <c r="P9" s="27"/>
      <c r="Q9" s="27"/>
      <c r="R9" s="27"/>
      <c r="S9" s="27"/>
      <c r="T9" s="27"/>
    </row>
    <row r="10" customFormat="false" ht="17" hidden="false" customHeight="false" outlineLevel="0" collapsed="false">
      <c r="A10" s="0" t="s">
        <v>14</v>
      </c>
      <c r="B10" s="21" t="n">
        <v>-24.2</v>
      </c>
      <c r="C10" s="21" t="n">
        <f aca="false">B10/4.184</f>
        <v>-5.78393881453155</v>
      </c>
      <c r="D10" s="22" t="n">
        <v>-5.18393881453155</v>
      </c>
      <c r="E10" s="23" t="n">
        <v>2.32</v>
      </c>
      <c r="F10" s="21" t="n">
        <f aca="false">E10-D10</f>
        <v>7.50393881453155</v>
      </c>
      <c r="G10" s="35"/>
      <c r="H10" s="24"/>
      <c r="I10" s="38" t="s">
        <v>43</v>
      </c>
      <c r="J10" s="26" t="n">
        <f aca="false">VLOOKUP(I10,$A$2:$C$103,3,0)</f>
        <v>-12.5693116634799</v>
      </c>
      <c r="K10" s="26" t="n">
        <f aca="false">J10+0.6</f>
        <v>-11.9693116634799</v>
      </c>
      <c r="L10" s="27"/>
      <c r="M10" s="27"/>
      <c r="N10" s="27"/>
      <c r="O10" s="27"/>
      <c r="P10" s="27"/>
      <c r="Q10" s="27"/>
      <c r="R10" s="27"/>
      <c r="S10" s="27"/>
      <c r="T10" s="27"/>
    </row>
    <row r="11" customFormat="false" ht="17" hidden="false" customHeight="false" outlineLevel="0" collapsed="false">
      <c r="A11" s="0" t="s">
        <v>147</v>
      </c>
      <c r="B11" s="21" t="n">
        <v>-25.1</v>
      </c>
      <c r="C11" s="21" t="n">
        <f aca="false">B11/4.184</f>
        <v>-5.99904397705545</v>
      </c>
      <c r="D11" s="22" t="n">
        <v>-5.39904397705545</v>
      </c>
      <c r="E11" s="23" t="n">
        <v>2.38</v>
      </c>
      <c r="F11" s="21" t="n">
        <f aca="false">E11-D11</f>
        <v>7.77904397705545</v>
      </c>
      <c r="G11" s="35"/>
      <c r="H11" s="24"/>
      <c r="I11" s="39" t="s">
        <v>148</v>
      </c>
      <c r="J11" s="33" t="n">
        <v>-15.06</v>
      </c>
      <c r="K11" s="26" t="n">
        <f aca="false">J11+0.6</f>
        <v>-14.46</v>
      </c>
      <c r="L11" s="40" t="s">
        <v>149</v>
      </c>
      <c r="M11" s="40"/>
      <c r="N11" s="40"/>
      <c r="O11" s="40"/>
      <c r="P11" s="40"/>
      <c r="Q11" s="40"/>
      <c r="R11" s="40"/>
      <c r="S11" s="40"/>
      <c r="T11" s="40"/>
    </row>
    <row r="12" customFormat="false" ht="17" hidden="false" customHeight="false" outlineLevel="0" collapsed="false">
      <c r="A12" s="0" t="s">
        <v>16</v>
      </c>
      <c r="B12" s="21" t="n">
        <v>-25.1</v>
      </c>
      <c r="C12" s="21" t="n">
        <f aca="false">B12/4.184</f>
        <v>-5.99904397705545</v>
      </c>
      <c r="D12" s="22" t="n">
        <v>-5.39904397705545</v>
      </c>
      <c r="E12" s="23" t="n">
        <v>2.51</v>
      </c>
      <c r="F12" s="21" t="n">
        <f aca="false">E12-D12</f>
        <v>7.90904397705545</v>
      </c>
      <c r="G12" s="41"/>
      <c r="H12" s="24"/>
      <c r="I12" s="42" t="s">
        <v>112</v>
      </c>
      <c r="J12" s="26" t="n">
        <f aca="false">VLOOKUP(I12,$A$2:$C$118,3,0)</f>
        <v>-14.7299235181644</v>
      </c>
      <c r="K12" s="26" t="n">
        <f aca="false">J12+0.6</f>
        <v>-14.1299235181644</v>
      </c>
      <c r="L12" s="27"/>
      <c r="M12" s="27"/>
      <c r="N12" s="27"/>
      <c r="O12" s="27"/>
      <c r="P12" s="27"/>
      <c r="Q12" s="27"/>
      <c r="R12" s="27"/>
      <c r="S12" s="27"/>
      <c r="T12" s="27"/>
    </row>
    <row r="13" customFormat="false" ht="17" hidden="false" customHeight="false" outlineLevel="0" collapsed="false">
      <c r="A13" s="0" t="s">
        <v>150</v>
      </c>
      <c r="B13" s="21" t="n">
        <v>-32.6</v>
      </c>
      <c r="C13" s="21" t="n">
        <f aca="false">B13/4.184</f>
        <v>-7.79158699808795</v>
      </c>
      <c r="D13" s="22" t="n">
        <v>-7.19158699808795</v>
      </c>
      <c r="E13" s="23" t="n">
        <v>2.51</v>
      </c>
      <c r="F13" s="21" t="n">
        <f aca="false">E13-D13</f>
        <v>9.70158699808795</v>
      </c>
      <c r="G13" s="43" t="s">
        <v>151</v>
      </c>
      <c r="H13" s="24"/>
      <c r="I13" s="44" t="s">
        <v>78</v>
      </c>
      <c r="J13" s="26" t="n">
        <f aca="false">VLOOKUP(I13,$A$2:$C$103,3,0)</f>
        <v>-5.47323135755258</v>
      </c>
      <c r="K13" s="26" t="n">
        <f aca="false">J13+0.6</f>
        <v>-4.87323135755258</v>
      </c>
      <c r="L13" s="27"/>
      <c r="M13" s="27"/>
      <c r="N13" s="27"/>
      <c r="O13" s="27"/>
      <c r="P13" s="27"/>
      <c r="Q13" s="27"/>
      <c r="R13" s="27"/>
      <c r="S13" s="27"/>
      <c r="T13" s="27"/>
    </row>
    <row r="14" customFormat="false" ht="16" hidden="false" customHeight="false" outlineLevel="0" collapsed="false">
      <c r="A14" s="0" t="s">
        <v>152</v>
      </c>
      <c r="B14" s="21" t="n">
        <v>-29.2</v>
      </c>
      <c r="C14" s="21" t="n">
        <f aca="false">B14/4.184</f>
        <v>-6.97896749521988</v>
      </c>
      <c r="D14" s="22" t="n">
        <v>-6.37896749521989</v>
      </c>
      <c r="E14" s="23" t="n">
        <v>2.34</v>
      </c>
      <c r="F14" s="21" t="n">
        <f aca="false">E14-D14</f>
        <v>8.71896749521989</v>
      </c>
      <c r="G14" s="45" t="s">
        <v>153</v>
      </c>
      <c r="H14" s="24"/>
    </row>
    <row r="15" customFormat="false" ht="20" hidden="false" customHeight="false" outlineLevel="0" collapsed="false">
      <c r="A15" s="0" t="s">
        <v>45</v>
      </c>
      <c r="B15" s="21" t="n">
        <v>-16.5</v>
      </c>
      <c r="C15" s="21" t="n">
        <f aca="false">B15/4.184</f>
        <v>-3.94359464627151</v>
      </c>
      <c r="D15" s="22" t="n">
        <v>-3.34359464627151</v>
      </c>
      <c r="E15" s="23" t="n">
        <v>1.28</v>
      </c>
      <c r="F15" s="21" t="n">
        <f aca="false">E15-D15</f>
        <v>4.62359464627151</v>
      </c>
      <c r="G15" s="46" t="s">
        <v>154</v>
      </c>
      <c r="H15" s="24"/>
      <c r="I15" s="47" t="s">
        <v>155</v>
      </c>
      <c r="J15" s="47" t="s">
        <v>156</v>
      </c>
      <c r="K15" s="48" t="s">
        <v>157</v>
      </c>
      <c r="L15" s="47" t="s">
        <v>158</v>
      </c>
      <c r="M15" s="47" t="s">
        <v>159</v>
      </c>
      <c r="N15" s="47" t="s">
        <v>160</v>
      </c>
      <c r="O15" s="47" t="s">
        <v>156</v>
      </c>
      <c r="P15" s="48" t="s">
        <v>157</v>
      </c>
      <c r="Q15" s="47" t="s">
        <v>158</v>
      </c>
      <c r="R15" s="47" t="s">
        <v>159</v>
      </c>
    </row>
    <row r="16" customFormat="false" ht="17" hidden="false" customHeight="false" outlineLevel="0" collapsed="false">
      <c r="A16" s="0" t="s">
        <v>79</v>
      </c>
      <c r="B16" s="21" t="n">
        <v>-21.6</v>
      </c>
      <c r="C16" s="21" t="n">
        <f aca="false">B16/4.184</f>
        <v>-5.16252390057361</v>
      </c>
      <c r="D16" s="22" t="n">
        <v>-4.56252390057361</v>
      </c>
      <c r="E16" s="23" t="n">
        <v>1.32</v>
      </c>
      <c r="F16" s="21" t="n">
        <f aca="false">E16-D16</f>
        <v>5.88252390057362</v>
      </c>
      <c r="G16" s="49" t="s">
        <v>161</v>
      </c>
      <c r="H16" s="24"/>
      <c r="I16" s="25" t="s">
        <v>56</v>
      </c>
      <c r="J16" s="50" t="n">
        <v>1.99</v>
      </c>
      <c r="K16" s="50" t="n">
        <v>-2.53</v>
      </c>
      <c r="L16" s="50" t="n">
        <f aca="false">J16-K16</f>
        <v>4.52</v>
      </c>
      <c r="M16" s="50" t="n">
        <v>52.5812619502868</v>
      </c>
      <c r="N16" s="51" t="s">
        <v>162</v>
      </c>
      <c r="O16" s="52" t="n">
        <v>1.93594646271511</v>
      </c>
      <c r="P16" s="53" t="n">
        <f aca="false">O16-Q16</f>
        <v>-1.9827535372849</v>
      </c>
      <c r="Q16" s="53" t="n">
        <v>3.9187</v>
      </c>
      <c r="R16" s="54" t="n">
        <v>33.94</v>
      </c>
    </row>
    <row r="17" customFormat="false" ht="16" hidden="false" customHeight="true" outlineLevel="0" collapsed="false">
      <c r="A17" s="0" t="s">
        <v>20</v>
      </c>
      <c r="B17" s="21" t="n">
        <v>-24.9</v>
      </c>
      <c r="C17" s="21" t="n">
        <f aca="false">B17/4.184</f>
        <v>-5.95124282982792</v>
      </c>
      <c r="D17" s="22" t="n">
        <v>-5.35124282982792</v>
      </c>
      <c r="E17" s="23" t="n">
        <v>1.38</v>
      </c>
      <c r="F17" s="21" t="n">
        <f aca="false">E17-D17</f>
        <v>6.73124282982792</v>
      </c>
      <c r="G17" s="55" t="s">
        <v>163</v>
      </c>
      <c r="H17" s="24"/>
      <c r="I17" s="28" t="s">
        <v>88</v>
      </c>
      <c r="J17" s="50" t="n">
        <v>-9.71</v>
      </c>
      <c r="K17" s="50" t="n">
        <v>-16.27</v>
      </c>
      <c r="L17" s="50" t="n">
        <f aca="false">J17-K17</f>
        <v>6.56</v>
      </c>
      <c r="M17" s="50" t="n">
        <v>26.0038240917782</v>
      </c>
      <c r="N17" s="56" t="s">
        <v>164</v>
      </c>
      <c r="O17" s="57" t="n">
        <v>-9.67973231357553</v>
      </c>
      <c r="P17" s="53" t="n">
        <f aca="false">O17-Q17</f>
        <v>-16.0122323135755</v>
      </c>
      <c r="Q17" s="53" t="n">
        <v>6.3325</v>
      </c>
      <c r="R17" s="54" t="n">
        <v>5.98</v>
      </c>
    </row>
    <row r="18" customFormat="false" ht="17" hidden="false" customHeight="false" outlineLevel="0" collapsed="false">
      <c r="A18" s="0" t="s">
        <v>165</v>
      </c>
      <c r="B18" s="21" t="n">
        <v>-29.6</v>
      </c>
      <c r="C18" s="21" t="n">
        <f aca="false">B18/4.184</f>
        <v>-7.07456978967495</v>
      </c>
      <c r="D18" s="22" t="n">
        <v>-6.47456978967495</v>
      </c>
      <c r="E18" s="58" t="n">
        <v>1.16</v>
      </c>
      <c r="F18" s="21" t="n">
        <f aca="false">E18-D18</f>
        <v>7.63456978967495</v>
      </c>
      <c r="G18" s="59" t="s">
        <v>166</v>
      </c>
      <c r="H18" s="24"/>
      <c r="I18" s="29" t="s">
        <v>141</v>
      </c>
      <c r="J18" s="50" t="n">
        <v>-1.24</v>
      </c>
      <c r="K18" s="50" t="n">
        <v>-5.22</v>
      </c>
      <c r="L18" s="50" t="n">
        <f aca="false">J18-K18</f>
        <v>3.98</v>
      </c>
      <c r="M18" s="50" t="n">
        <v>69.7</v>
      </c>
      <c r="N18" s="29" t="s">
        <v>167</v>
      </c>
      <c r="O18" s="57" t="n">
        <v>-1.24282982791587</v>
      </c>
      <c r="P18" s="53" t="n">
        <f aca="false">O18-Q18</f>
        <v>-5.71282982791587</v>
      </c>
      <c r="Q18" s="53" t="n">
        <v>4.47</v>
      </c>
      <c r="R18" s="54" t="n">
        <v>50.91</v>
      </c>
    </row>
    <row r="19" customFormat="false" ht="17" hidden="false" customHeight="true" outlineLevel="0" collapsed="false">
      <c r="A19" s="0" t="s">
        <v>168</v>
      </c>
      <c r="B19" s="21" t="n">
        <v>-29.6</v>
      </c>
      <c r="C19" s="21" t="n">
        <f aca="false">B19/4.184</f>
        <v>-7.07456978967495</v>
      </c>
      <c r="D19" s="22" t="n">
        <v>-6.47456978967495</v>
      </c>
      <c r="E19" s="23" t="n">
        <v>1.31</v>
      </c>
      <c r="F19" s="21" t="n">
        <f aca="false">E19-D19</f>
        <v>7.78456978967495</v>
      </c>
      <c r="G19" s="60" t="s">
        <v>169</v>
      </c>
      <c r="H19" s="24"/>
      <c r="I19" s="30" t="s">
        <v>60</v>
      </c>
      <c r="J19" s="50" t="n">
        <v>2.07</v>
      </c>
      <c r="K19" s="50" t="n">
        <v>-5.59</v>
      </c>
      <c r="L19" s="50" t="n">
        <f aca="false">J19-K19</f>
        <v>7.66</v>
      </c>
      <c r="M19" s="50" t="n">
        <v>92.0172084130019</v>
      </c>
      <c r="N19" s="61" t="s">
        <v>170</v>
      </c>
      <c r="O19" s="57" t="n">
        <v>2.15105162523901</v>
      </c>
      <c r="P19" s="53" t="n">
        <f aca="false">O19-Q19</f>
        <v>-4.08608837476099</v>
      </c>
      <c r="Q19" s="53" t="n">
        <v>6.23714</v>
      </c>
      <c r="R19" s="54" t="n">
        <v>74.09</v>
      </c>
    </row>
    <row r="20" customFormat="false" ht="16" hidden="false" customHeight="true" outlineLevel="0" collapsed="false">
      <c r="A20" s="0" t="s">
        <v>171</v>
      </c>
      <c r="B20" s="21" t="n">
        <v>-32.2</v>
      </c>
      <c r="C20" s="21" t="n">
        <f aca="false">B20/4.184</f>
        <v>-7.69598470363289</v>
      </c>
      <c r="D20" s="22" t="n">
        <v>-7.09598470363289</v>
      </c>
      <c r="E20" s="23" t="n">
        <v>1.58</v>
      </c>
      <c r="F20" s="21" t="n">
        <f aca="false">E20-D20</f>
        <v>8.67598470363289</v>
      </c>
      <c r="G20" s="21"/>
      <c r="H20" s="24"/>
      <c r="I20" s="31" t="s">
        <v>14</v>
      </c>
      <c r="J20" s="50" t="n">
        <v>2.32</v>
      </c>
      <c r="K20" s="50" t="n">
        <v>-5.18</v>
      </c>
      <c r="L20" s="50" t="n">
        <f aca="false">J20-K20</f>
        <v>7.5</v>
      </c>
      <c r="M20" s="50" t="n">
        <v>88.5755258126195</v>
      </c>
      <c r="N20" s="62" t="s">
        <v>172</v>
      </c>
      <c r="O20" s="57" t="n">
        <v>2.27055449330784</v>
      </c>
      <c r="P20" s="53" t="n">
        <f aca="false">O20-Q20</f>
        <v>-4.08578550669216</v>
      </c>
      <c r="Q20" s="53" t="n">
        <v>6.35634</v>
      </c>
      <c r="R20" s="54" t="n">
        <v>69.31</v>
      </c>
    </row>
    <row r="21" customFormat="false" ht="17" hidden="false" customHeight="false" outlineLevel="0" collapsed="false">
      <c r="A21" s="0" t="s">
        <v>173</v>
      </c>
      <c r="B21" s="21" t="n">
        <v>-36.9</v>
      </c>
      <c r="C21" s="21" t="n">
        <f aca="false">B21/4.184</f>
        <v>-8.81931166347992</v>
      </c>
      <c r="D21" s="22" t="n">
        <v>-8.21931166347992</v>
      </c>
      <c r="E21" s="23" t="n">
        <v>1.92</v>
      </c>
      <c r="F21" s="21" t="n">
        <f aca="false">E21-D21</f>
        <v>10.1393116634799</v>
      </c>
      <c r="G21" s="21"/>
      <c r="H21" s="24"/>
      <c r="I21" s="32" t="s">
        <v>142</v>
      </c>
      <c r="J21" s="50" t="n">
        <v>-1.5</v>
      </c>
      <c r="K21" s="50" t="n">
        <v>-7.97</v>
      </c>
      <c r="L21" s="50" t="n">
        <f aca="false">J21-K21</f>
        <v>6.47</v>
      </c>
      <c r="M21" s="50" t="n">
        <v>39.8</v>
      </c>
      <c r="N21" s="63" t="s">
        <v>174</v>
      </c>
      <c r="O21" s="57" t="n">
        <v>-1.48183556405354</v>
      </c>
      <c r="P21" s="53" t="n">
        <f aca="false">O21-Q21</f>
        <v>-8.27027556405354</v>
      </c>
      <c r="Q21" s="53" t="n">
        <v>6.78844</v>
      </c>
      <c r="R21" s="54" t="n">
        <v>20.55</v>
      </c>
    </row>
    <row r="22" customFormat="false" ht="17" hidden="false" customHeight="false" outlineLevel="0" collapsed="false">
      <c r="A22" s="64" t="s">
        <v>61</v>
      </c>
      <c r="B22" s="21" t="n">
        <v>-27</v>
      </c>
      <c r="C22" s="21" t="n">
        <f aca="false">B22/4.184</f>
        <v>-6.45315487571702</v>
      </c>
      <c r="D22" s="22" t="n">
        <v>-5.85315487571702</v>
      </c>
      <c r="E22" s="23" t="n">
        <v>0.61</v>
      </c>
      <c r="F22" s="21" t="n">
        <f aca="false">E22-D22</f>
        <v>6.46315487571702</v>
      </c>
      <c r="G22" s="21"/>
      <c r="H22" s="24"/>
      <c r="I22" s="36" t="s">
        <v>80</v>
      </c>
      <c r="J22" s="50" t="n">
        <v>-0.89</v>
      </c>
      <c r="K22" s="50" t="n">
        <v>-8.08</v>
      </c>
      <c r="L22" s="50" t="n">
        <f aca="false">J22-K22</f>
        <v>7.19</v>
      </c>
      <c r="M22" s="50" t="n">
        <v>85.8030592734226</v>
      </c>
      <c r="N22" s="65" t="s">
        <v>175</v>
      </c>
      <c r="O22" s="57" t="n">
        <v>-0.764818355640535</v>
      </c>
      <c r="P22" s="53" t="n">
        <f aca="false">O22-Q22</f>
        <v>-6.04537835564054</v>
      </c>
      <c r="Q22" s="53" t="n">
        <v>5.28056</v>
      </c>
      <c r="R22" s="54" t="n">
        <v>68.12</v>
      </c>
    </row>
    <row r="23" customFormat="false" ht="17" hidden="false" customHeight="true" outlineLevel="0" collapsed="false">
      <c r="A23" s="64" t="s">
        <v>176</v>
      </c>
      <c r="B23" s="21" t="n">
        <v>-22.7</v>
      </c>
      <c r="C23" s="21" t="n">
        <f aca="false">B23/4.184</f>
        <v>-5.42543021032505</v>
      </c>
      <c r="D23" s="22" t="n">
        <v>-4.82543021032505</v>
      </c>
      <c r="E23" s="23" t="n">
        <v>0.68</v>
      </c>
      <c r="F23" s="21" t="n">
        <f aca="false">E23-D23</f>
        <v>5.50543021032505</v>
      </c>
      <c r="G23" s="21"/>
      <c r="H23" s="24"/>
      <c r="I23" s="37" t="s">
        <v>58</v>
      </c>
      <c r="J23" s="50" t="n">
        <v>-5.1</v>
      </c>
      <c r="K23" s="50" t="n">
        <v>-10.19</v>
      </c>
      <c r="L23" s="50" t="n">
        <f aca="false">J23-K23</f>
        <v>5.09</v>
      </c>
      <c r="M23" s="50" t="n">
        <v>27.3422562141491</v>
      </c>
      <c r="N23" s="66" t="s">
        <v>177</v>
      </c>
      <c r="O23" s="57" t="n">
        <v>-5.06692160611855</v>
      </c>
      <c r="P23" s="53" t="n">
        <f aca="false">O23-Q23</f>
        <v>-10.2759616061185</v>
      </c>
      <c r="Q23" s="53" t="n">
        <v>5.20904</v>
      </c>
      <c r="R23" s="54" t="n">
        <v>10.52</v>
      </c>
    </row>
    <row r="24" customFormat="false" ht="17" hidden="false" customHeight="false" outlineLevel="0" collapsed="false">
      <c r="A24" s="0" t="s">
        <v>49</v>
      </c>
      <c r="B24" s="21" t="n">
        <v>-14.6</v>
      </c>
      <c r="C24" s="21" t="n">
        <f aca="false">B24/4.184</f>
        <v>-3.48948374760994</v>
      </c>
      <c r="D24" s="22" t="n">
        <v>-2.88948374760994</v>
      </c>
      <c r="E24" s="58" t="n">
        <v>-0.05</v>
      </c>
      <c r="F24" s="21" t="n">
        <f aca="false">E24-D24</f>
        <v>2.83948374760994</v>
      </c>
      <c r="G24" s="21"/>
      <c r="H24" s="24"/>
      <c r="I24" s="38" t="s">
        <v>43</v>
      </c>
      <c r="J24" s="50" t="n">
        <v>-5</v>
      </c>
      <c r="K24" s="50" t="n">
        <v>-11.97</v>
      </c>
      <c r="L24" s="50" t="n">
        <f aca="false">J24-K24</f>
        <v>6.97</v>
      </c>
      <c r="M24" s="50" t="n">
        <v>47.5621414913958</v>
      </c>
      <c r="N24" s="67" t="s">
        <v>178</v>
      </c>
      <c r="O24" s="57" t="n">
        <v>-4.87571701720841</v>
      </c>
      <c r="P24" s="53" t="n">
        <f aca="false">O24-Q24</f>
        <v>-10.7552570172084</v>
      </c>
      <c r="Q24" s="53" t="n">
        <v>5.87954</v>
      </c>
      <c r="R24" s="54" t="n">
        <v>29.16</v>
      </c>
    </row>
    <row r="25" customFormat="false" ht="17" hidden="false" customHeight="false" outlineLevel="0" collapsed="false">
      <c r="A25" s="0" t="s">
        <v>122</v>
      </c>
      <c r="B25" s="21" t="n">
        <v>-20.2</v>
      </c>
      <c r="C25" s="21" t="n">
        <f aca="false">B25/4.184</f>
        <v>-4.82791586998088</v>
      </c>
      <c r="D25" s="22" t="n">
        <v>-4.22791586998088</v>
      </c>
      <c r="E25" s="23" t="n">
        <v>-0.48</v>
      </c>
      <c r="F25" s="21" t="n">
        <f aca="false">E25-D25</f>
        <v>3.74791586998088</v>
      </c>
      <c r="G25" s="21"/>
      <c r="H25" s="24"/>
      <c r="I25" s="39" t="s">
        <v>148</v>
      </c>
      <c r="J25" s="50" t="n">
        <v>-5.88</v>
      </c>
      <c r="K25" s="50" t="n">
        <v>-14.46</v>
      </c>
      <c r="L25" s="50" t="n">
        <f aca="false">J25-K25</f>
        <v>8.58</v>
      </c>
      <c r="M25" s="50" t="n">
        <v>99.1</v>
      </c>
      <c r="N25" s="39" t="s">
        <v>179</v>
      </c>
      <c r="O25" s="57" t="n">
        <v>-5.87954110898662</v>
      </c>
      <c r="P25" s="53" t="n">
        <f aca="false">O25-Q25</f>
        <v>-14.0536811089866</v>
      </c>
      <c r="Q25" s="53" t="n">
        <v>8.17414</v>
      </c>
      <c r="R25" s="54" t="n">
        <v>80.31</v>
      </c>
    </row>
    <row r="26" customFormat="false" ht="17" hidden="false" customHeight="false" outlineLevel="0" collapsed="false">
      <c r="A26" s="0" t="s">
        <v>59</v>
      </c>
      <c r="B26" s="21" t="n">
        <v>-16</v>
      </c>
      <c r="C26" s="21" t="n">
        <f aca="false">B26/4.184</f>
        <v>-3.82409177820268</v>
      </c>
      <c r="D26" s="22" t="n">
        <v>-3.22409177820268</v>
      </c>
      <c r="E26" s="23" t="n">
        <v>-0.16</v>
      </c>
      <c r="F26" s="21" t="n">
        <f aca="false">E26-D26</f>
        <v>3.06409177820268</v>
      </c>
      <c r="G26" s="21"/>
      <c r="H26" s="24"/>
      <c r="I26" s="42" t="s">
        <v>112</v>
      </c>
      <c r="J26" s="50" t="n">
        <v>-6.13</v>
      </c>
      <c r="K26" s="50" t="n">
        <v>-14.13</v>
      </c>
      <c r="L26" s="50" t="n">
        <f aca="false">J26-K26</f>
        <v>8</v>
      </c>
      <c r="M26" s="50" t="n">
        <v>62.0219885277247</v>
      </c>
      <c r="N26" s="68" t="s">
        <v>180</v>
      </c>
      <c r="O26" s="57" t="n">
        <v>-6.11854684512428</v>
      </c>
      <c r="P26" s="53" t="n">
        <f aca="false">O26-Q26</f>
        <v>-13.7175468451243</v>
      </c>
      <c r="Q26" s="53" t="n">
        <v>7.599</v>
      </c>
      <c r="R26" s="54" t="n">
        <v>41.59</v>
      </c>
    </row>
    <row r="27" customFormat="false" ht="17" hidden="false" customHeight="false" outlineLevel="0" collapsed="false">
      <c r="A27" s="0" t="s">
        <v>30</v>
      </c>
      <c r="B27" s="21" t="n">
        <v>-23.3</v>
      </c>
      <c r="C27" s="21" t="n">
        <f aca="false">B27/4.184</f>
        <v>-5.56883365200765</v>
      </c>
      <c r="D27" s="22" t="n">
        <v>-4.96883365200765</v>
      </c>
      <c r="E27" s="23" t="n">
        <v>0.75</v>
      </c>
      <c r="F27" s="21" t="n">
        <f aca="false">E27-D27</f>
        <v>5.71883365200765</v>
      </c>
      <c r="G27" s="21"/>
      <c r="H27" s="24"/>
      <c r="I27" s="44" t="s">
        <v>78</v>
      </c>
      <c r="J27" s="50" t="n">
        <v>1.96</v>
      </c>
      <c r="K27" s="50" t="n">
        <v>-4.87</v>
      </c>
      <c r="L27" s="50" t="n">
        <f aca="false">J27-K27</f>
        <v>6.83</v>
      </c>
      <c r="M27" s="50" t="n">
        <v>78.8718929254302</v>
      </c>
      <c r="N27" s="69" t="s">
        <v>181</v>
      </c>
      <c r="O27" s="57" t="n">
        <v>1.98374760994264</v>
      </c>
      <c r="P27" s="53" t="n">
        <f aca="false">O27-Q27</f>
        <v>-3.27297239005736</v>
      </c>
      <c r="Q27" s="53" t="n">
        <v>5.25672</v>
      </c>
      <c r="R27" s="54" t="n">
        <v>58.8</v>
      </c>
    </row>
    <row r="28" customFormat="false" ht="16" hidden="false" customHeight="false" outlineLevel="0" collapsed="false">
      <c r="A28" s="0" t="s">
        <v>182</v>
      </c>
      <c r="B28" s="21" t="n">
        <v>-27</v>
      </c>
      <c r="C28" s="21" t="n">
        <f aca="false">B28/4.184</f>
        <v>-6.45315487571702</v>
      </c>
      <c r="D28" s="22" t="n">
        <v>-5.85315487571702</v>
      </c>
      <c r="E28" s="23" t="n">
        <v>1.2</v>
      </c>
      <c r="F28" s="21" t="n">
        <f aca="false">E28-D28</f>
        <v>7.05315487571702</v>
      </c>
      <c r="G28" s="21"/>
      <c r="H28" s="24"/>
    </row>
    <row r="29" customFormat="false" ht="16" hidden="false" customHeight="false" outlineLevel="0" collapsed="false">
      <c r="A29" s="0" t="s">
        <v>25</v>
      </c>
      <c r="B29" s="21" t="n">
        <v>-33.1</v>
      </c>
      <c r="C29" s="21" t="n">
        <f aca="false">B29/4.184</f>
        <v>-7.91108986615679</v>
      </c>
      <c r="D29" s="22" t="n">
        <v>-7.31108986615679</v>
      </c>
      <c r="E29" s="23" t="n">
        <v>1.23</v>
      </c>
      <c r="F29" s="21" t="n">
        <f aca="false">E29-D29</f>
        <v>8.54108986615679</v>
      </c>
      <c r="G29" s="21"/>
      <c r="H29" s="24"/>
    </row>
    <row r="30" customFormat="false" ht="16" hidden="false" customHeight="false" outlineLevel="0" collapsed="false">
      <c r="A30" s="0" t="s">
        <v>183</v>
      </c>
      <c r="B30" s="21" t="n">
        <v>-45.7</v>
      </c>
      <c r="C30" s="21" t="n">
        <f aca="false">B30/4.184</f>
        <v>-10.9225621414914</v>
      </c>
      <c r="D30" s="22" t="n">
        <v>-10.3225621414914</v>
      </c>
      <c r="E30" s="23" t="n">
        <v>1.7</v>
      </c>
      <c r="F30" s="21" t="n">
        <f aca="false">E30-D30</f>
        <v>12.0225621414914</v>
      </c>
      <c r="G30" s="21"/>
      <c r="H30" s="24"/>
    </row>
    <row r="31" customFormat="false" ht="16" hidden="false" customHeight="false" outlineLevel="0" collapsed="false">
      <c r="A31" s="0" t="s">
        <v>184</v>
      </c>
      <c r="B31" s="21" t="n">
        <v>-25.7</v>
      </c>
      <c r="C31" s="21" t="n">
        <f aca="false">B31/4.184</f>
        <v>-6.14244741873805</v>
      </c>
      <c r="D31" s="22" t="n">
        <v>-5.54244741873805</v>
      </c>
      <c r="E31" s="23" t="n">
        <v>0.56</v>
      </c>
      <c r="F31" s="21" t="n">
        <f aca="false">E31-D31</f>
        <v>6.10244741873805</v>
      </c>
      <c r="G31" s="21"/>
      <c r="H31" s="24"/>
    </row>
    <row r="32" customFormat="false" ht="16" hidden="false" customHeight="false" outlineLevel="0" collapsed="false">
      <c r="A32" s="0" t="s">
        <v>185</v>
      </c>
      <c r="B32" s="21" t="n">
        <v>-32</v>
      </c>
      <c r="C32" s="21" t="n">
        <f aca="false">B32/4.184</f>
        <v>-7.64818355640535</v>
      </c>
      <c r="D32" s="22" t="n">
        <v>-7.04818355640535</v>
      </c>
      <c r="E32" s="23" t="n">
        <v>0.37</v>
      </c>
      <c r="F32" s="21" t="n">
        <f aca="false">E32-D32</f>
        <v>7.41818355640535</v>
      </c>
      <c r="G32" s="21"/>
      <c r="H32" s="24"/>
    </row>
    <row r="33" customFormat="false" ht="16" hidden="false" customHeight="false" outlineLevel="0" collapsed="false">
      <c r="A33" s="0" t="s">
        <v>186</v>
      </c>
      <c r="B33" s="21" t="n">
        <v>-32.5</v>
      </c>
      <c r="C33" s="21" t="n">
        <f aca="false">B33/4.184</f>
        <v>-7.76768642447419</v>
      </c>
      <c r="D33" s="22" t="n">
        <v>-7.16768642447419</v>
      </c>
      <c r="E33" s="23" t="n">
        <v>-0.99</v>
      </c>
      <c r="F33" s="21" t="n">
        <f aca="false">E33-D33</f>
        <v>6.17768642447419</v>
      </c>
      <c r="G33" s="21"/>
      <c r="H33" s="24"/>
    </row>
    <row r="34" customFormat="false" ht="16" hidden="false" customHeight="false" outlineLevel="0" collapsed="false">
      <c r="A34" s="0" t="s">
        <v>18</v>
      </c>
      <c r="B34" s="21" t="n">
        <v>-31.7</v>
      </c>
      <c r="C34" s="21" t="n">
        <f aca="false">B34/4.184</f>
        <v>-7.57648183556405</v>
      </c>
      <c r="D34" s="22" t="n">
        <v>-6.97648183556405</v>
      </c>
      <c r="E34" s="23" t="n">
        <v>-0.86</v>
      </c>
      <c r="F34" s="21" t="n">
        <f aca="false">E34-D34</f>
        <v>6.11648183556405</v>
      </c>
      <c r="G34" s="21"/>
      <c r="H34" s="24"/>
    </row>
    <row r="35" customFormat="false" ht="16" hidden="false" customHeight="false" outlineLevel="0" collapsed="false">
      <c r="A35" s="0" t="s">
        <v>80</v>
      </c>
      <c r="B35" s="21" t="n">
        <v>-36.3</v>
      </c>
      <c r="C35" s="21" t="n">
        <f aca="false">B35/4.184</f>
        <v>-8.67590822179732</v>
      </c>
      <c r="D35" s="22" t="n">
        <v>-8.07590822179732</v>
      </c>
      <c r="E35" s="23" t="n">
        <v>-0.89</v>
      </c>
      <c r="F35" s="21" t="n">
        <f aca="false">E35-D35</f>
        <v>7.18590822179732</v>
      </c>
      <c r="G35" s="21"/>
      <c r="H35" s="24"/>
    </row>
    <row r="36" customFormat="false" ht="16" hidden="false" customHeight="false" outlineLevel="0" collapsed="false">
      <c r="A36" s="0" t="s">
        <v>47</v>
      </c>
      <c r="B36" s="21" t="n">
        <v>-40.2</v>
      </c>
      <c r="C36" s="21" t="n">
        <f aca="false">B36/4.184</f>
        <v>-9.60803059273423</v>
      </c>
      <c r="D36" s="22" t="n">
        <v>-9.00803059273423</v>
      </c>
      <c r="E36" s="23" t="n">
        <v>-0.79</v>
      </c>
      <c r="F36" s="21" t="n">
        <f aca="false">E36-D36</f>
        <v>8.21803059273423</v>
      </c>
      <c r="G36" s="21"/>
      <c r="H36" s="24"/>
    </row>
    <row r="37" customFormat="false" ht="16" hidden="false" customHeight="false" outlineLevel="0" collapsed="false">
      <c r="A37" s="0" t="s">
        <v>187</v>
      </c>
      <c r="B37" s="21" t="n">
        <v>-36.6</v>
      </c>
      <c r="C37" s="21" t="n">
        <f aca="false">B37/4.184</f>
        <v>-8.74760994263862</v>
      </c>
      <c r="D37" s="22" t="n">
        <v>-8.14760994263862</v>
      </c>
      <c r="E37" s="23" t="n">
        <v>-0.9</v>
      </c>
      <c r="F37" s="21" t="n">
        <f aca="false">E37-D37</f>
        <v>7.24760994263862</v>
      </c>
      <c r="G37" s="21"/>
      <c r="H37" s="24"/>
    </row>
    <row r="38" customFormat="false" ht="16" hidden="false" customHeight="false" outlineLevel="0" collapsed="false">
      <c r="A38" s="0" t="s">
        <v>97</v>
      </c>
      <c r="B38" s="21" t="n">
        <v>-38.5</v>
      </c>
      <c r="C38" s="21" t="n">
        <f aca="false">B38/4.184</f>
        <v>-9.20172084130019</v>
      </c>
      <c r="D38" s="22" t="n">
        <v>-8.60172084130019</v>
      </c>
      <c r="E38" s="23" t="n">
        <v>-0.83</v>
      </c>
      <c r="F38" s="21" t="n">
        <f aca="false">E38-D38</f>
        <v>7.77172084130019</v>
      </c>
      <c r="G38" s="21"/>
      <c r="H38" s="24"/>
    </row>
    <row r="39" customFormat="false" ht="16" hidden="false" customHeight="false" outlineLevel="0" collapsed="false">
      <c r="A39" s="0" t="s">
        <v>113</v>
      </c>
      <c r="B39" s="21" t="n">
        <v>-38.6</v>
      </c>
      <c r="C39" s="21" t="n">
        <f aca="false">B39/4.184</f>
        <v>-9.22562141491396</v>
      </c>
      <c r="D39" s="22" t="n">
        <v>-8.62562141491396</v>
      </c>
      <c r="E39" s="23" t="n">
        <v>-0.8</v>
      </c>
      <c r="F39" s="21" t="n">
        <f aca="false">E39-D39</f>
        <v>7.82562141491396</v>
      </c>
      <c r="G39" s="21"/>
      <c r="H39" s="24"/>
    </row>
    <row r="40" customFormat="false" ht="16" hidden="false" customHeight="false" outlineLevel="0" collapsed="false">
      <c r="A40" s="64" t="s">
        <v>65</v>
      </c>
      <c r="B40" s="21" t="n">
        <v>-43.9</v>
      </c>
      <c r="C40" s="21" t="n">
        <f aca="false">B40/4.184</f>
        <v>-10.4923518164436</v>
      </c>
      <c r="D40" s="22" t="n">
        <v>-9.8923518164436</v>
      </c>
      <c r="E40" s="23" t="n">
        <v>-0.53</v>
      </c>
      <c r="F40" s="21" t="n">
        <f aca="false">E40-D40</f>
        <v>9.3623518164436</v>
      </c>
      <c r="G40" s="21"/>
      <c r="H40" s="24"/>
    </row>
    <row r="41" customFormat="false" ht="16" hidden="false" customHeight="false" outlineLevel="0" collapsed="false">
      <c r="A41" s="64" t="s">
        <v>188</v>
      </c>
      <c r="B41" s="21" t="n">
        <v>-37.5</v>
      </c>
      <c r="C41" s="21" t="n">
        <f aca="false">B41/4.184</f>
        <v>-8.96271510516252</v>
      </c>
      <c r="D41" s="22" t="n">
        <v>-8.36271510516252</v>
      </c>
      <c r="E41" s="23" t="n">
        <v>-1.21</v>
      </c>
      <c r="F41" s="21" t="n">
        <f aca="false">E41-D41</f>
        <v>7.15271510516252</v>
      </c>
      <c r="G41" s="21"/>
      <c r="H41" s="24"/>
    </row>
    <row r="42" customFormat="false" ht="16" hidden="false" customHeight="false" outlineLevel="0" collapsed="false">
      <c r="A42" s="64" t="s">
        <v>189</v>
      </c>
      <c r="B42" s="21" t="n">
        <v>-39.9</v>
      </c>
      <c r="C42" s="21" t="n">
        <f aca="false">B42/4.184</f>
        <v>-9.53632887189293</v>
      </c>
      <c r="D42" s="22" t="n">
        <v>-8.93632887189293</v>
      </c>
      <c r="E42" s="23" t="n">
        <v>-0.86</v>
      </c>
      <c r="F42" s="21" t="n">
        <f aca="false">E42-D42</f>
        <v>8.07632887189293</v>
      </c>
      <c r="G42" s="21"/>
      <c r="H42" s="24"/>
    </row>
    <row r="43" customFormat="false" ht="16" hidden="false" customHeight="false" outlineLevel="0" collapsed="false">
      <c r="A43" s="64" t="s">
        <v>190</v>
      </c>
      <c r="B43" s="21" t="n">
        <v>-41</v>
      </c>
      <c r="C43" s="21" t="n">
        <f aca="false">B43/4.184</f>
        <v>-9.79923518164436</v>
      </c>
      <c r="D43" s="22" t="n">
        <v>-9.19923518164436</v>
      </c>
      <c r="E43" s="23" t="n">
        <v>-0.9</v>
      </c>
      <c r="F43" s="21" t="n">
        <f aca="false">E43-D43</f>
        <v>8.29923518164436</v>
      </c>
      <c r="G43" s="21"/>
      <c r="H43" s="24"/>
    </row>
    <row r="44" customFormat="false" ht="16" hidden="false" customHeight="false" outlineLevel="0" collapsed="false">
      <c r="A44" s="64" t="s">
        <v>191</v>
      </c>
      <c r="B44" s="21" t="n">
        <v>-39.6</v>
      </c>
      <c r="C44" s="21" t="n">
        <f aca="false">B44/4.184</f>
        <v>-9.46462715105162</v>
      </c>
      <c r="D44" s="22" t="n">
        <v>-8.86462715105163</v>
      </c>
      <c r="E44" s="23" t="n">
        <v>-0.3</v>
      </c>
      <c r="F44" s="21" t="n">
        <f aca="false">E44-D44</f>
        <v>8.56462715105162</v>
      </c>
      <c r="G44" s="21"/>
      <c r="H44" s="24"/>
    </row>
    <row r="45" customFormat="false" ht="16" hidden="false" customHeight="false" outlineLevel="0" collapsed="false">
      <c r="A45" s="64" t="s">
        <v>192</v>
      </c>
      <c r="B45" s="21" t="n">
        <v>-46.1</v>
      </c>
      <c r="C45" s="21" t="n">
        <f aca="false">B45/4.184</f>
        <v>-11.0181644359465</v>
      </c>
      <c r="D45" s="22" t="n">
        <v>-10.4181644359465</v>
      </c>
      <c r="E45" s="23" t="n">
        <v>-0.4</v>
      </c>
      <c r="F45" s="21" t="n">
        <f aca="false">E45-D45</f>
        <v>10.0181644359465</v>
      </c>
      <c r="G45" s="21"/>
      <c r="H45" s="24"/>
    </row>
    <row r="46" customFormat="false" ht="16" hidden="false" customHeight="false" outlineLevel="0" collapsed="false">
      <c r="A46" s="64" t="s">
        <v>193</v>
      </c>
      <c r="B46" s="21" t="n">
        <v>-48.8</v>
      </c>
      <c r="C46" s="21" t="n">
        <f aca="false">B46/4.184</f>
        <v>-11.6634799235182</v>
      </c>
      <c r="D46" s="22" t="n">
        <v>-11.0634799235182</v>
      </c>
      <c r="E46" s="23" t="n">
        <v>-0.23</v>
      </c>
      <c r="F46" s="21" t="n">
        <f aca="false">E46-D46</f>
        <v>10.8334799235182</v>
      </c>
      <c r="G46" s="21"/>
      <c r="H46" s="24"/>
    </row>
    <row r="47" customFormat="false" ht="16" hidden="false" customHeight="false" outlineLevel="0" collapsed="false">
      <c r="A47" s="64" t="s">
        <v>194</v>
      </c>
      <c r="B47" s="21" t="n">
        <v>-52.4</v>
      </c>
      <c r="C47" s="21" t="n">
        <f aca="false">B47/4.184</f>
        <v>-12.5239005736138</v>
      </c>
      <c r="D47" s="22" t="n">
        <v>-11.9239005736138</v>
      </c>
      <c r="E47" s="23" t="n">
        <v>-0.04</v>
      </c>
      <c r="F47" s="21" t="n">
        <f aca="false">E47-D47</f>
        <v>11.8839005736138</v>
      </c>
      <c r="G47" s="21"/>
      <c r="H47" s="24"/>
    </row>
    <row r="48" customFormat="false" ht="16" hidden="false" customHeight="false" outlineLevel="0" collapsed="false">
      <c r="A48" s="64" t="s">
        <v>58</v>
      </c>
      <c r="B48" s="21" t="n">
        <v>-45.13</v>
      </c>
      <c r="C48" s="21" t="n">
        <f aca="false">B48/4.184</f>
        <v>-10.7863288718929</v>
      </c>
      <c r="D48" s="22" t="n">
        <v>-10.1863288718929</v>
      </c>
      <c r="E48" s="23" t="n">
        <v>-5.1</v>
      </c>
      <c r="F48" s="21" t="n">
        <f aca="false">E48-D48</f>
        <v>5.08632887189293</v>
      </c>
      <c r="G48" s="21"/>
      <c r="H48" s="24"/>
    </row>
    <row r="49" customFormat="false" ht="16" hidden="false" customHeight="false" outlineLevel="0" collapsed="false">
      <c r="A49" s="64" t="s">
        <v>43</v>
      </c>
      <c r="B49" s="21" t="n">
        <v>-52.59</v>
      </c>
      <c r="C49" s="21" t="n">
        <f aca="false">B49/4.184</f>
        <v>-12.5693116634799</v>
      </c>
      <c r="D49" s="22" t="n">
        <v>-11.9693116634799</v>
      </c>
      <c r="E49" s="23" t="n">
        <v>-5</v>
      </c>
      <c r="F49" s="21" t="n">
        <f aca="false">E49-D49</f>
        <v>6.96931166347992</v>
      </c>
      <c r="G49" s="21"/>
      <c r="H49" s="24"/>
    </row>
    <row r="50" customFormat="false" ht="16" hidden="false" customHeight="false" outlineLevel="0" collapsed="false">
      <c r="A50" s="64" t="s">
        <v>75</v>
      </c>
      <c r="B50" s="21" t="n">
        <v>-57.65</v>
      </c>
      <c r="C50" s="21" t="n">
        <f aca="false">B50/4.184</f>
        <v>-13.7786806883365</v>
      </c>
      <c r="D50" s="22" t="n">
        <v>-13.1786806883365</v>
      </c>
      <c r="E50" s="23" t="n">
        <v>-4.85</v>
      </c>
      <c r="F50" s="21" t="n">
        <f aca="false">E50-D50</f>
        <v>8.32868068833652</v>
      </c>
      <c r="G50" s="21"/>
      <c r="H50" s="24"/>
    </row>
    <row r="51" customFormat="false" ht="16" hidden="false" customHeight="false" outlineLevel="0" collapsed="false">
      <c r="A51" s="64" t="s">
        <v>22</v>
      </c>
      <c r="B51" s="21" t="n">
        <v>-61.72</v>
      </c>
      <c r="C51" s="21" t="n">
        <f aca="false">B51/4.184</f>
        <v>-14.7514340344168</v>
      </c>
      <c r="D51" s="22" t="n">
        <v>-14.1514340344168</v>
      </c>
      <c r="E51" s="23" t="n">
        <v>-4.72</v>
      </c>
      <c r="F51" s="21" t="n">
        <f aca="false">E51-D51</f>
        <v>9.43143403441682</v>
      </c>
      <c r="G51" s="21"/>
      <c r="H51" s="24"/>
    </row>
    <row r="52" customFormat="false" ht="16" hidden="false" customHeight="false" outlineLevel="0" collapsed="false">
      <c r="A52" s="64" t="s">
        <v>69</v>
      </c>
      <c r="B52" s="21" t="n">
        <v>-65</v>
      </c>
      <c r="C52" s="21" t="n">
        <f aca="false">B52/4.184</f>
        <v>-15.5353728489484</v>
      </c>
      <c r="D52" s="22" t="n">
        <v>-14.9353728489484</v>
      </c>
      <c r="E52" s="23" t="n">
        <v>-4.57</v>
      </c>
      <c r="F52" s="21" t="n">
        <f aca="false">E52-D52</f>
        <v>10.3653728489484</v>
      </c>
      <c r="G52" s="21"/>
      <c r="H52" s="24"/>
    </row>
    <row r="53" customFormat="false" ht="16" hidden="false" customHeight="false" outlineLevel="0" collapsed="false">
      <c r="A53" s="64" t="s">
        <v>53</v>
      </c>
      <c r="B53" s="21" t="n">
        <v>-68.1</v>
      </c>
      <c r="C53" s="21" t="n">
        <f aca="false">B53/4.184</f>
        <v>-16.2762906309751</v>
      </c>
      <c r="D53" s="22" t="n">
        <v>-15.6762906309751</v>
      </c>
      <c r="E53" s="23" t="n">
        <v>-4.4</v>
      </c>
      <c r="F53" s="21" t="n">
        <f aca="false">E53-D53</f>
        <v>11.2762906309751</v>
      </c>
      <c r="G53" s="21"/>
      <c r="H53" s="24"/>
    </row>
    <row r="54" customFormat="false" ht="16" hidden="false" customHeight="false" outlineLevel="0" collapsed="false">
      <c r="A54" s="64" t="s">
        <v>51</v>
      </c>
      <c r="B54" s="21" t="n">
        <v>-71.7</v>
      </c>
      <c r="C54" s="21" t="n">
        <f aca="false">B54/4.184</f>
        <v>-17.1367112810707</v>
      </c>
      <c r="D54" s="22" t="n">
        <v>-16.5367112810707</v>
      </c>
      <c r="E54" s="23" t="n">
        <v>-4.21</v>
      </c>
      <c r="F54" s="21" t="n">
        <f aca="false">E54-D54</f>
        <v>12.3267112810707</v>
      </c>
      <c r="G54" s="21"/>
      <c r="H54" s="24"/>
    </row>
    <row r="55" customFormat="false" ht="16" hidden="false" customHeight="false" outlineLevel="0" collapsed="false">
      <c r="A55" s="64" t="s">
        <v>67</v>
      </c>
      <c r="B55" s="21" t="n">
        <v>-74.4</v>
      </c>
      <c r="C55" s="21" t="n">
        <f aca="false">B55/4.184</f>
        <v>-17.7820267686425</v>
      </c>
      <c r="D55" s="22" t="n">
        <v>-17.1820267686424</v>
      </c>
      <c r="E55" s="23" t="n">
        <v>-4.09</v>
      </c>
      <c r="F55" s="21" t="n">
        <f aca="false">E55-D55</f>
        <v>13.0920267686424</v>
      </c>
      <c r="G55" s="21"/>
      <c r="H55" s="24"/>
    </row>
    <row r="56" customFormat="false" ht="16" hidden="false" customHeight="false" outlineLevel="0" collapsed="false">
      <c r="A56" s="64" t="s">
        <v>77</v>
      </c>
      <c r="B56" s="21" t="n">
        <v>-58.5</v>
      </c>
      <c r="C56" s="21" t="n">
        <f aca="false">B56/4.184</f>
        <v>-13.9818355640535</v>
      </c>
      <c r="D56" s="22" t="n">
        <v>-13.3818355640535</v>
      </c>
      <c r="E56" s="23" t="n">
        <v>-4.74</v>
      </c>
      <c r="F56" s="21" t="n">
        <f aca="false">E56-D56</f>
        <v>8.64183556405354</v>
      </c>
      <c r="G56" s="21"/>
      <c r="H56" s="24"/>
    </row>
    <row r="57" customFormat="false" ht="16" hidden="false" customHeight="false" outlineLevel="0" collapsed="false">
      <c r="A57" s="64" t="s">
        <v>23</v>
      </c>
      <c r="B57" s="21" t="n">
        <v>-62.8</v>
      </c>
      <c r="C57" s="21" t="n">
        <f aca="false">B57/4.184</f>
        <v>-15.0095602294455</v>
      </c>
      <c r="D57" s="22" t="n">
        <v>-14.4095602294455</v>
      </c>
      <c r="E57" s="23" t="n">
        <v>-4.62</v>
      </c>
      <c r="F57" s="21" t="n">
        <f aca="false">E57-D57</f>
        <v>9.78956022944551</v>
      </c>
      <c r="G57" s="21"/>
      <c r="H57" s="24"/>
    </row>
    <row r="58" customFormat="false" ht="16" hidden="false" customHeight="false" outlineLevel="0" collapsed="false">
      <c r="A58" s="64" t="s">
        <v>10</v>
      </c>
      <c r="B58" s="21" t="n">
        <v>-60.2</v>
      </c>
      <c r="C58" s="21" t="n">
        <f aca="false">B58/4.184</f>
        <v>-14.3881453154876</v>
      </c>
      <c r="D58" s="22" t="n">
        <v>-13.7881453154876</v>
      </c>
      <c r="E58" s="23" t="n">
        <v>-4.5</v>
      </c>
      <c r="F58" s="21" t="n">
        <f aca="false">E58-D58</f>
        <v>9.28814531548757</v>
      </c>
      <c r="G58" s="21"/>
      <c r="H58" s="24"/>
    </row>
    <row r="59" customFormat="false" ht="16" hidden="false" customHeight="false" outlineLevel="0" collapsed="false">
      <c r="A59" s="64" t="s">
        <v>12</v>
      </c>
      <c r="B59" s="21" t="n">
        <v>-64.1</v>
      </c>
      <c r="C59" s="21" t="n">
        <f aca="false">B59/4.184</f>
        <v>-15.3202676864245</v>
      </c>
      <c r="D59" s="22" t="n">
        <v>-14.7202676864245</v>
      </c>
      <c r="E59" s="23" t="n">
        <v>-4.47</v>
      </c>
      <c r="F59" s="21" t="n">
        <f aca="false">E59-D59</f>
        <v>10.2502676864245</v>
      </c>
      <c r="G59" s="21"/>
      <c r="H59" s="24"/>
    </row>
    <row r="60" customFormat="false" ht="16" hidden="false" customHeight="false" outlineLevel="0" collapsed="false">
      <c r="A60" s="64" t="s">
        <v>71</v>
      </c>
      <c r="B60" s="21" t="n">
        <v>-66.8</v>
      </c>
      <c r="C60" s="21" t="n">
        <f aca="false">B60/4.184</f>
        <v>-15.9655831739962</v>
      </c>
      <c r="D60" s="22" t="n">
        <v>-15.3655831739962</v>
      </c>
      <c r="E60" s="23" t="n">
        <v>-4.35</v>
      </c>
      <c r="F60" s="21" t="n">
        <f aca="false">E60-D60</f>
        <v>11.0155831739962</v>
      </c>
      <c r="G60" s="21"/>
      <c r="H60" s="24"/>
    </row>
    <row r="61" customFormat="false" ht="16" hidden="false" customHeight="false" outlineLevel="0" collapsed="false">
      <c r="A61" s="64" t="s">
        <v>8</v>
      </c>
      <c r="B61" s="21" t="n">
        <v>-68.5</v>
      </c>
      <c r="C61" s="21" t="n">
        <f aca="false">B61/4.184</f>
        <v>-16.3718929254302</v>
      </c>
      <c r="D61" s="22" t="n">
        <v>-15.7718929254302</v>
      </c>
      <c r="E61" s="23" t="n">
        <v>-4.43</v>
      </c>
      <c r="F61" s="21" t="n">
        <f aca="false">E61-D61</f>
        <v>11.3418929254302</v>
      </c>
      <c r="G61" s="21"/>
      <c r="H61" s="24"/>
    </row>
    <row r="62" customFormat="false" ht="16" hidden="false" customHeight="false" outlineLevel="0" collapsed="false">
      <c r="A62" s="64" t="s">
        <v>55</v>
      </c>
      <c r="B62" s="21" t="n">
        <v>-69.6</v>
      </c>
      <c r="C62" s="21" t="n">
        <f aca="false">B62/4.184</f>
        <v>-16.6347992351816</v>
      </c>
      <c r="D62" s="22" t="n">
        <v>-16.0347992351816</v>
      </c>
      <c r="E62" s="23" t="n">
        <v>-4.06</v>
      </c>
      <c r="F62" s="21" t="n">
        <f aca="false">E62-D62</f>
        <v>11.9747992351816</v>
      </c>
      <c r="G62" s="21"/>
      <c r="H62" s="24"/>
      <c r="J62" s="21"/>
    </row>
    <row r="63" customFormat="false" ht="16" hidden="false" customHeight="false" outlineLevel="0" collapsed="false">
      <c r="A63" s="64" t="s">
        <v>195</v>
      </c>
      <c r="B63" s="21" t="n">
        <v>-75.3</v>
      </c>
      <c r="C63" s="21" t="n">
        <f aca="false">B63/4.184</f>
        <v>-17.9971319311663</v>
      </c>
      <c r="D63" s="22" t="n">
        <v>-17.3971319311663</v>
      </c>
      <c r="E63" s="58" t="n">
        <v>-4</v>
      </c>
      <c r="F63" s="21" t="n">
        <f aca="false">E63-D63</f>
        <v>13.3971319311663</v>
      </c>
      <c r="G63" s="21"/>
      <c r="H63" s="24"/>
      <c r="J63" s="21"/>
    </row>
    <row r="64" customFormat="false" ht="16" hidden="false" customHeight="false" outlineLevel="0" collapsed="false">
      <c r="A64" s="64" t="s">
        <v>73</v>
      </c>
      <c r="B64" s="21" t="n">
        <v>-54.4</v>
      </c>
      <c r="C64" s="21" t="n">
        <f aca="false">B64/4.184</f>
        <v>-13.0019120458891</v>
      </c>
      <c r="D64" s="22" t="n">
        <v>-12.4019120458891</v>
      </c>
      <c r="E64" s="23" t="n">
        <v>-5.03</v>
      </c>
      <c r="F64" s="21" t="n">
        <f aca="false">E64-D64</f>
        <v>7.3719120458891</v>
      </c>
      <c r="G64" s="21"/>
      <c r="H64" s="24"/>
      <c r="J64" s="26"/>
    </row>
    <row r="65" customFormat="false" ht="16" hidden="false" customHeight="false" outlineLevel="0" collapsed="false">
      <c r="A65" s="64" t="s">
        <v>28</v>
      </c>
      <c r="B65" s="21" t="n">
        <v>-67.8</v>
      </c>
      <c r="C65" s="21" t="n">
        <f aca="false">B65/4.184</f>
        <v>-16.2045889101338</v>
      </c>
      <c r="D65" s="22" t="n">
        <v>-15.6045889101338</v>
      </c>
      <c r="E65" s="23" t="n">
        <v>-5.49</v>
      </c>
      <c r="F65" s="21" t="n">
        <f aca="false">E65-D65</f>
        <v>10.1145889101338</v>
      </c>
      <c r="G65" s="21"/>
      <c r="H65" s="24"/>
    </row>
    <row r="66" customFormat="false" ht="16" hidden="false" customHeight="false" outlineLevel="0" collapsed="false">
      <c r="A66" s="64" t="s">
        <v>26</v>
      </c>
      <c r="B66" s="21" t="n">
        <v>-70.7</v>
      </c>
      <c r="C66" s="21" t="n">
        <f aca="false">B66/4.184</f>
        <v>-16.8977055449331</v>
      </c>
      <c r="D66" s="22" t="n">
        <v>-16.2977055449331</v>
      </c>
      <c r="E66" s="23" t="n">
        <v>-5.46</v>
      </c>
      <c r="F66" s="21" t="n">
        <f aca="false">E66-D66</f>
        <v>10.8377055449331</v>
      </c>
      <c r="G66" s="21"/>
      <c r="H66" s="24"/>
    </row>
    <row r="67" customFormat="false" ht="16" hidden="false" customHeight="false" outlineLevel="0" collapsed="false">
      <c r="A67" s="64" t="s">
        <v>24</v>
      </c>
      <c r="B67" s="21" t="n">
        <v>-74.7</v>
      </c>
      <c r="C67" s="21" t="n">
        <f aca="false">B67/4.184</f>
        <v>-17.8537284894837</v>
      </c>
      <c r="D67" s="22" t="n">
        <v>-17.2537284894837</v>
      </c>
      <c r="E67" s="23" t="n">
        <v>-5.48</v>
      </c>
      <c r="F67" s="21" t="n">
        <f aca="false">E67-D67</f>
        <v>11.7737284894837</v>
      </c>
      <c r="G67" s="21"/>
      <c r="H67" s="24"/>
    </row>
    <row r="68" customFormat="false" ht="16" hidden="false" customHeight="false" outlineLevel="0" collapsed="false">
      <c r="A68" s="64" t="s">
        <v>33</v>
      </c>
      <c r="B68" s="21" t="n">
        <v>-40.96</v>
      </c>
      <c r="C68" s="21" t="n">
        <f aca="false">B68/4.184</f>
        <v>-9.78967495219885</v>
      </c>
      <c r="D68" s="70" t="n">
        <v>-9.18967495219885</v>
      </c>
      <c r="E68" s="23" t="n">
        <v>-1.64</v>
      </c>
      <c r="F68" s="21" t="n">
        <f aca="false">E68-D68</f>
        <v>7.54967495219885</v>
      </c>
      <c r="G68" s="21"/>
      <c r="H68" s="24"/>
    </row>
    <row r="69" customFormat="false" ht="16" hidden="false" customHeight="false" outlineLevel="0" collapsed="false">
      <c r="A69" s="64" t="s">
        <v>35</v>
      </c>
      <c r="B69" s="21" t="n">
        <v>-40.22</v>
      </c>
      <c r="C69" s="21" t="n">
        <f aca="false">B69/4.184</f>
        <v>-9.61281070745698</v>
      </c>
      <c r="D69" s="70" t="n">
        <v>-9.01281070745698</v>
      </c>
      <c r="E69" s="23" t="n">
        <v>-1.46</v>
      </c>
      <c r="F69" s="21" t="n">
        <f aca="false">E69-D69</f>
        <v>7.55281070745698</v>
      </c>
      <c r="G69" s="21"/>
      <c r="H69" s="24"/>
    </row>
    <row r="70" customFormat="false" ht="16" hidden="false" customHeight="false" outlineLevel="0" collapsed="false">
      <c r="A70" s="64" t="s">
        <v>37</v>
      </c>
      <c r="B70" s="21" t="n">
        <v>-34.69</v>
      </c>
      <c r="C70" s="21" t="n">
        <f aca="false">B70/4.184</f>
        <v>-8.29110898661568</v>
      </c>
      <c r="D70" s="70" t="n">
        <v>-7.69110898661568</v>
      </c>
      <c r="E70" s="23" t="n">
        <v>-1.83</v>
      </c>
      <c r="F70" s="21" t="n">
        <f aca="false">E70-D70</f>
        <v>5.86110898661568</v>
      </c>
      <c r="G70" s="21"/>
      <c r="H70" s="24"/>
    </row>
    <row r="71" customFormat="false" ht="16" hidden="false" customHeight="false" outlineLevel="0" collapsed="false">
      <c r="A71" s="64" t="s">
        <v>39</v>
      </c>
      <c r="B71" s="21" t="n">
        <v>-31.47</v>
      </c>
      <c r="C71" s="21" t="n">
        <f aca="false">B71/4.184</f>
        <v>-7.52151051625239</v>
      </c>
      <c r="D71" s="70" t="n">
        <v>-6.92151051625239</v>
      </c>
      <c r="E71" s="23" t="n">
        <v>-1.61</v>
      </c>
      <c r="F71" s="21" t="n">
        <f aca="false">E71-D71</f>
        <v>5.31151051625239</v>
      </c>
      <c r="G71" s="21"/>
      <c r="H71" s="24"/>
    </row>
    <row r="72" customFormat="false" ht="16" hidden="false" customHeight="false" outlineLevel="0" collapsed="false">
      <c r="A72" s="64" t="s">
        <v>32</v>
      </c>
      <c r="B72" s="21" t="n">
        <v>-47.65</v>
      </c>
      <c r="C72" s="21" t="n">
        <f aca="false">B72/4.184</f>
        <v>-11.3886233269598</v>
      </c>
      <c r="D72" s="70" t="n">
        <v>-10.7886233269598</v>
      </c>
      <c r="E72" s="23" t="n">
        <v>-1.28</v>
      </c>
      <c r="F72" s="21" t="n">
        <f aca="false">E72-D72</f>
        <v>9.50862332695985</v>
      </c>
      <c r="G72" s="21"/>
      <c r="H72" s="24"/>
    </row>
    <row r="73" customFormat="false" ht="16" hidden="false" customHeight="false" outlineLevel="0" collapsed="false">
      <c r="A73" s="64" t="s">
        <v>141</v>
      </c>
      <c r="B73" s="21" t="n">
        <v>-24.37</v>
      </c>
      <c r="C73" s="21" t="n">
        <f aca="false">B73/4.184</f>
        <v>-5.82456978967495</v>
      </c>
      <c r="D73" s="70" t="n">
        <v>-5.22456978967495</v>
      </c>
      <c r="E73" s="23" t="n">
        <v>-1.24</v>
      </c>
      <c r="F73" s="21" t="n">
        <f aca="false">E73-D73</f>
        <v>3.98456978967495</v>
      </c>
      <c r="G73" s="21"/>
      <c r="H73" s="24"/>
    </row>
    <row r="74" customFormat="false" ht="16" hidden="false" customHeight="false" outlineLevel="0" collapsed="false">
      <c r="A74" s="64" t="s">
        <v>196</v>
      </c>
      <c r="B74" s="21" t="n">
        <v>-28.87</v>
      </c>
      <c r="C74" s="21" t="n">
        <f aca="false">B74/4.184</f>
        <v>-6.90009560229445</v>
      </c>
      <c r="D74" s="70" t="n">
        <v>-6.30009560229446</v>
      </c>
      <c r="E74" s="23" t="n">
        <v>-1.14</v>
      </c>
      <c r="F74" s="21" t="n">
        <f aca="false">E74-D74</f>
        <v>5.16009560229446</v>
      </c>
      <c r="G74" s="21"/>
      <c r="H74" s="24"/>
    </row>
    <row r="75" customFormat="false" ht="16" hidden="false" customHeight="false" outlineLevel="0" collapsed="false">
      <c r="A75" s="64" t="s">
        <v>64</v>
      </c>
      <c r="B75" s="21" t="n">
        <v>-30.2</v>
      </c>
      <c r="C75" s="21" t="n">
        <f aca="false">B75/4.184</f>
        <v>-7.21797323135755</v>
      </c>
      <c r="D75" s="70" t="n">
        <v>-6.61797323135755</v>
      </c>
      <c r="E75" s="23" t="n">
        <v>-1.06</v>
      </c>
      <c r="F75" s="21" t="n">
        <f aca="false">E75-D75</f>
        <v>5.55797323135755</v>
      </c>
      <c r="G75" s="21"/>
      <c r="H75" s="24"/>
    </row>
    <row r="76" customFormat="false" ht="16" hidden="false" customHeight="false" outlineLevel="0" collapsed="false">
      <c r="A76" s="64" t="s">
        <v>197</v>
      </c>
      <c r="B76" s="21" t="n">
        <v>-36.29</v>
      </c>
      <c r="C76" s="21" t="n">
        <f aca="false">B76/4.184</f>
        <v>-8.67351816443595</v>
      </c>
      <c r="D76" s="70" t="n">
        <v>-8.07351816443595</v>
      </c>
      <c r="E76" s="23" t="n">
        <v>-0.99</v>
      </c>
      <c r="F76" s="21" t="n">
        <f aca="false">E76-D76</f>
        <v>7.08351816443595</v>
      </c>
      <c r="G76" s="21"/>
      <c r="H76" s="24"/>
    </row>
    <row r="77" customFormat="false" ht="16" hidden="false" customHeight="false" outlineLevel="0" collapsed="false">
      <c r="A77" s="64" t="s">
        <v>198</v>
      </c>
      <c r="B77" s="21" t="n">
        <v>-54.02</v>
      </c>
      <c r="C77" s="71" t="n">
        <f aca="false">B77/4.184</f>
        <v>-12.9110898661568</v>
      </c>
      <c r="D77" s="72" t="n">
        <v>-12.3110898661568</v>
      </c>
      <c r="E77" s="23" t="n">
        <v>-4.5</v>
      </c>
      <c r="F77" s="21" t="n">
        <f aca="false">E77-D77</f>
        <v>7.81108986615679</v>
      </c>
      <c r="G77" s="21"/>
      <c r="H77" s="24"/>
    </row>
    <row r="78" customFormat="false" ht="16" hidden="false" customHeight="false" outlineLevel="0" collapsed="false">
      <c r="A78" s="64" t="s">
        <v>109</v>
      </c>
      <c r="B78" s="21" t="n">
        <v>-55.75</v>
      </c>
      <c r="C78" s="71" t="n">
        <f aca="false">B78/4.184</f>
        <v>-13.324569789675</v>
      </c>
      <c r="D78" s="72" t="n">
        <v>-12.724569789675</v>
      </c>
      <c r="E78" s="23" t="n">
        <v>-4.39</v>
      </c>
      <c r="F78" s="21" t="n">
        <f aca="false">E78-D78</f>
        <v>8.33456978967495</v>
      </c>
      <c r="G78" s="21"/>
      <c r="H78" s="24"/>
    </row>
    <row r="79" customFormat="false" ht="16" hidden="false" customHeight="false" outlineLevel="0" collapsed="false">
      <c r="A79" s="64" t="s">
        <v>102</v>
      </c>
      <c r="B79" s="21" t="n">
        <v>-59.04</v>
      </c>
      <c r="C79" s="71" t="n">
        <f aca="false">B79/4.184</f>
        <v>-14.1108986615679</v>
      </c>
      <c r="D79" s="72" t="n">
        <v>-13.5108986615679</v>
      </c>
      <c r="E79" s="23" t="n">
        <v>-4.24</v>
      </c>
      <c r="F79" s="21" t="n">
        <f aca="false">E79-D79</f>
        <v>9.27089866156788</v>
      </c>
      <c r="G79" s="21"/>
      <c r="H79" s="24"/>
    </row>
    <row r="80" customFormat="false" ht="16" hidden="false" customHeight="false" outlineLevel="0" collapsed="false">
      <c r="A80" s="64" t="s">
        <v>108</v>
      </c>
      <c r="B80" s="21" t="n">
        <v>-62.12</v>
      </c>
      <c r="C80" s="71" t="n">
        <f aca="false">B80/4.184</f>
        <v>-14.8470363288719</v>
      </c>
      <c r="D80" s="72" t="n">
        <v>-14.2470363288719</v>
      </c>
      <c r="E80" s="23" t="n">
        <v>-4.09</v>
      </c>
      <c r="F80" s="21" t="n">
        <f aca="false">E80-D80</f>
        <v>10.1570363288719</v>
      </c>
      <c r="G80" s="21"/>
      <c r="H80" s="24"/>
    </row>
    <row r="81" customFormat="false" ht="16" hidden="false" customHeight="false" outlineLevel="0" collapsed="false">
      <c r="A81" s="64" t="s">
        <v>103</v>
      </c>
      <c r="B81" s="21" t="n">
        <v>-65.66</v>
      </c>
      <c r="C81" s="71" t="n">
        <f aca="false">B81/4.184</f>
        <v>-15.6931166347992</v>
      </c>
      <c r="D81" s="72" t="n">
        <v>-15.0931166347992</v>
      </c>
      <c r="E81" s="23" t="n">
        <v>-3.95</v>
      </c>
      <c r="F81" s="21" t="n">
        <f aca="false">E81-D81</f>
        <v>11.1431166347992</v>
      </c>
      <c r="G81" s="21"/>
      <c r="H81" s="24"/>
    </row>
    <row r="82" customFormat="false" ht="16" hidden="false" customHeight="false" outlineLevel="0" collapsed="false">
      <c r="A82" s="73" t="s">
        <v>82</v>
      </c>
      <c r="B82" s="21" t="n">
        <v>-75.89</v>
      </c>
      <c r="C82" s="71" t="n">
        <f aca="false">B82/4.184</f>
        <v>-18.1381453154876</v>
      </c>
      <c r="D82" s="72" t="n">
        <v>-17.5381453154876</v>
      </c>
      <c r="E82" s="23" t="n">
        <v>-3.24</v>
      </c>
      <c r="F82" s="21" t="n">
        <f aca="false">E82-D82</f>
        <v>14.2981453154876</v>
      </c>
      <c r="G82" s="21"/>
      <c r="H82" s="24"/>
    </row>
    <row r="83" customFormat="false" ht="16" hidden="false" customHeight="false" outlineLevel="0" collapsed="false">
      <c r="A83" s="73" t="s">
        <v>83</v>
      </c>
      <c r="B83" s="21" t="n">
        <v>-72.2</v>
      </c>
      <c r="C83" s="71" t="n">
        <f aca="false">B83/4.184</f>
        <v>-17.2562141491396</v>
      </c>
      <c r="D83" s="72" t="n">
        <v>-16.6562141491396</v>
      </c>
      <c r="E83" s="23" t="n">
        <v>-3.65</v>
      </c>
      <c r="F83" s="21" t="n">
        <f aca="false">E83-D83</f>
        <v>13.0062141491396</v>
      </c>
      <c r="G83" s="21"/>
      <c r="H83" s="24"/>
    </row>
    <row r="84" customFormat="false" ht="16" hidden="false" customHeight="false" outlineLevel="0" collapsed="false">
      <c r="A84" s="73" t="s">
        <v>84</v>
      </c>
      <c r="B84" s="21" t="n">
        <v>-65.02</v>
      </c>
      <c r="C84" s="71" t="n">
        <f aca="false">B84/4.184</f>
        <v>-15.5401529636711</v>
      </c>
      <c r="D84" s="72" t="n">
        <v>-14.9401529636711</v>
      </c>
      <c r="E84" s="23" t="n">
        <v>-4.07</v>
      </c>
      <c r="F84" s="21" t="n">
        <f aca="false">E84-D84</f>
        <v>10.8701529636711</v>
      </c>
      <c r="G84" s="21"/>
      <c r="H84" s="24"/>
    </row>
    <row r="85" customFormat="false" ht="16" hidden="false" customHeight="false" outlineLevel="0" collapsed="false">
      <c r="A85" s="73" t="s">
        <v>199</v>
      </c>
      <c r="B85" s="21" t="n">
        <v>-48.7</v>
      </c>
      <c r="C85" s="21" t="n">
        <f aca="false">B85/4.184</f>
        <v>-11.6395793499044</v>
      </c>
      <c r="D85" s="72" t="n">
        <v>-11.0395793499044</v>
      </c>
      <c r="E85" s="23" t="n">
        <v>-3.52</v>
      </c>
      <c r="F85" s="21" t="n">
        <f aca="false">E85-D85</f>
        <v>7.5195793499044</v>
      </c>
      <c r="G85" s="21"/>
      <c r="H85" s="24"/>
    </row>
    <row r="86" customFormat="false" ht="16" hidden="false" customHeight="false" outlineLevel="0" collapsed="false">
      <c r="A86" s="73" t="s">
        <v>114</v>
      </c>
      <c r="B86" s="21" t="n">
        <v>-49.45</v>
      </c>
      <c r="C86" s="21" t="n">
        <f aca="false">B86/4.184</f>
        <v>-11.8188336520076</v>
      </c>
      <c r="D86" s="72" t="n">
        <v>-11.2188336520076</v>
      </c>
      <c r="E86" s="23" t="n">
        <v>-3.41</v>
      </c>
      <c r="F86" s="21" t="n">
        <f aca="false">E86-D86</f>
        <v>7.80883365200765</v>
      </c>
      <c r="G86" s="21"/>
      <c r="H86" s="24"/>
    </row>
    <row r="87" customFormat="false" ht="16" hidden="false" customHeight="false" outlineLevel="0" collapsed="false">
      <c r="A87" s="73" t="s">
        <v>200</v>
      </c>
      <c r="B87" s="21" t="n">
        <v>-47.4</v>
      </c>
      <c r="C87" s="21" t="n">
        <f aca="false">B87/4.184</f>
        <v>-11.3288718929254</v>
      </c>
      <c r="D87" s="72" t="n">
        <v>-10.7288718929254</v>
      </c>
      <c r="E87" s="23" t="n">
        <v>-3.24</v>
      </c>
      <c r="F87" s="21" t="n">
        <f aca="false">E87-D87</f>
        <v>7.48887189292543</v>
      </c>
      <c r="G87" s="21"/>
      <c r="H87" s="24"/>
    </row>
    <row r="88" customFormat="false" ht="16" hidden="false" customHeight="false" outlineLevel="0" collapsed="false">
      <c r="A88" s="73" t="s">
        <v>201</v>
      </c>
      <c r="B88" s="21" t="n">
        <v>-51.8</v>
      </c>
      <c r="C88" s="21" t="n">
        <f aca="false">B88/4.184</f>
        <v>-12.3804971319312</v>
      </c>
      <c r="D88" s="72" t="n">
        <v>-11.7804971319312</v>
      </c>
      <c r="E88" s="23" t="n">
        <v>-3.28</v>
      </c>
      <c r="F88" s="21" t="n">
        <f aca="false">E88-D88</f>
        <v>8.50049713193117</v>
      </c>
      <c r="G88" s="21"/>
      <c r="H88" s="24"/>
    </row>
    <row r="89" customFormat="false" ht="16" hidden="false" customHeight="false" outlineLevel="0" collapsed="false">
      <c r="A89" s="73" t="s">
        <v>202</v>
      </c>
      <c r="B89" s="21" t="n">
        <v>-49.9</v>
      </c>
      <c r="C89" s="21" t="n">
        <f aca="false">B89/4.184</f>
        <v>-11.9263862332696</v>
      </c>
      <c r="D89" s="72" t="n">
        <v>-11.3263862332696</v>
      </c>
      <c r="E89" s="23" t="n">
        <v>-3.11</v>
      </c>
      <c r="F89" s="21" t="n">
        <f aca="false">E89-D89</f>
        <v>8.2163862332696</v>
      </c>
      <c r="G89" s="21"/>
      <c r="H89" s="24"/>
    </row>
    <row r="90" customFormat="false" ht="16" hidden="false" customHeight="false" outlineLevel="0" collapsed="false">
      <c r="A90" s="73" t="s">
        <v>42</v>
      </c>
      <c r="B90" s="21" t="n">
        <v>-47.8</v>
      </c>
      <c r="C90" s="21" t="n">
        <f aca="false">B90/4.184</f>
        <v>-11.4244741873805</v>
      </c>
      <c r="D90" s="72" t="n">
        <v>-10.8244741873805</v>
      </c>
      <c r="E90" s="23" t="n">
        <v>-3.05</v>
      </c>
      <c r="F90" s="21" t="n">
        <f aca="false">E90-D90</f>
        <v>7.7744741873805</v>
      </c>
      <c r="G90" s="21"/>
      <c r="H90" s="24"/>
    </row>
    <row r="91" customFormat="false" ht="16" hidden="false" customHeight="false" outlineLevel="0" collapsed="false">
      <c r="A91" s="73" t="s">
        <v>92</v>
      </c>
      <c r="B91" s="21" t="n">
        <v>-56.9</v>
      </c>
      <c r="C91" s="21" t="n">
        <f aca="false">B91/4.184</f>
        <v>-13.5994263862333</v>
      </c>
      <c r="D91" s="72" t="n">
        <v>-12.9994263862333</v>
      </c>
      <c r="E91" s="23" t="n">
        <v>-3.04</v>
      </c>
      <c r="F91" s="21" t="n">
        <f aca="false">E91-D91</f>
        <v>9.95942638623327</v>
      </c>
      <c r="G91" s="21"/>
      <c r="H91" s="24"/>
    </row>
    <row r="92" customFormat="false" ht="16" hidden="false" customHeight="false" outlineLevel="0" collapsed="false">
      <c r="A92" s="73" t="s">
        <v>93</v>
      </c>
      <c r="B92" s="21" t="n">
        <v>-60.25</v>
      </c>
      <c r="C92" s="21" t="n">
        <f aca="false">B92/4.184</f>
        <v>-14.4000956022945</v>
      </c>
      <c r="D92" s="72" t="n">
        <v>-13.8000956022945</v>
      </c>
      <c r="E92" s="23" t="n">
        <v>-2.92</v>
      </c>
      <c r="F92" s="21" t="n">
        <f aca="false">E92-D92</f>
        <v>10.8800956022945</v>
      </c>
      <c r="G92" s="21"/>
      <c r="H92" s="24"/>
    </row>
    <row r="93" customFormat="false" ht="16" hidden="false" customHeight="false" outlineLevel="0" collapsed="false">
      <c r="A93" s="73" t="s">
        <v>203</v>
      </c>
      <c r="B93" s="21" t="n">
        <v>-62.34</v>
      </c>
      <c r="C93" s="21" t="n">
        <f aca="false">B93/4.184</f>
        <v>-14.8996175908222</v>
      </c>
      <c r="D93" s="72" t="n">
        <v>-14.2996175908222</v>
      </c>
      <c r="E93" s="23" t="n">
        <v>-2.49</v>
      </c>
      <c r="F93" s="21" t="n">
        <f aca="false">E93-D93</f>
        <v>11.8096175908222</v>
      </c>
      <c r="G93" s="21"/>
      <c r="H93" s="24"/>
    </row>
    <row r="94" customFormat="false" ht="16" hidden="false" customHeight="false" outlineLevel="0" collapsed="false">
      <c r="A94" s="73" t="s">
        <v>204</v>
      </c>
      <c r="B94" s="21" t="n">
        <v>-67.11</v>
      </c>
      <c r="C94" s="21" t="n">
        <f aca="false">B94/4.184</f>
        <v>-16.0396749521989</v>
      </c>
      <c r="D94" s="72" t="n">
        <v>-15.4396749521989</v>
      </c>
      <c r="E94" s="23" t="n">
        <v>-2.64</v>
      </c>
      <c r="F94" s="21" t="n">
        <f aca="false">E94-D94</f>
        <v>12.7996749521989</v>
      </c>
      <c r="G94" s="21"/>
      <c r="H94" s="24"/>
    </row>
    <row r="95" customFormat="false" ht="16" hidden="false" customHeight="false" outlineLevel="0" collapsed="false">
      <c r="A95" s="73" t="s">
        <v>52</v>
      </c>
      <c r="B95" s="21" t="n">
        <v>-52.8</v>
      </c>
      <c r="C95" s="21" t="n">
        <f aca="false">B95/4.184</f>
        <v>-12.6195028680688</v>
      </c>
      <c r="D95" s="72" t="n">
        <v>-12.0195028680688</v>
      </c>
      <c r="E95" s="23" t="n">
        <v>-6.69</v>
      </c>
      <c r="F95" s="21" t="n">
        <f aca="false">E95-D95</f>
        <v>5.32950286806883</v>
      </c>
      <c r="G95" s="21"/>
      <c r="H95" s="24"/>
    </row>
    <row r="96" customFormat="false" ht="16" hidden="false" customHeight="false" outlineLevel="0" collapsed="false">
      <c r="A96" s="73" t="s">
        <v>120</v>
      </c>
      <c r="B96" s="21" t="n">
        <v>-56.5</v>
      </c>
      <c r="C96" s="21" t="n">
        <f aca="false">B96/4.184</f>
        <v>-13.5038240917782</v>
      </c>
      <c r="D96" s="72" t="n">
        <v>-12.9038240917782</v>
      </c>
      <c r="E96" s="23" t="n">
        <v>-6.46</v>
      </c>
      <c r="F96" s="21" t="n">
        <f aca="false">E96-D96</f>
        <v>6.4438240917782</v>
      </c>
      <c r="G96" s="21"/>
      <c r="H96" s="24"/>
    </row>
    <row r="97" customFormat="false" ht="16" hidden="false" customHeight="false" outlineLevel="0" collapsed="false">
      <c r="A97" s="73" t="s">
        <v>66</v>
      </c>
      <c r="B97" s="21" t="n">
        <v>-59.5</v>
      </c>
      <c r="C97" s="21" t="n">
        <f aca="false">B97/4.184</f>
        <v>-14.2208413001912</v>
      </c>
      <c r="D97" s="72" t="n">
        <v>-13.6208413001912</v>
      </c>
      <c r="E97" s="23" t="n">
        <v>-6.35</v>
      </c>
      <c r="F97" s="21" t="n">
        <f aca="false">E97-D97</f>
        <v>7.2708413001912</v>
      </c>
      <c r="G97" s="21"/>
      <c r="H97" s="24"/>
    </row>
    <row r="98" customFormat="false" ht="16" hidden="false" customHeight="false" outlineLevel="0" collapsed="false">
      <c r="A98" s="73" t="s">
        <v>86</v>
      </c>
      <c r="B98" s="21" t="n">
        <v>-71.91</v>
      </c>
      <c r="C98" s="21" t="n">
        <f aca="false">B98/4.184</f>
        <v>-17.1869024856597</v>
      </c>
      <c r="D98" s="72" t="n">
        <v>-16.5869024856597</v>
      </c>
      <c r="E98" s="23" t="n">
        <v>-8.71</v>
      </c>
      <c r="F98" s="21" t="n">
        <f aca="false">E98-D98</f>
        <v>7.87690248565965</v>
      </c>
      <c r="G98" s="21"/>
      <c r="H98" s="24"/>
    </row>
    <row r="99" customFormat="false" ht="16" hidden="false" customHeight="false" outlineLevel="0" collapsed="false">
      <c r="A99" s="73" t="s">
        <v>88</v>
      </c>
      <c r="B99" s="21" t="n">
        <v>-70.6</v>
      </c>
      <c r="C99" s="21" t="n">
        <f aca="false">B99/4.184</f>
        <v>-16.8738049713193</v>
      </c>
      <c r="D99" s="74" t="n">
        <v>-16.2738049713193</v>
      </c>
      <c r="E99" s="23" t="n">
        <v>-9.71</v>
      </c>
      <c r="F99" s="21" t="n">
        <f aca="false">E99-D99</f>
        <v>6.56380497131931</v>
      </c>
      <c r="G99" s="21"/>
      <c r="H99" s="24"/>
    </row>
    <row r="100" customFormat="false" ht="16" hidden="false" customHeight="false" outlineLevel="0" collapsed="false">
      <c r="A100" s="73" t="s">
        <v>101</v>
      </c>
      <c r="B100" s="21" t="n">
        <v>-89.71</v>
      </c>
      <c r="C100" s="21" t="n">
        <f aca="false">B100/4.184</f>
        <v>-21.4412045889101</v>
      </c>
      <c r="D100" s="72" t="n">
        <v>-20.8412045889101</v>
      </c>
      <c r="E100" s="23" t="n">
        <v>-9.31</v>
      </c>
      <c r="F100" s="21" t="n">
        <f aca="false">E100-D100</f>
        <v>11.5312045889101</v>
      </c>
      <c r="G100" s="21"/>
      <c r="H100" s="24"/>
    </row>
    <row r="101" customFormat="false" ht="16" hidden="false" customHeight="false" outlineLevel="0" collapsed="false">
      <c r="A101" s="73" t="s">
        <v>104</v>
      </c>
      <c r="B101" s="21" t="n">
        <v>-73.3</v>
      </c>
      <c r="C101" s="21" t="n">
        <f aca="false">B101/4.184</f>
        <v>-17.519120458891</v>
      </c>
      <c r="D101" s="74" t="n">
        <v>-16.919120458891</v>
      </c>
      <c r="E101" s="23" t="n">
        <v>-10</v>
      </c>
      <c r="F101" s="21" t="n">
        <f aca="false">E101-D101</f>
        <v>6.91912045889101</v>
      </c>
      <c r="G101" s="21"/>
      <c r="H101" s="24"/>
    </row>
    <row r="102" customFormat="false" ht="16" hidden="false" customHeight="false" outlineLevel="0" collapsed="false">
      <c r="A102" s="73" t="s">
        <v>111</v>
      </c>
      <c r="B102" s="21" t="n">
        <v>-63.2</v>
      </c>
      <c r="C102" s="21" t="n">
        <f aca="false">B102/4.184</f>
        <v>-15.1051625239006</v>
      </c>
      <c r="D102" s="74" t="n">
        <v>-14.5051625239006</v>
      </c>
      <c r="E102" s="23" t="n">
        <v>-7.81</v>
      </c>
      <c r="F102" s="21" t="n">
        <f aca="false">E102-D102</f>
        <v>6.69516252390057</v>
      </c>
      <c r="G102" s="21"/>
      <c r="H102" s="24"/>
    </row>
    <row r="103" customFormat="false" ht="16" hidden="false" customHeight="false" outlineLevel="0" collapsed="false">
      <c r="A103" s="73" t="s">
        <v>117</v>
      </c>
      <c r="B103" s="21" t="n">
        <v>-56.94</v>
      </c>
      <c r="C103" s="21" t="n">
        <f aca="false">B103/4.184</f>
        <v>-13.6089866156788</v>
      </c>
      <c r="D103" s="72" t="n">
        <v>-13.0089866156788</v>
      </c>
      <c r="E103" s="23" t="n">
        <v>-6.61</v>
      </c>
      <c r="F103" s="21" t="n">
        <f aca="false">E103-D103</f>
        <v>6.39898661567878</v>
      </c>
      <c r="G103" s="21"/>
      <c r="H103" s="24"/>
    </row>
    <row r="104" customFormat="false" ht="16" hidden="false" customHeight="false" outlineLevel="0" collapsed="false">
      <c r="A104" s="73" t="s">
        <v>205</v>
      </c>
      <c r="B104" s="21" t="n">
        <v>-62.68</v>
      </c>
      <c r="C104" s="21" t="n">
        <f aca="false">B104/4.184</f>
        <v>-14.980879541109</v>
      </c>
      <c r="D104" s="72" t="n">
        <v>-14.380879541109</v>
      </c>
      <c r="E104" s="23" t="n">
        <v>-5.87</v>
      </c>
      <c r="F104" s="21" t="n">
        <f aca="false">E104-D104</f>
        <v>8.51087954110899</v>
      </c>
      <c r="G104" s="21"/>
      <c r="H104" s="24"/>
    </row>
    <row r="105" customFormat="false" ht="16" hidden="false" customHeight="false" outlineLevel="0" collapsed="false">
      <c r="A105" s="73" t="s">
        <v>206</v>
      </c>
      <c r="B105" s="21" t="n">
        <v>-58.66</v>
      </c>
      <c r="C105" s="21" t="n">
        <f aca="false">B105/4.184</f>
        <v>-14.0200764818356</v>
      </c>
      <c r="D105" s="72" t="n">
        <v>-13.4200764818356</v>
      </c>
      <c r="E105" s="23" t="n">
        <v>-5.49</v>
      </c>
      <c r="F105" s="21" t="n">
        <f aca="false">E105-D105</f>
        <v>7.93007648183556</v>
      </c>
      <c r="G105" s="21"/>
      <c r="H105" s="24"/>
    </row>
    <row r="106" customFormat="false" ht="16" hidden="false" customHeight="false" outlineLevel="0" collapsed="false">
      <c r="A106" s="73" t="s">
        <v>112</v>
      </c>
      <c r="B106" s="21" t="n">
        <v>-61.63</v>
      </c>
      <c r="C106" s="21" t="n">
        <f aca="false">B106/4.184</f>
        <v>-14.7299235181644</v>
      </c>
      <c r="D106" s="72" t="n">
        <v>-14.1299235181644</v>
      </c>
      <c r="E106" s="23" t="n">
        <v>-6.13</v>
      </c>
      <c r="F106" s="21" t="n">
        <f aca="false">E106-D106</f>
        <v>7.99992351816444</v>
      </c>
      <c r="G106" s="21"/>
      <c r="H106" s="24"/>
    </row>
    <row r="107" customFormat="false" ht="16" hidden="false" customHeight="false" outlineLevel="0" collapsed="false">
      <c r="A107" s="73" t="s">
        <v>124</v>
      </c>
      <c r="B107" s="21" t="n">
        <v>-49.84</v>
      </c>
      <c r="C107" s="21" t="n">
        <f aca="false">B107/4.184</f>
        <v>-11.9120458891013</v>
      </c>
      <c r="D107" s="72" t="n">
        <v>-11.3120458891013</v>
      </c>
      <c r="E107" s="23" t="n">
        <v>-4.69</v>
      </c>
      <c r="F107" s="21" t="n">
        <f aca="false">E107-D107</f>
        <v>6.62204588910134</v>
      </c>
      <c r="G107" s="21"/>
      <c r="H107" s="24"/>
    </row>
    <row r="108" customFormat="false" ht="16" hidden="false" customHeight="false" outlineLevel="0" collapsed="false">
      <c r="A108" s="73" t="s">
        <v>29</v>
      </c>
      <c r="B108" s="21" t="n">
        <v>-54.6</v>
      </c>
      <c r="C108" s="21" t="n">
        <f aca="false">B108/4.184</f>
        <v>-13.0497131931166</v>
      </c>
      <c r="D108" s="72" t="n">
        <v>-12.4497131931166</v>
      </c>
      <c r="E108" s="23" t="n">
        <v>-4.63</v>
      </c>
      <c r="F108" s="21" t="n">
        <f aca="false">E108-D108</f>
        <v>7.81971319311664</v>
      </c>
      <c r="G108" s="21"/>
      <c r="H108" s="24"/>
    </row>
    <row r="109" customFormat="false" ht="16" hidden="false" customHeight="false" outlineLevel="0" collapsed="false">
      <c r="A109" s="73" t="s">
        <v>38</v>
      </c>
      <c r="B109" s="21" t="n">
        <v>-55.52</v>
      </c>
      <c r="C109" s="21" t="n">
        <f aca="false">B109/4.184</f>
        <v>-13.2695984703633</v>
      </c>
      <c r="D109" s="72" t="n">
        <v>-12.6695984703633</v>
      </c>
      <c r="E109" s="23" t="n">
        <v>-4.77</v>
      </c>
      <c r="F109" s="21" t="n">
        <f aca="false">E109-D109</f>
        <v>7.89959847036329</v>
      </c>
      <c r="G109" s="21"/>
      <c r="H109" s="24"/>
    </row>
    <row r="110" customFormat="false" ht="16" hidden="false" customHeight="false" outlineLevel="0" collapsed="false">
      <c r="A110" s="73" t="s">
        <v>44</v>
      </c>
      <c r="B110" s="21" t="n">
        <v>-55.69</v>
      </c>
      <c r="C110" s="21" t="n">
        <f aca="false">B110/4.184</f>
        <v>-13.3102294455067</v>
      </c>
      <c r="D110" s="72" t="n">
        <v>-12.7102294455067</v>
      </c>
      <c r="E110" s="23" t="n">
        <v>-4.93</v>
      </c>
      <c r="F110" s="21" t="n">
        <f aca="false">E110-D110</f>
        <v>7.78022944550669</v>
      </c>
      <c r="G110" s="21"/>
      <c r="H110" s="24"/>
    </row>
    <row r="111" customFormat="false" ht="16" hidden="false" customHeight="false" outlineLevel="0" collapsed="false">
      <c r="A111" s="73" t="s">
        <v>207</v>
      </c>
      <c r="B111" s="21" t="n">
        <v>-53.47</v>
      </c>
      <c r="C111" s="21" t="n">
        <f aca="false">B111/4.184</f>
        <v>-12.7796367112811</v>
      </c>
      <c r="D111" s="72" t="n">
        <v>-12.1796367112811</v>
      </c>
      <c r="E111" s="23" t="n">
        <v>-4.33</v>
      </c>
      <c r="F111" s="21" t="n">
        <f aca="false">E111-D111</f>
        <v>7.84963671128107</v>
      </c>
      <c r="G111" s="21"/>
      <c r="H111" s="24"/>
    </row>
    <row r="112" customFormat="false" ht="16" hidden="false" customHeight="false" outlineLevel="0" collapsed="false">
      <c r="A112" s="73" t="s">
        <v>38</v>
      </c>
      <c r="B112" s="21" t="n">
        <v>-52.22</v>
      </c>
      <c r="C112" s="21" t="n">
        <f aca="false">B112/4.184</f>
        <v>-12.480879541109</v>
      </c>
      <c r="D112" s="72" t="n">
        <v>-11.880879541109</v>
      </c>
      <c r="E112" s="23" t="n">
        <v>-4.77</v>
      </c>
      <c r="F112" s="21" t="n">
        <f aca="false">E112-D112</f>
        <v>7.11087954110899</v>
      </c>
      <c r="G112" s="21"/>
      <c r="H112" s="24"/>
    </row>
    <row r="113" customFormat="false" ht="16" hidden="false" customHeight="false" outlineLevel="0" collapsed="false">
      <c r="A113" s="73" t="s">
        <v>208</v>
      </c>
      <c r="B113" s="21" t="n">
        <v>-57.7</v>
      </c>
      <c r="C113" s="21" t="n">
        <f aca="false">B113/4.184</f>
        <v>-13.7906309751434</v>
      </c>
      <c r="D113" s="72" t="n">
        <v>-13.1906309751434</v>
      </c>
      <c r="E113" s="23" t="n">
        <v>-4.82</v>
      </c>
      <c r="F113" s="21" t="n">
        <f aca="false">E113-D113</f>
        <v>8.3706309751434</v>
      </c>
      <c r="G113" s="21"/>
      <c r="H113" s="24"/>
    </row>
    <row r="114" customFormat="false" ht="16" hidden="false" customHeight="false" outlineLevel="0" collapsed="false">
      <c r="A114" s="73" t="s">
        <v>209</v>
      </c>
      <c r="B114" s="21" t="n">
        <v>-60.71</v>
      </c>
      <c r="C114" s="21" t="n">
        <f aca="false">B114/4.184</f>
        <v>-14.5100382409178</v>
      </c>
      <c r="D114" s="72" t="n">
        <v>-13.9100382409178</v>
      </c>
      <c r="E114" s="23" t="n">
        <v>-4.86</v>
      </c>
      <c r="F114" s="21" t="n">
        <f aca="false">E114-D114</f>
        <v>9.05003824091778</v>
      </c>
      <c r="G114" s="21"/>
      <c r="H114" s="24"/>
    </row>
    <row r="115" customFormat="false" ht="16" hidden="false" customHeight="false" outlineLevel="0" collapsed="false">
      <c r="A115" s="73" t="s">
        <v>210</v>
      </c>
      <c r="B115" s="21" t="n">
        <v>-60.84</v>
      </c>
      <c r="C115" s="21" t="n">
        <f aca="false">B115/4.184</f>
        <v>-14.5411089866157</v>
      </c>
      <c r="D115" s="72" t="n">
        <v>-13.9411089866157</v>
      </c>
      <c r="E115" s="23" t="n">
        <v>-4.72</v>
      </c>
      <c r="F115" s="21" t="n">
        <f aca="false">E115-D115</f>
        <v>9.22110898661568</v>
      </c>
      <c r="G115" s="21"/>
      <c r="H115" s="24"/>
    </row>
    <row r="116" customFormat="false" ht="16" hidden="false" customHeight="false" outlineLevel="0" collapsed="false">
      <c r="A116" s="73" t="s">
        <v>36</v>
      </c>
      <c r="B116" s="21" t="n">
        <v>-61.97</v>
      </c>
      <c r="C116" s="21" t="n">
        <f aca="false">B116/4.184</f>
        <v>-14.8111854684512</v>
      </c>
      <c r="D116" s="72" t="n">
        <v>-14.2111854684512</v>
      </c>
      <c r="E116" s="23" t="n">
        <v>-4.59</v>
      </c>
      <c r="F116" s="21" t="n">
        <f aca="false">E116-D116</f>
        <v>9.62118546845124</v>
      </c>
      <c r="G116" s="21"/>
      <c r="H116" s="24"/>
    </row>
    <row r="117" customFormat="false" ht="16" hidden="false" customHeight="false" outlineLevel="0" collapsed="false">
      <c r="A117" s="73" t="s">
        <v>211</v>
      </c>
      <c r="B117" s="21" t="n">
        <v>-56.65</v>
      </c>
      <c r="C117" s="21" t="n">
        <f aca="false">B117/4.184</f>
        <v>-13.5396749521989</v>
      </c>
      <c r="D117" s="72" t="n">
        <v>-12.9396749521989</v>
      </c>
      <c r="E117" s="23" t="n">
        <v>-5.22</v>
      </c>
      <c r="F117" s="21" t="n">
        <f aca="false">E117-D117</f>
        <v>7.71967495219885</v>
      </c>
      <c r="G117" s="21"/>
      <c r="H117" s="24"/>
    </row>
    <row r="118" customFormat="false" ht="16" hidden="false" customHeight="false" outlineLevel="0" collapsed="false">
      <c r="A118" s="73" t="s">
        <v>212</v>
      </c>
      <c r="B118" s="21" t="n">
        <v>-60.5</v>
      </c>
      <c r="C118" s="21" t="n">
        <f aca="false">B118/4.184</f>
        <v>-14.4598470363289</v>
      </c>
      <c r="D118" s="72" t="n">
        <v>-13.8598470363289</v>
      </c>
      <c r="E118" s="23" t="n">
        <v>-4.84</v>
      </c>
      <c r="F118" s="21" t="n">
        <f aca="false">E118-D118</f>
        <v>9.01984703632887</v>
      </c>
      <c r="G118" s="21"/>
      <c r="H118" s="24"/>
    </row>
    <row r="119" customFormat="false" ht="16" hidden="false" customHeight="false" outlineLevel="0" collapsed="false">
      <c r="A119" s="0" t="s">
        <v>110</v>
      </c>
      <c r="B119" s="21" t="n">
        <v>-46.86</v>
      </c>
      <c r="C119" s="21" t="n">
        <f aca="false">B119/4.184</f>
        <v>-11.1998087954111</v>
      </c>
      <c r="D119" s="75" t="n">
        <v>-10.5998087954111</v>
      </c>
      <c r="E119" s="23" t="n">
        <v>-2.4</v>
      </c>
      <c r="F119" s="21" t="n">
        <f aca="false">E119-D119</f>
        <v>8.19980879541109</v>
      </c>
      <c r="G119" s="21"/>
      <c r="H119" s="24"/>
    </row>
    <row r="120" customFormat="false" ht="16" hidden="false" customHeight="false" outlineLevel="0" collapsed="false">
      <c r="A120" s="0" t="s">
        <v>48</v>
      </c>
      <c r="B120" s="21" t="n">
        <v>-49.62</v>
      </c>
      <c r="C120" s="21" t="n">
        <f aca="false">B120/4.184</f>
        <v>-11.8594646271511</v>
      </c>
      <c r="D120" s="75" t="n">
        <v>-11.2594646271511</v>
      </c>
      <c r="E120" s="23" t="n">
        <v>-3.15</v>
      </c>
      <c r="F120" s="21" t="n">
        <f aca="false">E120-D120</f>
        <v>8.10946462715105</v>
      </c>
      <c r="G120" s="21"/>
      <c r="H120" s="24"/>
    </row>
    <row r="121" customFormat="false" ht="16" hidden="false" customHeight="false" outlineLevel="0" collapsed="false">
      <c r="A121" s="0" t="s">
        <v>90</v>
      </c>
      <c r="B121" s="21" t="n">
        <v>-53.14</v>
      </c>
      <c r="C121" s="21" t="n">
        <f aca="false">B121/4.184</f>
        <v>-12.7007648183556</v>
      </c>
      <c r="D121" s="75" t="n">
        <v>-12.1007648183556</v>
      </c>
      <c r="E121" s="23" t="n">
        <v>-3.35</v>
      </c>
      <c r="F121" s="21" t="n">
        <f aca="false">E121-D121</f>
        <v>8.75076481835564</v>
      </c>
      <c r="G121" s="21"/>
      <c r="H121" s="24"/>
    </row>
    <row r="122" customFormat="false" ht="16" hidden="false" customHeight="false" outlineLevel="0" collapsed="false">
      <c r="A122" s="0" t="s">
        <v>54</v>
      </c>
      <c r="B122" s="21" t="n">
        <v>-58.58</v>
      </c>
      <c r="C122" s="21" t="n">
        <f aca="false">B122/4.184</f>
        <v>-14.0009560229446</v>
      </c>
      <c r="D122" s="75" t="n">
        <v>-13.4009560229446</v>
      </c>
      <c r="E122" s="23" t="n">
        <v>-3.95</v>
      </c>
      <c r="F122" s="21" t="n">
        <f aca="false">E122-D122</f>
        <v>9.45095602294455</v>
      </c>
      <c r="G122" s="21"/>
      <c r="H122" s="24"/>
    </row>
    <row r="123" customFormat="false" ht="16" hidden="false" customHeight="false" outlineLevel="0" collapsed="false">
      <c r="A123" s="0" t="s">
        <v>116</v>
      </c>
      <c r="B123" s="21" t="n">
        <v>-54.39</v>
      </c>
      <c r="C123" s="21" t="n">
        <f aca="false">B123/4.184</f>
        <v>-12.9995219885277</v>
      </c>
      <c r="D123" s="75" t="n">
        <v>-12.3995219885277</v>
      </c>
      <c r="E123" s="23" t="n">
        <v>-3.88</v>
      </c>
      <c r="F123" s="21" t="n">
        <f aca="false">E123-D123</f>
        <v>8.51952198852773</v>
      </c>
      <c r="G123" s="21"/>
      <c r="H123" s="24"/>
    </row>
    <row r="124" customFormat="false" ht="16" hidden="false" customHeight="false" outlineLevel="0" collapsed="false">
      <c r="A124" s="0" t="s">
        <v>123</v>
      </c>
      <c r="B124" s="21" t="n">
        <v>-63.6</v>
      </c>
      <c r="C124" s="21" t="n">
        <f aca="false">B124/4.184</f>
        <v>-15.2007648183556</v>
      </c>
      <c r="D124" s="75" t="n">
        <v>-14.6007648183556</v>
      </c>
      <c r="E124" s="23" t="n">
        <v>-4.52</v>
      </c>
      <c r="F124" s="21" t="n">
        <f aca="false">E124-D124</f>
        <v>10.0807648183556</v>
      </c>
      <c r="G124" s="21"/>
      <c r="H124" s="24"/>
    </row>
    <row r="125" customFormat="false" ht="16" hidden="false" customHeight="false" outlineLevel="0" collapsed="false">
      <c r="A125" s="0" t="s">
        <v>128</v>
      </c>
      <c r="B125" s="21" t="n">
        <v>-47.26</v>
      </c>
      <c r="C125" s="21" t="n">
        <f aca="false">B125/4.184</f>
        <v>-11.2954110898662</v>
      </c>
      <c r="D125" s="75" t="n">
        <v>-10.6954110898662</v>
      </c>
      <c r="E125" s="23" t="n">
        <v>-3.47</v>
      </c>
      <c r="F125" s="21" t="n">
        <f aca="false">E125-D125</f>
        <v>7.22541108986616</v>
      </c>
      <c r="G125" s="21"/>
      <c r="H125" s="24"/>
    </row>
    <row r="126" customFormat="false" ht="16" hidden="false" customHeight="false" outlineLevel="0" collapsed="false">
      <c r="A126" s="0" t="s">
        <v>129</v>
      </c>
      <c r="B126" s="21" t="n">
        <v>-48.88</v>
      </c>
      <c r="C126" s="21" t="n">
        <f aca="false">B126/4.184</f>
        <v>-11.6826003824092</v>
      </c>
      <c r="D126" s="75" t="n">
        <v>-11.0826003824092</v>
      </c>
      <c r="E126" s="23" t="n">
        <v>-3.12</v>
      </c>
      <c r="F126" s="21" t="n">
        <f aca="false">E126-D126</f>
        <v>7.96260038240918</v>
      </c>
      <c r="G126" s="21"/>
      <c r="H126" s="24"/>
    </row>
    <row r="127" customFormat="false" ht="16" hidden="false" customHeight="false" outlineLevel="0" collapsed="false">
      <c r="A127" s="0" t="s">
        <v>125</v>
      </c>
      <c r="B127" s="21" t="n">
        <v>-63.57</v>
      </c>
      <c r="C127" s="21" t="n">
        <f aca="false">B127/4.184</f>
        <v>-15.1935946462715</v>
      </c>
      <c r="D127" s="75" t="n">
        <v>-14.5935946462715</v>
      </c>
      <c r="E127" s="23" t="n">
        <v>-5.48</v>
      </c>
      <c r="F127" s="21" t="n">
        <f aca="false">E127-D127</f>
        <v>9.11359464627151</v>
      </c>
      <c r="G127" s="21"/>
      <c r="H127" s="24"/>
    </row>
    <row r="128" customFormat="false" ht="16" hidden="false" customHeight="false" outlineLevel="0" collapsed="false">
      <c r="A128" s="0" t="s">
        <v>119</v>
      </c>
      <c r="B128" s="21" t="n">
        <v>-65.41</v>
      </c>
      <c r="C128" s="21" t="n">
        <f aca="false">B128/4.184</f>
        <v>-15.6333652007648</v>
      </c>
      <c r="D128" s="75" t="n">
        <v>-15.0333652007648</v>
      </c>
      <c r="E128" s="23" t="n">
        <v>-5.11</v>
      </c>
      <c r="F128" s="21" t="n">
        <f aca="false">E128-D128</f>
        <v>9.92336520076482</v>
      </c>
      <c r="G128" s="21"/>
      <c r="H128" s="24"/>
    </row>
    <row r="129" customFormat="false" ht="16" hidden="false" customHeight="false" outlineLevel="0" collapsed="false">
      <c r="A129" s="0" t="s">
        <v>107</v>
      </c>
      <c r="B129" s="21" t="n">
        <v>-65.77</v>
      </c>
      <c r="C129" s="21" t="n">
        <f aca="false">B129/4.184</f>
        <v>-15.7194072657744</v>
      </c>
      <c r="D129" s="75" t="n">
        <v>-15.1194072657744</v>
      </c>
      <c r="E129" s="23" t="n">
        <v>-3.88</v>
      </c>
      <c r="F129" s="21" t="n">
        <f aca="false">E129-D129</f>
        <v>11.2394072657744</v>
      </c>
      <c r="G129" s="21"/>
      <c r="H129" s="24"/>
    </row>
    <row r="130" customFormat="false" ht="16" hidden="false" customHeight="false" outlineLevel="0" collapsed="false">
      <c r="A130" s="0" t="s">
        <v>121</v>
      </c>
      <c r="B130" s="21" t="n">
        <v>-40.89</v>
      </c>
      <c r="C130" s="21" t="n">
        <f aca="false">B130/4.184</f>
        <v>-9.77294455066922</v>
      </c>
      <c r="D130" s="75" t="n">
        <v>-9.17294455066922</v>
      </c>
      <c r="E130" s="23" t="n">
        <v>-3.8</v>
      </c>
      <c r="F130" s="21" t="n">
        <f aca="false">E130-D130</f>
        <v>5.37294455066922</v>
      </c>
      <c r="G130" s="21"/>
      <c r="H130" s="24"/>
    </row>
    <row r="131" customFormat="false" ht="16" hidden="false" customHeight="false" outlineLevel="0" collapsed="false">
      <c r="A131" s="0" t="s">
        <v>68</v>
      </c>
      <c r="B131" s="21" t="n">
        <v>-45.71</v>
      </c>
      <c r="C131" s="21" t="n">
        <f aca="false">B131/4.184</f>
        <v>-10.9249521988528</v>
      </c>
      <c r="D131" s="75" t="n">
        <v>-10.3249521988528</v>
      </c>
      <c r="E131" s="23" t="n">
        <v>-3.71</v>
      </c>
      <c r="F131" s="21" t="n">
        <f aca="false">E131-D131</f>
        <v>6.61495219885277</v>
      </c>
      <c r="G131" s="21"/>
      <c r="H131" s="24"/>
    </row>
    <row r="132" customFormat="false" ht="16" hidden="false" customHeight="false" outlineLevel="0" collapsed="false">
      <c r="A132" s="0" t="s">
        <v>34</v>
      </c>
      <c r="B132" s="21" t="n">
        <v>-53</v>
      </c>
      <c r="C132" s="21" t="n">
        <f aca="false">B132/4.184</f>
        <v>-12.6673040152964</v>
      </c>
      <c r="D132" s="75" t="n">
        <v>-12.0673040152964</v>
      </c>
      <c r="E132" s="23" t="n">
        <v>-2.74</v>
      </c>
      <c r="F132" s="21" t="n">
        <f aca="false">E132-D132</f>
        <v>9.32730401529637</v>
      </c>
      <c r="G132" s="21"/>
      <c r="H132" s="24"/>
    </row>
    <row r="133" customFormat="false" ht="16" hidden="false" customHeight="false" outlineLevel="0" collapsed="false">
      <c r="A133" s="0" t="s">
        <v>98</v>
      </c>
      <c r="B133" s="21" t="n">
        <v>-42.5</v>
      </c>
      <c r="C133" s="21" t="n">
        <f aca="false">B133/4.184</f>
        <v>-10.1577437858509</v>
      </c>
      <c r="D133" s="75" t="n">
        <v>-9.55774378585086</v>
      </c>
      <c r="E133" s="23" t="n">
        <v>-3.13</v>
      </c>
      <c r="F133" s="21" t="n">
        <f aca="false">E133-D133</f>
        <v>6.42774378585086</v>
      </c>
      <c r="G133" s="21"/>
      <c r="H133" s="24"/>
    </row>
    <row r="134" customFormat="false" ht="16" hidden="false" customHeight="false" outlineLevel="0" collapsed="false">
      <c r="A134" s="0" t="s">
        <v>89</v>
      </c>
      <c r="B134" s="21" t="n">
        <v>-45.6</v>
      </c>
      <c r="C134" s="21" t="n">
        <f aca="false">B134/4.184</f>
        <v>-10.8986615678776</v>
      </c>
      <c r="D134" s="75" t="n">
        <v>-10.2986615678776</v>
      </c>
      <c r="E134" s="23" t="n">
        <v>-2.94</v>
      </c>
      <c r="F134" s="21" t="n">
        <f aca="false">E134-D134</f>
        <v>7.35866156787763</v>
      </c>
      <c r="G134" s="21"/>
      <c r="H134" s="24"/>
    </row>
    <row r="135" customFormat="false" ht="16" hidden="false" customHeight="false" outlineLevel="0" collapsed="false">
      <c r="A135" s="0" t="s">
        <v>91</v>
      </c>
      <c r="B135" s="21" t="n">
        <v>-18.13</v>
      </c>
      <c r="C135" s="21" t="n">
        <f aca="false">B135/4.184</f>
        <v>-4.33317399617591</v>
      </c>
      <c r="D135" s="75" t="n">
        <v>-3.73317399617591</v>
      </c>
      <c r="E135" s="23" t="n">
        <v>-0.22</v>
      </c>
      <c r="F135" s="21" t="n">
        <f aca="false">E135-D135</f>
        <v>3.51317399617591</v>
      </c>
      <c r="G135" s="21"/>
      <c r="H135" s="24"/>
    </row>
    <row r="136" customFormat="false" ht="16" hidden="false" customHeight="false" outlineLevel="0" collapsed="false">
      <c r="A136" s="0" t="s">
        <v>72</v>
      </c>
      <c r="B136" s="21" t="n">
        <v>-26.51</v>
      </c>
      <c r="C136" s="21" t="n">
        <f aca="false">B136/4.184</f>
        <v>-6.33604206500956</v>
      </c>
      <c r="D136" s="75" t="n">
        <v>-5.73604206500956</v>
      </c>
      <c r="E136" s="23" t="n">
        <v>-0.59</v>
      </c>
      <c r="F136" s="21" t="n">
        <f aca="false">E136-D136</f>
        <v>5.14604206500956</v>
      </c>
      <c r="G136" s="21"/>
      <c r="H136" s="24"/>
    </row>
    <row r="137" customFormat="false" ht="16" hidden="false" customHeight="false" outlineLevel="0" collapsed="false">
      <c r="A137" s="0" t="s">
        <v>76</v>
      </c>
      <c r="B137" s="21" t="n">
        <v>-23.15</v>
      </c>
      <c r="C137" s="21" t="n">
        <f aca="false">B137/4.184</f>
        <v>-5.532982791587</v>
      </c>
      <c r="D137" s="75" t="n">
        <v>-4.932982791587</v>
      </c>
      <c r="E137" s="23" t="n">
        <v>-0.55</v>
      </c>
      <c r="F137" s="21" t="n">
        <f aca="false">E137-D137</f>
        <v>4.382982791587</v>
      </c>
      <c r="G137" s="21"/>
      <c r="H137" s="24"/>
    </row>
    <row r="138" customFormat="false" ht="16" hidden="false" customHeight="false" outlineLevel="0" collapsed="false">
      <c r="A138" s="0" t="s">
        <v>57</v>
      </c>
      <c r="B138" s="21" t="n">
        <v>-25.53</v>
      </c>
      <c r="C138" s="21" t="n">
        <f aca="false">B138/4.184</f>
        <v>-6.10181644359465</v>
      </c>
      <c r="D138" s="75" t="n">
        <v>-5.50181644359465</v>
      </c>
      <c r="E138" s="23" t="n">
        <v>-0.82</v>
      </c>
      <c r="F138" s="21" t="n">
        <f aca="false">E138-D138</f>
        <v>4.68181644359465</v>
      </c>
      <c r="G138" s="21"/>
      <c r="H138" s="24"/>
    </row>
    <row r="139" customFormat="false" ht="16" hidden="false" customHeight="false" outlineLevel="0" collapsed="false">
      <c r="A139" s="0" t="s">
        <v>96</v>
      </c>
      <c r="B139" s="21" t="n">
        <v>-25.9</v>
      </c>
      <c r="C139" s="21" t="n">
        <f aca="false">B139/4.184</f>
        <v>-6.19024856596558</v>
      </c>
      <c r="D139" s="75" t="n">
        <v>-5.59024856596558</v>
      </c>
      <c r="E139" s="23" t="n">
        <v>-0.89</v>
      </c>
      <c r="F139" s="21" t="n">
        <f aca="false">E139-D139</f>
        <v>4.70024856596558</v>
      </c>
      <c r="G139" s="21"/>
      <c r="H139" s="24"/>
    </row>
    <row r="140" customFormat="false" ht="16" hidden="false" customHeight="false" outlineLevel="0" collapsed="false">
      <c r="A140" s="0" t="s">
        <v>213</v>
      </c>
      <c r="B140" s="21" t="n">
        <v>-35.73</v>
      </c>
      <c r="C140" s="21" t="n">
        <f aca="false">B140/4.184</f>
        <v>-8.53967495219885</v>
      </c>
      <c r="D140" s="75" t="n">
        <v>-7.93967495219885</v>
      </c>
      <c r="E140" s="23" t="n">
        <v>-4.02</v>
      </c>
      <c r="F140" s="21" t="n">
        <f aca="false">E140-D140</f>
        <v>3.91967495219885</v>
      </c>
      <c r="G140" s="21"/>
      <c r="H140" s="24"/>
    </row>
    <row r="141" customFormat="false" ht="16" hidden="false" customHeight="false" outlineLevel="0" collapsed="false">
      <c r="A141" s="0" t="s">
        <v>11</v>
      </c>
      <c r="B141" s="21" t="n">
        <v>-72.3</v>
      </c>
      <c r="C141" s="21" t="n">
        <f aca="false">B141/4.184</f>
        <v>-17.2801147227533</v>
      </c>
      <c r="D141" s="75" t="n">
        <v>-16.6801147227533</v>
      </c>
      <c r="E141" s="23" t="n">
        <v>-9.3</v>
      </c>
      <c r="F141" s="21" t="n">
        <f aca="false">E141-D141</f>
        <v>7.38011472275334</v>
      </c>
      <c r="G141" s="21"/>
      <c r="H141" s="24"/>
    </row>
    <row r="142" customFormat="false" ht="16" hidden="false" customHeight="false" outlineLevel="0" collapsed="false">
      <c r="A142" s="0" t="s">
        <v>9</v>
      </c>
      <c r="B142" s="21" t="n">
        <v>-59.34</v>
      </c>
      <c r="C142" s="21" t="n">
        <f aca="false">B142/4.184</f>
        <v>-14.1826003824092</v>
      </c>
      <c r="D142" s="75" t="n">
        <v>-13.5826003824092</v>
      </c>
      <c r="E142" s="23" t="n">
        <v>-4.84</v>
      </c>
      <c r="F142" s="21" t="n">
        <f aca="false">E142-D142</f>
        <v>8.74260038240918</v>
      </c>
      <c r="G142" s="21"/>
      <c r="H142" s="24"/>
    </row>
    <row r="143" customFormat="false" ht="16" hidden="false" customHeight="false" outlineLevel="0" collapsed="false">
      <c r="A143" s="0" t="s">
        <v>7</v>
      </c>
      <c r="B143" s="21" t="n">
        <v>-71.92</v>
      </c>
      <c r="C143" s="21" t="n">
        <f aca="false">B143/4.184</f>
        <v>-17.189292543021</v>
      </c>
      <c r="D143" s="75" t="n">
        <v>-16.589292543021</v>
      </c>
      <c r="E143" s="23" t="n">
        <v>-6.34</v>
      </c>
      <c r="F143" s="21" t="n">
        <f aca="false">E143-D143</f>
        <v>10.249292543021</v>
      </c>
      <c r="G143" s="21"/>
      <c r="H143" s="24"/>
    </row>
    <row r="144" customFormat="false" ht="16" hidden="false" customHeight="false" outlineLevel="0" collapsed="false">
      <c r="A144" s="0" t="s">
        <v>15</v>
      </c>
      <c r="B144" s="21" t="n">
        <v>-47.97</v>
      </c>
      <c r="C144" s="21" t="n">
        <f aca="false">B144/4.184</f>
        <v>-11.4651051625239</v>
      </c>
      <c r="D144" s="75" t="n">
        <v>-10.8651051625239</v>
      </c>
      <c r="E144" s="23" t="n">
        <v>-5.06</v>
      </c>
      <c r="F144" s="21" t="n">
        <f aca="false">E144-D144</f>
        <v>5.8051051625239</v>
      </c>
      <c r="G144" s="21"/>
      <c r="H144" s="24"/>
    </row>
    <row r="145" customFormat="false" ht="16" hidden="false" customHeight="false" outlineLevel="0" collapsed="false">
      <c r="A145" s="0" t="s">
        <v>17</v>
      </c>
      <c r="B145" s="21" t="n">
        <v>-73.64</v>
      </c>
      <c r="C145" s="21" t="n">
        <f aca="false">B145/4.184</f>
        <v>-17.6003824091778</v>
      </c>
      <c r="D145" s="75" t="n">
        <v>-17.0003824091778</v>
      </c>
      <c r="E145" s="23" t="n">
        <v>-6.25</v>
      </c>
      <c r="F145" s="21" t="n">
        <f aca="false">E145-D145</f>
        <v>10.7503824091778</v>
      </c>
      <c r="G145" s="21"/>
      <c r="H145" s="24"/>
    </row>
    <row r="146" customFormat="false" ht="16" hidden="false" customHeight="false" outlineLevel="0" collapsed="false">
      <c r="A146" s="0" t="s">
        <v>21</v>
      </c>
      <c r="B146" s="21" t="n">
        <v>-60.44</v>
      </c>
      <c r="C146" s="21" t="n">
        <f aca="false">B146/4.184</f>
        <v>-14.4455066921606</v>
      </c>
      <c r="D146" s="75" t="n">
        <v>-13.8455066921606</v>
      </c>
      <c r="E146" s="23" t="n">
        <v>-6.76</v>
      </c>
      <c r="F146" s="21" t="n">
        <f aca="false">E146-D146</f>
        <v>7.08550669216061</v>
      </c>
      <c r="G146" s="21"/>
      <c r="H146" s="24"/>
    </row>
    <row r="147" customFormat="false" ht="16" hidden="false" customHeight="false" outlineLevel="0" collapsed="false">
      <c r="A147" s="0" t="s">
        <v>31</v>
      </c>
      <c r="B147" s="21" t="n">
        <v>-69.95</v>
      </c>
      <c r="C147" s="21" t="n">
        <f aca="false">B147/4.184</f>
        <v>-16.7184512428298</v>
      </c>
      <c r="D147" s="75" t="n">
        <v>-16.1184512428298</v>
      </c>
      <c r="E147" s="23" t="n">
        <v>-6.4</v>
      </c>
      <c r="F147" s="21" t="n">
        <f aca="false">E147-D147</f>
        <v>9.71845124282983</v>
      </c>
      <c r="G147" s="21"/>
      <c r="H147" s="24"/>
    </row>
    <row r="148" customFormat="false" ht="16" hidden="false" customHeight="false" outlineLevel="0" collapsed="false">
      <c r="A148" s="0" t="s">
        <v>19</v>
      </c>
      <c r="B148" s="21" t="n">
        <v>-66.36</v>
      </c>
      <c r="C148" s="21" t="n">
        <f aca="false">B148/4.184</f>
        <v>-15.8604206500956</v>
      </c>
      <c r="D148" s="75" t="n">
        <v>-15.2604206500956</v>
      </c>
      <c r="E148" s="23" t="n">
        <v>-6.69</v>
      </c>
      <c r="F148" s="21" t="n">
        <f aca="false">E148-D148</f>
        <v>8.5704206500956</v>
      </c>
      <c r="G148" s="21"/>
      <c r="H148" s="24"/>
    </row>
    <row r="149" customFormat="false" ht="16" hidden="false" customHeight="false" outlineLevel="0" collapsed="false">
      <c r="A149" s="0" t="s">
        <v>100</v>
      </c>
      <c r="B149" s="21" t="n">
        <v>-69.45</v>
      </c>
      <c r="C149" s="21" t="n">
        <f aca="false">B149/4.184</f>
        <v>-16.598948374761</v>
      </c>
      <c r="D149" s="75" t="n">
        <v>-15.998948374761</v>
      </c>
      <c r="E149" s="23" t="n">
        <v>-7.17</v>
      </c>
      <c r="F149" s="21" t="n">
        <f aca="false">E149-D149</f>
        <v>8.82894837476099</v>
      </c>
      <c r="G149" s="21"/>
      <c r="H149" s="24"/>
    </row>
    <row r="150" customFormat="false" ht="16" hidden="false" customHeight="false" outlineLevel="0" collapsed="false">
      <c r="A150" s="0" t="s">
        <v>105</v>
      </c>
      <c r="B150" s="21" t="n">
        <v>-68.66</v>
      </c>
      <c r="C150" s="21" t="n">
        <f aca="false">B150/4.184</f>
        <v>-16.4101338432122</v>
      </c>
      <c r="D150" s="75" t="n">
        <v>-15.8101338432122</v>
      </c>
      <c r="E150" s="23" t="n">
        <v>-6.32</v>
      </c>
      <c r="F150" s="21" t="n">
        <f aca="false">E150-D150</f>
        <v>9.49013384321224</v>
      </c>
      <c r="G150" s="21"/>
      <c r="H150" s="24"/>
    </row>
    <row r="151" customFormat="false" ht="16" hidden="false" customHeight="false" outlineLevel="0" collapsed="false">
      <c r="A151" s="0" t="s">
        <v>127</v>
      </c>
      <c r="B151" s="21" t="n">
        <v>-15.06</v>
      </c>
      <c r="C151" s="21" t="n">
        <f aca="false">B151/4.184</f>
        <v>-3.59942638623327</v>
      </c>
      <c r="D151" s="75" t="n">
        <v>-2.99942638623327</v>
      </c>
      <c r="E151" s="23" t="n">
        <v>3.12</v>
      </c>
      <c r="F151" s="21" t="n">
        <f aca="false">E151-D151</f>
        <v>6.11942638623327</v>
      </c>
      <c r="G151" s="21"/>
      <c r="H151" s="24"/>
    </row>
    <row r="152" customFormat="false" ht="16" hidden="false" customHeight="false" outlineLevel="0" collapsed="false">
      <c r="A152" s="0" t="s">
        <v>74</v>
      </c>
      <c r="B152" s="21" t="n">
        <v>-21.7</v>
      </c>
      <c r="C152" s="21" t="n">
        <f aca="false">B152/4.184</f>
        <v>-5.18642447418738</v>
      </c>
      <c r="D152" s="75" t="n">
        <v>-4.58642447418738</v>
      </c>
      <c r="E152" s="23" t="n">
        <v>-0.77</v>
      </c>
      <c r="F152" s="21" t="n">
        <f aca="false">E152-D152</f>
        <v>3.81642447418738</v>
      </c>
      <c r="G152" s="21"/>
      <c r="H152" s="24"/>
    </row>
    <row r="153" customFormat="false" ht="16" hidden="false" customHeight="false" outlineLevel="0" collapsed="false">
      <c r="A153" s="0" t="s">
        <v>70</v>
      </c>
      <c r="B153" s="21" t="n">
        <v>-33.59</v>
      </c>
      <c r="C153" s="21" t="n">
        <f aca="false">B153/4.184</f>
        <v>-8.02820267686425</v>
      </c>
      <c r="D153" s="75" t="n">
        <v>-7.42820267686425</v>
      </c>
      <c r="E153" s="23" t="n">
        <v>-0.5</v>
      </c>
      <c r="F153" s="21" t="n">
        <f aca="false">E153-D153</f>
        <v>6.92820267686425</v>
      </c>
      <c r="G153" s="21"/>
      <c r="H153" s="24"/>
    </row>
    <row r="154" customFormat="false" ht="16" hidden="false" customHeight="false" outlineLevel="0" collapsed="false">
      <c r="A154" s="0" t="s">
        <v>40</v>
      </c>
      <c r="B154" s="21" t="n">
        <v>-67.68</v>
      </c>
      <c r="C154" s="21" t="n">
        <f aca="false">B154/4.184</f>
        <v>-16.1759082217973</v>
      </c>
      <c r="D154" s="75" t="n">
        <v>-15.5759082217973</v>
      </c>
      <c r="E154" s="23" t="n">
        <v>-9.62</v>
      </c>
      <c r="F154" s="21" t="n">
        <f aca="false">E154-D154</f>
        <v>5.95590822179733</v>
      </c>
      <c r="G154" s="21"/>
      <c r="H154" s="24"/>
    </row>
    <row r="155" customFormat="false" ht="16" hidden="false" customHeight="false" outlineLevel="0" collapsed="false">
      <c r="A155" s="0" t="s">
        <v>46</v>
      </c>
      <c r="B155" s="21" t="n">
        <v>-68.62</v>
      </c>
      <c r="C155" s="21" t="n">
        <f aca="false">B155/4.184</f>
        <v>-16.4005736137667</v>
      </c>
      <c r="D155" s="75" t="n">
        <v>-15.8005736137667</v>
      </c>
      <c r="E155" s="23" t="n">
        <v>-10.64</v>
      </c>
      <c r="F155" s="21" t="n">
        <f aca="false">E155-D155</f>
        <v>5.16057361376673</v>
      </c>
      <c r="G155" s="21"/>
      <c r="H155" s="24"/>
    </row>
    <row r="156" customFormat="false" ht="16" hidden="false" customHeight="false" outlineLevel="0" collapsed="false">
      <c r="A156" s="0" t="s">
        <v>214</v>
      </c>
      <c r="B156" s="21" t="n">
        <v>-53.54</v>
      </c>
      <c r="C156" s="21" t="n">
        <f aca="false">B156/4.184</f>
        <v>-12.7963671128107</v>
      </c>
      <c r="D156" s="75" t="n">
        <v>-12.1963671128107</v>
      </c>
      <c r="E156" s="23" t="n">
        <v>-4.16</v>
      </c>
      <c r="F156" s="21" t="n">
        <f aca="false">E156-D156</f>
        <v>8.03636711281071</v>
      </c>
      <c r="G156" s="21"/>
      <c r="H156" s="24"/>
    </row>
    <row r="157" customFormat="false" ht="16" hidden="false" customHeight="false" outlineLevel="0" collapsed="false">
      <c r="A157" s="0" t="s">
        <v>215</v>
      </c>
      <c r="B157" s="21" t="n">
        <v>-49.45</v>
      </c>
      <c r="C157" s="21" t="n">
        <f aca="false">B157/4.184</f>
        <v>-11.8188336520076</v>
      </c>
      <c r="D157" s="75" t="n">
        <v>-11.2188336520076</v>
      </c>
      <c r="E157" s="23" t="n">
        <v>-4.39</v>
      </c>
      <c r="F157" s="21" t="n">
        <f aca="false">E157-D157</f>
        <v>6.82883365200765</v>
      </c>
      <c r="G157" s="21"/>
      <c r="H157" s="24"/>
    </row>
    <row r="158" customFormat="false" ht="16" hidden="false" customHeight="false" outlineLevel="0" collapsed="false">
      <c r="A158" s="0" t="s">
        <v>216</v>
      </c>
      <c r="B158" s="21" t="n">
        <v>-50.07</v>
      </c>
      <c r="C158" s="21" t="n">
        <f aca="false">B158/4.184</f>
        <v>-11.967017208413</v>
      </c>
      <c r="D158" s="75" t="n">
        <v>-11.367017208413</v>
      </c>
      <c r="E158" s="23" t="n">
        <v>-4.31</v>
      </c>
      <c r="F158" s="21" t="n">
        <f aca="false">E158-D158</f>
        <v>7.057017208413</v>
      </c>
      <c r="G158" s="21"/>
      <c r="H158" s="24"/>
    </row>
    <row r="159" customFormat="false" ht="16" hidden="false" customHeight="false" outlineLevel="0" collapsed="false">
      <c r="A159" s="0" t="s">
        <v>217</v>
      </c>
      <c r="B159" s="21" t="n">
        <v>-50.33</v>
      </c>
      <c r="C159" s="21" t="n">
        <f aca="false">B159/4.184</f>
        <v>-12.0291586998088</v>
      </c>
      <c r="D159" s="75" t="n">
        <v>-11.4291586998088</v>
      </c>
      <c r="E159" s="23" t="n">
        <v>-6.62</v>
      </c>
      <c r="F159" s="21" t="n">
        <f aca="false">E159-D159</f>
        <v>4.8091586998088</v>
      </c>
      <c r="G159" s="21"/>
      <c r="H159" s="24"/>
    </row>
    <row r="160" customFormat="false" ht="16" hidden="false" customHeight="false" outlineLevel="0" collapsed="false">
      <c r="A160" s="0" t="s">
        <v>218</v>
      </c>
      <c r="B160" s="21" t="n">
        <v>-46.23</v>
      </c>
      <c r="C160" s="21" t="n">
        <f aca="false">B160/4.184</f>
        <v>-11.0492351816444</v>
      </c>
      <c r="D160" s="75" t="n">
        <v>-10.4492351816444</v>
      </c>
      <c r="E160" s="23" t="n">
        <v>-4.01</v>
      </c>
      <c r="F160" s="21" t="n">
        <f aca="false">E160-D160</f>
        <v>6.43923518164436</v>
      </c>
      <c r="G160" s="21"/>
      <c r="H160" s="24"/>
    </row>
    <row r="161" customFormat="false" ht="16" hidden="false" customHeight="false" outlineLevel="0" collapsed="false">
      <c r="A161" s="0" t="s">
        <v>219</v>
      </c>
      <c r="B161" s="21" t="n">
        <v>-68.07</v>
      </c>
      <c r="C161" s="21" t="n">
        <f aca="false">B161/4.184</f>
        <v>-16.269120458891</v>
      </c>
      <c r="D161" s="75" t="n">
        <v>-15.669120458891</v>
      </c>
      <c r="E161" s="23" t="n">
        <v>-7.13</v>
      </c>
      <c r="F161" s="21" t="n">
        <f aca="false">E161-D161</f>
        <v>8.53912045889101</v>
      </c>
      <c r="G161" s="21"/>
      <c r="H161" s="24"/>
    </row>
  </sheetData>
  <mergeCells count="16">
    <mergeCell ref="L1:T1"/>
    <mergeCell ref="G2:G7"/>
    <mergeCell ref="H2:H161"/>
    <mergeCell ref="L2:T2"/>
    <mergeCell ref="L3:T3"/>
    <mergeCell ref="L4:T4"/>
    <mergeCell ref="L5:T5"/>
    <mergeCell ref="L6:T6"/>
    <mergeCell ref="L7:T7"/>
    <mergeCell ref="G8:G11"/>
    <mergeCell ref="L8:T8"/>
    <mergeCell ref="L9:T9"/>
    <mergeCell ref="L10:T10"/>
    <mergeCell ref="L11:T11"/>
    <mergeCell ref="L12:T12"/>
    <mergeCell ref="L13:T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11"/>
  <sheetViews>
    <sheetView windowProtection="false" showFormulas="false" showGridLines="true" showRowColHeaders="true" showZeros="true" rightToLeft="false" tabSelected="false" showOutlineSymbols="true" defaultGridColor="true" view="normal" topLeftCell="A465" colorId="64" zoomScale="65" zoomScaleNormal="65" zoomScalePageLayoutView="100" workbookViewId="0">
      <selection pane="topLeft" activeCell="H498" activeCellId="0" sqref="H498"/>
    </sheetView>
  </sheetViews>
  <sheetFormatPr defaultRowHeight="16"/>
  <cols>
    <col collapsed="false" hidden="false" max="1" min="1" style="76" width="31.5555555555556"/>
    <col collapsed="false" hidden="false" max="2" min="2" style="76" width="8.32962962962963"/>
    <col collapsed="false" hidden="false" max="7" min="3" style="76" width="11.0740740740741"/>
    <col collapsed="false" hidden="false" max="8" min="8" style="76" width="31.5555555555556"/>
    <col collapsed="false" hidden="false" max="12" min="9" style="77" width="11.0740740740741"/>
    <col collapsed="false" hidden="false" max="13" min="13" style="76" width="19.1074074074074"/>
    <col collapsed="false" hidden="false" max="1025" min="14" style="76" width="11.0740740740741"/>
  </cols>
  <sheetData>
    <row r="1" customFormat="false" ht="16" hidden="false" customHeight="false" outlineLevel="0" collapsed="false">
      <c r="A1" s="78" t="s">
        <v>220</v>
      </c>
      <c r="B1" s="77" t="n">
        <v>-1.95</v>
      </c>
      <c r="C1" s="77" t="n">
        <v>244.325</v>
      </c>
      <c r="D1" s="77" t="n">
        <v>85.723</v>
      </c>
      <c r="E1" s="77" t="n">
        <v>0.02</v>
      </c>
      <c r="F1" s="77" t="n">
        <v>-1.77</v>
      </c>
      <c r="G1" s="77" t="n">
        <v>1.79</v>
      </c>
      <c r="H1" s="76" t="s">
        <v>7</v>
      </c>
      <c r="I1" s="77" t="n">
        <v>-6.34</v>
      </c>
      <c r="J1" s="77" t="n">
        <v>-16.589292543021</v>
      </c>
      <c r="K1" s="77" t="n">
        <v>10.249292543021</v>
      </c>
      <c r="L1" s="77" t="n">
        <v>96.8451242829828</v>
      </c>
      <c r="M1" s="79" t="s">
        <v>56</v>
      </c>
      <c r="N1" s="80" t="n">
        <v>1.99</v>
      </c>
      <c r="O1" s="80" t="n">
        <v>-2.53</v>
      </c>
      <c r="P1" s="80" t="n">
        <v>4.52</v>
      </c>
      <c r="Q1" s="80" t="n">
        <v>52.5812619502868</v>
      </c>
      <c r="R1" s="81" t="s">
        <v>221</v>
      </c>
      <c r="S1" s="82" t="n">
        <v>1.94</v>
      </c>
      <c r="T1" s="83" t="n">
        <v>-1.98</v>
      </c>
      <c r="U1" s="83" t="n">
        <v>3.92</v>
      </c>
      <c r="V1" s="84" t="n">
        <v>33.9</v>
      </c>
    </row>
    <row r="2" customFormat="false" ht="16" hidden="false" customHeight="false" outlineLevel="0" collapsed="false">
      <c r="A2" s="78" t="s">
        <v>222</v>
      </c>
      <c r="B2" s="77" t="n">
        <v>-0.03</v>
      </c>
      <c r="C2" s="77" t="n">
        <v>276.281</v>
      </c>
      <c r="D2" s="77" t="n">
        <v>116.451</v>
      </c>
      <c r="E2" s="77" t="n">
        <v>1.24</v>
      </c>
      <c r="F2" s="77" t="n">
        <v>-0.95</v>
      </c>
      <c r="G2" s="77" t="n">
        <v>2.19</v>
      </c>
      <c r="H2" s="76" t="s">
        <v>9</v>
      </c>
      <c r="I2" s="77" t="n">
        <v>-4.84</v>
      </c>
      <c r="J2" s="77" t="n">
        <v>-13.5826003824092</v>
      </c>
      <c r="K2" s="77" t="n">
        <v>8.74260038240918</v>
      </c>
      <c r="L2" s="77" t="n">
        <v>57.8393881453155</v>
      </c>
      <c r="M2" s="79" t="s">
        <v>88</v>
      </c>
      <c r="N2" s="80" t="n">
        <v>-9.71</v>
      </c>
      <c r="O2" s="80" t="n">
        <v>-16.27</v>
      </c>
      <c r="P2" s="80" t="n">
        <v>6.56</v>
      </c>
      <c r="Q2" s="80" t="n">
        <v>26.0038240917782</v>
      </c>
      <c r="R2" s="81" t="s">
        <v>164</v>
      </c>
      <c r="S2" s="82" t="n">
        <v>-9.68</v>
      </c>
      <c r="T2" s="83" t="n">
        <v>-16.01</v>
      </c>
      <c r="U2" s="83" t="n">
        <v>6.33</v>
      </c>
      <c r="V2" s="84" t="n">
        <v>6</v>
      </c>
    </row>
    <row r="3" customFormat="false" ht="16" hidden="false" customHeight="false" outlineLevel="0" collapsed="false">
      <c r="A3" s="78" t="s">
        <v>223</v>
      </c>
      <c r="B3" s="77" t="n">
        <v>-0.4</v>
      </c>
      <c r="C3" s="77" t="n">
        <v>289.875</v>
      </c>
      <c r="D3" s="77" t="n">
        <v>117.456</v>
      </c>
      <c r="E3" s="77" t="n">
        <v>1.68</v>
      </c>
      <c r="F3" s="77" t="n">
        <v>-0.97</v>
      </c>
      <c r="G3" s="77" t="n">
        <v>2.65</v>
      </c>
      <c r="H3" s="76" t="s">
        <v>11</v>
      </c>
      <c r="I3" s="77" t="n">
        <v>-9.3</v>
      </c>
      <c r="J3" s="77" t="n">
        <v>-16.6801147227533</v>
      </c>
      <c r="K3" s="77" t="n">
        <v>7.38011472275334</v>
      </c>
      <c r="L3" s="77" t="n">
        <v>27.2227533460803</v>
      </c>
      <c r="M3" s="79" t="s">
        <v>141</v>
      </c>
      <c r="N3" s="80" t="n">
        <v>-1.24</v>
      </c>
      <c r="O3" s="80" t="n">
        <v>-5.22</v>
      </c>
      <c r="P3" s="80" t="n">
        <v>3.98</v>
      </c>
      <c r="Q3" s="80" t="n">
        <v>69.7</v>
      </c>
      <c r="R3" s="81" t="s">
        <v>167</v>
      </c>
      <c r="S3" s="82" t="n">
        <v>-1.24</v>
      </c>
      <c r="T3" s="83" t="n">
        <v>-5.71</v>
      </c>
      <c r="U3" s="83" t="n">
        <v>4.47</v>
      </c>
      <c r="V3" s="84" t="n">
        <v>50.9</v>
      </c>
    </row>
    <row r="4" customFormat="false" ht="16" hidden="false" customHeight="false" outlineLevel="0" collapsed="false">
      <c r="A4" s="78" t="s">
        <v>224</v>
      </c>
      <c r="B4" s="77" t="n">
        <v>0.34</v>
      </c>
      <c r="C4" s="77" t="n">
        <v>388.135</v>
      </c>
      <c r="D4" s="77" t="n">
        <v>183.307</v>
      </c>
      <c r="E4" s="77" t="n">
        <v>1.66</v>
      </c>
      <c r="F4" s="77" t="n">
        <v>-0.97</v>
      </c>
      <c r="G4" s="77" t="n">
        <v>2.63</v>
      </c>
      <c r="H4" s="76" t="s">
        <v>15</v>
      </c>
      <c r="I4" s="77" t="n">
        <v>-5.06</v>
      </c>
      <c r="J4" s="77" t="n">
        <v>-10.8651051625239</v>
      </c>
      <c r="K4" s="77" t="n">
        <v>5.8051051625239</v>
      </c>
      <c r="L4" s="77" t="n">
        <v>30.5449330783939</v>
      </c>
      <c r="M4" s="79" t="s">
        <v>60</v>
      </c>
      <c r="N4" s="80" t="n">
        <v>2.07</v>
      </c>
      <c r="O4" s="80" t="n">
        <v>-5.59</v>
      </c>
      <c r="P4" s="80" t="n">
        <v>7.66</v>
      </c>
      <c r="Q4" s="80" t="n">
        <v>92.0172084130019</v>
      </c>
      <c r="R4" s="81" t="s">
        <v>170</v>
      </c>
      <c r="S4" s="82" t="n">
        <v>2.15</v>
      </c>
      <c r="T4" s="83" t="n">
        <v>-4.09</v>
      </c>
      <c r="U4" s="83" t="n">
        <v>6.24</v>
      </c>
      <c r="V4" s="84" t="n">
        <v>74.1</v>
      </c>
    </row>
    <row r="5" customFormat="false" ht="16" hidden="false" customHeight="false" outlineLevel="0" collapsed="false">
      <c r="A5" s="78" t="s">
        <v>225</v>
      </c>
      <c r="B5" s="77" t="n">
        <v>0.18</v>
      </c>
      <c r="C5" s="77" t="n">
        <v>355.55</v>
      </c>
      <c r="D5" s="77" t="n">
        <v>161.361</v>
      </c>
      <c r="E5" s="77" t="n">
        <v>1.78</v>
      </c>
      <c r="F5" s="77" t="n">
        <v>-0.97</v>
      </c>
      <c r="G5" s="77" t="n">
        <v>2.75</v>
      </c>
      <c r="H5" s="76" t="s">
        <v>17</v>
      </c>
      <c r="I5" s="77" t="n">
        <v>-6.25</v>
      </c>
      <c r="J5" s="77" t="n">
        <v>-17.0003824091778</v>
      </c>
      <c r="K5" s="77" t="n">
        <v>10.7503824091778</v>
      </c>
      <c r="L5" s="77" t="n">
        <v>92.9015296367113</v>
      </c>
      <c r="M5" s="79" t="s">
        <v>14</v>
      </c>
      <c r="N5" s="80" t="n">
        <v>2.32</v>
      </c>
      <c r="O5" s="80" t="n">
        <v>-5.18</v>
      </c>
      <c r="P5" s="80" t="n">
        <v>7.5</v>
      </c>
      <c r="Q5" s="80" t="n">
        <v>88.5755258126195</v>
      </c>
      <c r="R5" s="81" t="s">
        <v>172</v>
      </c>
      <c r="S5" s="82" t="n">
        <v>2.27</v>
      </c>
      <c r="T5" s="83" t="n">
        <v>-4.09</v>
      </c>
      <c r="U5" s="83" t="n">
        <v>6.36</v>
      </c>
      <c r="V5" s="84" t="n">
        <v>69.3</v>
      </c>
    </row>
    <row r="6" customFormat="false" ht="16" hidden="false" customHeight="false" outlineLevel="0" collapsed="false">
      <c r="A6" s="78" t="s">
        <v>226</v>
      </c>
      <c r="B6" s="77" t="n">
        <v>0.52</v>
      </c>
      <c r="C6" s="77" t="n">
        <v>420.713</v>
      </c>
      <c r="D6" s="77" t="n">
        <v>205.205</v>
      </c>
      <c r="E6" s="77" t="n">
        <v>1.92</v>
      </c>
      <c r="F6" s="77" t="n">
        <v>-0.97</v>
      </c>
      <c r="G6" s="77" t="n">
        <v>2.89</v>
      </c>
      <c r="H6" s="76" t="s">
        <v>19</v>
      </c>
      <c r="I6" s="77" t="n">
        <v>-6.69</v>
      </c>
      <c r="J6" s="77" t="n">
        <v>-15.2604206500956</v>
      </c>
      <c r="K6" s="77" t="n">
        <v>8.5704206500956</v>
      </c>
      <c r="L6" s="77" t="n">
        <v>62.7629063097514</v>
      </c>
      <c r="M6" s="79" t="s">
        <v>142</v>
      </c>
      <c r="N6" s="80" t="n">
        <v>-1.5</v>
      </c>
      <c r="O6" s="80" t="n">
        <v>-7.97</v>
      </c>
      <c r="P6" s="80" t="n">
        <v>6.47</v>
      </c>
      <c r="Q6" s="80" t="n">
        <v>39.8</v>
      </c>
      <c r="R6" s="81" t="s">
        <v>174</v>
      </c>
      <c r="S6" s="82" t="n">
        <v>-1.48</v>
      </c>
      <c r="T6" s="83" t="n">
        <v>-8.27</v>
      </c>
      <c r="U6" s="83" t="n">
        <v>6.79</v>
      </c>
      <c r="V6" s="84" t="n">
        <v>20.6</v>
      </c>
    </row>
    <row r="7" customFormat="false" ht="16" hidden="false" customHeight="false" outlineLevel="0" collapsed="false">
      <c r="A7" s="78" t="s">
        <v>227</v>
      </c>
      <c r="B7" s="77" t="n">
        <v>-0.1</v>
      </c>
      <c r="C7" s="77" t="n">
        <v>323.153</v>
      </c>
      <c r="D7" s="77" t="n">
        <v>139.587</v>
      </c>
      <c r="E7" s="77" t="n">
        <v>1.48</v>
      </c>
      <c r="F7" s="77" t="n">
        <v>-0.96</v>
      </c>
      <c r="G7" s="77" t="n">
        <v>2.44</v>
      </c>
      <c r="H7" s="76" t="s">
        <v>21</v>
      </c>
      <c r="I7" s="77" t="n">
        <v>-6.76</v>
      </c>
      <c r="J7" s="77" t="n">
        <v>-13.8455066921606</v>
      </c>
      <c r="K7" s="77" t="n">
        <v>7.08550669216061</v>
      </c>
      <c r="L7" s="77" t="n">
        <v>44.6223709369025</v>
      </c>
      <c r="M7" s="79" t="s">
        <v>80</v>
      </c>
      <c r="N7" s="80" t="n">
        <v>-0.89</v>
      </c>
      <c r="O7" s="80" t="n">
        <v>-8.08</v>
      </c>
      <c r="P7" s="80" t="n">
        <v>7.19</v>
      </c>
      <c r="Q7" s="80" t="n">
        <v>85.8030592734226</v>
      </c>
      <c r="R7" s="85" t="s">
        <v>175</v>
      </c>
      <c r="S7" s="82" t="n">
        <v>-0.76</v>
      </c>
      <c r="T7" s="83" t="n">
        <v>-6.05</v>
      </c>
      <c r="U7" s="83" t="n">
        <v>5.28</v>
      </c>
      <c r="V7" s="84" t="n">
        <v>68.1</v>
      </c>
    </row>
    <row r="8" customFormat="false" ht="16" hidden="false" customHeight="false" outlineLevel="0" collapsed="false">
      <c r="A8" s="78" t="s">
        <v>228</v>
      </c>
      <c r="B8" s="77" t="n">
        <v>-0.56</v>
      </c>
      <c r="C8" s="77" t="n">
        <v>257.357</v>
      </c>
      <c r="D8" s="77" t="n">
        <v>95.551</v>
      </c>
      <c r="E8" s="77" t="n">
        <v>1.29</v>
      </c>
      <c r="F8" s="77" t="n">
        <v>-0.98</v>
      </c>
      <c r="G8" s="77" t="n">
        <v>2.27</v>
      </c>
      <c r="H8" s="76" t="s">
        <v>8</v>
      </c>
      <c r="I8" s="77" t="n">
        <v>-4.43</v>
      </c>
      <c r="J8" s="77" t="n">
        <v>-15.7718929254302</v>
      </c>
      <c r="K8" s="77" t="n">
        <v>11.3418929254302</v>
      </c>
      <c r="L8" s="77" t="n">
        <v>96.7973231357552</v>
      </c>
      <c r="M8" s="79" t="s">
        <v>58</v>
      </c>
      <c r="N8" s="80" t="n">
        <v>-5.1</v>
      </c>
      <c r="O8" s="80" t="n">
        <v>-10.19</v>
      </c>
      <c r="P8" s="80" t="n">
        <v>5.09</v>
      </c>
      <c r="Q8" s="80" t="n">
        <v>27.3422562141491</v>
      </c>
      <c r="R8" s="81" t="s">
        <v>177</v>
      </c>
      <c r="S8" s="82" t="n">
        <v>-5.07</v>
      </c>
      <c r="T8" s="83" t="n">
        <v>-10.28</v>
      </c>
      <c r="U8" s="83" t="n">
        <v>5.21</v>
      </c>
      <c r="V8" s="84" t="n">
        <v>10.5</v>
      </c>
    </row>
    <row r="9" customFormat="false" ht="16" hidden="false" customHeight="false" outlineLevel="0" collapsed="false">
      <c r="A9" s="78" t="s">
        <v>229</v>
      </c>
      <c r="B9" s="77" t="n">
        <v>0.06</v>
      </c>
      <c r="C9" s="77" t="n">
        <v>241.315</v>
      </c>
      <c r="D9" s="77" t="n">
        <v>87.524</v>
      </c>
      <c r="E9" s="77" t="n">
        <v>0.16</v>
      </c>
      <c r="F9" s="77" t="n">
        <v>-2.27</v>
      </c>
      <c r="G9" s="77" t="n">
        <v>2.43</v>
      </c>
      <c r="H9" s="76" t="s">
        <v>10</v>
      </c>
      <c r="I9" s="77" t="n">
        <v>-4.5</v>
      </c>
      <c r="J9" s="77" t="n">
        <v>-13.7881453154876</v>
      </c>
      <c r="K9" s="77" t="n">
        <v>9.28814531548757</v>
      </c>
      <c r="L9" s="77" t="n">
        <v>78.8718929254302</v>
      </c>
      <c r="M9" s="79" t="s">
        <v>43</v>
      </c>
      <c r="N9" s="80" t="n">
        <v>-5</v>
      </c>
      <c r="O9" s="80" t="n">
        <v>-11.97</v>
      </c>
      <c r="P9" s="80" t="n">
        <v>6.97</v>
      </c>
      <c r="Q9" s="80" t="n">
        <v>47.5621414913958</v>
      </c>
      <c r="R9" s="81" t="s">
        <v>178</v>
      </c>
      <c r="S9" s="82" t="n">
        <v>-4.88</v>
      </c>
      <c r="T9" s="83" t="n">
        <v>-10.76</v>
      </c>
      <c r="U9" s="83" t="n">
        <v>5.88</v>
      </c>
      <c r="V9" s="84" t="n">
        <v>29.2</v>
      </c>
    </row>
    <row r="10" customFormat="false" ht="16" hidden="false" customHeight="false" outlineLevel="0" collapsed="false">
      <c r="A10" s="78" t="s">
        <v>230</v>
      </c>
      <c r="B10" s="77" t="n">
        <v>-0.16</v>
      </c>
      <c r="C10" s="77" t="n">
        <v>284.338</v>
      </c>
      <c r="D10" s="77" t="n">
        <v>113.875</v>
      </c>
      <c r="E10" s="77" t="n">
        <v>0.99</v>
      </c>
      <c r="F10" s="77" t="n">
        <v>-1.22</v>
      </c>
      <c r="G10" s="77" t="n">
        <v>2.21</v>
      </c>
      <c r="H10" s="76" t="s">
        <v>12</v>
      </c>
      <c r="I10" s="77" t="n">
        <v>-4.47</v>
      </c>
      <c r="J10" s="77" t="n">
        <v>-14.7202676864245</v>
      </c>
      <c r="K10" s="77" t="n">
        <v>10.2502676864245</v>
      </c>
      <c r="L10" s="77" t="n">
        <v>84.3690248565965</v>
      </c>
      <c r="M10" s="79" t="s">
        <v>148</v>
      </c>
      <c r="N10" s="80" t="n">
        <v>-5.88</v>
      </c>
      <c r="O10" s="80" t="n">
        <v>-14.46</v>
      </c>
      <c r="P10" s="80" t="n">
        <v>8.58</v>
      </c>
      <c r="Q10" s="80" t="n">
        <v>99.1</v>
      </c>
      <c r="R10" s="81" t="s">
        <v>179</v>
      </c>
      <c r="S10" s="82" t="n">
        <v>-5.88</v>
      </c>
      <c r="T10" s="83" t="n">
        <v>-14.05</v>
      </c>
      <c r="U10" s="83" t="n">
        <v>8.17</v>
      </c>
      <c r="V10" s="84" t="n">
        <v>80.3</v>
      </c>
    </row>
    <row r="11" customFormat="false" ht="16" hidden="false" customHeight="false" outlineLevel="0" collapsed="false">
      <c r="A11" s="78" t="s">
        <v>231</v>
      </c>
      <c r="B11" s="77" t="n">
        <v>0.29</v>
      </c>
      <c r="C11" s="77" t="n">
        <v>382.626</v>
      </c>
      <c r="D11" s="77" t="n">
        <v>179.739</v>
      </c>
      <c r="E11" s="77" t="n">
        <v>1.53</v>
      </c>
      <c r="F11" s="77" t="n">
        <v>-1.21</v>
      </c>
      <c r="G11" s="77" t="n">
        <v>2.74</v>
      </c>
      <c r="H11" s="76" t="s">
        <v>14</v>
      </c>
      <c r="I11" s="77" t="n">
        <v>2.32</v>
      </c>
      <c r="J11" s="77" t="n">
        <v>-5.18393881453155</v>
      </c>
      <c r="K11" s="77" t="n">
        <v>7.50393881453155</v>
      </c>
      <c r="L11" s="77" t="n">
        <v>88.4321223709369</v>
      </c>
      <c r="M11" s="79" t="s">
        <v>112</v>
      </c>
      <c r="N11" s="80" t="n">
        <v>-6.13</v>
      </c>
      <c r="O11" s="80" t="n">
        <v>-14.13</v>
      </c>
      <c r="P11" s="80" t="n">
        <v>8</v>
      </c>
      <c r="Q11" s="80" t="n">
        <v>62.0219885277247</v>
      </c>
      <c r="R11" s="81" t="s">
        <v>180</v>
      </c>
      <c r="S11" s="82" t="n">
        <v>-6.12</v>
      </c>
      <c r="T11" s="83" t="n">
        <v>-13.72</v>
      </c>
      <c r="U11" s="83" t="n">
        <v>7.6</v>
      </c>
      <c r="V11" s="84" t="n">
        <v>41.6</v>
      </c>
    </row>
    <row r="12" customFormat="false" ht="16" hidden="false" customHeight="false" outlineLevel="0" collapsed="false">
      <c r="A12" s="78" t="s">
        <v>232</v>
      </c>
      <c r="B12" s="77" t="n">
        <v>0</v>
      </c>
      <c r="C12" s="77" t="n">
        <v>346.028</v>
      </c>
      <c r="D12" s="77" t="n">
        <v>157.524</v>
      </c>
      <c r="E12" s="77" t="n">
        <v>1.23</v>
      </c>
      <c r="F12" s="77" t="n">
        <v>-1.23</v>
      </c>
      <c r="G12" s="77" t="n">
        <v>2.46</v>
      </c>
      <c r="H12" s="76" t="s">
        <v>29</v>
      </c>
      <c r="I12" s="77" t="n">
        <v>-4.63</v>
      </c>
      <c r="J12" s="77" t="n">
        <v>-12.4497131931166</v>
      </c>
      <c r="K12" s="77" t="n">
        <v>7.81971319311664</v>
      </c>
      <c r="L12" s="77" t="n">
        <v>64.5315487571702</v>
      </c>
      <c r="M12" s="79" t="s">
        <v>78</v>
      </c>
      <c r="N12" s="80" t="n">
        <v>1.96</v>
      </c>
      <c r="O12" s="80" t="n">
        <v>-4.87</v>
      </c>
      <c r="P12" s="80" t="n">
        <v>6.83</v>
      </c>
      <c r="Q12" s="80" t="n">
        <v>78.8718929254302</v>
      </c>
      <c r="R12" s="81" t="s">
        <v>181</v>
      </c>
      <c r="S12" s="82" t="n">
        <v>1.98</v>
      </c>
      <c r="T12" s="83" t="n">
        <v>-3.27</v>
      </c>
      <c r="U12" s="83" t="n">
        <v>5.26</v>
      </c>
      <c r="V12" s="84" t="n">
        <v>58.8</v>
      </c>
    </row>
    <row r="13" customFormat="false" ht="16" hidden="false" customHeight="false" outlineLevel="0" collapsed="false">
      <c r="A13" s="78" t="s">
        <v>233</v>
      </c>
      <c r="B13" s="77" t="n">
        <v>-0.07</v>
      </c>
      <c r="C13" s="77" t="n">
        <v>314.347</v>
      </c>
      <c r="D13" s="77" t="n">
        <v>135.85</v>
      </c>
      <c r="E13" s="77" t="n">
        <v>1.18</v>
      </c>
      <c r="F13" s="77" t="n">
        <v>-1.22</v>
      </c>
      <c r="G13" s="77" t="n">
        <v>2.4</v>
      </c>
      <c r="H13" s="76" t="s">
        <v>31</v>
      </c>
      <c r="I13" s="77" t="n">
        <v>-6.4</v>
      </c>
      <c r="J13" s="77" t="n">
        <v>-16.1184512428298</v>
      </c>
      <c r="K13" s="77" t="n">
        <v>9.71845124282983</v>
      </c>
      <c r="L13" s="77" t="n">
        <v>78.1548757170172</v>
      </c>
    </row>
    <row r="14" customFormat="false" ht="16" hidden="false" customHeight="false" outlineLevel="0" collapsed="false">
      <c r="A14" s="78" t="s">
        <v>234</v>
      </c>
      <c r="B14" s="77" t="n">
        <v>-0.33</v>
      </c>
      <c r="C14" s="77" t="n">
        <v>248.581</v>
      </c>
      <c r="D14" s="77" t="n">
        <v>91.94</v>
      </c>
      <c r="E14" s="77" t="n">
        <v>0.92</v>
      </c>
      <c r="F14" s="77" t="n">
        <v>-1.25</v>
      </c>
      <c r="G14" s="77" t="n">
        <v>2.17</v>
      </c>
      <c r="H14" s="76" t="s">
        <v>16</v>
      </c>
      <c r="I14" s="77" t="n">
        <v>2.51</v>
      </c>
      <c r="J14" s="77" t="n">
        <v>-5.39904397705545</v>
      </c>
      <c r="K14" s="77" t="n">
        <v>7.90904397705545</v>
      </c>
      <c r="L14" s="77" t="n">
        <v>117.112810707457</v>
      </c>
    </row>
    <row r="15" customFormat="false" ht="16" hidden="false" customHeight="false" outlineLevel="0" collapsed="false">
      <c r="A15" s="78" t="s">
        <v>235</v>
      </c>
      <c r="B15" s="77" t="n">
        <v>-2.4</v>
      </c>
      <c r="C15" s="77" t="n">
        <v>380.458</v>
      </c>
      <c r="D15" s="77" t="n">
        <v>189.821</v>
      </c>
      <c r="E15" s="77" t="n">
        <v>-3</v>
      </c>
      <c r="F15" s="77" t="n">
        <v>-4.61</v>
      </c>
      <c r="G15" s="77" t="n">
        <v>1.61</v>
      </c>
      <c r="H15" s="76" t="s">
        <v>34</v>
      </c>
      <c r="I15" s="77" t="n">
        <v>-2.74</v>
      </c>
      <c r="J15" s="77" t="n">
        <v>-12.0673040152964</v>
      </c>
      <c r="K15" s="77" t="n">
        <v>9.32730401529637</v>
      </c>
      <c r="L15" s="77" t="n">
        <v>58.1022944550669</v>
      </c>
    </row>
    <row r="16" customFormat="false" ht="16" hidden="false" customHeight="false" outlineLevel="0" collapsed="false">
      <c r="A16" s="78" t="s">
        <v>236</v>
      </c>
      <c r="B16" s="77" t="n">
        <v>-0.25</v>
      </c>
      <c r="C16" s="77" t="n">
        <v>298.809</v>
      </c>
      <c r="D16" s="77" t="n">
        <v>123.616</v>
      </c>
      <c r="E16" s="77" t="n">
        <v>0.58</v>
      </c>
      <c r="F16" s="77" t="n">
        <v>-1.83</v>
      </c>
      <c r="G16" s="77" t="n">
        <v>2.41</v>
      </c>
      <c r="H16" s="76" t="s">
        <v>36</v>
      </c>
      <c r="I16" s="77" t="n">
        <v>-4.59</v>
      </c>
      <c r="J16" s="77" t="n">
        <v>-14.2111854684512</v>
      </c>
      <c r="K16" s="77" t="n">
        <v>9.62118546845124</v>
      </c>
      <c r="L16" s="77" t="n">
        <v>75.5497131931166</v>
      </c>
    </row>
    <row r="17" customFormat="false" ht="16" hidden="false" customHeight="false" outlineLevel="0" collapsed="false">
      <c r="A17" s="78" t="s">
        <v>237</v>
      </c>
      <c r="B17" s="77" t="n">
        <v>0.27</v>
      </c>
      <c r="C17" s="77" t="n">
        <v>397.16</v>
      </c>
      <c r="D17" s="77" t="n">
        <v>189.511</v>
      </c>
      <c r="E17" s="77" t="n">
        <v>1.19</v>
      </c>
      <c r="F17" s="77" t="n">
        <v>-1.8</v>
      </c>
      <c r="G17" s="77" t="n">
        <v>2.99</v>
      </c>
      <c r="H17" s="76" t="s">
        <v>148</v>
      </c>
      <c r="I17" s="77" t="n">
        <v>-5.88</v>
      </c>
      <c r="J17" s="77" t="n">
        <v>-14.46</v>
      </c>
      <c r="K17" s="77" t="n">
        <v>8.58</v>
      </c>
      <c r="L17" s="77" t="n">
        <v>99.1</v>
      </c>
    </row>
    <row r="18" customFormat="false" ht="16" hidden="false" customHeight="false" outlineLevel="0" collapsed="false">
      <c r="A18" s="78" t="s">
        <v>238</v>
      </c>
      <c r="B18" s="77" t="n">
        <v>0.08</v>
      </c>
      <c r="C18" s="77" t="n">
        <v>364.533</v>
      </c>
      <c r="D18" s="77" t="n">
        <v>167.522</v>
      </c>
      <c r="E18" s="77" t="n">
        <v>0.66</v>
      </c>
      <c r="F18" s="77" t="n">
        <v>-1.81</v>
      </c>
      <c r="G18" s="77" t="n">
        <v>2.47</v>
      </c>
      <c r="H18" s="76" t="s">
        <v>38</v>
      </c>
      <c r="I18" s="77" t="n">
        <v>-4.77</v>
      </c>
      <c r="J18" s="77" t="n">
        <v>-12.6695984703633</v>
      </c>
      <c r="K18" s="77" t="n">
        <v>7.89959847036329</v>
      </c>
      <c r="L18" s="77" t="n">
        <v>67.0650095602294</v>
      </c>
    </row>
    <row r="19" customFormat="false" ht="16" hidden="false" customHeight="false" outlineLevel="0" collapsed="false">
      <c r="A19" s="78" t="s">
        <v>239</v>
      </c>
      <c r="B19" s="77" t="n">
        <v>-0.14</v>
      </c>
      <c r="C19" s="77" t="n">
        <v>332.149</v>
      </c>
      <c r="D19" s="77" t="n">
        <v>145.747</v>
      </c>
      <c r="E19" s="77" t="n">
        <v>0.66</v>
      </c>
      <c r="F19" s="77" t="n">
        <v>-1.82</v>
      </c>
      <c r="G19" s="77" t="n">
        <v>2.48</v>
      </c>
      <c r="H19" s="76" t="s">
        <v>38</v>
      </c>
      <c r="I19" s="77" t="n">
        <v>-4.77</v>
      </c>
      <c r="J19" s="77" t="n">
        <v>-11.880879541109</v>
      </c>
      <c r="K19" s="77" t="n">
        <v>7.11087954110899</v>
      </c>
      <c r="L19" s="77" t="n">
        <v>67.0650095602294</v>
      </c>
    </row>
    <row r="20" customFormat="false" ht="16" hidden="false" customHeight="false" outlineLevel="0" collapsed="false">
      <c r="A20" s="78" t="s">
        <v>240</v>
      </c>
      <c r="B20" s="77" t="n">
        <v>-0.53</v>
      </c>
      <c r="C20" s="77" t="n">
        <v>266.308</v>
      </c>
      <c r="D20" s="77" t="n">
        <v>101.727</v>
      </c>
      <c r="E20" s="77" t="n">
        <v>0</v>
      </c>
      <c r="F20" s="77" t="n">
        <v>-1.87</v>
      </c>
      <c r="G20" s="77" t="n">
        <v>1.87</v>
      </c>
      <c r="H20" s="76" t="s">
        <v>40</v>
      </c>
      <c r="I20" s="77" t="n">
        <v>-9.62</v>
      </c>
      <c r="J20" s="77" t="n">
        <v>-15.5759082217973</v>
      </c>
      <c r="K20" s="77" t="n">
        <v>5.95590822179733</v>
      </c>
      <c r="L20" s="77" t="n">
        <v>59.5363288718929</v>
      </c>
    </row>
    <row r="21" customFormat="false" ht="16" hidden="false" customHeight="false" outlineLevel="0" collapsed="false">
      <c r="A21" s="78" t="s">
        <v>241</v>
      </c>
      <c r="B21" s="77" t="n">
        <v>-8.41</v>
      </c>
      <c r="C21" s="77" t="n">
        <v>252.912</v>
      </c>
      <c r="D21" s="77" t="n">
        <v>91.948</v>
      </c>
      <c r="E21" s="77" t="n">
        <v>-6.33</v>
      </c>
      <c r="F21" s="77" t="n">
        <v>-7.06</v>
      </c>
      <c r="G21" s="77" t="n">
        <v>0.73</v>
      </c>
      <c r="H21" s="76" t="s">
        <v>42</v>
      </c>
      <c r="I21" s="77" t="n">
        <v>-3.05</v>
      </c>
      <c r="J21" s="77" t="n">
        <v>-10.8244741873805</v>
      </c>
      <c r="K21" s="77" t="n">
        <v>7.7744741873805</v>
      </c>
      <c r="L21" s="77" t="n">
        <v>66.9216061185468</v>
      </c>
    </row>
    <row r="22" customFormat="false" ht="16" hidden="false" customHeight="false" outlineLevel="0" collapsed="false">
      <c r="A22" s="78" t="s">
        <v>242</v>
      </c>
      <c r="B22" s="77" t="n">
        <v>-2.89</v>
      </c>
      <c r="C22" s="77" t="n">
        <v>263.801</v>
      </c>
      <c r="D22" s="77" t="n">
        <v>98.05</v>
      </c>
      <c r="E22" s="77" t="n">
        <v>-2.59</v>
      </c>
      <c r="F22" s="77" t="n">
        <v>-3.9</v>
      </c>
      <c r="G22" s="77" t="n">
        <v>1.31</v>
      </c>
      <c r="H22" s="76" t="s">
        <v>44</v>
      </c>
      <c r="I22" s="77" t="n">
        <v>-4.93</v>
      </c>
      <c r="J22" s="77" t="n">
        <v>-12.7102294455067</v>
      </c>
      <c r="K22" s="77" t="n">
        <v>7.78022944550669</v>
      </c>
      <c r="L22" s="77" t="n">
        <v>66.1328871892925</v>
      </c>
    </row>
    <row r="23" customFormat="false" ht="16" hidden="false" customHeight="false" outlineLevel="0" collapsed="false">
      <c r="A23" s="78" t="s">
        <v>243</v>
      </c>
      <c r="B23" s="77" t="n">
        <v>0.67</v>
      </c>
      <c r="C23" s="77" t="n">
        <v>312.121</v>
      </c>
      <c r="D23" s="77" t="n">
        <v>140.696</v>
      </c>
      <c r="E23" s="77" t="n">
        <v>1.33</v>
      </c>
      <c r="F23" s="77" t="n">
        <v>-0.66</v>
      </c>
      <c r="G23" s="77" t="n">
        <v>1.99</v>
      </c>
      <c r="H23" s="76" t="s">
        <v>46</v>
      </c>
      <c r="I23" s="77" t="n">
        <v>-10.64</v>
      </c>
      <c r="J23" s="77" t="n">
        <v>-15.8005736137667</v>
      </c>
      <c r="K23" s="77" t="n">
        <v>5.16057361376673</v>
      </c>
      <c r="L23" s="77" t="n">
        <v>55.736137667304</v>
      </c>
    </row>
    <row r="24" customFormat="false" ht="16" hidden="false" customHeight="false" outlineLevel="0" collapsed="false">
      <c r="A24" s="78" t="s">
        <v>244</v>
      </c>
      <c r="B24" s="77" t="n">
        <v>-2.44</v>
      </c>
      <c r="C24" s="77" t="n">
        <v>352.317</v>
      </c>
      <c r="D24" s="77" t="n">
        <v>166.681</v>
      </c>
      <c r="E24" s="77" t="n">
        <v>-3.24</v>
      </c>
      <c r="F24" s="77" t="n">
        <v>-4.52</v>
      </c>
      <c r="G24" s="77" t="n">
        <v>1.28</v>
      </c>
      <c r="H24" s="76" t="s">
        <v>48</v>
      </c>
      <c r="I24" s="77" t="n">
        <v>-3.15</v>
      </c>
      <c r="J24" s="77" t="n">
        <v>-11.2594646271511</v>
      </c>
      <c r="K24" s="77" t="n">
        <v>8.10946462715105</v>
      </c>
      <c r="L24" s="77" t="n">
        <v>93.0927342256214</v>
      </c>
    </row>
    <row r="25" customFormat="false" ht="16" hidden="false" customHeight="false" outlineLevel="0" collapsed="false">
      <c r="A25" s="78" t="s">
        <v>245</v>
      </c>
      <c r="B25" s="77" t="n">
        <v>-7.67</v>
      </c>
      <c r="C25" s="77" t="n">
        <v>333.263</v>
      </c>
      <c r="D25" s="77" t="n">
        <v>152.384</v>
      </c>
      <c r="E25" s="77" t="n">
        <v>-7.51</v>
      </c>
      <c r="F25" s="77" t="n">
        <v>-8.31</v>
      </c>
      <c r="G25" s="77" t="n">
        <v>0.8</v>
      </c>
      <c r="H25" s="76" t="s">
        <v>52</v>
      </c>
      <c r="I25" s="77" t="n">
        <v>-6.69</v>
      </c>
      <c r="J25" s="77" t="n">
        <v>-12.0195028680688</v>
      </c>
      <c r="K25" s="77" t="n">
        <v>5.32950286806883</v>
      </c>
      <c r="L25" s="77" t="n">
        <v>23.5420650095602</v>
      </c>
    </row>
    <row r="26" customFormat="false" ht="16" hidden="false" customHeight="false" outlineLevel="0" collapsed="false">
      <c r="A26" s="78" t="s">
        <v>246</v>
      </c>
      <c r="B26" s="77" t="n">
        <v>-7.28</v>
      </c>
      <c r="C26" s="77" t="n">
        <v>335.935</v>
      </c>
      <c r="D26" s="77" t="n">
        <v>154.764</v>
      </c>
      <c r="E26" s="77" t="n">
        <v>-7.76</v>
      </c>
      <c r="F26" s="77" t="n">
        <v>-8.63</v>
      </c>
      <c r="G26" s="77" t="n">
        <v>0.87</v>
      </c>
      <c r="H26" s="76" t="s">
        <v>54</v>
      </c>
      <c r="I26" s="77" t="n">
        <v>-3.95</v>
      </c>
      <c r="J26" s="77" t="n">
        <v>-13.4009560229446</v>
      </c>
      <c r="K26" s="77" t="n">
        <v>9.45095602294455</v>
      </c>
      <c r="L26" s="77" t="n">
        <v>47.9684512428298</v>
      </c>
    </row>
    <row r="27" customFormat="false" ht="16" hidden="false" customHeight="false" outlineLevel="0" collapsed="false">
      <c r="A27" s="78" t="s">
        <v>247</v>
      </c>
      <c r="B27" s="77" t="n">
        <v>-3.09</v>
      </c>
      <c r="C27" s="77" t="n">
        <v>300.987</v>
      </c>
      <c r="D27" s="77" t="n">
        <v>124.107</v>
      </c>
      <c r="E27" s="77" t="n">
        <v>-1.51</v>
      </c>
      <c r="F27" s="77" t="n">
        <v>-2.43</v>
      </c>
      <c r="G27" s="77" t="n">
        <v>0.92</v>
      </c>
      <c r="H27" s="76" t="s">
        <v>18</v>
      </c>
      <c r="I27" s="77" t="n">
        <v>-0.86</v>
      </c>
      <c r="J27" s="77" t="n">
        <v>-6.97648183556405</v>
      </c>
      <c r="K27" s="77" t="n">
        <v>6.11648183556405</v>
      </c>
      <c r="L27" s="77" t="n">
        <v>69.3116634799235</v>
      </c>
    </row>
    <row r="28" customFormat="false" ht="16" hidden="false" customHeight="false" outlineLevel="0" collapsed="false">
      <c r="A28" s="78" t="s">
        <v>248</v>
      </c>
      <c r="B28" s="77" t="n">
        <v>-2.82</v>
      </c>
      <c r="C28" s="77" t="n">
        <v>333.209</v>
      </c>
      <c r="D28" s="77" t="n">
        <v>145.935</v>
      </c>
      <c r="E28" s="77" t="n">
        <v>-1.29</v>
      </c>
      <c r="F28" s="77" t="n">
        <v>-2.4</v>
      </c>
      <c r="G28" s="77" t="n">
        <v>1.11</v>
      </c>
      <c r="H28" s="76" t="s">
        <v>57</v>
      </c>
      <c r="I28" s="77" t="n">
        <v>-0.82</v>
      </c>
      <c r="J28" s="77" t="n">
        <v>-5.50181644359465</v>
      </c>
      <c r="K28" s="77" t="n">
        <v>4.68181644359465</v>
      </c>
      <c r="L28" s="77" t="n">
        <v>47.9923518164436</v>
      </c>
    </row>
    <row r="29" customFormat="false" ht="16" hidden="false" customHeight="false" outlineLevel="0" collapsed="false">
      <c r="A29" s="78" t="s">
        <v>249</v>
      </c>
      <c r="B29" s="77" t="n">
        <v>-3.34</v>
      </c>
      <c r="C29" s="77" t="n">
        <v>268.515</v>
      </c>
      <c r="D29" s="77" t="n">
        <v>102.2</v>
      </c>
      <c r="E29" s="77" t="n">
        <v>-1.38</v>
      </c>
      <c r="F29" s="77" t="n">
        <v>-2.44</v>
      </c>
      <c r="G29" s="77" t="n">
        <v>1.06</v>
      </c>
      <c r="H29" s="76" t="s">
        <v>20</v>
      </c>
      <c r="I29" s="77" t="n">
        <v>1.38</v>
      </c>
      <c r="J29" s="77" t="n">
        <v>-5.35124282982792</v>
      </c>
      <c r="K29" s="77" t="n">
        <v>6.73124282982792</v>
      </c>
      <c r="L29" s="77" t="n">
        <v>93.2122370936903</v>
      </c>
    </row>
    <row r="30" customFormat="false" ht="16" hidden="false" customHeight="false" outlineLevel="0" collapsed="false">
      <c r="A30" s="78" t="s">
        <v>250</v>
      </c>
      <c r="B30" s="77" t="n">
        <v>-4.97</v>
      </c>
      <c r="C30" s="77" t="n">
        <v>370.845</v>
      </c>
      <c r="D30" s="77" t="n">
        <v>161.893</v>
      </c>
      <c r="E30" s="77" t="n">
        <v>-7.9</v>
      </c>
      <c r="F30" s="77" t="n">
        <v>-9.52</v>
      </c>
      <c r="G30" s="77" t="n">
        <v>1.62</v>
      </c>
      <c r="H30" s="76" t="s">
        <v>61</v>
      </c>
      <c r="I30" s="77" t="n">
        <v>0.61</v>
      </c>
      <c r="J30" s="77" t="n">
        <v>-5.85315487571702</v>
      </c>
      <c r="K30" s="77" t="n">
        <v>6.46315487571702</v>
      </c>
      <c r="L30" s="77" t="n">
        <v>138.790630975143</v>
      </c>
    </row>
    <row r="31" customFormat="false" ht="16" hidden="false" customHeight="false" outlineLevel="0" collapsed="false">
      <c r="A31" s="78" t="s">
        <v>251</v>
      </c>
      <c r="B31" s="77" t="n">
        <v>-0.84</v>
      </c>
      <c r="C31" s="77" t="n">
        <v>239.215</v>
      </c>
      <c r="D31" s="77" t="n">
        <v>84.571</v>
      </c>
      <c r="E31" s="77" t="n">
        <v>0.17</v>
      </c>
      <c r="F31" s="77" t="n">
        <v>-1.64</v>
      </c>
      <c r="G31" s="77" t="n">
        <v>1.81</v>
      </c>
      <c r="H31" s="76" t="s">
        <v>22</v>
      </c>
      <c r="I31" s="77" t="n">
        <v>-4.72</v>
      </c>
      <c r="J31" s="77" t="n">
        <v>-14.1514340344168</v>
      </c>
      <c r="K31" s="77" t="n">
        <v>9.43143403441682</v>
      </c>
      <c r="L31" s="77" t="n">
        <v>80.0669216061185</v>
      </c>
    </row>
    <row r="32" customFormat="false" ht="16" hidden="false" customHeight="false" outlineLevel="0" collapsed="false">
      <c r="A32" s="78" t="s">
        <v>252</v>
      </c>
      <c r="B32" s="77" t="n">
        <v>0.25</v>
      </c>
      <c r="C32" s="77" t="n">
        <v>229.294</v>
      </c>
      <c r="D32" s="77" t="n">
        <v>76.056</v>
      </c>
      <c r="E32" s="77" t="n">
        <v>1.24</v>
      </c>
      <c r="F32" s="77" t="n">
        <v>-0.85</v>
      </c>
      <c r="G32" s="77" t="n">
        <v>2.09</v>
      </c>
      <c r="H32" s="76" t="s">
        <v>23</v>
      </c>
      <c r="I32" s="77" t="n">
        <v>-4.62</v>
      </c>
      <c r="J32" s="77" t="n">
        <v>-14.4095602294455</v>
      </c>
      <c r="K32" s="77" t="n">
        <v>9.78956022944551</v>
      </c>
      <c r="L32" s="77" t="n">
        <v>81.2619502868069</v>
      </c>
    </row>
    <row r="33" customFormat="false" ht="16" hidden="false" customHeight="false" outlineLevel="0" collapsed="false">
      <c r="A33" s="78" t="s">
        <v>253</v>
      </c>
      <c r="B33" s="77" t="n">
        <v>-3.28</v>
      </c>
      <c r="C33" s="77" t="n">
        <v>367.308</v>
      </c>
      <c r="D33" s="77" t="n">
        <v>159.067</v>
      </c>
      <c r="E33" s="77" t="n">
        <v>-2.18</v>
      </c>
      <c r="F33" s="77" t="n">
        <v>-4.57</v>
      </c>
      <c r="G33" s="77" t="n">
        <v>2.39</v>
      </c>
      <c r="H33" s="76" t="s">
        <v>66</v>
      </c>
      <c r="I33" s="77" t="n">
        <v>-6.35</v>
      </c>
      <c r="J33" s="77" t="n">
        <v>-13.6208413001912</v>
      </c>
      <c r="K33" s="77" t="n">
        <v>7.2708413001912</v>
      </c>
      <c r="L33" s="77" t="n">
        <v>52.868068833652</v>
      </c>
    </row>
    <row r="34" customFormat="false" ht="16" hidden="false" customHeight="false" outlineLevel="0" collapsed="false">
      <c r="A34" s="78" t="s">
        <v>254</v>
      </c>
      <c r="B34" s="77" t="n">
        <v>-0.11</v>
      </c>
      <c r="C34" s="77" t="n">
        <v>213.302</v>
      </c>
      <c r="D34" s="77" t="n">
        <v>67.474</v>
      </c>
      <c r="E34" s="77" t="n">
        <v>0.19</v>
      </c>
      <c r="F34" s="77" t="n">
        <v>-2.41</v>
      </c>
      <c r="G34" s="77" t="n">
        <v>2.6</v>
      </c>
      <c r="H34" s="76" t="s">
        <v>68</v>
      </c>
      <c r="I34" s="77" t="n">
        <v>-3.71</v>
      </c>
      <c r="J34" s="77" t="n">
        <v>-10.3249521988528</v>
      </c>
      <c r="K34" s="77" t="n">
        <v>6.61495219885277</v>
      </c>
      <c r="L34" s="77" t="n">
        <v>55.8556405353728</v>
      </c>
    </row>
    <row r="35" customFormat="false" ht="16" hidden="false" customHeight="false" outlineLevel="0" collapsed="false">
      <c r="A35" s="78" t="s">
        <v>255</v>
      </c>
      <c r="B35" s="77" t="n">
        <v>-0.19</v>
      </c>
      <c r="C35" s="77" t="n">
        <v>259.566</v>
      </c>
      <c r="D35" s="77" t="n">
        <v>101.256</v>
      </c>
      <c r="E35" s="77" t="n">
        <v>0.75</v>
      </c>
      <c r="F35" s="77" t="n">
        <v>-1.13</v>
      </c>
      <c r="G35" s="77" t="n">
        <v>1.88</v>
      </c>
      <c r="H35" s="76" t="s">
        <v>70</v>
      </c>
      <c r="I35" s="77" t="n">
        <v>-0.5</v>
      </c>
      <c r="J35" s="77" t="n">
        <v>-7.42820267686425</v>
      </c>
      <c r="K35" s="77" t="n">
        <v>6.92820267686425</v>
      </c>
      <c r="L35" s="77" t="n">
        <v>83.604206500956</v>
      </c>
    </row>
    <row r="36" customFormat="false" ht="16" hidden="false" customHeight="false" outlineLevel="0" collapsed="false">
      <c r="A36" s="78" t="s">
        <v>256</v>
      </c>
      <c r="B36" s="77" t="n">
        <v>-0.8</v>
      </c>
      <c r="C36" s="77" t="n">
        <v>333.991</v>
      </c>
      <c r="D36" s="77" t="n">
        <v>156.961</v>
      </c>
      <c r="E36" s="77" t="n">
        <v>-2.26</v>
      </c>
      <c r="F36" s="77" t="n">
        <v>-4.57</v>
      </c>
      <c r="G36" s="77" t="n">
        <v>2.31</v>
      </c>
      <c r="H36" s="76" t="s">
        <v>72</v>
      </c>
      <c r="I36" s="77" t="n">
        <v>-0.59</v>
      </c>
      <c r="J36" s="77" t="n">
        <v>-5.73604206500956</v>
      </c>
      <c r="K36" s="77" t="n">
        <v>5.14604206500956</v>
      </c>
      <c r="L36" s="77" t="n">
        <v>30.9034416826004</v>
      </c>
    </row>
    <row r="37" customFormat="false" ht="16" hidden="false" customHeight="false" outlineLevel="0" collapsed="false">
      <c r="A37" s="78" t="s">
        <v>214</v>
      </c>
      <c r="B37" s="77" t="n">
        <v>-4.16</v>
      </c>
      <c r="C37" s="77" t="n">
        <v>258.479</v>
      </c>
      <c r="D37" s="77" t="n">
        <v>101.601</v>
      </c>
      <c r="E37" s="77" t="n">
        <v>-3.56</v>
      </c>
      <c r="F37" s="77" t="n">
        <v>-6.05</v>
      </c>
      <c r="G37" s="77" t="n">
        <v>2.49</v>
      </c>
      <c r="H37" s="76" t="s">
        <v>74</v>
      </c>
      <c r="I37" s="77" t="n">
        <v>-0.77</v>
      </c>
      <c r="J37" s="77" t="n">
        <v>-4.58642447418738</v>
      </c>
      <c r="K37" s="77" t="n">
        <v>3.81642447418738</v>
      </c>
      <c r="L37" s="77" t="n">
        <v>36.8546845124283</v>
      </c>
    </row>
    <row r="38" customFormat="false" ht="16" hidden="false" customHeight="false" outlineLevel="0" collapsed="false">
      <c r="A38" s="78" t="s">
        <v>257</v>
      </c>
      <c r="B38" s="77" t="n">
        <v>-4.42</v>
      </c>
      <c r="C38" s="77" t="n">
        <v>318.573</v>
      </c>
      <c r="D38" s="77" t="n">
        <v>141.479</v>
      </c>
      <c r="E38" s="77" t="n">
        <v>-3.89</v>
      </c>
      <c r="F38" s="77" t="n">
        <v>-5.55</v>
      </c>
      <c r="G38" s="77" t="n">
        <v>1.66</v>
      </c>
      <c r="H38" s="76" t="s">
        <v>76</v>
      </c>
      <c r="I38" s="77" t="n">
        <v>-0.55</v>
      </c>
      <c r="J38" s="77" t="n">
        <v>-4.932982791587</v>
      </c>
      <c r="K38" s="77" t="n">
        <v>4.382982791587</v>
      </c>
      <c r="L38" s="77" t="n">
        <v>44.0487571701721</v>
      </c>
    </row>
    <row r="39" customFormat="false" ht="16" hidden="false" customHeight="false" outlineLevel="0" collapsed="false">
      <c r="A39" s="78" t="s">
        <v>258</v>
      </c>
      <c r="B39" s="77" t="n">
        <v>-1.28</v>
      </c>
      <c r="C39" s="77" t="n">
        <v>276.91</v>
      </c>
      <c r="D39" s="77" t="n">
        <v>114.018</v>
      </c>
      <c r="E39" s="77" t="n">
        <v>0.11</v>
      </c>
      <c r="F39" s="77" t="n">
        <v>-1.43</v>
      </c>
      <c r="G39" s="77" t="n">
        <v>1.54</v>
      </c>
      <c r="H39" s="76" t="s">
        <v>24</v>
      </c>
      <c r="I39" s="77" t="n">
        <v>-5.48</v>
      </c>
      <c r="J39" s="77" t="n">
        <v>-17.2537284894837</v>
      </c>
      <c r="K39" s="77" t="n">
        <v>11.7737284894837</v>
      </c>
      <c r="L39" s="77" t="n">
        <v>105.162523900574</v>
      </c>
    </row>
    <row r="40" customFormat="false" ht="16" hidden="false" customHeight="false" outlineLevel="0" collapsed="false">
      <c r="A40" s="78" t="s">
        <v>259</v>
      </c>
      <c r="B40" s="77" t="n">
        <v>1.77</v>
      </c>
      <c r="C40" s="77" t="n">
        <v>279.188</v>
      </c>
      <c r="D40" s="77" t="n">
        <v>118.715</v>
      </c>
      <c r="E40" s="77" t="n">
        <v>1.53</v>
      </c>
      <c r="F40" s="77" t="n">
        <v>-0.32</v>
      </c>
      <c r="G40" s="77" t="n">
        <v>1.85</v>
      </c>
      <c r="H40" s="76" t="s">
        <v>25</v>
      </c>
      <c r="I40" s="77" t="n">
        <v>1.23</v>
      </c>
      <c r="J40" s="77" t="n">
        <v>-7.31108986615679</v>
      </c>
      <c r="K40" s="77" t="n">
        <v>8.54108986615679</v>
      </c>
      <c r="L40" s="77" t="n">
        <v>97.9923518164436</v>
      </c>
    </row>
    <row r="41" customFormat="false" ht="16" hidden="false" customHeight="false" outlineLevel="0" collapsed="false">
      <c r="A41" s="78" t="s">
        <v>260</v>
      </c>
      <c r="B41" s="77" t="n">
        <v>-1.99</v>
      </c>
      <c r="C41" s="77" t="n">
        <v>256.406</v>
      </c>
      <c r="D41" s="77" t="n">
        <v>97.299</v>
      </c>
      <c r="E41" s="77" t="n">
        <v>-0.5</v>
      </c>
      <c r="F41" s="77" t="n">
        <v>-2.01</v>
      </c>
      <c r="G41" s="77" t="n">
        <v>1.51</v>
      </c>
      <c r="H41" s="76" t="s">
        <v>26</v>
      </c>
      <c r="I41" s="77" t="n">
        <v>-5.46</v>
      </c>
      <c r="J41" s="77" t="n">
        <v>-16.2977055449331</v>
      </c>
      <c r="K41" s="77" t="n">
        <v>10.8377055449331</v>
      </c>
      <c r="L41" s="77" t="n">
        <v>81.2619502868069</v>
      </c>
    </row>
    <row r="42" customFormat="false" ht="16" hidden="false" customHeight="false" outlineLevel="0" collapsed="false">
      <c r="A42" s="78" t="s">
        <v>261</v>
      </c>
      <c r="B42" s="77" t="n">
        <v>-2.47</v>
      </c>
      <c r="C42" s="77" t="n">
        <v>276.123</v>
      </c>
      <c r="D42" s="77" t="n">
        <v>112.201</v>
      </c>
      <c r="E42" s="77" t="n">
        <v>-0.41</v>
      </c>
      <c r="F42" s="77" t="n">
        <v>-1.88</v>
      </c>
      <c r="G42" s="77" t="n">
        <v>1.47</v>
      </c>
      <c r="H42" s="76" t="s">
        <v>28</v>
      </c>
      <c r="I42" s="77" t="n">
        <v>-5.49</v>
      </c>
      <c r="J42" s="77" t="n">
        <v>-15.6045889101338</v>
      </c>
      <c r="K42" s="77" t="n">
        <v>10.1145889101338</v>
      </c>
      <c r="L42" s="77" t="n">
        <v>88.4321223709369</v>
      </c>
    </row>
    <row r="43" customFormat="false" ht="16" hidden="false" customHeight="false" outlineLevel="0" collapsed="false">
      <c r="A43" s="78" t="s">
        <v>7</v>
      </c>
      <c r="B43" s="77" t="n">
        <v>-6.34</v>
      </c>
      <c r="C43" s="77" t="n">
        <v>377.017</v>
      </c>
      <c r="D43" s="77" t="n">
        <v>157.814</v>
      </c>
      <c r="E43" s="77" t="n">
        <v>-8.32</v>
      </c>
      <c r="F43" s="77" t="n">
        <v>-9.93</v>
      </c>
      <c r="G43" s="77" t="n">
        <v>1.61</v>
      </c>
      <c r="H43" s="76" t="s">
        <v>30</v>
      </c>
      <c r="I43" s="77" t="n">
        <v>0.75</v>
      </c>
      <c r="J43" s="77" t="n">
        <v>-4.96883365200765</v>
      </c>
      <c r="K43" s="77" t="n">
        <v>5.71883365200765</v>
      </c>
      <c r="L43" s="77" t="n">
        <v>74.0917782026769</v>
      </c>
    </row>
    <row r="44" customFormat="false" ht="16" hidden="false" customHeight="false" outlineLevel="0" collapsed="false">
      <c r="A44" s="78" t="s">
        <v>262</v>
      </c>
      <c r="B44" s="77" t="n">
        <v>-2.33</v>
      </c>
      <c r="C44" s="77" t="n">
        <v>249.933</v>
      </c>
      <c r="D44" s="77" t="n">
        <v>89.252</v>
      </c>
      <c r="E44" s="77" t="n">
        <v>0.19</v>
      </c>
      <c r="F44" s="77" t="n">
        <v>-1.6</v>
      </c>
      <c r="G44" s="77" t="n">
        <v>1.79</v>
      </c>
      <c r="H44" s="76" t="s">
        <v>82</v>
      </c>
      <c r="I44" s="77" t="n">
        <v>-3.24</v>
      </c>
      <c r="J44" s="77" t="n">
        <v>-17.5381453154876</v>
      </c>
      <c r="K44" s="77" t="n">
        <v>14.2981453154876</v>
      </c>
      <c r="L44" s="77" t="n">
        <v>94.7896749521989</v>
      </c>
    </row>
    <row r="45" customFormat="false" ht="16" hidden="false" customHeight="false" outlineLevel="0" collapsed="false">
      <c r="A45" s="78" t="s">
        <v>263</v>
      </c>
      <c r="B45" s="77" t="n">
        <v>-1.36</v>
      </c>
      <c r="C45" s="77" t="n">
        <v>298.853</v>
      </c>
      <c r="D45" s="77" t="n">
        <v>125.448</v>
      </c>
      <c r="E45" s="77" t="n">
        <v>-0.64</v>
      </c>
      <c r="F45" s="77" t="n">
        <v>-1.96</v>
      </c>
      <c r="G45" s="77" t="n">
        <v>1.32</v>
      </c>
      <c r="H45" s="76" t="s">
        <v>32</v>
      </c>
      <c r="I45" s="77" t="n">
        <v>-1.28</v>
      </c>
      <c r="J45" s="77" t="n">
        <v>-10.7886233269598</v>
      </c>
      <c r="K45" s="77" t="n">
        <v>9.50862332695985</v>
      </c>
      <c r="L45" s="77" t="n">
        <v>116.395793499044</v>
      </c>
    </row>
    <row r="46" customFormat="false" ht="16" hidden="false" customHeight="false" outlineLevel="0" collapsed="false">
      <c r="A46" s="78" t="s">
        <v>264</v>
      </c>
      <c r="B46" s="77" t="n">
        <v>-1.79</v>
      </c>
      <c r="C46" s="77" t="n">
        <v>236.485</v>
      </c>
      <c r="D46" s="77" t="n">
        <v>82.34</v>
      </c>
      <c r="E46" s="77" t="n">
        <v>-0.52</v>
      </c>
      <c r="F46" s="77" t="n">
        <v>-2.15</v>
      </c>
      <c r="G46" s="77" t="n">
        <v>1.63</v>
      </c>
      <c r="H46" s="76" t="s">
        <v>83</v>
      </c>
      <c r="I46" s="77" t="n">
        <v>-3.65</v>
      </c>
      <c r="J46" s="77" t="n">
        <v>-16.6562141491396</v>
      </c>
      <c r="K46" s="77" t="n">
        <v>13.0062141491396</v>
      </c>
      <c r="L46" s="77" t="n">
        <v>95.4349904397706</v>
      </c>
    </row>
    <row r="47" customFormat="false" ht="16" hidden="false" customHeight="false" outlineLevel="0" collapsed="false">
      <c r="A47" s="78" t="s">
        <v>265</v>
      </c>
      <c r="B47" s="77" t="n">
        <v>-1.27</v>
      </c>
      <c r="C47" s="77" t="n">
        <v>265.653</v>
      </c>
      <c r="D47" s="77" t="n">
        <v>105.604</v>
      </c>
      <c r="E47" s="77" t="n">
        <v>-0.2</v>
      </c>
      <c r="F47" s="77" t="n">
        <v>-2.13</v>
      </c>
      <c r="G47" s="77" t="n">
        <v>1.93</v>
      </c>
      <c r="H47" s="76" t="s">
        <v>33</v>
      </c>
      <c r="I47" s="77" t="n">
        <v>-1.64</v>
      </c>
      <c r="J47" s="77" t="n">
        <v>-9.18967495219885</v>
      </c>
      <c r="K47" s="77" t="n">
        <v>7.54967495219885</v>
      </c>
      <c r="L47" s="77" t="n">
        <v>86.7590822179732</v>
      </c>
    </row>
    <row r="48" customFormat="false" ht="16" hidden="false" customHeight="false" outlineLevel="0" collapsed="false">
      <c r="A48" s="78" t="s">
        <v>266</v>
      </c>
      <c r="B48" s="77" t="n">
        <v>-3.54</v>
      </c>
      <c r="C48" s="77" t="n">
        <v>373.794</v>
      </c>
      <c r="D48" s="77" t="n">
        <v>155.082</v>
      </c>
      <c r="E48" s="77" t="n">
        <v>-3.08</v>
      </c>
      <c r="F48" s="77" t="n">
        <v>-5.47</v>
      </c>
      <c r="G48" s="77" t="n">
        <v>2.39</v>
      </c>
      <c r="H48" s="76" t="s">
        <v>35</v>
      </c>
      <c r="I48" s="77" t="n">
        <v>-1.46</v>
      </c>
      <c r="J48" s="77" t="n">
        <v>-9.01281070745698</v>
      </c>
      <c r="K48" s="77" t="n">
        <v>7.55281070745698</v>
      </c>
      <c r="L48" s="77" t="n">
        <v>76.4818355640535</v>
      </c>
    </row>
    <row r="49" customFormat="false" ht="16" hidden="false" customHeight="false" outlineLevel="0" collapsed="false">
      <c r="A49" s="78" t="s">
        <v>9</v>
      </c>
      <c r="B49" s="77" t="n">
        <v>-4.84</v>
      </c>
      <c r="C49" s="77" t="n">
        <v>293.196</v>
      </c>
      <c r="D49" s="77" t="n">
        <v>109.378</v>
      </c>
      <c r="E49" s="77" t="n">
        <v>-3.36</v>
      </c>
      <c r="F49" s="77" t="n">
        <v>-5.29</v>
      </c>
      <c r="G49" s="77" t="n">
        <v>1.93</v>
      </c>
      <c r="H49" s="76" t="s">
        <v>84</v>
      </c>
      <c r="I49" s="77" t="n">
        <v>-4.07</v>
      </c>
      <c r="J49" s="77" t="n">
        <v>-14.9401529636711</v>
      </c>
      <c r="K49" s="77" t="n">
        <v>10.8701529636711</v>
      </c>
      <c r="L49" s="77" t="n">
        <v>88.6472275334608</v>
      </c>
    </row>
    <row r="50" customFormat="false" ht="16" hidden="false" customHeight="false" outlineLevel="0" collapsed="false">
      <c r="A50" s="78" t="s">
        <v>11</v>
      </c>
      <c r="B50" s="77" t="n">
        <v>-9.3</v>
      </c>
      <c r="C50" s="77" t="n">
        <v>211.193</v>
      </c>
      <c r="D50" s="77" t="n">
        <v>65.376</v>
      </c>
      <c r="E50" s="77" t="n">
        <v>-7.62</v>
      </c>
      <c r="F50" s="77" t="n">
        <v>-8.71</v>
      </c>
      <c r="G50" s="77" t="n">
        <v>1.09</v>
      </c>
      <c r="H50" s="76" t="s">
        <v>37</v>
      </c>
      <c r="I50" s="77" t="n">
        <v>-1.83</v>
      </c>
      <c r="J50" s="77" t="n">
        <v>-7.69110898661568</v>
      </c>
      <c r="K50" s="77" t="n">
        <v>5.86110898661568</v>
      </c>
      <c r="L50" s="77" t="n">
        <v>68.3556405353728</v>
      </c>
    </row>
    <row r="51" customFormat="false" ht="16" hidden="false" customHeight="false" outlineLevel="0" collapsed="false">
      <c r="A51" s="78" t="s">
        <v>267</v>
      </c>
      <c r="B51" s="77" t="n">
        <v>-1.24</v>
      </c>
      <c r="C51" s="77" t="n">
        <v>317.528</v>
      </c>
      <c r="D51" s="77" t="n">
        <v>139.646</v>
      </c>
      <c r="E51" s="77" t="n">
        <v>-0.38</v>
      </c>
      <c r="F51" s="77" t="n">
        <v>-1.67</v>
      </c>
      <c r="G51" s="77" t="n">
        <v>1.29</v>
      </c>
      <c r="H51" s="76" t="s">
        <v>39</v>
      </c>
      <c r="I51" s="77" t="n">
        <v>-1.61</v>
      </c>
      <c r="J51" s="77" t="n">
        <v>-6.92151051625239</v>
      </c>
      <c r="K51" s="77" t="n">
        <v>5.31151051625239</v>
      </c>
      <c r="L51" s="77" t="n">
        <v>54.4933078393882</v>
      </c>
    </row>
    <row r="52" customFormat="false" ht="16" hidden="false" customHeight="false" outlineLevel="0" collapsed="false">
      <c r="A52" s="78" t="s">
        <v>188</v>
      </c>
      <c r="B52" s="77" t="n">
        <v>-1.21</v>
      </c>
      <c r="C52" s="77" t="n">
        <v>339.295</v>
      </c>
      <c r="D52" s="77" t="n">
        <v>159.616</v>
      </c>
      <c r="E52" s="77" t="n">
        <v>-0.65</v>
      </c>
      <c r="F52" s="77" t="n">
        <v>-2.79</v>
      </c>
      <c r="G52" s="77" t="n">
        <v>2.14</v>
      </c>
      <c r="H52" s="76" t="s">
        <v>86</v>
      </c>
      <c r="I52" s="77" t="n">
        <v>-8.71</v>
      </c>
      <c r="J52" s="77" t="n">
        <v>-16.5869024856597</v>
      </c>
      <c r="K52" s="77" t="n">
        <v>7.87690248565965</v>
      </c>
      <c r="L52" s="77" t="n">
        <v>23.1118546845124</v>
      </c>
    </row>
    <row r="53" customFormat="false" ht="16" hidden="false" customHeight="false" outlineLevel="0" collapsed="false">
      <c r="A53" s="78" t="s">
        <v>268</v>
      </c>
      <c r="B53" s="77" t="n">
        <v>-1.34</v>
      </c>
      <c r="C53" s="77" t="n">
        <v>336.145</v>
      </c>
      <c r="D53" s="77" t="n">
        <v>153.831</v>
      </c>
      <c r="E53" s="77" t="n">
        <v>-0.32</v>
      </c>
      <c r="F53" s="77" t="n">
        <v>-1.25</v>
      </c>
      <c r="G53" s="77" t="n">
        <v>0.93</v>
      </c>
      <c r="H53" s="76" t="s">
        <v>88</v>
      </c>
      <c r="I53" s="77" t="n">
        <v>-9.71</v>
      </c>
      <c r="J53" s="77" t="n">
        <v>-16.2738049713193</v>
      </c>
      <c r="K53" s="77" t="n">
        <v>6.56380497131931</v>
      </c>
      <c r="L53" s="77" t="n">
        <v>22.6099426386233</v>
      </c>
    </row>
    <row r="54" customFormat="false" ht="16" hidden="false" customHeight="false" outlineLevel="0" collapsed="false">
      <c r="A54" s="78" t="s">
        <v>269</v>
      </c>
      <c r="B54" s="77" t="n">
        <v>-1.62</v>
      </c>
      <c r="C54" s="77" t="n">
        <v>339.066</v>
      </c>
      <c r="D54" s="77" t="n">
        <v>153.867</v>
      </c>
      <c r="E54" s="77" t="n">
        <v>-0.02</v>
      </c>
      <c r="F54" s="77" t="n">
        <v>-0.92</v>
      </c>
      <c r="G54" s="77" t="n">
        <v>0.9</v>
      </c>
      <c r="H54" s="76" t="s">
        <v>41</v>
      </c>
      <c r="I54" s="77" t="n">
        <v>1.83</v>
      </c>
      <c r="J54" s="77" t="n">
        <v>-4.03671128107075</v>
      </c>
      <c r="K54" s="77" t="n">
        <v>5.86671128107075</v>
      </c>
      <c r="L54" s="77" t="n">
        <v>66.9216061185468</v>
      </c>
    </row>
    <row r="55" customFormat="false" ht="16" hidden="false" customHeight="false" outlineLevel="0" collapsed="false">
      <c r="A55" s="78" t="s">
        <v>270</v>
      </c>
      <c r="B55" s="77" t="n">
        <v>-1.12</v>
      </c>
      <c r="C55" s="77" t="n">
        <v>320.495</v>
      </c>
      <c r="D55" s="77" t="n">
        <v>139.721</v>
      </c>
      <c r="E55" s="77" t="n">
        <v>-0.18</v>
      </c>
      <c r="F55" s="77" t="n">
        <v>-1.35</v>
      </c>
      <c r="G55" s="77" t="n">
        <v>1.17</v>
      </c>
      <c r="H55" s="76" t="s">
        <v>43</v>
      </c>
      <c r="I55" s="77" t="n">
        <v>-5</v>
      </c>
      <c r="J55" s="77" t="n">
        <v>-11.9693116634799</v>
      </c>
      <c r="K55" s="77" t="n">
        <v>6.96931166347992</v>
      </c>
      <c r="L55" s="77" t="n">
        <v>47.5621414913958</v>
      </c>
    </row>
    <row r="56" customFormat="false" ht="16" hidden="false" customHeight="false" outlineLevel="0" collapsed="false">
      <c r="A56" s="78" t="s">
        <v>189</v>
      </c>
      <c r="B56" s="77" t="n">
        <v>-0.86</v>
      </c>
      <c r="C56" s="77" t="n">
        <v>348.176</v>
      </c>
      <c r="D56" s="77" t="n">
        <v>161.397</v>
      </c>
      <c r="E56" s="77" t="n">
        <v>-0.36</v>
      </c>
      <c r="F56" s="77" t="n">
        <v>-2.75</v>
      </c>
      <c r="G56" s="77" t="n">
        <v>2.39</v>
      </c>
      <c r="H56" s="76" t="s">
        <v>45</v>
      </c>
      <c r="I56" s="77" t="n">
        <v>1.28</v>
      </c>
      <c r="J56" s="77" t="n">
        <v>-3.34359464627151</v>
      </c>
      <c r="K56" s="77" t="n">
        <v>4.62359464627151</v>
      </c>
      <c r="L56" s="77" t="n">
        <v>57.3613766730402</v>
      </c>
    </row>
    <row r="57" customFormat="false" ht="16" hidden="false" customHeight="false" outlineLevel="0" collapsed="false">
      <c r="A57" s="78" t="s">
        <v>271</v>
      </c>
      <c r="B57" s="77" t="n">
        <v>-1.34</v>
      </c>
      <c r="C57" s="77" t="n">
        <v>339.328</v>
      </c>
      <c r="D57" s="77" t="n">
        <v>153.922</v>
      </c>
      <c r="E57" s="77" t="n">
        <v>0.25</v>
      </c>
      <c r="F57" s="77" t="n">
        <v>-0.97</v>
      </c>
      <c r="G57" s="77" t="n">
        <v>1.22</v>
      </c>
      <c r="H57" s="76" t="s">
        <v>89</v>
      </c>
      <c r="I57" s="77" t="n">
        <v>-2.94</v>
      </c>
      <c r="J57" s="77" t="n">
        <v>-10.2986615678776</v>
      </c>
      <c r="K57" s="77" t="n">
        <v>7.35866156787763</v>
      </c>
      <c r="L57" s="77" t="n">
        <v>67.6386233269598</v>
      </c>
    </row>
    <row r="58" customFormat="false" ht="16" hidden="false" customHeight="false" outlineLevel="0" collapsed="false">
      <c r="A58" s="78" t="s">
        <v>272</v>
      </c>
      <c r="B58" s="77" t="n">
        <v>-0.98</v>
      </c>
      <c r="C58" s="77" t="n">
        <v>301.567</v>
      </c>
      <c r="D58" s="77" t="n">
        <v>125.472</v>
      </c>
      <c r="E58" s="77" t="n">
        <v>0.01</v>
      </c>
      <c r="F58" s="77" t="n">
        <v>-1.6</v>
      </c>
      <c r="G58" s="77" t="n">
        <v>1.61</v>
      </c>
      <c r="H58" s="76" t="s">
        <v>47</v>
      </c>
      <c r="I58" s="77" t="n">
        <v>-0.79</v>
      </c>
      <c r="J58" s="77" t="n">
        <v>-9.00803059273423</v>
      </c>
      <c r="K58" s="77" t="n">
        <v>8.21803059273423</v>
      </c>
      <c r="L58" s="77" t="n">
        <v>88.4321223709369</v>
      </c>
    </row>
    <row r="59" customFormat="false" ht="16" hidden="false" customHeight="false" outlineLevel="0" collapsed="false">
      <c r="A59" s="78" t="s">
        <v>273</v>
      </c>
      <c r="B59" s="77" t="n">
        <v>-1.89</v>
      </c>
      <c r="C59" s="77" t="n">
        <v>266.145</v>
      </c>
      <c r="D59" s="77" t="n">
        <v>104.688</v>
      </c>
      <c r="E59" s="77" t="n">
        <v>-0.38</v>
      </c>
      <c r="F59" s="77" t="n">
        <v>-2.18</v>
      </c>
      <c r="G59" s="77" t="n">
        <v>1.8</v>
      </c>
      <c r="H59" s="76" t="s">
        <v>49</v>
      </c>
      <c r="I59" s="77" t="n">
        <v>-0.05</v>
      </c>
      <c r="J59" s="77" t="n">
        <v>-2.88948374760994</v>
      </c>
      <c r="K59" s="77" t="n">
        <v>2.83948374760994</v>
      </c>
      <c r="L59" s="77" t="n">
        <v>35.8508604206501</v>
      </c>
    </row>
    <row r="60" customFormat="false" ht="16" hidden="false" customHeight="false" outlineLevel="0" collapsed="false">
      <c r="A60" s="78" t="s">
        <v>274</v>
      </c>
      <c r="B60" s="77" t="n">
        <v>-2.47</v>
      </c>
      <c r="C60" s="77" t="n">
        <v>384.914</v>
      </c>
      <c r="D60" s="77" t="n">
        <v>188.436</v>
      </c>
      <c r="E60" s="77" t="n">
        <v>-2.79</v>
      </c>
      <c r="F60" s="77" t="n">
        <v>-4.5</v>
      </c>
      <c r="G60" s="77" t="n">
        <v>1.71</v>
      </c>
      <c r="H60" s="76" t="s">
        <v>91</v>
      </c>
      <c r="I60" s="77" t="n">
        <v>-0.22</v>
      </c>
      <c r="J60" s="77" t="n">
        <v>-3.73317399617591</v>
      </c>
      <c r="K60" s="77" t="n">
        <v>3.51317399617591</v>
      </c>
      <c r="L60" s="77" t="n">
        <v>36.3288718929254</v>
      </c>
    </row>
    <row r="61" customFormat="false" ht="16" hidden="false" customHeight="false" outlineLevel="0" collapsed="false">
      <c r="A61" s="78" t="s">
        <v>275</v>
      </c>
      <c r="B61" s="77" t="n">
        <v>-0.78</v>
      </c>
      <c r="C61" s="77" t="n">
        <v>323.146</v>
      </c>
      <c r="D61" s="77" t="n">
        <v>139.718</v>
      </c>
      <c r="E61" s="77" t="n">
        <v>0.45</v>
      </c>
      <c r="F61" s="77" t="n">
        <v>-0.96</v>
      </c>
      <c r="G61" s="77" t="n">
        <v>1.41</v>
      </c>
      <c r="H61" s="76" t="s">
        <v>51</v>
      </c>
      <c r="I61" s="77" t="n">
        <v>-4.21</v>
      </c>
      <c r="J61" s="77" t="n">
        <v>-16.5367112810707</v>
      </c>
      <c r="K61" s="77" t="n">
        <v>12.3267112810707</v>
      </c>
      <c r="L61" s="77" t="n">
        <v>124.282982791587</v>
      </c>
    </row>
    <row r="62" customFormat="false" ht="16" hidden="false" customHeight="false" outlineLevel="0" collapsed="false">
      <c r="A62" s="78" t="s">
        <v>190</v>
      </c>
      <c r="B62" s="77" t="n">
        <v>-0.9</v>
      </c>
      <c r="C62" s="77" t="n">
        <v>356.099</v>
      </c>
      <c r="D62" s="77" t="n">
        <v>162.34</v>
      </c>
      <c r="E62" s="77" t="n">
        <v>0.04</v>
      </c>
      <c r="F62" s="77" t="n">
        <v>-2.73</v>
      </c>
      <c r="G62" s="77" t="n">
        <v>2.77</v>
      </c>
      <c r="H62" s="76" t="s">
        <v>92</v>
      </c>
      <c r="I62" s="77" t="n">
        <v>-3.04</v>
      </c>
      <c r="J62" s="77" t="n">
        <v>-12.9994263862333</v>
      </c>
      <c r="K62" s="77" t="n">
        <v>9.95942638623327</v>
      </c>
      <c r="L62" s="77" t="n">
        <v>64.0057361376673</v>
      </c>
    </row>
    <row r="63" customFormat="false" ht="16" hidden="false" customHeight="false" outlineLevel="0" collapsed="false">
      <c r="A63" s="78" t="s">
        <v>276</v>
      </c>
      <c r="B63" s="77" t="n">
        <v>-1.01</v>
      </c>
      <c r="C63" s="77" t="n">
        <v>301.584</v>
      </c>
      <c r="D63" s="77" t="n">
        <v>125.475</v>
      </c>
      <c r="E63" s="77" t="n">
        <v>-0.0999999999999999</v>
      </c>
      <c r="F63" s="77" t="n">
        <v>-1.63</v>
      </c>
      <c r="G63" s="77" t="n">
        <v>1.53</v>
      </c>
      <c r="H63" s="76" t="s">
        <v>93</v>
      </c>
      <c r="I63" s="77" t="n">
        <v>-2.92</v>
      </c>
      <c r="J63" s="77" t="n">
        <v>-13.8000956022945</v>
      </c>
      <c r="K63" s="77" t="n">
        <v>10.8800956022945</v>
      </c>
      <c r="L63" s="77" t="n">
        <v>58.0544933078394</v>
      </c>
    </row>
    <row r="64" customFormat="false" ht="16" hidden="false" customHeight="false" outlineLevel="0" collapsed="false">
      <c r="A64" s="78" t="s">
        <v>277</v>
      </c>
      <c r="B64" s="77" t="n">
        <v>-2.32</v>
      </c>
      <c r="C64" s="77" t="n">
        <v>297.771</v>
      </c>
      <c r="D64" s="77" t="n">
        <v>126.011</v>
      </c>
      <c r="E64" s="77" t="n">
        <v>-0.27</v>
      </c>
      <c r="F64" s="77" t="n">
        <v>-2.38</v>
      </c>
      <c r="G64" s="77" t="n">
        <v>2.11</v>
      </c>
      <c r="H64" s="76" t="s">
        <v>53</v>
      </c>
      <c r="I64" s="77" t="n">
        <v>-4.4</v>
      </c>
      <c r="J64" s="77" t="n">
        <v>-15.6762906309751</v>
      </c>
      <c r="K64" s="77" t="n">
        <v>11.2762906309751</v>
      </c>
      <c r="L64" s="77" t="n">
        <v>109.942638623327</v>
      </c>
    </row>
    <row r="65" customFormat="false" ht="16" hidden="false" customHeight="false" outlineLevel="0" collapsed="false">
      <c r="A65" s="78" t="s">
        <v>13</v>
      </c>
      <c r="B65" s="77" t="n">
        <v>-7.58</v>
      </c>
      <c r="C65" s="77" t="n">
        <v>320.414</v>
      </c>
      <c r="D65" s="77" t="n">
        <v>146.012</v>
      </c>
      <c r="E65" s="77" t="n">
        <v>-7.4</v>
      </c>
      <c r="F65" s="77" t="n">
        <v>-8.2</v>
      </c>
      <c r="G65" s="77" t="n">
        <v>0.8</v>
      </c>
      <c r="H65" s="76" t="s">
        <v>55</v>
      </c>
      <c r="I65" s="77" t="n">
        <v>-4.06</v>
      </c>
      <c r="J65" s="77" t="n">
        <v>-16.0347992351816</v>
      </c>
      <c r="K65" s="77" t="n">
        <v>11.9747992351816</v>
      </c>
      <c r="L65" s="77" t="n">
        <v>112.332695984704</v>
      </c>
    </row>
    <row r="66" customFormat="false" ht="16" hidden="false" customHeight="false" outlineLevel="0" collapsed="false">
      <c r="A66" s="78" t="s">
        <v>278</v>
      </c>
      <c r="B66" s="77" t="n">
        <v>-2.82</v>
      </c>
      <c r="C66" s="77" t="n">
        <v>378.161</v>
      </c>
      <c r="D66" s="77" t="n">
        <v>186.636</v>
      </c>
      <c r="E66" s="77" t="n">
        <v>-3.29</v>
      </c>
      <c r="F66" s="77" t="n">
        <v>-4.5</v>
      </c>
      <c r="G66" s="77" t="n">
        <v>1.21</v>
      </c>
      <c r="H66" s="76" t="s">
        <v>96</v>
      </c>
      <c r="I66" s="77" t="n">
        <v>-0.89</v>
      </c>
      <c r="J66" s="77" t="n">
        <v>-5.59024856596558</v>
      </c>
      <c r="K66" s="77" t="n">
        <v>4.70024856596558</v>
      </c>
      <c r="L66" s="77" t="n">
        <v>99.8087954110899</v>
      </c>
    </row>
    <row r="67" customFormat="false" ht="16" hidden="false" customHeight="false" outlineLevel="0" collapsed="false">
      <c r="A67" s="78" t="s">
        <v>15</v>
      </c>
      <c r="B67" s="77" t="n">
        <v>-5.06</v>
      </c>
      <c r="C67" s="77" t="n">
        <v>253.03</v>
      </c>
      <c r="D67" s="77" t="n">
        <v>96.389</v>
      </c>
      <c r="E67" s="77" t="n">
        <v>-4.35</v>
      </c>
      <c r="F67" s="77" t="n">
        <v>-4.71</v>
      </c>
      <c r="G67" s="77" t="n">
        <v>0.36</v>
      </c>
      <c r="H67" s="76" t="s">
        <v>97</v>
      </c>
      <c r="I67" s="77" t="n">
        <v>-0.83</v>
      </c>
      <c r="J67" s="77" t="n">
        <v>-8.60172084130019</v>
      </c>
      <c r="K67" s="77" t="n">
        <v>7.77172084130019</v>
      </c>
      <c r="L67" s="77" t="n">
        <v>98.0879541108986</v>
      </c>
    </row>
    <row r="68" customFormat="false" ht="16" hidden="false" customHeight="false" outlineLevel="0" collapsed="false">
      <c r="A68" s="78" t="s">
        <v>279</v>
      </c>
      <c r="B68" s="77" t="n">
        <v>0.84</v>
      </c>
      <c r="C68" s="77" t="n">
        <v>279.174</v>
      </c>
      <c r="D68" s="77" t="n">
        <v>120.138</v>
      </c>
      <c r="E68" s="77" t="n">
        <v>0.89</v>
      </c>
      <c r="F68" s="77" t="n">
        <v>-1.25</v>
      </c>
      <c r="G68" s="77" t="n">
        <v>2.14</v>
      </c>
      <c r="H68" s="76" t="s">
        <v>56</v>
      </c>
      <c r="I68" s="77" t="n">
        <v>1.99</v>
      </c>
      <c r="J68" s="77" t="n">
        <v>-2.53097514340344</v>
      </c>
      <c r="K68" s="77" t="n">
        <v>4.52097514340344</v>
      </c>
      <c r="L68" s="77" t="n">
        <v>52.5812619502868</v>
      </c>
    </row>
    <row r="69" customFormat="false" ht="16" hidden="false" customHeight="false" outlineLevel="0" collapsed="false">
      <c r="A69" s="78" t="s">
        <v>280</v>
      </c>
      <c r="B69" s="77" t="n">
        <v>-0.48</v>
      </c>
      <c r="C69" s="77" t="n">
        <v>254.608</v>
      </c>
      <c r="D69" s="77" t="n">
        <v>96.846</v>
      </c>
      <c r="E69" s="77" t="n">
        <v>0.97</v>
      </c>
      <c r="F69" s="77" t="n">
        <v>-1.16</v>
      </c>
      <c r="G69" s="77" t="n">
        <v>2.13</v>
      </c>
      <c r="H69" s="76" t="s">
        <v>58</v>
      </c>
      <c r="I69" s="77" t="n">
        <v>-5.1</v>
      </c>
      <c r="J69" s="77" t="n">
        <v>-10.1863288718929</v>
      </c>
      <c r="K69" s="77" t="n">
        <v>5.08632887189293</v>
      </c>
      <c r="L69" s="77" t="n">
        <v>27.2466539196941</v>
      </c>
    </row>
    <row r="70" customFormat="false" ht="16" hidden="false" customHeight="false" outlineLevel="0" collapsed="false">
      <c r="A70" s="78" t="s">
        <v>17</v>
      </c>
      <c r="B70" s="77" t="n">
        <v>-6.25</v>
      </c>
      <c r="C70" s="77" t="n">
        <v>358.689</v>
      </c>
      <c r="D70" s="77" t="n">
        <v>154.227</v>
      </c>
      <c r="E70" s="77" t="n">
        <v>-4.07</v>
      </c>
      <c r="F70" s="77" t="n">
        <v>-5.94</v>
      </c>
      <c r="G70" s="77" t="n">
        <v>1.87</v>
      </c>
      <c r="H70" s="76" t="s">
        <v>98</v>
      </c>
      <c r="I70" s="77" t="n">
        <v>-3.13</v>
      </c>
      <c r="J70" s="77" t="n">
        <v>-9.55774378585086</v>
      </c>
      <c r="K70" s="77" t="n">
        <v>6.42774378585086</v>
      </c>
      <c r="L70" s="77" t="n">
        <v>49.0200764818356</v>
      </c>
    </row>
    <row r="71" customFormat="false" ht="16" hidden="false" customHeight="false" outlineLevel="0" collapsed="false">
      <c r="A71" s="78" t="s">
        <v>281</v>
      </c>
      <c r="B71" s="77" t="n">
        <v>-4.59</v>
      </c>
      <c r="C71" s="77" t="n">
        <v>329.994</v>
      </c>
      <c r="D71" s="77" t="n">
        <v>156.443</v>
      </c>
      <c r="E71" s="77" t="n">
        <v>-3.3</v>
      </c>
      <c r="F71" s="77" t="n">
        <v>-5.4</v>
      </c>
      <c r="G71" s="77" t="n">
        <v>2.1</v>
      </c>
      <c r="H71" s="76" t="s">
        <v>142</v>
      </c>
      <c r="I71" s="77" t="n">
        <v>-1.5</v>
      </c>
      <c r="J71" s="77" t="n">
        <v>-7.97</v>
      </c>
      <c r="K71" s="77" t="n">
        <v>6.47</v>
      </c>
      <c r="L71" s="77" t="n">
        <v>39.8</v>
      </c>
    </row>
    <row r="72" customFormat="false" ht="16" hidden="false" customHeight="false" outlineLevel="0" collapsed="false">
      <c r="A72" s="78" t="s">
        <v>282</v>
      </c>
      <c r="B72" s="77" t="n">
        <v>1.09</v>
      </c>
      <c r="C72" s="77" t="n">
        <v>274.434</v>
      </c>
      <c r="D72" s="77" t="n">
        <v>116.295</v>
      </c>
      <c r="E72" s="77" t="n">
        <v>0.82</v>
      </c>
      <c r="F72" s="77" t="n">
        <v>-1.44</v>
      </c>
      <c r="G72" s="77" t="n">
        <v>2.26</v>
      </c>
      <c r="H72" s="76" t="s">
        <v>100</v>
      </c>
      <c r="I72" s="77" t="n">
        <v>-7.17</v>
      </c>
      <c r="J72" s="77" t="n">
        <v>-15.998948374761</v>
      </c>
      <c r="K72" s="77" t="n">
        <v>8.82894837476099</v>
      </c>
      <c r="L72" s="77" t="n">
        <v>33.1739961759082</v>
      </c>
    </row>
    <row r="73" customFormat="false" ht="16" hidden="false" customHeight="false" outlineLevel="0" collapsed="false">
      <c r="A73" s="78" t="s">
        <v>283</v>
      </c>
      <c r="B73" s="77" t="n">
        <v>-4.91</v>
      </c>
      <c r="C73" s="77" t="n">
        <v>290.465</v>
      </c>
      <c r="D73" s="77" t="n">
        <v>119.546</v>
      </c>
      <c r="E73" s="77" t="n">
        <v>-4.96</v>
      </c>
      <c r="F73" s="77" t="n">
        <v>-6.04</v>
      </c>
      <c r="G73" s="77" t="n">
        <v>1.08</v>
      </c>
      <c r="H73" s="76" t="s">
        <v>60</v>
      </c>
      <c r="I73" s="77" t="n">
        <v>2.07</v>
      </c>
      <c r="J73" s="77" t="n">
        <v>-5.59024856596558</v>
      </c>
      <c r="K73" s="77" t="n">
        <v>7.66024856596558</v>
      </c>
      <c r="L73" s="77" t="n">
        <v>92.0172084130019</v>
      </c>
    </row>
    <row r="74" customFormat="false" ht="16" hidden="false" customHeight="false" outlineLevel="0" collapsed="false">
      <c r="A74" s="78" t="s">
        <v>284</v>
      </c>
      <c r="B74" s="77" t="n">
        <v>0</v>
      </c>
      <c r="C74" s="77" t="n">
        <v>279.072</v>
      </c>
      <c r="D74" s="77" t="n">
        <v>114.829</v>
      </c>
      <c r="E74" s="77" t="n">
        <v>1.21</v>
      </c>
      <c r="F74" s="77" t="n">
        <v>-1.35</v>
      </c>
      <c r="G74" s="77" t="n">
        <v>2.56</v>
      </c>
      <c r="H74" s="76" t="s">
        <v>101</v>
      </c>
      <c r="I74" s="77" t="n">
        <v>-9.31</v>
      </c>
      <c r="J74" s="77" t="n">
        <v>-20.8412045889101</v>
      </c>
      <c r="K74" s="77" t="n">
        <v>11.5312045889101</v>
      </c>
      <c r="L74" s="77" t="n">
        <v>85.4445506692161</v>
      </c>
    </row>
    <row r="75" customFormat="false" ht="16" hidden="false" customHeight="false" outlineLevel="0" collapsed="false">
      <c r="A75" s="78" t="s">
        <v>285</v>
      </c>
      <c r="B75" s="77" t="n">
        <v>-4.55</v>
      </c>
      <c r="C75" s="77" t="n">
        <v>287.566</v>
      </c>
      <c r="D75" s="77" t="n">
        <v>117.083</v>
      </c>
      <c r="E75" s="77" t="n">
        <v>-3.23</v>
      </c>
      <c r="F75" s="77" t="n">
        <v>-4.51</v>
      </c>
      <c r="G75" s="77" t="n">
        <v>1.28</v>
      </c>
      <c r="H75" s="76" t="s">
        <v>102</v>
      </c>
      <c r="I75" s="77" t="n">
        <v>-4.24</v>
      </c>
      <c r="J75" s="77" t="n">
        <v>-13.5108986615679</v>
      </c>
      <c r="K75" s="77" t="n">
        <v>9.27089866156788</v>
      </c>
      <c r="L75" s="77" t="n">
        <v>72.538240917782</v>
      </c>
    </row>
    <row r="76" customFormat="false" ht="16" hidden="false" customHeight="false" outlineLevel="0" collapsed="false">
      <c r="A76" s="78" t="s">
        <v>286</v>
      </c>
      <c r="B76" s="77" t="n">
        <v>-0.25</v>
      </c>
      <c r="C76" s="77" t="n">
        <v>249.597</v>
      </c>
      <c r="D76" s="77" t="n">
        <v>93.205</v>
      </c>
      <c r="E76" s="77" t="n">
        <v>0.82</v>
      </c>
      <c r="F76" s="77" t="n">
        <v>-1.4</v>
      </c>
      <c r="G76" s="77" t="n">
        <v>2.22</v>
      </c>
      <c r="H76" s="76" t="s">
        <v>62</v>
      </c>
      <c r="I76" s="77" t="n">
        <v>2.48</v>
      </c>
      <c r="J76" s="77" t="n">
        <v>-6.95258126195029</v>
      </c>
      <c r="K76" s="77" t="n">
        <v>9.43258126195029</v>
      </c>
      <c r="L76" s="77" t="n">
        <v>117.112810707457</v>
      </c>
    </row>
    <row r="77" customFormat="false" ht="16" hidden="false" customHeight="false" outlineLevel="0" collapsed="false">
      <c r="A77" s="78" t="s">
        <v>215</v>
      </c>
      <c r="B77" s="77" t="n">
        <v>-4.39</v>
      </c>
      <c r="C77" s="77" t="n">
        <v>271.707</v>
      </c>
      <c r="D77" s="77" t="n">
        <v>105.163</v>
      </c>
      <c r="E77" s="77" t="n">
        <v>-3.36</v>
      </c>
      <c r="F77" s="77" t="n">
        <v>-4.85</v>
      </c>
      <c r="G77" s="77" t="n">
        <v>1.49</v>
      </c>
      <c r="H77" s="76" t="s">
        <v>103</v>
      </c>
      <c r="I77" s="77" t="n">
        <v>-3.95</v>
      </c>
      <c r="J77" s="77" t="n">
        <v>-15.0931166347992</v>
      </c>
      <c r="K77" s="77" t="n">
        <v>11.1431166347992</v>
      </c>
      <c r="L77" s="77" t="n">
        <v>104.94741873805</v>
      </c>
    </row>
    <row r="78" customFormat="false" ht="16" hidden="false" customHeight="false" outlineLevel="0" collapsed="false">
      <c r="A78" s="78" t="s">
        <v>287</v>
      </c>
      <c r="B78" s="77" t="n">
        <v>-1.14</v>
      </c>
      <c r="C78" s="77" t="n">
        <v>307.339</v>
      </c>
      <c r="D78" s="77" t="n">
        <v>132.742</v>
      </c>
      <c r="E78" s="77" t="n">
        <v>-0.51</v>
      </c>
      <c r="F78" s="77" t="n">
        <v>-2.18</v>
      </c>
      <c r="G78" s="77" t="n">
        <v>1.67</v>
      </c>
      <c r="H78" s="76" t="s">
        <v>104</v>
      </c>
      <c r="I78" s="77" t="n">
        <v>-10</v>
      </c>
      <c r="J78" s="77" t="n">
        <v>-16.919120458891</v>
      </c>
      <c r="K78" s="77" t="n">
        <v>6.91912045889101</v>
      </c>
      <c r="L78" s="77" t="n">
        <v>40.0334608030593</v>
      </c>
    </row>
    <row r="79" customFormat="false" ht="16" hidden="false" customHeight="false" outlineLevel="0" collapsed="false">
      <c r="A79" s="78" t="s">
        <v>19</v>
      </c>
      <c r="B79" s="77" t="n">
        <v>-6.69</v>
      </c>
      <c r="C79" s="77" t="n">
        <v>292.494</v>
      </c>
      <c r="D79" s="77" t="n">
        <v>110.223</v>
      </c>
      <c r="E79" s="77" t="n">
        <v>-4.77</v>
      </c>
      <c r="F79" s="77" t="n">
        <v>-6.41</v>
      </c>
      <c r="G79" s="77" t="n">
        <v>1.64</v>
      </c>
      <c r="H79" s="76" t="s">
        <v>105</v>
      </c>
      <c r="I79" s="77" t="n">
        <v>-6.32</v>
      </c>
      <c r="J79" s="77" t="n">
        <v>-15.8101338432122</v>
      </c>
      <c r="K79" s="77" t="n">
        <v>9.49013384321224</v>
      </c>
      <c r="L79" s="77" t="n">
        <v>47.8250478011472</v>
      </c>
    </row>
    <row r="80" customFormat="false" ht="16" hidden="false" customHeight="false" outlineLevel="0" collapsed="false">
      <c r="A80" s="78" t="s">
        <v>288</v>
      </c>
      <c r="B80" s="77" t="n">
        <v>-5.45</v>
      </c>
      <c r="C80" s="77" t="n">
        <v>305.859</v>
      </c>
      <c r="D80" s="77" t="n">
        <v>129.298</v>
      </c>
      <c r="E80" s="77" t="n">
        <v>-5.68</v>
      </c>
      <c r="F80" s="77" t="n">
        <v>-6.94</v>
      </c>
      <c r="G80" s="77" t="n">
        <v>1.26</v>
      </c>
      <c r="H80" s="76" t="s">
        <v>107</v>
      </c>
      <c r="I80" s="77" t="n">
        <v>-3.88</v>
      </c>
      <c r="J80" s="77" t="n">
        <v>-15.1194072657744</v>
      </c>
      <c r="K80" s="77" t="n">
        <v>11.2394072657744</v>
      </c>
      <c r="L80" s="77" t="n">
        <v>96.6539196940727</v>
      </c>
    </row>
    <row r="81" customFormat="false" ht="16" hidden="false" customHeight="false" outlineLevel="0" collapsed="false">
      <c r="A81" s="78" t="s">
        <v>207</v>
      </c>
      <c r="B81" s="77" t="n">
        <v>-4.33</v>
      </c>
      <c r="C81" s="77" t="n">
        <v>315.525</v>
      </c>
      <c r="D81" s="77" t="n">
        <v>135.536</v>
      </c>
      <c r="E81" s="77" t="n">
        <v>-3.21</v>
      </c>
      <c r="F81" s="77" t="n">
        <v>-4.96</v>
      </c>
      <c r="G81" s="77" t="n">
        <v>1.75</v>
      </c>
      <c r="H81" s="76" t="s">
        <v>63</v>
      </c>
      <c r="I81" s="77" t="n">
        <v>2.32</v>
      </c>
      <c r="J81" s="77" t="n">
        <v>-6.28336520076482</v>
      </c>
      <c r="K81" s="77" t="n">
        <v>8.60336520076482</v>
      </c>
      <c r="L81" s="77" t="n">
        <v>105.162523900574</v>
      </c>
    </row>
    <row r="82" customFormat="false" ht="16" hidden="false" customHeight="false" outlineLevel="0" collapsed="false">
      <c r="A82" s="78" t="s">
        <v>289</v>
      </c>
      <c r="B82" s="77" t="n">
        <v>-1.04</v>
      </c>
      <c r="C82" s="77" t="n">
        <v>340.861</v>
      </c>
      <c r="D82" s="77" t="n">
        <v>161.034</v>
      </c>
      <c r="E82" s="77" t="n">
        <v>-0.66</v>
      </c>
      <c r="F82" s="77" t="n">
        <v>-2.85</v>
      </c>
      <c r="G82" s="77" t="n">
        <v>2.19</v>
      </c>
      <c r="H82" s="76" t="s">
        <v>108</v>
      </c>
      <c r="I82" s="77" t="n">
        <v>-4.09</v>
      </c>
      <c r="J82" s="77" t="n">
        <v>-14.2470363288719</v>
      </c>
      <c r="K82" s="77" t="n">
        <v>10.1570363288719</v>
      </c>
      <c r="L82" s="77" t="n">
        <v>89.4359464627151</v>
      </c>
    </row>
    <row r="83" customFormat="false" ht="16" hidden="false" customHeight="false" outlineLevel="0" collapsed="false">
      <c r="A83" s="78" t="s">
        <v>290</v>
      </c>
      <c r="B83" s="77" t="n">
        <v>-5.29</v>
      </c>
      <c r="C83" s="77" t="n">
        <v>275.832</v>
      </c>
      <c r="D83" s="77" t="n">
        <v>109.048</v>
      </c>
      <c r="E83" s="77" t="n">
        <v>-3.24</v>
      </c>
      <c r="F83" s="77" t="n">
        <v>-4.89</v>
      </c>
      <c r="G83" s="77" t="n">
        <v>1.65</v>
      </c>
      <c r="H83" s="76" t="s">
        <v>64</v>
      </c>
      <c r="I83" s="77" t="n">
        <v>-1.06</v>
      </c>
      <c r="J83" s="77" t="n">
        <v>-6.61797323135755</v>
      </c>
      <c r="K83" s="77" t="n">
        <v>5.55797323135755</v>
      </c>
      <c r="L83" s="77" t="n">
        <v>78.8718929254302</v>
      </c>
    </row>
    <row r="84" customFormat="false" ht="16" hidden="false" customHeight="false" outlineLevel="0" collapsed="false">
      <c r="A84" s="78" t="s">
        <v>291</v>
      </c>
      <c r="B84" s="77" t="n">
        <v>-6.2</v>
      </c>
      <c r="C84" s="77" t="n">
        <v>301.299</v>
      </c>
      <c r="D84" s="77" t="n">
        <v>126.841</v>
      </c>
      <c r="E84" s="77" t="n">
        <v>-2.91</v>
      </c>
      <c r="F84" s="77" t="n">
        <v>-3.93</v>
      </c>
      <c r="G84" s="77" t="n">
        <v>1.02</v>
      </c>
      <c r="H84" s="76" t="s">
        <v>109</v>
      </c>
      <c r="I84" s="77" t="n">
        <v>-4.39</v>
      </c>
      <c r="J84" s="77" t="n">
        <v>-12.724569789675</v>
      </c>
      <c r="K84" s="77" t="n">
        <v>8.33456978967495</v>
      </c>
      <c r="L84" s="77" t="n">
        <v>55.2581261950287</v>
      </c>
    </row>
    <row r="85" customFormat="false" ht="16" hidden="false" customHeight="false" outlineLevel="0" collapsed="false">
      <c r="A85" s="78" t="s">
        <v>292</v>
      </c>
      <c r="B85" s="77" t="n">
        <v>-0.46</v>
      </c>
      <c r="C85" s="77" t="n">
        <v>263.006</v>
      </c>
      <c r="D85" s="77" t="n">
        <v>103.287</v>
      </c>
      <c r="E85" s="77" t="n">
        <v>0.29</v>
      </c>
      <c r="F85" s="77" t="n">
        <v>-1.97</v>
      </c>
      <c r="G85" s="77" t="n">
        <v>2.26</v>
      </c>
      <c r="H85" s="76" t="s">
        <v>65</v>
      </c>
      <c r="I85" s="77" t="n">
        <v>-0.53</v>
      </c>
      <c r="J85" s="77" t="n">
        <v>-9.8923518164436</v>
      </c>
      <c r="K85" s="77" t="n">
        <v>9.3623518164436</v>
      </c>
      <c r="L85" s="77" t="n">
        <v>107.55258126195</v>
      </c>
    </row>
    <row r="86" customFormat="false" ht="16" hidden="false" customHeight="false" outlineLevel="0" collapsed="false">
      <c r="A86" s="78" t="s">
        <v>293</v>
      </c>
      <c r="B86" s="77" t="n">
        <v>-5.04</v>
      </c>
      <c r="C86" s="77" t="n">
        <v>348.52</v>
      </c>
      <c r="D86" s="77" t="n">
        <v>172.355</v>
      </c>
      <c r="E86" s="77" t="n">
        <v>-5.1</v>
      </c>
      <c r="F86" s="77" t="n">
        <v>-6.81</v>
      </c>
      <c r="G86" s="77" t="n">
        <v>1.71</v>
      </c>
      <c r="H86" s="76" t="s">
        <v>110</v>
      </c>
      <c r="I86" s="77" t="n">
        <v>-2.4</v>
      </c>
      <c r="J86" s="77" t="n">
        <v>-10.5998087954111</v>
      </c>
      <c r="K86" s="77" t="n">
        <v>8.19980879541109</v>
      </c>
      <c r="L86" s="77" t="n">
        <v>82.0984703632887</v>
      </c>
    </row>
    <row r="87" customFormat="false" ht="16" hidden="false" customHeight="false" outlineLevel="0" collapsed="false">
      <c r="A87" s="78" t="s">
        <v>294</v>
      </c>
      <c r="B87" s="77" t="n">
        <v>-5.73</v>
      </c>
      <c r="C87" s="77" t="n">
        <v>365.709</v>
      </c>
      <c r="D87" s="77" t="n">
        <v>170.416</v>
      </c>
      <c r="E87" s="77" t="n">
        <v>-5.97</v>
      </c>
      <c r="F87" s="77" t="n">
        <v>-7.61</v>
      </c>
      <c r="G87" s="77" t="n">
        <v>1.64</v>
      </c>
      <c r="H87" s="76" t="s">
        <v>111</v>
      </c>
      <c r="I87" s="77" t="n">
        <v>-7.81</v>
      </c>
      <c r="J87" s="77" t="n">
        <v>-14.5051625239006</v>
      </c>
      <c r="K87" s="77" t="n">
        <v>6.69516252390058</v>
      </c>
      <c r="L87" s="77" t="n">
        <v>32.5525812619503</v>
      </c>
    </row>
    <row r="88" customFormat="false" ht="16" hidden="false" customHeight="false" outlineLevel="0" collapsed="false">
      <c r="A88" s="78" t="s">
        <v>295</v>
      </c>
      <c r="B88" s="77" t="n">
        <v>-6.12</v>
      </c>
      <c r="C88" s="77" t="n">
        <v>314.217</v>
      </c>
      <c r="D88" s="77" t="n">
        <v>134.713</v>
      </c>
      <c r="E88" s="77" t="n">
        <v>-6.53</v>
      </c>
      <c r="F88" s="77" t="n">
        <v>-7.69</v>
      </c>
      <c r="G88" s="77" t="n">
        <v>1.16</v>
      </c>
      <c r="H88" s="76" t="s">
        <v>67</v>
      </c>
      <c r="I88" s="77" t="n">
        <v>-4.09</v>
      </c>
      <c r="J88" s="77" t="n">
        <v>-17.1820267686424</v>
      </c>
      <c r="K88" s="77" t="n">
        <v>13.0920267686424</v>
      </c>
      <c r="L88" s="77" t="n">
        <v>136.23326959847</v>
      </c>
    </row>
    <row r="89" customFormat="false" ht="16" hidden="false" customHeight="false" outlineLevel="0" collapsed="false">
      <c r="A89" s="78" t="s">
        <v>296</v>
      </c>
      <c r="B89" s="77" t="n">
        <v>-6.55</v>
      </c>
      <c r="C89" s="77" t="n">
        <v>256.603</v>
      </c>
      <c r="D89" s="77" t="n">
        <v>89.97</v>
      </c>
      <c r="E89" s="77" t="n">
        <v>-5.62</v>
      </c>
      <c r="F89" s="77" t="n">
        <v>-7.04</v>
      </c>
      <c r="G89" s="77" t="n">
        <v>1.42</v>
      </c>
      <c r="H89" s="76" t="s">
        <v>112</v>
      </c>
      <c r="I89" s="77" t="n">
        <v>-6.13</v>
      </c>
      <c r="J89" s="77" t="n">
        <v>-14.1299235181644</v>
      </c>
      <c r="K89" s="77" t="n">
        <v>7.99992351816444</v>
      </c>
      <c r="L89" s="77" t="n">
        <v>62.0219885277247</v>
      </c>
    </row>
    <row r="90" customFormat="false" ht="16" hidden="false" customHeight="false" outlineLevel="0" collapsed="false">
      <c r="A90" s="78" t="s">
        <v>21</v>
      </c>
      <c r="B90" s="77" t="n">
        <v>-6.76</v>
      </c>
      <c r="C90" s="77" t="n">
        <v>251.521</v>
      </c>
      <c r="D90" s="77" t="n">
        <v>87.388</v>
      </c>
      <c r="E90" s="77" t="n">
        <v>-5.37</v>
      </c>
      <c r="F90" s="77" t="n">
        <v>-6.92</v>
      </c>
      <c r="G90" s="77" t="n">
        <v>1.55</v>
      </c>
      <c r="H90" s="76" t="s">
        <v>112</v>
      </c>
      <c r="I90" s="77" t="n">
        <v>-6.13</v>
      </c>
      <c r="J90" s="77" t="n">
        <v>-14.13</v>
      </c>
      <c r="K90" s="77" t="n">
        <v>8</v>
      </c>
      <c r="L90" s="77" t="n">
        <v>62.02</v>
      </c>
    </row>
    <row r="91" customFormat="false" ht="16" hidden="false" customHeight="false" outlineLevel="0" collapsed="false">
      <c r="A91" s="78" t="s">
        <v>297</v>
      </c>
      <c r="B91" s="77" t="n">
        <v>-5.57</v>
      </c>
      <c r="C91" s="77" t="n">
        <v>311.73</v>
      </c>
      <c r="D91" s="77" t="n">
        <v>132.27</v>
      </c>
      <c r="E91" s="77" t="n">
        <v>-4.74</v>
      </c>
      <c r="F91" s="77" t="n">
        <v>-6</v>
      </c>
      <c r="G91" s="77" t="n">
        <v>1.26</v>
      </c>
      <c r="H91" s="76" t="s">
        <v>113</v>
      </c>
      <c r="I91" s="77" t="n">
        <v>-0.8</v>
      </c>
      <c r="J91" s="77" t="n">
        <v>-8.62562141491396</v>
      </c>
      <c r="K91" s="77" t="n">
        <v>7.82562141491396</v>
      </c>
      <c r="L91" s="77" t="n">
        <v>80.0908221797323</v>
      </c>
    </row>
    <row r="92" customFormat="false" ht="16" hidden="false" customHeight="false" outlineLevel="0" collapsed="false">
      <c r="A92" s="78" t="s">
        <v>168</v>
      </c>
      <c r="B92" s="77" t="n">
        <v>1.31</v>
      </c>
      <c r="C92" s="77" t="n">
        <v>281.581</v>
      </c>
      <c r="D92" s="77" t="n">
        <v>110.543</v>
      </c>
      <c r="E92" s="77" t="n">
        <v>2.38</v>
      </c>
      <c r="F92" s="77" t="n">
        <v>-0.56</v>
      </c>
      <c r="G92" s="77" t="n">
        <v>2.94</v>
      </c>
      <c r="H92" s="76" t="s">
        <v>69</v>
      </c>
      <c r="I92" s="77" t="n">
        <v>-4.57</v>
      </c>
      <c r="J92" s="77" t="n">
        <v>-14.9353728489484</v>
      </c>
      <c r="K92" s="77" t="n">
        <v>10.3653728489484</v>
      </c>
      <c r="L92" s="77" t="n">
        <v>96.0803059273423</v>
      </c>
    </row>
    <row r="93" customFormat="false" ht="16" hidden="false" customHeight="false" outlineLevel="0" collapsed="false">
      <c r="A93" s="78" t="s">
        <v>298</v>
      </c>
      <c r="B93" s="77" t="n">
        <v>1.31</v>
      </c>
      <c r="C93" s="77" t="n">
        <v>281.581</v>
      </c>
      <c r="D93" s="77" t="n">
        <v>110.543</v>
      </c>
      <c r="E93" s="77" t="n">
        <v>2.28</v>
      </c>
      <c r="F93" s="77" t="n">
        <v>-0.55</v>
      </c>
      <c r="G93" s="77" t="n">
        <v>2.83</v>
      </c>
      <c r="H93" s="76" t="s">
        <v>71</v>
      </c>
      <c r="I93" s="77" t="n">
        <v>-4.35</v>
      </c>
      <c r="J93" s="77" t="n">
        <v>-15.3655831739962</v>
      </c>
      <c r="K93" s="77" t="n">
        <v>11.0155831739962</v>
      </c>
      <c r="L93" s="77" t="n">
        <v>97.9923518164436</v>
      </c>
    </row>
    <row r="94" customFormat="false" ht="16" hidden="false" customHeight="false" outlineLevel="0" collapsed="false">
      <c r="A94" s="78" t="s">
        <v>176</v>
      </c>
      <c r="B94" s="77" t="n">
        <v>0.68</v>
      </c>
      <c r="C94" s="77" t="n">
        <v>265.22</v>
      </c>
      <c r="D94" s="77" t="n">
        <v>101.448</v>
      </c>
      <c r="E94" s="77" t="n">
        <v>1.81</v>
      </c>
      <c r="F94" s="77" t="n">
        <v>-1.12</v>
      </c>
      <c r="G94" s="77" t="n">
        <v>2.93</v>
      </c>
      <c r="H94" s="76" t="s">
        <v>114</v>
      </c>
      <c r="I94" s="77" t="n">
        <v>-3.41</v>
      </c>
      <c r="J94" s="77" t="n">
        <v>-11.2188336520076</v>
      </c>
      <c r="K94" s="77" t="n">
        <v>7.80883365200765</v>
      </c>
      <c r="L94" s="77" t="n">
        <v>71.9885277246654</v>
      </c>
    </row>
    <row r="95" customFormat="false" ht="16" hidden="false" customHeight="false" outlineLevel="0" collapsed="false">
      <c r="A95" s="78" t="s">
        <v>299</v>
      </c>
      <c r="B95" s="77" t="n">
        <v>-4.42</v>
      </c>
      <c r="C95" s="77" t="n">
        <v>291.255</v>
      </c>
      <c r="D95" s="77" t="n">
        <v>126.657</v>
      </c>
      <c r="E95" s="77" t="n">
        <v>-2.78</v>
      </c>
      <c r="F95" s="77" t="n">
        <v>-4.88</v>
      </c>
      <c r="G95" s="77" t="n">
        <v>2.1</v>
      </c>
      <c r="H95" s="76" t="s">
        <v>117</v>
      </c>
      <c r="I95" s="77" t="n">
        <v>-6.61</v>
      </c>
      <c r="J95" s="77" t="n">
        <v>-13.0089866156788</v>
      </c>
      <c r="K95" s="77" t="n">
        <v>6.39898661567878</v>
      </c>
      <c r="L95" s="77" t="n">
        <v>50.5258126195029</v>
      </c>
    </row>
    <row r="96" customFormat="false" ht="16" hidden="false" customHeight="false" outlineLevel="0" collapsed="false">
      <c r="A96" s="78" t="s">
        <v>8</v>
      </c>
      <c r="B96" s="77" t="n">
        <v>-4.43</v>
      </c>
      <c r="C96" s="77" t="n">
        <v>291.066</v>
      </c>
      <c r="D96" s="77" t="n">
        <v>129.173</v>
      </c>
      <c r="E96" s="77" t="n">
        <v>-2.96</v>
      </c>
      <c r="F96" s="77" t="n">
        <v>-5.17</v>
      </c>
      <c r="G96" s="77" t="n">
        <v>2.21</v>
      </c>
      <c r="H96" s="76" t="s">
        <v>119</v>
      </c>
      <c r="I96" s="77" t="n">
        <v>-5.11</v>
      </c>
      <c r="J96" s="77" t="n">
        <v>-15.0333652007648</v>
      </c>
      <c r="K96" s="77" t="n">
        <v>9.92336520076482</v>
      </c>
      <c r="L96" s="77" t="n">
        <v>76.123326959847</v>
      </c>
    </row>
    <row r="97" customFormat="false" ht="16" hidden="false" customHeight="false" outlineLevel="0" collapsed="false">
      <c r="A97" s="78" t="s">
        <v>147</v>
      </c>
      <c r="B97" s="77" t="n">
        <v>2.38</v>
      </c>
      <c r="C97" s="77" t="n">
        <v>281.312</v>
      </c>
      <c r="D97" s="77" t="n">
        <v>121.501</v>
      </c>
      <c r="E97" s="77" t="n">
        <v>2.52</v>
      </c>
      <c r="F97" s="77" t="n">
        <v>0.01</v>
      </c>
      <c r="G97" s="77" t="n">
        <v>2.51</v>
      </c>
      <c r="H97" s="76" t="s">
        <v>73</v>
      </c>
      <c r="I97" s="77" t="n">
        <v>-5.03</v>
      </c>
      <c r="J97" s="77" t="n">
        <v>-12.4019120458891</v>
      </c>
      <c r="K97" s="77" t="n">
        <v>7.3719120458891</v>
      </c>
      <c r="L97" s="77" t="n">
        <v>62.1414913957935</v>
      </c>
    </row>
    <row r="98" customFormat="false" ht="16" hidden="false" customHeight="false" outlineLevel="0" collapsed="false">
      <c r="A98" s="78" t="s">
        <v>300</v>
      </c>
      <c r="B98" s="77" t="n">
        <v>2.93</v>
      </c>
      <c r="C98" s="77" t="n">
        <v>346.182</v>
      </c>
      <c r="D98" s="77" t="n">
        <v>165.124</v>
      </c>
      <c r="E98" s="77" t="n">
        <v>3</v>
      </c>
      <c r="F98" s="77" t="n">
        <v>0.01</v>
      </c>
      <c r="G98" s="77" t="n">
        <v>2.99</v>
      </c>
      <c r="H98" s="76" t="s">
        <v>75</v>
      </c>
      <c r="I98" s="77" t="n">
        <v>-4.85</v>
      </c>
      <c r="J98" s="77" t="n">
        <v>-13.1786806883365</v>
      </c>
      <c r="K98" s="77" t="n">
        <v>8.32868068833652</v>
      </c>
      <c r="L98" s="77" t="n">
        <v>64.0535372848948</v>
      </c>
    </row>
    <row r="99" customFormat="false" ht="16" hidden="false" customHeight="false" outlineLevel="0" collapsed="false">
      <c r="A99" s="78" t="s">
        <v>301</v>
      </c>
      <c r="B99" s="77" t="n">
        <v>1.47</v>
      </c>
      <c r="C99" s="77" t="n">
        <v>310.494</v>
      </c>
      <c r="D99" s="77" t="n">
        <v>134.357</v>
      </c>
      <c r="E99" s="77" t="n">
        <v>2.75</v>
      </c>
      <c r="F99" s="77" t="n">
        <v>-0.4</v>
      </c>
      <c r="G99" s="77" t="n">
        <v>3.15</v>
      </c>
      <c r="H99" s="76" t="s">
        <v>77</v>
      </c>
      <c r="I99" s="77" t="n">
        <v>-4.74</v>
      </c>
      <c r="J99" s="77" t="n">
        <v>-13.3818355640535</v>
      </c>
      <c r="K99" s="77" t="n">
        <v>8.64183556405354</v>
      </c>
      <c r="L99" s="77" t="n">
        <v>65.0095602294455</v>
      </c>
    </row>
    <row r="100" customFormat="false" ht="16" hidden="false" customHeight="false" outlineLevel="0" collapsed="false">
      <c r="A100" s="78" t="s">
        <v>302</v>
      </c>
      <c r="B100" s="77" t="n">
        <v>-3.92</v>
      </c>
      <c r="C100" s="77" t="n">
        <v>323.413</v>
      </c>
      <c r="D100" s="77" t="n">
        <v>150.935</v>
      </c>
      <c r="E100" s="77" t="n">
        <v>-2.79</v>
      </c>
      <c r="F100" s="77" t="n">
        <v>-5.13</v>
      </c>
      <c r="G100" s="77" t="n">
        <v>2.34</v>
      </c>
      <c r="H100" s="76" t="s">
        <v>78</v>
      </c>
      <c r="I100" s="77" t="n">
        <v>1.96</v>
      </c>
      <c r="J100" s="77" t="n">
        <v>-4.87323135755258</v>
      </c>
      <c r="K100" s="77" t="n">
        <v>6.83323135755258</v>
      </c>
      <c r="L100" s="77" t="n">
        <v>78.8718929254302</v>
      </c>
    </row>
    <row r="101" customFormat="false" ht="16" hidden="false" customHeight="false" outlineLevel="0" collapsed="false">
      <c r="A101" s="78" t="s">
        <v>303</v>
      </c>
      <c r="B101" s="77" t="n">
        <v>-3.88</v>
      </c>
      <c r="C101" s="77" t="n">
        <v>322.177</v>
      </c>
      <c r="D101" s="77" t="n">
        <v>149.668</v>
      </c>
      <c r="E101" s="77" t="n">
        <v>-2.19</v>
      </c>
      <c r="F101" s="77" t="n">
        <v>-4.75</v>
      </c>
      <c r="G101" s="77" t="n">
        <v>2.56</v>
      </c>
      <c r="H101" s="76" t="s">
        <v>120</v>
      </c>
      <c r="I101" s="77" t="n">
        <v>-6.46</v>
      </c>
      <c r="J101" s="77" t="n">
        <v>-12.9038240917782</v>
      </c>
      <c r="K101" s="77" t="n">
        <v>6.4438240917782</v>
      </c>
      <c r="L101" s="77" t="n">
        <v>38.2887189292543</v>
      </c>
    </row>
    <row r="102" customFormat="false" ht="16" hidden="false" customHeight="false" outlineLevel="0" collapsed="false">
      <c r="A102" s="78" t="s">
        <v>150</v>
      </c>
      <c r="B102" s="77" t="n">
        <v>2.51</v>
      </c>
      <c r="C102" s="77" t="n">
        <v>317.786</v>
      </c>
      <c r="D102" s="77" t="n">
        <v>144.199</v>
      </c>
      <c r="E102" s="77" t="n">
        <v>2.78</v>
      </c>
      <c r="F102" s="77" t="n">
        <v>0.01</v>
      </c>
      <c r="G102" s="77" t="n">
        <v>2.77</v>
      </c>
      <c r="H102" s="76" t="s">
        <v>121</v>
      </c>
      <c r="I102" s="77" t="n">
        <v>-3.8</v>
      </c>
      <c r="J102" s="77" t="n">
        <v>-9.17294455066922</v>
      </c>
      <c r="K102" s="77" t="n">
        <v>5.37294455066922</v>
      </c>
      <c r="L102" s="77" t="n">
        <v>39.7705544933078</v>
      </c>
    </row>
    <row r="103" customFormat="false" ht="16" hidden="false" customHeight="false" outlineLevel="0" collapsed="false">
      <c r="A103" s="78" t="s">
        <v>10</v>
      </c>
      <c r="B103" s="77" t="n">
        <v>-4.5</v>
      </c>
      <c r="C103" s="77" t="n">
        <v>264.042</v>
      </c>
      <c r="D103" s="77" t="n">
        <v>105.456</v>
      </c>
      <c r="E103" s="77" t="n">
        <v>-2.96</v>
      </c>
      <c r="F103" s="77" t="n">
        <v>-5.02</v>
      </c>
      <c r="G103" s="77" t="n">
        <v>2.06</v>
      </c>
      <c r="H103" s="76" t="s">
        <v>79</v>
      </c>
      <c r="I103" s="77" t="n">
        <v>1.32</v>
      </c>
      <c r="J103" s="77" t="n">
        <v>-4.56252390057361</v>
      </c>
      <c r="K103" s="77" t="n">
        <v>5.88252390057362</v>
      </c>
      <c r="L103" s="77" t="n">
        <v>66.9216061185468</v>
      </c>
    </row>
    <row r="104" customFormat="false" ht="16" hidden="false" customHeight="false" outlineLevel="0" collapsed="false">
      <c r="A104" s="78" t="s">
        <v>12</v>
      </c>
      <c r="B104" s="77" t="n">
        <v>-4.47</v>
      </c>
      <c r="C104" s="77" t="n">
        <v>264.779</v>
      </c>
      <c r="D104" s="77" t="n">
        <v>107.722</v>
      </c>
      <c r="E104" s="77" t="n">
        <v>-3.09</v>
      </c>
      <c r="F104" s="77" t="n">
        <v>-5.31</v>
      </c>
      <c r="G104" s="77" t="n">
        <v>2.22</v>
      </c>
      <c r="H104" s="76" t="s">
        <v>122</v>
      </c>
      <c r="I104" s="77" t="n">
        <v>-0.48</v>
      </c>
      <c r="J104" s="77" t="n">
        <v>-4.22791586998088</v>
      </c>
      <c r="K104" s="77" t="n">
        <v>3.74791586998088</v>
      </c>
      <c r="L104" s="77" t="n">
        <v>79.5411089866157</v>
      </c>
    </row>
    <row r="105" customFormat="false" ht="16" hidden="false" customHeight="false" outlineLevel="0" collapsed="false">
      <c r="A105" s="78" t="s">
        <v>14</v>
      </c>
      <c r="B105" s="77" t="n">
        <v>2.32</v>
      </c>
      <c r="C105" s="77" t="n">
        <v>258.324</v>
      </c>
      <c r="D105" s="77" t="n">
        <v>101.53</v>
      </c>
      <c r="E105" s="77" t="n">
        <v>2.74</v>
      </c>
      <c r="F105" s="77" t="n">
        <v>0.01</v>
      </c>
      <c r="G105" s="77" t="n">
        <v>2.73</v>
      </c>
      <c r="H105" s="76" t="s">
        <v>123</v>
      </c>
      <c r="I105" s="77" t="n">
        <v>-4.52</v>
      </c>
      <c r="J105" s="77" t="n">
        <v>-14.6007648183556</v>
      </c>
      <c r="K105" s="77" t="n">
        <v>10.0807648183556</v>
      </c>
      <c r="L105" s="77" t="n">
        <v>129.971319311663</v>
      </c>
    </row>
    <row r="106" customFormat="false" ht="16" hidden="false" customHeight="false" outlineLevel="0" collapsed="false">
      <c r="A106" s="78" t="s">
        <v>27</v>
      </c>
      <c r="B106" s="77" t="n">
        <v>1.16</v>
      </c>
      <c r="C106" s="77" t="n">
        <v>249.174</v>
      </c>
      <c r="D106" s="77" t="n">
        <v>90.464</v>
      </c>
      <c r="E106" s="77" t="n">
        <v>2.34</v>
      </c>
      <c r="F106" s="77" t="n">
        <v>-0.45</v>
      </c>
      <c r="G106" s="77" t="n">
        <v>2.79</v>
      </c>
      <c r="H106" s="76" t="s">
        <v>124</v>
      </c>
      <c r="I106" s="77" t="n">
        <v>-4.69</v>
      </c>
      <c r="J106" s="77" t="n">
        <v>-11.3120458891013</v>
      </c>
      <c r="K106" s="77" t="n">
        <v>6.62204588910134</v>
      </c>
      <c r="L106" s="77" t="n">
        <v>54.3977055449331</v>
      </c>
    </row>
    <row r="107" customFormat="false" ht="16" hidden="false" customHeight="false" outlineLevel="0" collapsed="false">
      <c r="A107" s="78" t="s">
        <v>304</v>
      </c>
      <c r="B107" s="77" t="n">
        <v>-5.51</v>
      </c>
      <c r="C107" s="77" t="n">
        <v>273.893</v>
      </c>
      <c r="D107" s="77" t="n">
        <v>106.398</v>
      </c>
      <c r="E107" s="77" t="n">
        <v>-6.1</v>
      </c>
      <c r="F107" s="77" t="n">
        <v>-6.99</v>
      </c>
      <c r="G107" s="77" t="n">
        <v>0.89</v>
      </c>
      <c r="H107" s="76" t="s">
        <v>125</v>
      </c>
      <c r="I107" s="77" t="n">
        <v>-5.48</v>
      </c>
      <c r="J107" s="77" t="n">
        <v>-14.5935946462715</v>
      </c>
      <c r="K107" s="77" t="n">
        <v>9.11359464627151</v>
      </c>
      <c r="L107" s="77" t="n">
        <v>60.3250478011472</v>
      </c>
    </row>
    <row r="108" customFormat="false" ht="16" hidden="false" customHeight="false" outlineLevel="0" collapsed="false">
      <c r="A108" s="78" t="s">
        <v>29</v>
      </c>
      <c r="B108" s="77" t="n">
        <v>-4.63</v>
      </c>
      <c r="C108" s="77" t="n">
        <v>283.654</v>
      </c>
      <c r="D108" s="77" t="n">
        <v>112.58</v>
      </c>
      <c r="E108" s="77" t="n">
        <v>-3.41</v>
      </c>
      <c r="F108" s="77" t="n">
        <v>-4.95</v>
      </c>
      <c r="G108" s="77" t="n">
        <v>1.54</v>
      </c>
      <c r="H108" s="76" t="s">
        <v>127</v>
      </c>
      <c r="I108" s="77" t="n">
        <v>3.12</v>
      </c>
      <c r="J108" s="77" t="n">
        <v>-2.99942638623327</v>
      </c>
      <c r="K108" s="77" t="n">
        <v>6.11942638623327</v>
      </c>
      <c r="L108" s="77" t="n">
        <v>90.7504780114723</v>
      </c>
    </row>
    <row r="109" customFormat="false" ht="16" hidden="false" customHeight="false" outlineLevel="0" collapsed="false">
      <c r="A109" s="78" t="s">
        <v>305</v>
      </c>
      <c r="B109" s="77" t="n">
        <v>-3.3</v>
      </c>
      <c r="C109" s="77" t="n">
        <v>276.883</v>
      </c>
      <c r="D109" s="77" t="n">
        <v>114.042</v>
      </c>
      <c r="E109" s="77" t="n">
        <v>-1.95</v>
      </c>
      <c r="F109" s="77" t="n">
        <v>-3.39</v>
      </c>
      <c r="G109" s="77" t="n">
        <v>1.44</v>
      </c>
      <c r="H109" s="76" t="s">
        <v>128</v>
      </c>
      <c r="I109" s="77" t="n">
        <v>-3.47</v>
      </c>
      <c r="J109" s="77" t="n">
        <v>-10.6954110898662</v>
      </c>
      <c r="K109" s="77" t="n">
        <v>7.22541108986616</v>
      </c>
      <c r="L109" s="77" t="n">
        <v>50.2868068833652</v>
      </c>
    </row>
    <row r="110" customFormat="false" ht="16" hidden="false" customHeight="false" outlineLevel="0" collapsed="false">
      <c r="A110" s="78" t="s">
        <v>306</v>
      </c>
      <c r="B110" s="77" t="n">
        <v>-1.38</v>
      </c>
      <c r="C110" s="77" t="n">
        <v>274.043</v>
      </c>
      <c r="D110" s="77" t="n">
        <v>106.225</v>
      </c>
      <c r="E110" s="77" t="n">
        <v>-0.22</v>
      </c>
      <c r="F110" s="77" t="n">
        <v>-1.9</v>
      </c>
      <c r="G110" s="77" t="n">
        <v>1.68</v>
      </c>
      <c r="H110" s="76" t="s">
        <v>129</v>
      </c>
      <c r="I110" s="77" t="n">
        <v>-3.12</v>
      </c>
      <c r="J110" s="77" t="n">
        <v>-11.0826003824092</v>
      </c>
      <c r="K110" s="77" t="n">
        <v>7.96260038240918</v>
      </c>
      <c r="L110" s="77" t="n">
        <v>63.5994263862333</v>
      </c>
    </row>
    <row r="111" customFormat="false" ht="16" hidden="false" customHeight="false" outlineLevel="0" collapsed="false">
      <c r="A111" s="78" t="s">
        <v>307</v>
      </c>
      <c r="B111" s="77" t="n">
        <v>-8.11</v>
      </c>
      <c r="C111" s="77" t="n">
        <v>335.447</v>
      </c>
      <c r="D111" s="77" t="n">
        <v>152.627</v>
      </c>
      <c r="E111" s="77" t="n">
        <v>-7.88</v>
      </c>
      <c r="F111" s="77" t="n">
        <v>-8.7</v>
      </c>
      <c r="G111" s="77" t="n">
        <v>0.82</v>
      </c>
      <c r="H111" s="76" t="s">
        <v>80</v>
      </c>
      <c r="I111" s="77" t="n">
        <v>-0.89</v>
      </c>
      <c r="J111" s="77" t="n">
        <v>-8.07590822179732</v>
      </c>
      <c r="K111" s="77" t="n">
        <v>7.18590822179732</v>
      </c>
      <c r="L111" s="77" t="n">
        <v>81.2619502868069</v>
      </c>
    </row>
    <row r="112" customFormat="false" ht="16" hidden="false" customHeight="false" outlineLevel="0" collapsed="false">
      <c r="A112" s="78" t="s">
        <v>308</v>
      </c>
      <c r="B112" s="77" t="n">
        <v>-7.47</v>
      </c>
      <c r="C112" s="77" t="n">
        <v>338.799</v>
      </c>
      <c r="D112" s="77" t="n">
        <v>155.155</v>
      </c>
      <c r="E112" s="77" t="n">
        <v>-7.87</v>
      </c>
      <c r="F112" s="77" t="n">
        <v>-8.83</v>
      </c>
      <c r="G112" s="77" t="n">
        <v>0.96</v>
      </c>
    </row>
    <row r="113" customFormat="false" ht="16" hidden="false" customHeight="false" outlineLevel="0" collapsed="false">
      <c r="A113" s="78" t="s">
        <v>309</v>
      </c>
      <c r="B113" s="77" t="n">
        <v>-7.37</v>
      </c>
      <c r="C113" s="77" t="n">
        <v>300.796</v>
      </c>
      <c r="D113" s="77" t="n">
        <v>127.686</v>
      </c>
      <c r="E113" s="77" t="n">
        <v>-7.72</v>
      </c>
      <c r="F113" s="77" t="n">
        <v>-7.84</v>
      </c>
      <c r="G113" s="77" t="n">
        <v>0.12</v>
      </c>
    </row>
    <row r="114" customFormat="false" ht="16" hidden="false" customHeight="false" outlineLevel="0" collapsed="false">
      <c r="A114" s="78" t="s">
        <v>310</v>
      </c>
      <c r="B114" s="77" t="n">
        <v>-4.58</v>
      </c>
      <c r="C114" s="77" t="n">
        <v>298.415</v>
      </c>
      <c r="D114" s="77" t="n">
        <v>125.431</v>
      </c>
      <c r="E114" s="77" t="n">
        <v>-5.34</v>
      </c>
      <c r="F114" s="77" t="n">
        <v>-5.4</v>
      </c>
      <c r="G114" s="77" t="n">
        <v>0.06</v>
      </c>
    </row>
    <row r="115" customFormat="false" ht="16" hidden="false" customHeight="false" outlineLevel="0" collapsed="false">
      <c r="A115" s="78" t="s">
        <v>311</v>
      </c>
      <c r="B115" s="77" t="n">
        <v>-3.13</v>
      </c>
      <c r="C115" s="77" t="n">
        <v>263.625</v>
      </c>
      <c r="D115" s="77" t="n">
        <v>102.764</v>
      </c>
      <c r="E115" s="77" t="n">
        <v>-1.61</v>
      </c>
      <c r="F115" s="77" t="n">
        <v>-2.54</v>
      </c>
      <c r="G115" s="77" t="n">
        <v>0.93</v>
      </c>
    </row>
    <row r="116" customFormat="false" ht="16" hidden="false" customHeight="false" outlineLevel="0" collapsed="false">
      <c r="A116" s="78" t="s">
        <v>312</v>
      </c>
      <c r="B116" s="77" t="n">
        <v>-3.58</v>
      </c>
      <c r="C116" s="77" t="n">
        <v>315.925</v>
      </c>
      <c r="D116" s="77" t="n">
        <v>139.647</v>
      </c>
      <c r="E116" s="77" t="n">
        <v>-3.14</v>
      </c>
      <c r="F116" s="77" t="n">
        <v>-3.79</v>
      </c>
      <c r="G116" s="77" t="n">
        <v>0.65</v>
      </c>
    </row>
    <row r="117" customFormat="false" ht="16" hidden="false" customHeight="false" outlineLevel="0" collapsed="false">
      <c r="A117" s="78" t="s">
        <v>313</v>
      </c>
      <c r="B117" s="77" t="n">
        <v>-6.79</v>
      </c>
      <c r="C117" s="77" t="n">
        <v>329.286</v>
      </c>
      <c r="D117" s="77" t="n">
        <v>145.643</v>
      </c>
      <c r="E117" s="77" t="n">
        <v>-5.33</v>
      </c>
      <c r="F117" s="77" t="n">
        <v>-7.05</v>
      </c>
      <c r="G117" s="77" t="n">
        <v>1.72</v>
      </c>
    </row>
    <row r="118" customFormat="false" ht="16" hidden="false" customHeight="false" outlineLevel="0" collapsed="false">
      <c r="A118" s="78" t="s">
        <v>31</v>
      </c>
      <c r="B118" s="77" t="n">
        <v>-6.4</v>
      </c>
      <c r="C118" s="77" t="n">
        <v>326.14</v>
      </c>
      <c r="D118" s="77" t="n">
        <v>132.31</v>
      </c>
      <c r="E118" s="77" t="n">
        <v>-4.21</v>
      </c>
      <c r="F118" s="77" t="n">
        <v>-6.14</v>
      </c>
      <c r="G118" s="77" t="n">
        <v>1.93</v>
      </c>
    </row>
    <row r="119" customFormat="false" ht="16" hidden="false" customHeight="false" outlineLevel="0" collapsed="false">
      <c r="A119" s="78" t="s">
        <v>314</v>
      </c>
      <c r="B119" s="77" t="n">
        <v>2.51</v>
      </c>
      <c r="C119" s="77" t="n">
        <v>303.649</v>
      </c>
      <c r="D119" s="77" t="n">
        <v>143.457</v>
      </c>
      <c r="E119" s="77" t="n">
        <v>2.53</v>
      </c>
      <c r="F119" s="77" t="n">
        <v>0.01</v>
      </c>
      <c r="G119" s="77" t="n">
        <v>2.52</v>
      </c>
    </row>
    <row r="120" customFormat="false" ht="16" hidden="false" customHeight="false" outlineLevel="0" collapsed="false">
      <c r="A120" s="78" t="s">
        <v>315</v>
      </c>
      <c r="B120" s="77" t="n">
        <v>2.88</v>
      </c>
      <c r="C120" s="77" t="n">
        <v>336.443</v>
      </c>
      <c r="D120" s="77" t="n">
        <v>165.883</v>
      </c>
      <c r="E120" s="77" t="n">
        <v>2.9</v>
      </c>
      <c r="F120" s="77" t="n">
        <v>0.01</v>
      </c>
      <c r="G120" s="77" t="n">
        <v>2.89</v>
      </c>
    </row>
    <row r="121" customFormat="false" ht="16" hidden="false" customHeight="false" outlineLevel="0" collapsed="false">
      <c r="A121" s="78" t="s">
        <v>16</v>
      </c>
      <c r="B121" s="77" t="n">
        <v>2.51</v>
      </c>
      <c r="C121" s="77" t="n">
        <v>280.246</v>
      </c>
      <c r="D121" s="77" t="n">
        <v>123.162</v>
      </c>
      <c r="E121" s="77" t="n">
        <v>2.6</v>
      </c>
      <c r="F121" s="77" t="n">
        <v>0.01</v>
      </c>
      <c r="G121" s="77" t="n">
        <v>2.59</v>
      </c>
    </row>
    <row r="122" customFormat="false" ht="16" hidden="false" customHeight="false" outlineLevel="0" collapsed="false">
      <c r="A122" s="78" t="s">
        <v>216</v>
      </c>
      <c r="B122" s="77" t="n">
        <v>-4.31</v>
      </c>
      <c r="C122" s="77" t="n">
        <v>229.211</v>
      </c>
      <c r="D122" s="77" t="n">
        <v>79.157</v>
      </c>
      <c r="E122" s="77" t="n">
        <v>-3.95</v>
      </c>
      <c r="F122" s="77" t="n">
        <v>-6.05</v>
      </c>
      <c r="G122" s="77" t="n">
        <v>2.1</v>
      </c>
    </row>
    <row r="123" customFormat="false" ht="16" hidden="false" customHeight="false" outlineLevel="0" collapsed="false">
      <c r="A123" s="78" t="s">
        <v>316</v>
      </c>
      <c r="B123" s="77" t="n">
        <v>2.89</v>
      </c>
      <c r="C123" s="77" t="n">
        <v>349.4</v>
      </c>
      <c r="D123" s="77" t="n">
        <v>183.144</v>
      </c>
      <c r="E123" s="77" t="n">
        <v>2.93</v>
      </c>
      <c r="F123" s="77" t="n">
        <v>0.02</v>
      </c>
      <c r="G123" s="77" t="n">
        <v>2.91</v>
      </c>
    </row>
    <row r="124" customFormat="false" ht="16" hidden="false" customHeight="false" outlineLevel="0" collapsed="false">
      <c r="A124" s="78" t="s">
        <v>317</v>
      </c>
      <c r="B124" s="77" t="n">
        <v>2.93</v>
      </c>
      <c r="C124" s="77" t="n">
        <v>384.203</v>
      </c>
      <c r="D124" s="77" t="n">
        <v>207.691</v>
      </c>
      <c r="E124" s="77" t="n">
        <v>2.86</v>
      </c>
      <c r="F124" s="77" t="n">
        <v>0</v>
      </c>
      <c r="G124" s="77" t="n">
        <v>2.86</v>
      </c>
    </row>
    <row r="125" customFormat="false" ht="16" hidden="false" customHeight="false" outlineLevel="0" collapsed="false">
      <c r="A125" s="78" t="s">
        <v>318</v>
      </c>
      <c r="B125" s="77" t="n">
        <v>0.4</v>
      </c>
      <c r="C125" s="77" t="n">
        <v>291.212</v>
      </c>
      <c r="D125" s="77" t="n">
        <v>122.422</v>
      </c>
      <c r="E125" s="77" t="n">
        <v>1.69</v>
      </c>
      <c r="F125" s="77" t="n">
        <v>-1.11</v>
      </c>
      <c r="G125" s="77" t="n">
        <v>2.8</v>
      </c>
    </row>
    <row r="126" customFormat="false" ht="16" hidden="false" customHeight="false" outlineLevel="0" collapsed="false">
      <c r="A126" s="78" t="s">
        <v>152</v>
      </c>
      <c r="B126" s="77" t="n">
        <v>2.34</v>
      </c>
      <c r="C126" s="77" t="n">
        <v>305.106</v>
      </c>
      <c r="D126" s="77" t="n">
        <v>143.785</v>
      </c>
      <c r="E126" s="77" t="n">
        <v>2.69</v>
      </c>
      <c r="F126" s="77" t="n">
        <v>0.01</v>
      </c>
      <c r="G126" s="77" t="n">
        <v>2.68</v>
      </c>
    </row>
    <row r="127" customFormat="false" ht="16" hidden="false" customHeight="false" outlineLevel="0" collapsed="false">
      <c r="A127" s="78" t="s">
        <v>319</v>
      </c>
      <c r="B127" s="77" t="n">
        <v>-2.78</v>
      </c>
      <c r="C127" s="77" t="n">
        <v>383.261</v>
      </c>
      <c r="D127" s="77" t="n">
        <v>189.091</v>
      </c>
      <c r="E127" s="77" t="n">
        <v>-2.59</v>
      </c>
      <c r="F127" s="77" t="n">
        <v>-4.43</v>
      </c>
      <c r="G127" s="77" t="n">
        <v>1.84</v>
      </c>
    </row>
    <row r="128" customFormat="false" ht="16" hidden="false" customHeight="false" outlineLevel="0" collapsed="false">
      <c r="A128" s="78" t="s">
        <v>320</v>
      </c>
      <c r="B128" s="77" t="n">
        <v>2.52</v>
      </c>
      <c r="C128" s="77" t="n">
        <v>331.943</v>
      </c>
      <c r="D128" s="77" t="n">
        <v>164.661</v>
      </c>
      <c r="E128" s="77" t="n">
        <v>2.66</v>
      </c>
      <c r="F128" s="77" t="n">
        <v>0</v>
      </c>
      <c r="G128" s="77" t="n">
        <v>2.66</v>
      </c>
    </row>
    <row r="129" customFormat="false" ht="16" hidden="false" customHeight="false" outlineLevel="0" collapsed="false">
      <c r="A129" s="78" t="s">
        <v>321</v>
      </c>
      <c r="B129" s="77" t="n">
        <v>-6.16</v>
      </c>
      <c r="C129" s="77" t="n">
        <v>322.581</v>
      </c>
      <c r="D129" s="77" t="n">
        <v>143.822</v>
      </c>
      <c r="E129" s="77" t="n">
        <v>-4.67</v>
      </c>
      <c r="F129" s="77" t="n">
        <v>-6.49</v>
      </c>
      <c r="G129" s="77" t="n">
        <v>1.82</v>
      </c>
    </row>
    <row r="130" customFormat="false" ht="16" hidden="false" customHeight="false" outlineLevel="0" collapsed="false">
      <c r="A130" s="78" t="s">
        <v>208</v>
      </c>
      <c r="B130" s="77" t="n">
        <v>-4.82</v>
      </c>
      <c r="C130" s="77" t="n">
        <v>309.349</v>
      </c>
      <c r="D130" s="77" t="n">
        <v>132.182</v>
      </c>
      <c r="E130" s="77" t="n">
        <v>-3.27</v>
      </c>
      <c r="F130" s="77" t="n">
        <v>-4.79</v>
      </c>
      <c r="G130" s="77" t="n">
        <v>1.52</v>
      </c>
    </row>
    <row r="131" customFormat="false" ht="16" hidden="false" customHeight="false" outlineLevel="0" collapsed="false">
      <c r="A131" s="78" t="s">
        <v>322</v>
      </c>
      <c r="B131" s="77" t="n">
        <v>2.56</v>
      </c>
      <c r="C131" s="77" t="n">
        <v>351.696</v>
      </c>
      <c r="D131" s="77" t="n">
        <v>186.149</v>
      </c>
      <c r="E131" s="77" t="n">
        <v>2.86</v>
      </c>
      <c r="F131" s="77" t="n">
        <v>0.01</v>
      </c>
      <c r="G131" s="77" t="n">
        <v>2.85</v>
      </c>
    </row>
    <row r="132" customFormat="false" ht="16" hidden="false" customHeight="false" outlineLevel="0" collapsed="false">
      <c r="A132" s="78" t="s">
        <v>34</v>
      </c>
      <c r="B132" s="77" t="n">
        <v>-2.74</v>
      </c>
      <c r="C132" s="77" t="n">
        <v>343.719</v>
      </c>
      <c r="D132" s="77" t="n">
        <v>169.383</v>
      </c>
      <c r="E132" s="77" t="n">
        <v>-2.47</v>
      </c>
      <c r="F132" s="77" t="n">
        <v>-5.13</v>
      </c>
      <c r="G132" s="77" t="n">
        <v>2.66</v>
      </c>
    </row>
    <row r="133" customFormat="false" ht="16" hidden="false" customHeight="false" outlineLevel="0" collapsed="false">
      <c r="A133" s="78" t="s">
        <v>323</v>
      </c>
      <c r="B133" s="77" t="n">
        <v>2.83</v>
      </c>
      <c r="C133" s="77" t="n">
        <v>327.76</v>
      </c>
      <c r="D133" s="77" t="n">
        <v>161.51</v>
      </c>
      <c r="E133" s="77" t="n">
        <v>2.89</v>
      </c>
      <c r="F133" s="77" t="n">
        <v>0</v>
      </c>
      <c r="G133" s="77" t="n">
        <v>2.89</v>
      </c>
    </row>
    <row r="134" customFormat="false" ht="16" hidden="false" customHeight="false" outlineLevel="0" collapsed="false">
      <c r="A134" s="78" t="s">
        <v>324</v>
      </c>
      <c r="B134" s="77" t="n">
        <v>-6.01</v>
      </c>
      <c r="C134" s="77" t="n">
        <v>329.954</v>
      </c>
      <c r="D134" s="77" t="n">
        <v>146.311</v>
      </c>
      <c r="E134" s="77" t="n">
        <v>-4.55</v>
      </c>
      <c r="F134" s="77" t="n">
        <v>-6.48</v>
      </c>
      <c r="G134" s="77" t="n">
        <v>1.93</v>
      </c>
    </row>
    <row r="135" customFormat="false" ht="16" hidden="false" customHeight="false" outlineLevel="0" collapsed="false">
      <c r="A135" s="78" t="s">
        <v>209</v>
      </c>
      <c r="B135" s="77" t="n">
        <v>-4.86</v>
      </c>
      <c r="C135" s="77" t="n">
        <v>316.503</v>
      </c>
      <c r="D135" s="77" t="n">
        <v>134.425</v>
      </c>
      <c r="E135" s="77" t="n">
        <v>-3.18</v>
      </c>
      <c r="F135" s="77" t="n">
        <v>-4.94</v>
      </c>
      <c r="G135" s="77" t="n">
        <v>1.76</v>
      </c>
    </row>
    <row r="136" customFormat="false" ht="16" hidden="false" customHeight="false" outlineLevel="0" collapsed="false">
      <c r="A136" s="78" t="s">
        <v>325</v>
      </c>
      <c r="B136" s="77" t="n">
        <v>-5.91</v>
      </c>
      <c r="C136" s="77" t="n">
        <v>329.956</v>
      </c>
      <c r="D136" s="77" t="n">
        <v>145.981</v>
      </c>
      <c r="E136" s="77" t="n">
        <v>-4.39</v>
      </c>
      <c r="F136" s="77" t="n">
        <v>-5.97</v>
      </c>
      <c r="G136" s="77" t="n">
        <v>1.58</v>
      </c>
    </row>
    <row r="137" customFormat="false" ht="16" hidden="false" customHeight="false" outlineLevel="0" collapsed="false">
      <c r="A137" s="78" t="s">
        <v>210</v>
      </c>
      <c r="B137" s="77" t="n">
        <v>-4.72</v>
      </c>
      <c r="C137" s="77" t="n">
        <v>317.418</v>
      </c>
      <c r="D137" s="77" t="n">
        <v>134.861</v>
      </c>
      <c r="E137" s="77" t="n">
        <v>-2.83</v>
      </c>
      <c r="F137" s="77" t="n">
        <v>-4.76</v>
      </c>
      <c r="G137" s="77" t="n">
        <v>1.93</v>
      </c>
    </row>
    <row r="138" customFormat="false" ht="16" hidden="false" customHeight="false" outlineLevel="0" collapsed="false">
      <c r="A138" s="78" t="s">
        <v>326</v>
      </c>
      <c r="B138" s="77" t="n">
        <v>-2.92</v>
      </c>
      <c r="C138" s="77" t="n">
        <v>313.135</v>
      </c>
      <c r="D138" s="77" t="n">
        <v>139.016</v>
      </c>
      <c r="E138" s="77" t="n">
        <v>-1.89</v>
      </c>
      <c r="F138" s="77" t="n">
        <v>-3.52</v>
      </c>
      <c r="G138" s="77" t="n">
        <v>1.63</v>
      </c>
    </row>
    <row r="139" customFormat="false" ht="16" hidden="false" customHeight="false" outlineLevel="0" collapsed="false">
      <c r="A139" s="78" t="s">
        <v>327</v>
      </c>
      <c r="B139" s="77" t="n">
        <v>-5.21</v>
      </c>
      <c r="C139" s="77" t="n">
        <v>328.955</v>
      </c>
      <c r="D139" s="77" t="n">
        <v>147.988</v>
      </c>
      <c r="E139" s="77" t="n">
        <v>-4.87</v>
      </c>
      <c r="F139" s="77" t="n">
        <v>-6.51</v>
      </c>
      <c r="G139" s="77" t="n">
        <v>1.64</v>
      </c>
    </row>
    <row r="140" customFormat="false" ht="16" hidden="false" customHeight="false" outlineLevel="0" collapsed="false">
      <c r="A140" s="78" t="s">
        <v>328</v>
      </c>
      <c r="B140" s="77" t="n">
        <v>-2.63</v>
      </c>
      <c r="C140" s="77" t="n">
        <v>391.719</v>
      </c>
      <c r="D140" s="77" t="n">
        <v>190.351</v>
      </c>
      <c r="E140" s="77" t="n">
        <v>-2.65</v>
      </c>
      <c r="F140" s="77" t="n">
        <v>-4.42</v>
      </c>
      <c r="G140" s="77" t="n">
        <v>1.77</v>
      </c>
    </row>
    <row r="141" customFormat="false" ht="16" hidden="false" customHeight="false" outlineLevel="0" collapsed="false">
      <c r="A141" s="78" t="s">
        <v>329</v>
      </c>
      <c r="B141" s="77" t="n">
        <v>-5.26</v>
      </c>
      <c r="C141" s="77" t="n">
        <v>327.251</v>
      </c>
      <c r="D141" s="77" t="n">
        <v>145.797</v>
      </c>
      <c r="E141" s="77" t="n">
        <v>-4.09</v>
      </c>
      <c r="F141" s="77" t="n">
        <v>-5.78</v>
      </c>
      <c r="G141" s="77" t="n">
        <v>1.69</v>
      </c>
    </row>
    <row r="142" customFormat="false" ht="16" hidden="false" customHeight="false" outlineLevel="0" collapsed="false">
      <c r="A142" s="78" t="s">
        <v>36</v>
      </c>
      <c r="B142" s="77" t="n">
        <v>-4.59</v>
      </c>
      <c r="C142" s="77" t="n">
        <v>319.709</v>
      </c>
      <c r="D142" s="77" t="n">
        <v>134.922</v>
      </c>
      <c r="E142" s="77" t="n">
        <v>-3.36</v>
      </c>
      <c r="F142" s="77" t="n">
        <v>-5.15</v>
      </c>
      <c r="G142" s="77" t="n">
        <v>1.79</v>
      </c>
    </row>
    <row r="143" customFormat="false" ht="16" hidden="false" customHeight="false" outlineLevel="0" collapsed="false">
      <c r="A143" s="78" t="s">
        <v>330</v>
      </c>
      <c r="B143" s="77" t="n">
        <v>-8.26</v>
      </c>
      <c r="C143" s="77" t="n">
        <v>309.537</v>
      </c>
      <c r="D143" s="77" t="n">
        <v>132.725</v>
      </c>
      <c r="E143" s="77" t="n">
        <v>-7.1</v>
      </c>
      <c r="F143" s="77" t="n">
        <v>-8.04</v>
      </c>
      <c r="G143" s="77" t="n">
        <v>0.94</v>
      </c>
    </row>
    <row r="144" customFormat="false" ht="16" hidden="false" customHeight="false" outlineLevel="0" collapsed="false">
      <c r="A144" s="78" t="s">
        <v>331</v>
      </c>
      <c r="B144" s="77" t="n">
        <v>-5.82</v>
      </c>
      <c r="C144" s="77" t="n">
        <v>292.343</v>
      </c>
      <c r="D144" s="77" t="n">
        <v>119.652</v>
      </c>
      <c r="E144" s="77" t="n">
        <v>-5.37</v>
      </c>
      <c r="F144" s="77" t="n">
        <v>-6.41</v>
      </c>
      <c r="G144" s="77" t="n">
        <v>1.04</v>
      </c>
    </row>
    <row r="145" customFormat="false" ht="16" hidden="false" customHeight="false" outlineLevel="0" collapsed="false">
      <c r="A145" s="78" t="s">
        <v>217</v>
      </c>
      <c r="B145" s="77" t="n">
        <v>-6.62</v>
      </c>
      <c r="C145" s="77" t="n">
        <v>288.968</v>
      </c>
      <c r="D145" s="77" t="n">
        <v>117.114</v>
      </c>
      <c r="E145" s="77" t="n">
        <v>-5.28</v>
      </c>
      <c r="F145" s="77" t="n">
        <v>-6.38</v>
      </c>
      <c r="G145" s="77" t="n">
        <v>1.1</v>
      </c>
    </row>
    <row r="146" customFormat="false" ht="16" hidden="false" customHeight="false" outlineLevel="0" collapsed="false">
      <c r="A146" s="78" t="s">
        <v>332</v>
      </c>
      <c r="B146" s="77" t="n">
        <v>-0.57</v>
      </c>
      <c r="C146" s="77" t="n">
        <v>239.478</v>
      </c>
      <c r="D146" s="77" t="n">
        <v>80.97</v>
      </c>
      <c r="E146" s="77" t="n">
        <v>0.88</v>
      </c>
      <c r="F146" s="77" t="n">
        <v>-1.48</v>
      </c>
      <c r="G146" s="77" t="n">
        <v>2.36</v>
      </c>
    </row>
    <row r="147" customFormat="false" ht="16" hidden="false" customHeight="false" outlineLevel="0" collapsed="false">
      <c r="A147" s="78" t="s">
        <v>218</v>
      </c>
      <c r="B147" s="77" t="n">
        <v>-4.01</v>
      </c>
      <c r="C147" s="77" t="n">
        <v>269.883</v>
      </c>
      <c r="D147" s="77" t="n">
        <v>104.82</v>
      </c>
      <c r="E147" s="77" t="n">
        <v>-2.5</v>
      </c>
      <c r="F147" s="77" t="n">
        <v>-3.78</v>
      </c>
      <c r="G147" s="77" t="n">
        <v>1.28</v>
      </c>
    </row>
    <row r="148" customFormat="false" ht="16" hidden="false" customHeight="false" outlineLevel="0" collapsed="false">
      <c r="A148" s="78" t="s">
        <v>333</v>
      </c>
      <c r="B148" s="77" t="n">
        <v>-9.65</v>
      </c>
      <c r="C148" s="77" t="n">
        <v>301.943</v>
      </c>
      <c r="D148" s="77" t="n">
        <v>122.481</v>
      </c>
      <c r="E148" s="77" t="n">
        <v>-7.04</v>
      </c>
      <c r="F148" s="77" t="n">
        <v>-8.16</v>
      </c>
      <c r="G148" s="77" t="n">
        <v>1.12</v>
      </c>
    </row>
    <row r="149" customFormat="false" ht="16" hidden="false" customHeight="false" outlineLevel="0" collapsed="false">
      <c r="A149" s="78" t="s">
        <v>334</v>
      </c>
      <c r="B149" s="77" t="n">
        <v>-6.75</v>
      </c>
      <c r="C149" s="77" t="n">
        <v>282.923</v>
      </c>
      <c r="D149" s="77" t="n">
        <v>110.176</v>
      </c>
      <c r="E149" s="77" t="n">
        <v>-4.66</v>
      </c>
      <c r="F149" s="77" t="n">
        <v>-5.79</v>
      </c>
      <c r="G149" s="77" t="n">
        <v>1.13</v>
      </c>
    </row>
    <row r="150" customFormat="false" ht="16" hidden="false" customHeight="false" outlineLevel="0" collapsed="false">
      <c r="A150" s="78" t="s">
        <v>335</v>
      </c>
      <c r="B150" s="77" t="n">
        <v>-6.25</v>
      </c>
      <c r="C150" s="77" t="n">
        <v>330.637</v>
      </c>
      <c r="D150" s="77" t="n">
        <v>147.57</v>
      </c>
      <c r="E150" s="77" t="n">
        <v>-5.02</v>
      </c>
      <c r="F150" s="77" t="n">
        <v>-6.91</v>
      </c>
      <c r="G150" s="77" t="n">
        <v>1.89</v>
      </c>
    </row>
    <row r="151" customFormat="false" ht="16" hidden="false" customHeight="false" outlineLevel="0" collapsed="false">
      <c r="A151" s="78" t="s">
        <v>336</v>
      </c>
      <c r="B151" s="77" t="n">
        <v>-4.59</v>
      </c>
      <c r="C151" s="77" t="n">
        <v>312.118</v>
      </c>
      <c r="D151" s="77" t="n">
        <v>135.464</v>
      </c>
      <c r="E151" s="77" t="n">
        <v>-2.96</v>
      </c>
      <c r="F151" s="77" t="n">
        <v>-4.59</v>
      </c>
      <c r="G151" s="77" t="n">
        <v>1.63</v>
      </c>
    </row>
    <row r="152" customFormat="false" ht="16" hidden="false" customHeight="false" outlineLevel="0" collapsed="false">
      <c r="A152" s="78" t="s">
        <v>337</v>
      </c>
      <c r="B152" s="77" t="n">
        <v>-7.1</v>
      </c>
      <c r="C152" s="77" t="n">
        <v>278.491</v>
      </c>
      <c r="D152" s="77" t="n">
        <v>110.871</v>
      </c>
      <c r="E152" s="77" t="n">
        <v>-7.64</v>
      </c>
      <c r="F152" s="77" t="n">
        <v>-8.22</v>
      </c>
      <c r="G152" s="77" t="n">
        <v>0.58</v>
      </c>
    </row>
    <row r="153" customFormat="false" ht="16" hidden="false" customHeight="false" outlineLevel="0" collapsed="false">
      <c r="A153" s="78" t="s">
        <v>338</v>
      </c>
      <c r="B153" s="77" t="n">
        <v>-9.5</v>
      </c>
      <c r="C153" s="77" t="n">
        <v>297.156</v>
      </c>
      <c r="D153" s="77" t="n">
        <v>122.998</v>
      </c>
      <c r="E153" s="77" t="n">
        <v>-9.16</v>
      </c>
      <c r="F153" s="77" t="n">
        <v>-10.1</v>
      </c>
      <c r="G153" s="77" t="n">
        <v>0.94</v>
      </c>
    </row>
    <row r="154" customFormat="false" ht="16" hidden="false" customHeight="false" outlineLevel="0" collapsed="false">
      <c r="A154" s="78" t="s">
        <v>339</v>
      </c>
      <c r="B154" s="77" t="n">
        <v>-7.29</v>
      </c>
      <c r="C154" s="77" t="n">
        <v>312.767</v>
      </c>
      <c r="D154" s="77" t="n">
        <v>131.569</v>
      </c>
      <c r="E154" s="77" t="n">
        <v>-7.45</v>
      </c>
      <c r="F154" s="77" t="n">
        <v>-8.44</v>
      </c>
      <c r="G154" s="77" t="n">
        <v>0.99</v>
      </c>
    </row>
    <row r="155" customFormat="false" ht="16" hidden="false" customHeight="false" outlineLevel="0" collapsed="false">
      <c r="A155" s="78" t="s">
        <v>340</v>
      </c>
      <c r="B155" s="77" t="n">
        <v>-7.66</v>
      </c>
      <c r="C155" s="77" t="n">
        <v>309.409</v>
      </c>
      <c r="D155" s="77" t="n">
        <v>129.039</v>
      </c>
      <c r="E155" s="77" t="n">
        <v>-7.03</v>
      </c>
      <c r="F155" s="77" t="n">
        <v>-8.1</v>
      </c>
      <c r="G155" s="77" t="n">
        <v>1.07</v>
      </c>
    </row>
    <row r="156" customFormat="false" ht="16" hidden="false" customHeight="false" outlineLevel="0" collapsed="false">
      <c r="A156" s="78" t="s">
        <v>148</v>
      </c>
      <c r="B156" s="77" t="n">
        <v>-5.88</v>
      </c>
      <c r="C156" s="77" t="n">
        <v>332.073</v>
      </c>
      <c r="D156" s="77" t="n">
        <v>148.598</v>
      </c>
      <c r="E156" s="77" t="n">
        <v>-6.55</v>
      </c>
      <c r="F156" s="77" t="n">
        <v>-7.53</v>
      </c>
      <c r="G156" s="77" t="n">
        <v>0.98</v>
      </c>
    </row>
    <row r="157" customFormat="false" ht="16" hidden="false" customHeight="false" outlineLevel="0" collapsed="false">
      <c r="A157" s="78" t="s">
        <v>341</v>
      </c>
      <c r="B157" s="77" t="n">
        <v>1.83</v>
      </c>
      <c r="C157" s="77" t="n">
        <v>281.431</v>
      </c>
      <c r="D157" s="77" t="n">
        <v>113.592</v>
      </c>
      <c r="E157" s="77" t="n">
        <v>2.8</v>
      </c>
      <c r="F157" s="77" t="n">
        <v>-0.33</v>
      </c>
      <c r="G157" s="77" t="n">
        <v>3.13</v>
      </c>
    </row>
    <row r="158" customFormat="false" ht="16" hidden="false" customHeight="false" outlineLevel="0" collapsed="false">
      <c r="A158" s="78" t="s">
        <v>342</v>
      </c>
      <c r="B158" s="77" t="n">
        <v>1.82</v>
      </c>
      <c r="C158" s="77" t="n">
        <v>281.431</v>
      </c>
      <c r="D158" s="77" t="n">
        <v>113.592</v>
      </c>
      <c r="E158" s="77" t="n">
        <v>2.67</v>
      </c>
      <c r="F158" s="77" t="n">
        <v>-0.34</v>
      </c>
      <c r="G158" s="77" t="n">
        <v>3.01</v>
      </c>
    </row>
    <row r="159" customFormat="false" ht="16" hidden="false" customHeight="false" outlineLevel="0" collapsed="false">
      <c r="A159" s="78" t="s">
        <v>343</v>
      </c>
      <c r="B159" s="77" t="n">
        <v>-4.42</v>
      </c>
      <c r="C159" s="77" t="n">
        <v>289.453</v>
      </c>
      <c r="D159" s="77" t="n">
        <v>125.924</v>
      </c>
      <c r="E159" s="77" t="n">
        <v>-2.92</v>
      </c>
      <c r="F159" s="77" t="n">
        <v>-5.15</v>
      </c>
      <c r="G159" s="77" t="n">
        <v>2.23</v>
      </c>
    </row>
    <row r="160" customFormat="false" ht="16" hidden="false" customHeight="false" outlineLevel="0" collapsed="false">
      <c r="A160" s="78" t="s">
        <v>200</v>
      </c>
      <c r="B160" s="77" t="n">
        <v>-3.24</v>
      </c>
      <c r="C160" s="77" t="n">
        <v>290.126</v>
      </c>
      <c r="D160" s="77" t="n">
        <v>122.976</v>
      </c>
      <c r="E160" s="77" t="n">
        <v>-2.93</v>
      </c>
      <c r="F160" s="77" t="n">
        <v>-5.34</v>
      </c>
      <c r="G160" s="77" t="n">
        <v>2.41</v>
      </c>
    </row>
    <row r="161" customFormat="false" ht="16" hidden="false" customHeight="false" outlineLevel="0" collapsed="false">
      <c r="A161" s="78" t="s">
        <v>344</v>
      </c>
      <c r="B161" s="77" t="n">
        <v>-6.09</v>
      </c>
      <c r="C161" s="77" t="n">
        <v>294.6</v>
      </c>
      <c r="D161" s="77" t="n">
        <v>128.568</v>
      </c>
      <c r="E161" s="77" t="n">
        <v>-5.51</v>
      </c>
      <c r="F161" s="77" t="n">
        <v>-6.99</v>
      </c>
      <c r="G161" s="77" t="n">
        <v>1.48</v>
      </c>
    </row>
    <row r="162" customFormat="false" ht="16" hidden="false" customHeight="false" outlineLevel="0" collapsed="false">
      <c r="A162" s="78" t="s">
        <v>345</v>
      </c>
      <c r="B162" s="77" t="n">
        <v>2.97</v>
      </c>
      <c r="C162" s="77" t="n">
        <v>377.982</v>
      </c>
      <c r="D162" s="77" t="n">
        <v>187.33</v>
      </c>
      <c r="E162" s="77" t="n">
        <v>3.29</v>
      </c>
      <c r="F162" s="77" t="n">
        <v>0.01</v>
      </c>
      <c r="G162" s="77" t="n">
        <v>3.28</v>
      </c>
    </row>
    <row r="163" customFormat="false" ht="16" hidden="false" customHeight="false" outlineLevel="0" collapsed="false">
      <c r="A163" s="78" t="s">
        <v>346</v>
      </c>
      <c r="B163" s="77" t="n">
        <v>2.71</v>
      </c>
      <c r="C163" s="77" t="n">
        <v>340.513</v>
      </c>
      <c r="D163" s="77" t="n">
        <v>165.97</v>
      </c>
      <c r="E163" s="77" t="n">
        <v>2.76</v>
      </c>
      <c r="F163" s="77" t="n">
        <v>0</v>
      </c>
      <c r="G163" s="77" t="n">
        <v>2.76</v>
      </c>
    </row>
    <row r="164" customFormat="false" ht="16" hidden="false" customHeight="false" outlineLevel="0" collapsed="false">
      <c r="A164" s="78" t="s">
        <v>347</v>
      </c>
      <c r="B164" s="77" t="n">
        <v>2.51</v>
      </c>
      <c r="C164" s="77" t="n">
        <v>313.344</v>
      </c>
      <c r="D164" s="77" t="n">
        <v>144.493</v>
      </c>
      <c r="E164" s="77" t="n">
        <v>2.72</v>
      </c>
      <c r="F164" s="77" t="n">
        <v>0</v>
      </c>
      <c r="G164" s="77" t="n">
        <v>2.72</v>
      </c>
    </row>
    <row r="165" customFormat="false" ht="16" hidden="false" customHeight="false" outlineLevel="0" collapsed="false">
      <c r="A165" s="78" t="s">
        <v>38</v>
      </c>
      <c r="B165" s="77" t="n">
        <v>-4.77</v>
      </c>
      <c r="C165" s="77" t="n">
        <v>281.265</v>
      </c>
      <c r="D165" s="77" t="n">
        <v>112.511</v>
      </c>
      <c r="E165" s="77" t="n">
        <v>-3.19</v>
      </c>
      <c r="F165" s="77" t="n">
        <v>-4.56</v>
      </c>
      <c r="G165" s="77" t="n">
        <v>1.37</v>
      </c>
    </row>
    <row r="166" customFormat="false" ht="16" hidden="false" customHeight="false" outlineLevel="0" collapsed="false">
      <c r="A166" s="78" t="s">
        <v>348</v>
      </c>
      <c r="B166" s="77" t="n">
        <v>-8.84</v>
      </c>
      <c r="C166" s="77" t="n">
        <v>304.941</v>
      </c>
      <c r="D166" s="77" t="n">
        <v>128.571</v>
      </c>
      <c r="E166" s="77" t="n">
        <v>-7.76</v>
      </c>
      <c r="F166" s="77" t="n">
        <v>-8</v>
      </c>
      <c r="G166" s="77" t="n">
        <v>0.24</v>
      </c>
    </row>
    <row r="167" customFormat="false" ht="16" hidden="false" customHeight="false" outlineLevel="0" collapsed="false">
      <c r="A167" s="78" t="s">
        <v>40</v>
      </c>
      <c r="B167" s="77" t="n">
        <v>-9.62</v>
      </c>
      <c r="C167" s="77" t="n">
        <v>301.597</v>
      </c>
      <c r="D167" s="77" t="n">
        <v>126.058</v>
      </c>
      <c r="E167" s="77" t="n">
        <v>-7.24</v>
      </c>
      <c r="F167" s="77" t="n">
        <v>-7.45</v>
      </c>
      <c r="G167" s="77" t="n">
        <v>0.21</v>
      </c>
    </row>
    <row r="168" customFormat="false" ht="16" hidden="false" customHeight="false" outlineLevel="0" collapsed="false">
      <c r="A168" s="78" t="s">
        <v>349</v>
      </c>
      <c r="B168" s="77" t="n">
        <v>-3.45</v>
      </c>
      <c r="C168" s="77" t="n">
        <v>325.3</v>
      </c>
      <c r="D168" s="77" t="n">
        <v>141.983</v>
      </c>
      <c r="E168" s="77" t="n">
        <v>-3.16</v>
      </c>
      <c r="F168" s="77" t="n">
        <v>-3.51</v>
      </c>
      <c r="G168" s="77" t="n">
        <v>0.35</v>
      </c>
    </row>
    <row r="169" customFormat="false" ht="16" hidden="false" customHeight="false" outlineLevel="0" collapsed="false">
      <c r="A169" s="78" t="s">
        <v>350</v>
      </c>
      <c r="B169" s="77" t="n">
        <v>-6.92</v>
      </c>
      <c r="C169" s="77" t="n">
        <v>361.332</v>
      </c>
      <c r="D169" s="77" t="n">
        <v>167.573</v>
      </c>
      <c r="E169" s="77" t="n">
        <v>-5.5</v>
      </c>
      <c r="F169" s="77" t="n">
        <v>-7.38</v>
      </c>
      <c r="G169" s="77" t="n">
        <v>1.88</v>
      </c>
    </row>
    <row r="170" customFormat="false" ht="16" hidden="false" customHeight="false" outlineLevel="0" collapsed="false">
      <c r="A170" s="78" t="s">
        <v>202</v>
      </c>
      <c r="B170" s="77" t="n">
        <v>-3.11</v>
      </c>
      <c r="C170" s="77" t="n">
        <v>306.564</v>
      </c>
      <c r="D170" s="77" t="n">
        <v>143.675</v>
      </c>
      <c r="E170" s="77" t="n">
        <v>-2.91</v>
      </c>
      <c r="F170" s="77" t="n">
        <v>-5.18</v>
      </c>
      <c r="G170" s="77" t="n">
        <v>2.27</v>
      </c>
    </row>
    <row r="171" customFormat="false" ht="16" hidden="false" customHeight="false" outlineLevel="0" collapsed="false">
      <c r="A171" s="78" t="s">
        <v>351</v>
      </c>
      <c r="B171" s="77" t="n">
        <v>2.56</v>
      </c>
      <c r="C171" s="77" t="n">
        <v>326.547</v>
      </c>
      <c r="D171" s="77" t="n">
        <v>164.866</v>
      </c>
      <c r="E171" s="77" t="n">
        <v>2.53</v>
      </c>
      <c r="F171" s="77" t="n">
        <v>0.01</v>
      </c>
      <c r="G171" s="77" t="n">
        <v>2.52</v>
      </c>
    </row>
    <row r="172" customFormat="false" ht="16" hidden="false" customHeight="false" outlineLevel="0" collapsed="false">
      <c r="A172" s="78" t="s">
        <v>352</v>
      </c>
      <c r="B172" s="77" t="n">
        <v>-6.4</v>
      </c>
      <c r="C172" s="77" t="n">
        <v>350.975</v>
      </c>
      <c r="D172" s="77" t="n">
        <v>161.645</v>
      </c>
      <c r="E172" s="77" t="n">
        <v>-4.93</v>
      </c>
      <c r="F172" s="77" t="n">
        <v>-6.88</v>
      </c>
      <c r="G172" s="77" t="n">
        <v>1.95</v>
      </c>
    </row>
    <row r="173" customFormat="false" ht="16" hidden="false" customHeight="false" outlineLevel="0" collapsed="false">
      <c r="A173" s="78" t="s">
        <v>353</v>
      </c>
      <c r="B173" s="77" t="n">
        <v>-6.5</v>
      </c>
      <c r="C173" s="77" t="n">
        <v>322.941</v>
      </c>
      <c r="D173" s="77" t="n">
        <v>145.187</v>
      </c>
      <c r="E173" s="77" t="n">
        <v>-5.33</v>
      </c>
      <c r="F173" s="77" t="n">
        <v>-6.86</v>
      </c>
      <c r="G173" s="77" t="n">
        <v>1.53</v>
      </c>
    </row>
    <row r="174" customFormat="false" ht="16" hidden="false" customHeight="false" outlineLevel="0" collapsed="false">
      <c r="A174" s="78" t="s">
        <v>211</v>
      </c>
      <c r="B174" s="77" t="n">
        <v>-5.22</v>
      </c>
      <c r="C174" s="77" t="n">
        <v>304.851</v>
      </c>
      <c r="D174" s="77" t="n">
        <v>133.309</v>
      </c>
      <c r="E174" s="77" t="n">
        <v>-3.18</v>
      </c>
      <c r="F174" s="77" t="n">
        <v>-4.59</v>
      </c>
      <c r="G174" s="77" t="n">
        <v>1.41</v>
      </c>
    </row>
    <row r="175" customFormat="false" ht="16" hidden="false" customHeight="false" outlineLevel="0" collapsed="false">
      <c r="A175" s="78" t="s">
        <v>354</v>
      </c>
      <c r="B175" s="77" t="n">
        <v>-6.27</v>
      </c>
      <c r="C175" s="77" t="n">
        <v>332.564</v>
      </c>
      <c r="D175" s="77" t="n">
        <v>146.464</v>
      </c>
      <c r="E175" s="77" t="n">
        <v>-5.12</v>
      </c>
      <c r="F175" s="77" t="n">
        <v>-7.01</v>
      </c>
      <c r="G175" s="77" t="n">
        <v>1.89</v>
      </c>
    </row>
    <row r="176" customFormat="false" ht="16" hidden="false" customHeight="false" outlineLevel="0" collapsed="false">
      <c r="A176" s="78" t="s">
        <v>212</v>
      </c>
      <c r="B176" s="77" t="n">
        <v>-4.84</v>
      </c>
      <c r="C176" s="77" t="n">
        <v>314.707</v>
      </c>
      <c r="D176" s="77" t="n">
        <v>134.425</v>
      </c>
      <c r="E176" s="77" t="n">
        <v>-2.94</v>
      </c>
      <c r="F176" s="77" t="n">
        <v>-4.47</v>
      </c>
      <c r="G176" s="77" t="n">
        <v>1.53</v>
      </c>
    </row>
    <row r="177" customFormat="false" ht="16" hidden="false" customHeight="false" outlineLevel="0" collapsed="false">
      <c r="A177" s="78" t="s">
        <v>355</v>
      </c>
      <c r="B177" s="77" t="n">
        <v>-7.62</v>
      </c>
      <c r="C177" s="77" t="n">
        <v>308.555</v>
      </c>
      <c r="D177" s="77" t="n">
        <v>132.446</v>
      </c>
      <c r="E177" s="77" t="n">
        <v>-7.63</v>
      </c>
      <c r="F177" s="77" t="n">
        <v>-8.38</v>
      </c>
      <c r="G177" s="77" t="n">
        <v>0.75</v>
      </c>
    </row>
    <row r="178" customFormat="false" ht="16" hidden="false" customHeight="false" outlineLevel="0" collapsed="false">
      <c r="A178" s="78" t="s">
        <v>219</v>
      </c>
      <c r="B178" s="77" t="n">
        <v>-7.13</v>
      </c>
      <c r="C178" s="77" t="n">
        <v>294.659</v>
      </c>
      <c r="D178" s="77" t="n">
        <v>120.747</v>
      </c>
      <c r="E178" s="77" t="n">
        <v>-5.47</v>
      </c>
      <c r="F178" s="77" t="n">
        <v>-6.59</v>
      </c>
      <c r="G178" s="77" t="n">
        <v>1.12</v>
      </c>
    </row>
    <row r="179" customFormat="false" ht="16" hidden="false" customHeight="false" outlineLevel="0" collapsed="false">
      <c r="A179" s="78" t="s">
        <v>356</v>
      </c>
      <c r="B179" s="77" t="n">
        <v>-1.39</v>
      </c>
      <c r="C179" s="77" t="n">
        <v>318.27</v>
      </c>
      <c r="D179" s="77" t="n">
        <v>136.648</v>
      </c>
      <c r="E179" s="77" t="n">
        <v>0.04</v>
      </c>
      <c r="F179" s="77" t="n">
        <v>-2.2</v>
      </c>
      <c r="G179" s="77" t="n">
        <v>2.24</v>
      </c>
    </row>
    <row r="180" customFormat="false" ht="16" hidden="false" customHeight="false" outlineLevel="0" collapsed="false">
      <c r="A180" s="78" t="s">
        <v>357</v>
      </c>
      <c r="B180" s="77" t="n">
        <v>-6.79</v>
      </c>
      <c r="C180" s="77" t="n">
        <v>316.388</v>
      </c>
      <c r="D180" s="77" t="n">
        <v>138.648</v>
      </c>
      <c r="E180" s="77" t="n">
        <v>-4.9</v>
      </c>
      <c r="F180" s="77" t="n">
        <v>-6.38</v>
      </c>
      <c r="G180" s="77" t="n">
        <v>1.48</v>
      </c>
    </row>
    <row r="181" customFormat="false" ht="16" hidden="false" customHeight="false" outlineLevel="0" collapsed="false">
      <c r="A181" s="78" t="s">
        <v>358</v>
      </c>
      <c r="B181" s="77" t="n">
        <v>-5.9</v>
      </c>
      <c r="C181" s="77" t="n">
        <v>292.377</v>
      </c>
      <c r="D181" s="77" t="n">
        <v>119.655</v>
      </c>
      <c r="E181" s="77" t="n">
        <v>-5.28</v>
      </c>
      <c r="F181" s="77" t="n">
        <v>-6.47</v>
      </c>
      <c r="G181" s="77" t="n">
        <v>1.19</v>
      </c>
    </row>
    <row r="182" customFormat="false" ht="16" hidden="false" customHeight="false" outlineLevel="0" collapsed="false">
      <c r="A182" s="78" t="s">
        <v>359</v>
      </c>
      <c r="B182" s="77" t="n">
        <v>-7.03</v>
      </c>
      <c r="C182" s="77" t="n">
        <v>289.016</v>
      </c>
      <c r="D182" s="77" t="n">
        <v>117.131</v>
      </c>
      <c r="E182" s="77" t="n">
        <v>-5.36</v>
      </c>
      <c r="F182" s="77" t="n">
        <v>-6.53</v>
      </c>
      <c r="G182" s="77" t="n">
        <v>1.17</v>
      </c>
    </row>
    <row r="183" customFormat="false" ht="16" hidden="false" customHeight="false" outlineLevel="0" collapsed="false">
      <c r="A183" s="78" t="s">
        <v>360</v>
      </c>
      <c r="B183" s="77" t="n">
        <v>-10.17</v>
      </c>
      <c r="C183" s="77" t="n">
        <v>301.955</v>
      </c>
      <c r="D183" s="77" t="n">
        <v>122.483</v>
      </c>
      <c r="E183" s="77" t="n">
        <v>-7.61</v>
      </c>
      <c r="F183" s="77" t="n">
        <v>-8.72</v>
      </c>
      <c r="G183" s="77" t="n">
        <v>1.11</v>
      </c>
    </row>
    <row r="184" customFormat="false" ht="16" hidden="false" customHeight="false" outlineLevel="0" collapsed="false">
      <c r="A184" s="78" t="s">
        <v>361</v>
      </c>
      <c r="B184" s="77" t="n">
        <v>-6.02</v>
      </c>
      <c r="C184" s="77" t="n">
        <v>282.604</v>
      </c>
      <c r="D184" s="77" t="n">
        <v>110.172</v>
      </c>
      <c r="E184" s="77" t="n">
        <v>-4.97</v>
      </c>
      <c r="F184" s="77" t="n">
        <v>-5.99</v>
      </c>
      <c r="G184" s="77" t="n">
        <v>1.02</v>
      </c>
    </row>
    <row r="185" customFormat="false" ht="16" hidden="false" customHeight="false" outlineLevel="0" collapsed="false">
      <c r="A185" s="78" t="s">
        <v>362</v>
      </c>
      <c r="B185" s="77" t="n">
        <v>-6.13</v>
      </c>
      <c r="C185" s="77" t="n">
        <v>330.65</v>
      </c>
      <c r="D185" s="77" t="n">
        <v>147.582</v>
      </c>
      <c r="E185" s="77" t="n">
        <v>-5.08</v>
      </c>
      <c r="F185" s="77" t="n">
        <v>-7.07</v>
      </c>
      <c r="G185" s="77" t="n">
        <v>1.99</v>
      </c>
    </row>
    <row r="186" customFormat="false" ht="16" hidden="false" customHeight="false" outlineLevel="0" collapsed="false">
      <c r="A186" s="78" t="s">
        <v>363</v>
      </c>
      <c r="B186" s="77" t="n">
        <v>-4.73</v>
      </c>
      <c r="C186" s="77" t="n">
        <v>311.412</v>
      </c>
      <c r="D186" s="77" t="n">
        <v>135.346</v>
      </c>
      <c r="E186" s="77" t="n">
        <v>-2.87</v>
      </c>
      <c r="F186" s="77" t="n">
        <v>-4.72</v>
      </c>
      <c r="G186" s="77" t="n">
        <v>1.85</v>
      </c>
    </row>
    <row r="187" customFormat="false" ht="16" hidden="false" customHeight="false" outlineLevel="0" collapsed="false">
      <c r="A187" s="78" t="s">
        <v>364</v>
      </c>
      <c r="B187" s="77" t="n">
        <v>-0.95</v>
      </c>
      <c r="C187" s="77" t="n">
        <v>354.284</v>
      </c>
      <c r="D187" s="77" t="n">
        <v>163.486</v>
      </c>
      <c r="E187" s="77" t="n">
        <v>-0.0499999999999998</v>
      </c>
      <c r="F187" s="77" t="n">
        <v>-2.78</v>
      </c>
      <c r="G187" s="77" t="n">
        <v>2.73</v>
      </c>
    </row>
    <row r="188" customFormat="false" ht="16" hidden="false" customHeight="false" outlineLevel="0" collapsed="false">
      <c r="A188" s="78" t="s">
        <v>365</v>
      </c>
      <c r="B188" s="77" t="n">
        <v>-6.19</v>
      </c>
      <c r="C188" s="77" t="n">
        <v>276.711</v>
      </c>
      <c r="D188" s="77" t="n">
        <v>109.146</v>
      </c>
      <c r="E188" s="77" t="n">
        <v>-4.99</v>
      </c>
      <c r="F188" s="77" t="n">
        <v>-6.51</v>
      </c>
      <c r="G188" s="77" t="n">
        <v>1.52</v>
      </c>
    </row>
    <row r="189" customFormat="false" ht="16" hidden="false" customHeight="false" outlineLevel="0" collapsed="false">
      <c r="A189" s="78" t="s">
        <v>366</v>
      </c>
      <c r="B189" s="77" t="n">
        <v>-7</v>
      </c>
      <c r="C189" s="77" t="n">
        <v>277.901</v>
      </c>
      <c r="D189" s="77" t="n">
        <v>110.756</v>
      </c>
      <c r="E189" s="77" t="n">
        <v>-7.31</v>
      </c>
      <c r="F189" s="77" t="n">
        <v>-8.13</v>
      </c>
      <c r="G189" s="77" t="n">
        <v>0.82</v>
      </c>
    </row>
    <row r="190" customFormat="false" ht="16" hidden="false" customHeight="false" outlineLevel="0" collapsed="false">
      <c r="A190" s="78" t="s">
        <v>367</v>
      </c>
      <c r="B190" s="77" t="n">
        <v>-8.83</v>
      </c>
      <c r="C190" s="77" t="n">
        <v>297.183</v>
      </c>
      <c r="D190" s="77" t="n">
        <v>123.009</v>
      </c>
      <c r="E190" s="77" t="n">
        <v>-9.95</v>
      </c>
      <c r="F190" s="77" t="n">
        <v>-10.8</v>
      </c>
      <c r="G190" s="77" t="n">
        <v>0.85</v>
      </c>
    </row>
    <row r="191" customFormat="false" ht="16" hidden="false" customHeight="false" outlineLevel="0" collapsed="false">
      <c r="A191" s="78" t="s">
        <v>368</v>
      </c>
      <c r="B191" s="77" t="n">
        <v>-0.68</v>
      </c>
      <c r="C191" s="77" t="n">
        <v>379.198</v>
      </c>
      <c r="D191" s="77" t="n">
        <v>184.626</v>
      </c>
      <c r="E191" s="77" t="n">
        <v>0.2</v>
      </c>
      <c r="F191" s="77" t="n">
        <v>-2.53</v>
      </c>
      <c r="G191" s="77" t="n">
        <v>2.73</v>
      </c>
    </row>
    <row r="192" customFormat="false" ht="16" hidden="false" customHeight="false" outlineLevel="0" collapsed="false">
      <c r="A192" s="78" t="s">
        <v>369</v>
      </c>
      <c r="B192" s="77" t="n">
        <v>-4.4</v>
      </c>
      <c r="C192" s="77" t="n">
        <v>360.839</v>
      </c>
      <c r="D192" s="77" t="n">
        <v>165.047</v>
      </c>
      <c r="E192" s="77" t="n">
        <v>-6.29</v>
      </c>
      <c r="F192" s="77" t="n">
        <v>-7.89</v>
      </c>
      <c r="G192" s="77" t="n">
        <v>1.6</v>
      </c>
    </row>
    <row r="193" customFormat="false" ht="16" hidden="false" customHeight="false" outlineLevel="0" collapsed="false">
      <c r="A193" s="78" t="s">
        <v>370</v>
      </c>
      <c r="B193" s="77" t="n">
        <v>-7.48</v>
      </c>
      <c r="C193" s="77" t="n">
        <v>312.794</v>
      </c>
      <c r="D193" s="77" t="n">
        <v>131.682</v>
      </c>
      <c r="E193" s="77" t="n">
        <v>-6.92</v>
      </c>
      <c r="F193" s="77" t="n">
        <v>-8.09</v>
      </c>
      <c r="G193" s="77" t="n">
        <v>1.17</v>
      </c>
    </row>
    <row r="194" customFormat="false" ht="16" hidden="false" customHeight="false" outlineLevel="0" collapsed="false">
      <c r="A194" s="78" t="s">
        <v>371</v>
      </c>
      <c r="B194" s="77" t="n">
        <v>-10.27</v>
      </c>
      <c r="C194" s="77" t="n">
        <v>253.336</v>
      </c>
      <c r="D194" s="77" t="n">
        <v>91.827</v>
      </c>
      <c r="E194" s="77" t="n">
        <v>-7.99</v>
      </c>
      <c r="F194" s="77" t="n">
        <v>-8.85</v>
      </c>
      <c r="G194" s="77" t="n">
        <v>0.86</v>
      </c>
    </row>
    <row r="195" customFormat="false" ht="16" hidden="false" customHeight="false" outlineLevel="0" collapsed="false">
      <c r="A195" s="78" t="s">
        <v>372</v>
      </c>
      <c r="B195" s="77" t="n">
        <v>-4.7</v>
      </c>
      <c r="C195" s="77" t="n">
        <v>351.406</v>
      </c>
      <c r="D195" s="77" t="n">
        <v>160.561</v>
      </c>
      <c r="E195" s="77" t="n">
        <v>-4.82</v>
      </c>
      <c r="F195" s="77" t="n">
        <v>-6.7</v>
      </c>
      <c r="G195" s="77" t="n">
        <v>1.88</v>
      </c>
    </row>
    <row r="196" customFormat="false" ht="16" hidden="false" customHeight="false" outlineLevel="0" collapsed="false">
      <c r="A196" s="78" t="s">
        <v>373</v>
      </c>
      <c r="B196" s="77" t="n">
        <v>-4.27</v>
      </c>
      <c r="C196" s="77" t="n">
        <v>320.767</v>
      </c>
      <c r="D196" s="77" t="n">
        <v>138.906</v>
      </c>
      <c r="E196" s="77" t="n">
        <v>-4.9</v>
      </c>
      <c r="F196" s="77" t="n">
        <v>-6.43</v>
      </c>
      <c r="G196" s="77" t="n">
        <v>1.53</v>
      </c>
    </row>
    <row r="197" customFormat="false" ht="16" hidden="false" customHeight="false" outlineLevel="0" collapsed="false">
      <c r="A197" s="78" t="s">
        <v>374</v>
      </c>
      <c r="B197" s="77" t="n">
        <v>-3.73</v>
      </c>
      <c r="C197" s="77" t="n">
        <v>317.694</v>
      </c>
      <c r="D197" s="77" t="n">
        <v>147.935</v>
      </c>
      <c r="E197" s="77" t="n">
        <v>-2.75</v>
      </c>
      <c r="F197" s="77" t="n">
        <v>-5.1</v>
      </c>
      <c r="G197" s="77" t="n">
        <v>2.35</v>
      </c>
    </row>
    <row r="198" customFormat="false" ht="16" hidden="false" customHeight="false" outlineLevel="0" collapsed="false">
      <c r="A198" s="78" t="s">
        <v>42</v>
      </c>
      <c r="B198" s="77" t="n">
        <v>-3.05</v>
      </c>
      <c r="C198" s="77" t="n">
        <v>319.548</v>
      </c>
      <c r="D198" s="77" t="n">
        <v>145.443</v>
      </c>
      <c r="E198" s="77" t="n">
        <v>-2.96</v>
      </c>
      <c r="F198" s="77" t="n">
        <v>-5.28</v>
      </c>
      <c r="G198" s="77" t="n">
        <v>2.32</v>
      </c>
    </row>
    <row r="199" customFormat="false" ht="16" hidden="false" customHeight="false" outlineLevel="0" collapsed="false">
      <c r="A199" s="78" t="s">
        <v>44</v>
      </c>
      <c r="B199" s="77" t="n">
        <v>-4.93</v>
      </c>
      <c r="C199" s="77" t="n">
        <v>280.724</v>
      </c>
      <c r="D199" s="77" t="n">
        <v>112.394</v>
      </c>
      <c r="E199" s="77" t="n">
        <v>-3.41</v>
      </c>
      <c r="F199" s="77" t="n">
        <v>-4.73</v>
      </c>
      <c r="G199" s="77" t="n">
        <v>1.32</v>
      </c>
    </row>
    <row r="200" customFormat="false" ht="16" hidden="false" customHeight="false" outlineLevel="0" collapsed="false">
      <c r="A200" s="78" t="s">
        <v>375</v>
      </c>
      <c r="B200" s="77" t="n">
        <v>-5.9</v>
      </c>
      <c r="C200" s="77" t="n">
        <v>363.173</v>
      </c>
      <c r="D200" s="77" t="n">
        <v>169.492</v>
      </c>
      <c r="E200" s="77" t="n">
        <v>-5.5</v>
      </c>
      <c r="F200" s="77" t="n">
        <v>-6.96</v>
      </c>
      <c r="G200" s="77" t="n">
        <v>1.46</v>
      </c>
    </row>
    <row r="201" customFormat="false" ht="16" hidden="false" customHeight="false" outlineLevel="0" collapsed="false">
      <c r="A201" s="78" t="s">
        <v>376</v>
      </c>
      <c r="B201" s="77" t="n">
        <v>-10.27</v>
      </c>
      <c r="C201" s="77" t="n">
        <v>304.991</v>
      </c>
      <c r="D201" s="77" t="n">
        <v>128.596</v>
      </c>
      <c r="E201" s="77" t="n">
        <v>-8.83</v>
      </c>
      <c r="F201" s="77" t="n">
        <v>-9.03</v>
      </c>
      <c r="G201" s="77" t="n">
        <v>0.2</v>
      </c>
    </row>
    <row r="202" customFormat="false" ht="16" hidden="false" customHeight="false" outlineLevel="0" collapsed="false">
      <c r="A202" s="78" t="s">
        <v>46</v>
      </c>
      <c r="B202" s="77" t="n">
        <v>-10.64</v>
      </c>
      <c r="C202" s="77" t="n">
        <v>301.622</v>
      </c>
      <c r="D202" s="77" t="n">
        <v>126.07</v>
      </c>
      <c r="E202" s="77" t="n">
        <v>-7.86</v>
      </c>
      <c r="F202" s="77" t="n">
        <v>-8.04</v>
      </c>
      <c r="G202" s="77" t="n">
        <v>0.18</v>
      </c>
    </row>
    <row r="203" customFormat="false" ht="16" hidden="false" customHeight="false" outlineLevel="0" collapsed="false">
      <c r="A203" s="78" t="s">
        <v>377</v>
      </c>
      <c r="B203" s="77" t="n">
        <v>-5.91</v>
      </c>
      <c r="C203" s="77" t="n">
        <v>370.182</v>
      </c>
      <c r="D203" s="77" t="n">
        <v>188.306</v>
      </c>
      <c r="E203" s="77" t="n">
        <v>-5.54</v>
      </c>
      <c r="F203" s="77" t="n">
        <v>-7.21</v>
      </c>
      <c r="G203" s="77" t="n">
        <v>1.67</v>
      </c>
    </row>
    <row r="204" customFormat="false" ht="16" hidden="false" customHeight="false" outlineLevel="0" collapsed="false">
      <c r="A204" s="78" t="s">
        <v>48</v>
      </c>
      <c r="B204" s="77" t="n">
        <v>-3.15</v>
      </c>
      <c r="C204" s="77" t="n">
        <v>362.704</v>
      </c>
      <c r="D204" s="77" t="n">
        <v>176.303</v>
      </c>
      <c r="E204" s="77" t="n">
        <v>-3.51</v>
      </c>
      <c r="F204" s="77" t="n">
        <v>-4.89</v>
      </c>
      <c r="G204" s="77" t="n">
        <v>1.38</v>
      </c>
    </row>
    <row r="205" customFormat="false" ht="16" hidden="false" customHeight="false" outlineLevel="0" collapsed="false">
      <c r="A205" s="78" t="s">
        <v>50</v>
      </c>
      <c r="B205" s="77" t="n">
        <v>-3.5</v>
      </c>
      <c r="C205" s="77" t="n">
        <v>197.155</v>
      </c>
      <c r="D205" s="77" t="n">
        <v>56.097</v>
      </c>
      <c r="E205" s="77" t="n">
        <v>-3.39</v>
      </c>
      <c r="F205" s="77" t="n">
        <v>-5.18</v>
      </c>
      <c r="G205" s="77" t="n">
        <v>1.79</v>
      </c>
    </row>
    <row r="206" customFormat="false" ht="16" hidden="false" customHeight="false" outlineLevel="0" collapsed="false">
      <c r="A206" s="78" t="s">
        <v>52</v>
      </c>
      <c r="B206" s="77" t="n">
        <v>-6.69</v>
      </c>
      <c r="C206" s="77" t="n">
        <v>206.974</v>
      </c>
      <c r="D206" s="77" t="n">
        <v>62.287</v>
      </c>
      <c r="E206" s="77" t="n">
        <v>-5.95</v>
      </c>
      <c r="F206" s="77" t="n">
        <v>-7.07</v>
      </c>
      <c r="G206" s="77" t="n">
        <v>1.12</v>
      </c>
    </row>
    <row r="207" customFormat="false" ht="16" hidden="false" customHeight="false" outlineLevel="0" collapsed="false">
      <c r="A207" s="78" t="s">
        <v>378</v>
      </c>
      <c r="B207" s="77" t="n">
        <v>-3.88</v>
      </c>
      <c r="C207" s="77" t="n">
        <v>196.671</v>
      </c>
      <c r="D207" s="77" t="n">
        <v>55.233</v>
      </c>
      <c r="E207" s="77" t="n">
        <v>-1.67</v>
      </c>
      <c r="F207" s="77" t="n">
        <v>-3.77</v>
      </c>
      <c r="G207" s="77" t="n">
        <v>2.1</v>
      </c>
    </row>
    <row r="208" customFormat="false" ht="16" hidden="false" customHeight="false" outlineLevel="0" collapsed="false">
      <c r="A208" s="78" t="s">
        <v>379</v>
      </c>
      <c r="B208" s="77" t="n">
        <v>-4.58</v>
      </c>
      <c r="C208" s="77" t="n">
        <v>318.739</v>
      </c>
      <c r="D208" s="77" t="n">
        <v>138.738</v>
      </c>
      <c r="E208" s="77" t="n">
        <v>-5.07</v>
      </c>
      <c r="F208" s="77" t="n">
        <v>-6.67</v>
      </c>
      <c r="G208" s="77" t="n">
        <v>1.6</v>
      </c>
    </row>
    <row r="209" customFormat="false" ht="16" hidden="false" customHeight="false" outlineLevel="0" collapsed="false">
      <c r="A209" s="78" t="s">
        <v>380</v>
      </c>
      <c r="B209" s="77" t="n">
        <v>-1.24</v>
      </c>
      <c r="C209" s="77" t="n">
        <v>333.971</v>
      </c>
      <c r="D209" s="77" t="n">
        <v>150.542</v>
      </c>
      <c r="E209" s="77" t="n">
        <v>-1.26</v>
      </c>
      <c r="F209" s="77" t="n">
        <v>-3.53</v>
      </c>
      <c r="G209" s="77" t="n">
        <v>2.27</v>
      </c>
    </row>
    <row r="210" customFormat="false" ht="16" hidden="false" customHeight="false" outlineLevel="0" collapsed="false">
      <c r="A210" s="78" t="s">
        <v>381</v>
      </c>
      <c r="B210" s="77" t="n">
        <v>-5.49</v>
      </c>
      <c r="C210" s="77" t="n">
        <v>270.69</v>
      </c>
      <c r="D210" s="77" t="n">
        <v>105.376</v>
      </c>
      <c r="E210" s="77" t="n">
        <v>-5.92</v>
      </c>
      <c r="F210" s="77" t="n">
        <v>-7</v>
      </c>
      <c r="G210" s="77" t="n">
        <v>1.08</v>
      </c>
    </row>
    <row r="211" customFormat="false" ht="16" hidden="false" customHeight="false" outlineLevel="0" collapsed="false">
      <c r="A211" s="78" t="s">
        <v>382</v>
      </c>
      <c r="B211" s="77" t="n">
        <v>-2.45</v>
      </c>
      <c r="C211" s="77" t="n">
        <v>300.364</v>
      </c>
      <c r="D211" s="77" t="n">
        <v>123.24</v>
      </c>
      <c r="E211" s="77" t="n">
        <v>-2.3</v>
      </c>
      <c r="F211" s="77" t="n">
        <v>-3.98</v>
      </c>
      <c r="G211" s="77" t="n">
        <v>1.68</v>
      </c>
    </row>
    <row r="212" customFormat="false" ht="16" hidden="false" customHeight="false" outlineLevel="0" collapsed="false">
      <c r="A212" s="78" t="s">
        <v>54</v>
      </c>
      <c r="B212" s="77" t="n">
        <v>-3.95</v>
      </c>
      <c r="C212" s="77" t="n">
        <v>394.38</v>
      </c>
      <c r="D212" s="77" t="n">
        <v>196.432</v>
      </c>
      <c r="E212" s="77" t="n">
        <v>-5.39</v>
      </c>
      <c r="F212" s="77" t="n">
        <v>-5.97</v>
      </c>
      <c r="G212" s="77" t="n">
        <v>0.58</v>
      </c>
    </row>
    <row r="213" customFormat="false" ht="16" hidden="false" customHeight="false" outlineLevel="0" collapsed="false">
      <c r="A213" s="78" t="s">
        <v>383</v>
      </c>
      <c r="B213" s="77" t="n">
        <v>-5.56</v>
      </c>
      <c r="C213" s="77" t="n">
        <v>222.511</v>
      </c>
      <c r="D213" s="77" t="n">
        <v>74.247</v>
      </c>
      <c r="E213" s="77" t="n">
        <v>-3.41</v>
      </c>
      <c r="F213" s="77" t="n">
        <v>-5.09</v>
      </c>
      <c r="G213" s="77" t="n">
        <v>1.68</v>
      </c>
    </row>
    <row r="214" customFormat="false" ht="16" hidden="false" customHeight="false" outlineLevel="0" collapsed="false">
      <c r="A214" s="78" t="s">
        <v>384</v>
      </c>
      <c r="B214" s="77" t="n">
        <v>-4.02</v>
      </c>
      <c r="C214" s="77" t="n">
        <v>288.108</v>
      </c>
      <c r="D214" s="77" t="n">
        <v>117.083</v>
      </c>
      <c r="E214" s="77" t="n">
        <v>-4.99</v>
      </c>
      <c r="F214" s="77" t="n">
        <v>-6.36</v>
      </c>
      <c r="G214" s="77" t="n">
        <v>1.37</v>
      </c>
    </row>
    <row r="215" customFormat="false" ht="16" hidden="false" customHeight="false" outlineLevel="0" collapsed="false">
      <c r="A215" s="78" t="s">
        <v>385</v>
      </c>
      <c r="B215" s="77" t="n">
        <v>-11</v>
      </c>
      <c r="C215" s="77" t="n">
        <v>298.765</v>
      </c>
      <c r="D215" s="77" t="n">
        <v>125.016</v>
      </c>
      <c r="E215" s="77" t="n">
        <v>-10.12</v>
      </c>
      <c r="F215" s="77" t="n">
        <v>-10.9</v>
      </c>
      <c r="G215" s="77" t="n">
        <v>0.78</v>
      </c>
    </row>
    <row r="216" customFormat="false" ht="16" hidden="false" customHeight="false" outlineLevel="0" collapsed="false">
      <c r="A216" s="78" t="s">
        <v>18</v>
      </c>
      <c r="B216" s="77" t="n">
        <v>-0.86</v>
      </c>
      <c r="C216" s="77" t="n">
        <v>258.247</v>
      </c>
      <c r="D216" s="77" t="n">
        <v>96.931</v>
      </c>
      <c r="E216" s="77" t="n">
        <v>-0.7</v>
      </c>
      <c r="F216" s="77" t="n">
        <v>-2.7</v>
      </c>
      <c r="G216" s="77" t="n">
        <v>2</v>
      </c>
    </row>
    <row r="217" customFormat="false" ht="16" hidden="false" customHeight="false" outlineLevel="0" collapsed="false">
      <c r="A217" s="78" t="s">
        <v>386</v>
      </c>
      <c r="B217" s="77" t="n">
        <v>-4.21</v>
      </c>
      <c r="C217" s="77" t="n">
        <v>292.897</v>
      </c>
      <c r="D217" s="77" t="n">
        <v>116.563</v>
      </c>
      <c r="E217" s="77" t="n">
        <v>-2.74</v>
      </c>
      <c r="F217" s="77" t="n">
        <v>-4.13</v>
      </c>
      <c r="G217" s="77" t="n">
        <v>1.39</v>
      </c>
    </row>
    <row r="218" customFormat="false" ht="16" hidden="false" customHeight="false" outlineLevel="0" collapsed="false">
      <c r="A218" s="78" t="s">
        <v>387</v>
      </c>
      <c r="B218" s="77" t="n">
        <v>-0.25</v>
      </c>
      <c r="C218" s="77" t="n">
        <v>313.098</v>
      </c>
      <c r="D218" s="77" t="n">
        <v>136.29</v>
      </c>
      <c r="E218" s="77" t="n">
        <v>-0.55</v>
      </c>
      <c r="F218" s="77" t="n">
        <v>-3.02</v>
      </c>
      <c r="G218" s="77" t="n">
        <v>2.47</v>
      </c>
    </row>
    <row r="219" customFormat="false" ht="16" hidden="false" customHeight="false" outlineLevel="0" collapsed="false">
      <c r="A219" s="78" t="s">
        <v>388</v>
      </c>
      <c r="B219" s="77" t="n">
        <v>-6.62</v>
      </c>
      <c r="C219" s="77" t="n">
        <v>297.859</v>
      </c>
      <c r="D219" s="77" t="n">
        <v>123.209</v>
      </c>
      <c r="E219" s="77" t="n">
        <v>-5.41</v>
      </c>
      <c r="F219" s="77" t="n">
        <v>-6.94</v>
      </c>
      <c r="G219" s="77" t="n">
        <v>1.53</v>
      </c>
    </row>
    <row r="220" customFormat="false" ht="16" hidden="false" customHeight="false" outlineLevel="0" collapsed="false">
      <c r="A220" s="78" t="s">
        <v>389</v>
      </c>
      <c r="B220" s="77" t="n">
        <v>-2.38</v>
      </c>
      <c r="C220" s="77" t="n">
        <v>315.436</v>
      </c>
      <c r="D220" s="77" t="n">
        <v>135.567</v>
      </c>
      <c r="E220" s="77" t="n">
        <v>-1.14</v>
      </c>
      <c r="F220" s="77" t="n">
        <v>-3.13</v>
      </c>
      <c r="G220" s="77" t="n">
        <v>1.99</v>
      </c>
    </row>
    <row r="221" customFormat="false" ht="16" hidden="false" customHeight="false" outlineLevel="0" collapsed="false">
      <c r="A221" s="78" t="s">
        <v>390</v>
      </c>
      <c r="B221" s="77" t="n">
        <v>-1.93</v>
      </c>
      <c r="C221" s="77" t="n">
        <v>310.288</v>
      </c>
      <c r="D221" s="77" t="n">
        <v>131.892</v>
      </c>
      <c r="E221" s="77" t="n">
        <v>-1.56</v>
      </c>
      <c r="F221" s="77" t="n">
        <v>-3.37</v>
      </c>
      <c r="G221" s="77" t="n">
        <v>1.81</v>
      </c>
    </row>
    <row r="222" customFormat="false" ht="16" hidden="false" customHeight="false" outlineLevel="0" collapsed="false">
      <c r="A222" s="78" t="s">
        <v>391</v>
      </c>
      <c r="B222" s="77" t="n">
        <v>-2.66</v>
      </c>
      <c r="C222" s="77" t="n">
        <v>385.763</v>
      </c>
      <c r="D222" s="77" t="n">
        <v>182.145</v>
      </c>
      <c r="E222" s="77" t="n">
        <v>-3.39</v>
      </c>
      <c r="F222" s="77" t="n">
        <v>-4.97</v>
      </c>
      <c r="G222" s="77" t="n">
        <v>1.58</v>
      </c>
    </row>
    <row r="223" customFormat="false" ht="16" hidden="false" customHeight="false" outlineLevel="0" collapsed="false">
      <c r="A223" s="78" t="s">
        <v>392</v>
      </c>
      <c r="B223" s="77" t="n">
        <v>-4.23</v>
      </c>
      <c r="C223" s="77" t="n">
        <v>319.585</v>
      </c>
      <c r="D223" s="77" t="n">
        <v>132.645</v>
      </c>
      <c r="E223" s="77" t="n">
        <v>-1.86</v>
      </c>
      <c r="F223" s="77" t="n">
        <v>-3.78</v>
      </c>
      <c r="G223" s="77" t="n">
        <v>1.92</v>
      </c>
    </row>
    <row r="224" customFormat="false" ht="16" hidden="false" customHeight="false" outlineLevel="0" collapsed="false">
      <c r="A224" s="78" t="s">
        <v>393</v>
      </c>
      <c r="B224" s="77" t="n">
        <v>-1.46</v>
      </c>
      <c r="C224" s="77" t="n">
        <v>285.569</v>
      </c>
      <c r="D224" s="77" t="n">
        <v>114.82</v>
      </c>
      <c r="E224" s="77" t="n">
        <v>-0.37</v>
      </c>
      <c r="F224" s="77" t="n">
        <v>-2.2</v>
      </c>
      <c r="G224" s="77" t="n">
        <v>1.83</v>
      </c>
    </row>
    <row r="225" customFormat="false" ht="16" hidden="false" customHeight="false" outlineLevel="0" collapsed="false">
      <c r="A225" s="78" t="s">
        <v>394</v>
      </c>
      <c r="B225" s="77" t="n">
        <v>-0.74</v>
      </c>
      <c r="C225" s="77" t="n">
        <v>223.737</v>
      </c>
      <c r="D225" s="77" t="n">
        <v>73.423</v>
      </c>
      <c r="E225" s="77" t="n">
        <v>0.93</v>
      </c>
      <c r="F225" s="77" t="n">
        <v>-1.01</v>
      </c>
      <c r="G225" s="77" t="n">
        <v>1.94</v>
      </c>
    </row>
    <row r="226" customFormat="false" ht="16" hidden="false" customHeight="false" outlineLevel="0" collapsed="false">
      <c r="A226" s="78" t="s">
        <v>57</v>
      </c>
      <c r="B226" s="77" t="n">
        <v>-0.82</v>
      </c>
      <c r="C226" s="77" t="n">
        <v>185.151</v>
      </c>
      <c r="D226" s="77" t="n">
        <v>50.263</v>
      </c>
      <c r="E226" s="77" t="n">
        <v>1.09</v>
      </c>
      <c r="F226" s="77" t="n">
        <v>-0.89</v>
      </c>
      <c r="G226" s="77" t="n">
        <v>1.98</v>
      </c>
    </row>
    <row r="227" customFormat="false" ht="16" hidden="false" customHeight="false" outlineLevel="0" collapsed="false">
      <c r="A227" s="78" t="s">
        <v>395</v>
      </c>
      <c r="B227" s="77" t="n">
        <v>1.79</v>
      </c>
      <c r="C227" s="77" t="n">
        <v>217.931</v>
      </c>
      <c r="D227" s="77" t="n">
        <v>71.176</v>
      </c>
      <c r="E227" s="77" t="n">
        <v>2.03</v>
      </c>
      <c r="F227" s="77" t="n">
        <v>-0.38</v>
      </c>
      <c r="G227" s="77" t="n">
        <v>2.41</v>
      </c>
    </row>
    <row r="228" customFormat="false" ht="16" hidden="false" customHeight="false" outlineLevel="0" collapsed="false">
      <c r="A228" s="78" t="s">
        <v>20</v>
      </c>
      <c r="B228" s="77" t="n">
        <v>1.38</v>
      </c>
      <c r="C228" s="77" t="n">
        <v>252.062</v>
      </c>
      <c r="D228" s="77" t="n">
        <v>91.584</v>
      </c>
      <c r="E228" s="77" t="n">
        <v>2.48</v>
      </c>
      <c r="F228" s="77" t="n">
        <v>-0.37</v>
      </c>
      <c r="G228" s="77" t="n">
        <v>2.85</v>
      </c>
    </row>
    <row r="229" customFormat="false" ht="16" hidden="false" customHeight="false" outlineLevel="0" collapsed="false">
      <c r="A229" s="78" t="s">
        <v>59</v>
      </c>
      <c r="B229" s="77" t="n">
        <v>-0.16</v>
      </c>
      <c r="C229" s="77" t="n">
        <v>244.78</v>
      </c>
      <c r="D229" s="77" t="n">
        <v>82.398</v>
      </c>
      <c r="E229" s="77" t="n">
        <v>1.93</v>
      </c>
      <c r="F229" s="77" t="n">
        <v>-0.86</v>
      </c>
      <c r="G229" s="77" t="n">
        <v>2.79</v>
      </c>
    </row>
    <row r="230" customFormat="false" ht="16" hidden="false" customHeight="false" outlineLevel="0" collapsed="false">
      <c r="A230" s="78" t="s">
        <v>61</v>
      </c>
      <c r="B230" s="77" t="n">
        <v>0.61</v>
      </c>
      <c r="C230" s="77" t="n">
        <v>237.811</v>
      </c>
      <c r="D230" s="77" t="n">
        <v>79.837</v>
      </c>
      <c r="E230" s="77" t="n">
        <v>1.93</v>
      </c>
      <c r="F230" s="77" t="n">
        <v>-0.96</v>
      </c>
      <c r="G230" s="77" t="n">
        <v>2.89</v>
      </c>
    </row>
    <row r="231" customFormat="false" ht="16" hidden="false" customHeight="false" outlineLevel="0" collapsed="false">
      <c r="A231" s="78" t="s">
        <v>22</v>
      </c>
      <c r="B231" s="77" t="n">
        <v>-4.72</v>
      </c>
      <c r="C231" s="77" t="n">
        <v>271.395</v>
      </c>
      <c r="D231" s="77" t="n">
        <v>105.475</v>
      </c>
      <c r="E231" s="77" t="n">
        <v>-3.14</v>
      </c>
      <c r="F231" s="77" t="n">
        <v>-5.12</v>
      </c>
      <c r="G231" s="77" t="n">
        <v>1.98</v>
      </c>
    </row>
    <row r="232" customFormat="false" ht="16" hidden="false" customHeight="false" outlineLevel="0" collapsed="false">
      <c r="A232" s="78" t="s">
        <v>23</v>
      </c>
      <c r="B232" s="77" t="n">
        <v>-4.62</v>
      </c>
      <c r="C232" s="77" t="n">
        <v>269.418</v>
      </c>
      <c r="D232" s="77" t="n">
        <v>106.472</v>
      </c>
      <c r="E232" s="77" t="n">
        <v>-3.12</v>
      </c>
      <c r="F232" s="77" t="n">
        <v>-5.2</v>
      </c>
      <c r="G232" s="77" t="n">
        <v>2.08</v>
      </c>
    </row>
    <row r="233" customFormat="false" ht="16" hidden="false" customHeight="false" outlineLevel="0" collapsed="false">
      <c r="A233" s="78" t="s">
        <v>396</v>
      </c>
      <c r="B233" s="77" t="n">
        <v>-3.64</v>
      </c>
      <c r="C233" s="77" t="n">
        <v>266.22</v>
      </c>
      <c r="D233" s="77" t="n">
        <v>99.159</v>
      </c>
      <c r="E233" s="77" t="n">
        <v>-1.41</v>
      </c>
      <c r="F233" s="77" t="n">
        <v>-3.57</v>
      </c>
      <c r="G233" s="77" t="n">
        <v>2.16</v>
      </c>
    </row>
    <row r="234" customFormat="false" ht="16" hidden="false" customHeight="false" outlineLevel="0" collapsed="false">
      <c r="A234" s="78" t="s">
        <v>66</v>
      </c>
      <c r="B234" s="77" t="n">
        <v>-6.35</v>
      </c>
      <c r="C234" s="77" t="n">
        <v>273.264</v>
      </c>
      <c r="D234" s="77" t="n">
        <v>106.466</v>
      </c>
      <c r="E234" s="77" t="n">
        <v>-5.46</v>
      </c>
      <c r="F234" s="77" t="n">
        <v>-6.92</v>
      </c>
      <c r="G234" s="77" t="n">
        <v>1.46</v>
      </c>
    </row>
    <row r="235" customFormat="false" ht="16" hidden="false" customHeight="false" outlineLevel="0" collapsed="false">
      <c r="A235" s="78" t="s">
        <v>68</v>
      </c>
      <c r="B235" s="77" t="n">
        <v>-3.71</v>
      </c>
      <c r="C235" s="77" t="n">
        <v>263.43</v>
      </c>
      <c r="D235" s="77" t="n">
        <v>100.261</v>
      </c>
      <c r="E235" s="77" t="n">
        <v>-2.97</v>
      </c>
      <c r="F235" s="77" t="n">
        <v>-5.05</v>
      </c>
      <c r="G235" s="77" t="n">
        <v>2.08</v>
      </c>
    </row>
    <row r="236" customFormat="false" ht="16" hidden="false" customHeight="false" outlineLevel="0" collapsed="false">
      <c r="A236" s="78" t="s">
        <v>397</v>
      </c>
      <c r="B236" s="77" t="n">
        <v>-3.18</v>
      </c>
      <c r="C236" s="77" t="n">
        <v>263.43</v>
      </c>
      <c r="D236" s="77" t="n">
        <v>100.261</v>
      </c>
      <c r="E236" s="77" t="n">
        <v>-3.01</v>
      </c>
      <c r="F236" s="77" t="n">
        <v>-5.07</v>
      </c>
      <c r="G236" s="77" t="n">
        <v>2.06</v>
      </c>
    </row>
    <row r="237" customFormat="false" ht="16" hidden="false" customHeight="false" outlineLevel="0" collapsed="false">
      <c r="A237" s="78" t="s">
        <v>398</v>
      </c>
      <c r="B237" s="77" t="n">
        <v>-1.12</v>
      </c>
      <c r="C237" s="77" t="n">
        <v>279.946</v>
      </c>
      <c r="D237" s="77" t="n">
        <v>111.214</v>
      </c>
      <c r="E237" s="77" t="n">
        <v>-0.6</v>
      </c>
      <c r="F237" s="77" t="n">
        <v>-2.13</v>
      </c>
      <c r="G237" s="77" t="n">
        <v>1.53</v>
      </c>
    </row>
    <row r="238" customFormat="false" ht="16" hidden="false" customHeight="false" outlineLevel="0" collapsed="false">
      <c r="A238" s="78" t="s">
        <v>70</v>
      </c>
      <c r="B238" s="77" t="n">
        <v>-0.5</v>
      </c>
      <c r="C238" s="77" t="n">
        <v>199.686</v>
      </c>
      <c r="D238" s="77" t="n">
        <v>59.164</v>
      </c>
      <c r="E238" s="77" t="n">
        <v>-0.04</v>
      </c>
      <c r="F238" s="77" t="n">
        <v>-2.32</v>
      </c>
      <c r="G238" s="77" t="n">
        <v>2.28</v>
      </c>
    </row>
    <row r="239" customFormat="false" ht="16" hidden="false" customHeight="false" outlineLevel="0" collapsed="false">
      <c r="A239" s="78" t="s">
        <v>399</v>
      </c>
      <c r="B239" s="77" t="n">
        <v>-0.63</v>
      </c>
      <c r="C239" s="77" t="n">
        <v>218.254</v>
      </c>
      <c r="D239" s="77" t="n">
        <v>69.87</v>
      </c>
      <c r="E239" s="77" t="n">
        <v>0.78</v>
      </c>
      <c r="F239" s="77" t="n">
        <v>-1.26</v>
      </c>
      <c r="G239" s="77" t="n">
        <v>2.04</v>
      </c>
    </row>
    <row r="240" customFormat="false" ht="16" hidden="false" customHeight="false" outlineLevel="0" collapsed="false">
      <c r="A240" s="78" t="s">
        <v>72</v>
      </c>
      <c r="B240" s="77" t="n">
        <v>-0.59</v>
      </c>
      <c r="C240" s="77" t="n">
        <v>204.145</v>
      </c>
      <c r="D240" s="77" t="n">
        <v>60.557</v>
      </c>
      <c r="E240" s="77" t="n">
        <v>1.22</v>
      </c>
      <c r="F240" s="77" t="n">
        <v>-1.06</v>
      </c>
      <c r="G240" s="77" t="n">
        <v>2.28</v>
      </c>
    </row>
    <row r="241" customFormat="false" ht="16" hidden="false" customHeight="false" outlineLevel="0" collapsed="false">
      <c r="A241" s="78" t="s">
        <v>74</v>
      </c>
      <c r="B241" s="77" t="n">
        <v>-0.77</v>
      </c>
      <c r="C241" s="77" t="n">
        <v>188.298</v>
      </c>
      <c r="D241" s="77" t="n">
        <v>52.117</v>
      </c>
      <c r="E241" s="77" t="n">
        <v>-0.22</v>
      </c>
      <c r="F241" s="77" t="n">
        <v>-2.25</v>
      </c>
      <c r="G241" s="77" t="n">
        <v>2.03</v>
      </c>
    </row>
    <row r="242" customFormat="false" ht="16" hidden="false" customHeight="false" outlineLevel="0" collapsed="false">
      <c r="A242" s="78" t="s">
        <v>76</v>
      </c>
      <c r="B242" s="77" t="n">
        <v>-0.55</v>
      </c>
      <c r="C242" s="77" t="n">
        <v>179.012</v>
      </c>
      <c r="D242" s="77" t="n">
        <v>46.771</v>
      </c>
      <c r="E242" s="77" t="n">
        <v>0.81</v>
      </c>
      <c r="F242" s="77" t="n">
        <v>-1.14</v>
      </c>
      <c r="G242" s="77" t="n">
        <v>1.95</v>
      </c>
    </row>
    <row r="243" customFormat="false" ht="16" hidden="false" customHeight="false" outlineLevel="0" collapsed="false">
      <c r="A243" s="78" t="s">
        <v>400</v>
      </c>
      <c r="B243" s="77" t="n">
        <v>1.58</v>
      </c>
      <c r="C243" s="77" t="n">
        <v>332.666</v>
      </c>
      <c r="D243" s="77" t="n">
        <v>171.621</v>
      </c>
      <c r="E243" s="77" t="n">
        <v>2.05</v>
      </c>
      <c r="F243" s="77" t="n">
        <v>0.02</v>
      </c>
      <c r="G243" s="77" t="n">
        <v>2.03</v>
      </c>
    </row>
    <row r="244" customFormat="false" ht="16" hidden="false" customHeight="false" outlineLevel="0" collapsed="false">
      <c r="A244" s="78" t="s">
        <v>401</v>
      </c>
      <c r="B244" s="77" t="n">
        <v>-4.1</v>
      </c>
      <c r="C244" s="77" t="n">
        <v>292.897</v>
      </c>
      <c r="D244" s="77" t="n">
        <v>116.563</v>
      </c>
      <c r="E244" s="77" t="n">
        <v>-2.38</v>
      </c>
      <c r="F244" s="77" t="n">
        <v>-4.14</v>
      </c>
      <c r="G244" s="77" t="n">
        <v>1.76</v>
      </c>
    </row>
    <row r="245" customFormat="false" ht="16" hidden="false" customHeight="false" outlineLevel="0" collapsed="false">
      <c r="A245" s="78" t="s">
        <v>186</v>
      </c>
      <c r="B245" s="77" t="n">
        <v>-0.99</v>
      </c>
      <c r="C245" s="77" t="n">
        <v>286.877</v>
      </c>
      <c r="D245" s="77" t="n">
        <v>118.257</v>
      </c>
      <c r="E245" s="77" t="n">
        <v>0.15</v>
      </c>
      <c r="F245" s="77" t="n">
        <v>-1.97</v>
      </c>
      <c r="G245" s="77" t="n">
        <v>2.12</v>
      </c>
    </row>
    <row r="246" customFormat="false" ht="16" hidden="false" customHeight="false" outlineLevel="0" collapsed="false">
      <c r="A246" s="78" t="s">
        <v>24</v>
      </c>
      <c r="B246" s="77" t="n">
        <v>-5.48</v>
      </c>
      <c r="C246" s="77" t="n">
        <v>316.841</v>
      </c>
      <c r="D246" s="77" t="n">
        <v>155.129</v>
      </c>
      <c r="E246" s="77" t="n">
        <v>-4.15</v>
      </c>
      <c r="F246" s="77" t="n">
        <v>-5.14</v>
      </c>
      <c r="G246" s="77" t="n">
        <v>0.99</v>
      </c>
    </row>
    <row r="247" customFormat="false" ht="16" hidden="false" customHeight="false" outlineLevel="0" collapsed="false">
      <c r="A247" s="78" t="s">
        <v>25</v>
      </c>
      <c r="B247" s="77" t="n">
        <v>1.23</v>
      </c>
      <c r="C247" s="77" t="n">
        <v>289.369</v>
      </c>
      <c r="D247" s="77" t="n">
        <v>129.812</v>
      </c>
      <c r="E247" s="77" t="n">
        <v>1.67</v>
      </c>
      <c r="F247" s="77" t="n">
        <v>0.01</v>
      </c>
      <c r="G247" s="77" t="n">
        <v>1.66</v>
      </c>
    </row>
    <row r="248" customFormat="false" ht="16" hidden="false" customHeight="false" outlineLevel="0" collapsed="false">
      <c r="A248" s="78" t="s">
        <v>26</v>
      </c>
      <c r="B248" s="77" t="n">
        <v>-5.46</v>
      </c>
      <c r="C248" s="77" t="n">
        <v>296.432</v>
      </c>
      <c r="D248" s="77" t="n">
        <v>135.002</v>
      </c>
      <c r="E248" s="77" t="n">
        <v>-4.26</v>
      </c>
      <c r="F248" s="77" t="n">
        <v>-5.28</v>
      </c>
      <c r="G248" s="77" t="n">
        <v>1.02</v>
      </c>
    </row>
    <row r="249" customFormat="false" ht="16" hidden="false" customHeight="false" outlineLevel="0" collapsed="false">
      <c r="A249" s="78" t="s">
        <v>402</v>
      </c>
      <c r="B249" s="77" t="n">
        <v>-4.91</v>
      </c>
      <c r="C249" s="77" t="n">
        <v>292.118</v>
      </c>
      <c r="D249" s="77" t="n">
        <v>128.726</v>
      </c>
      <c r="E249" s="77" t="n">
        <v>-3.84</v>
      </c>
      <c r="F249" s="77" t="n">
        <v>-5.14</v>
      </c>
      <c r="G249" s="77" t="n">
        <v>1.3</v>
      </c>
    </row>
    <row r="250" customFormat="false" ht="16" hidden="false" customHeight="false" outlineLevel="0" collapsed="false">
      <c r="A250" s="78" t="s">
        <v>185</v>
      </c>
      <c r="B250" s="77" t="n">
        <v>0.37</v>
      </c>
      <c r="C250" s="77" t="n">
        <v>282.327</v>
      </c>
      <c r="D250" s="77" t="n">
        <v>119.104</v>
      </c>
      <c r="E250" s="77" t="n">
        <v>1.56</v>
      </c>
      <c r="F250" s="77" t="n">
        <v>-0.53</v>
      </c>
      <c r="G250" s="77" t="n">
        <v>2.09</v>
      </c>
    </row>
    <row r="251" customFormat="false" ht="16" hidden="false" customHeight="false" outlineLevel="0" collapsed="false">
      <c r="A251" s="78" t="s">
        <v>81</v>
      </c>
      <c r="B251" s="77" t="n">
        <v>-4.59</v>
      </c>
      <c r="C251" s="77" t="n">
        <v>296.579</v>
      </c>
      <c r="D251" s="77" t="n">
        <v>137.056</v>
      </c>
      <c r="E251" s="77" t="n">
        <v>-3.94</v>
      </c>
      <c r="F251" s="77" t="n">
        <v>-5.08</v>
      </c>
      <c r="G251" s="77" t="n">
        <v>1.14</v>
      </c>
    </row>
    <row r="252" customFormat="false" ht="16" hidden="false" customHeight="false" outlineLevel="0" collapsed="false">
      <c r="A252" s="78" t="s">
        <v>182</v>
      </c>
      <c r="B252" s="77" t="n">
        <v>1.2</v>
      </c>
      <c r="C252" s="77" t="n">
        <v>266.214</v>
      </c>
      <c r="D252" s="77" t="n">
        <v>108.08</v>
      </c>
      <c r="E252" s="77" t="n">
        <v>1.53</v>
      </c>
      <c r="F252" s="77" t="n">
        <v>0.01</v>
      </c>
      <c r="G252" s="77" t="n">
        <v>1.52</v>
      </c>
    </row>
    <row r="253" customFormat="false" ht="16" hidden="false" customHeight="false" outlineLevel="0" collapsed="false">
      <c r="A253" s="78" t="s">
        <v>28</v>
      </c>
      <c r="B253" s="77" t="n">
        <v>-5.49</v>
      </c>
      <c r="C253" s="77" t="n">
        <v>272.062</v>
      </c>
      <c r="D253" s="77" t="n">
        <v>112.94</v>
      </c>
      <c r="E253" s="77" t="n">
        <v>-4.15</v>
      </c>
      <c r="F253" s="77" t="n">
        <v>-5.27</v>
      </c>
      <c r="G253" s="77" t="n">
        <v>1.12</v>
      </c>
    </row>
    <row r="254" customFormat="false" ht="16" hidden="false" customHeight="false" outlineLevel="0" collapsed="false">
      <c r="A254" s="78" t="s">
        <v>403</v>
      </c>
      <c r="B254" s="77" t="n">
        <v>-4.7</v>
      </c>
      <c r="C254" s="77" t="n">
        <v>268.791</v>
      </c>
      <c r="D254" s="77" t="n">
        <v>107.356</v>
      </c>
      <c r="E254" s="77" t="n">
        <v>-3.71</v>
      </c>
      <c r="F254" s="77" t="n">
        <v>-4.85</v>
      </c>
      <c r="G254" s="77" t="n">
        <v>1.14</v>
      </c>
    </row>
    <row r="255" customFormat="false" ht="16" hidden="false" customHeight="false" outlineLevel="0" collapsed="false">
      <c r="A255" s="78" t="s">
        <v>184</v>
      </c>
      <c r="B255" s="77" t="n">
        <v>0.56</v>
      </c>
      <c r="C255" s="77" t="n">
        <v>257.094</v>
      </c>
      <c r="D255" s="77" t="n">
        <v>97.21</v>
      </c>
      <c r="E255" s="77" t="n">
        <v>1.38</v>
      </c>
      <c r="F255" s="77" t="n">
        <v>-0.58</v>
      </c>
      <c r="G255" s="77" t="n">
        <v>1.96</v>
      </c>
    </row>
    <row r="256" customFormat="false" ht="16" hidden="false" customHeight="false" outlineLevel="0" collapsed="false">
      <c r="A256" s="78" t="s">
        <v>30</v>
      </c>
      <c r="B256" s="77" t="n">
        <v>0.75</v>
      </c>
      <c r="C256" s="77" t="n">
        <v>213.366</v>
      </c>
      <c r="D256" s="77" t="n">
        <v>67.591</v>
      </c>
      <c r="E256" s="77" t="n">
        <v>2.64</v>
      </c>
      <c r="F256" s="77" t="n">
        <v>-0.03</v>
      </c>
      <c r="G256" s="77" t="n">
        <v>2.67</v>
      </c>
    </row>
    <row r="257" customFormat="false" ht="16" hidden="false" customHeight="false" outlineLevel="0" collapsed="false">
      <c r="A257" s="78" t="s">
        <v>404</v>
      </c>
      <c r="B257" s="77" t="n">
        <v>-3.64</v>
      </c>
      <c r="C257" s="77" t="n">
        <v>467.481</v>
      </c>
      <c r="D257" s="77" t="n">
        <v>237.048</v>
      </c>
      <c r="E257" s="77" t="n">
        <v>-2.49</v>
      </c>
      <c r="F257" s="77" t="n">
        <v>-5.16</v>
      </c>
      <c r="G257" s="77" t="n">
        <v>2.67</v>
      </c>
    </row>
    <row r="258" customFormat="false" ht="16" hidden="false" customHeight="false" outlineLevel="0" collapsed="false">
      <c r="A258" s="78" t="s">
        <v>405</v>
      </c>
      <c r="B258" s="77" t="n">
        <v>-2.34</v>
      </c>
      <c r="C258" s="77" t="n">
        <v>460.539</v>
      </c>
      <c r="D258" s="77" t="n">
        <v>231.96</v>
      </c>
      <c r="E258" s="77" t="n">
        <v>-1.98</v>
      </c>
      <c r="F258" s="77" t="n">
        <v>-5.26</v>
      </c>
      <c r="G258" s="77" t="n">
        <v>3.28</v>
      </c>
    </row>
    <row r="259" customFormat="false" ht="16" hidden="false" customHeight="false" outlineLevel="0" collapsed="false">
      <c r="A259" s="78" t="s">
        <v>406</v>
      </c>
      <c r="B259" s="77" t="n">
        <v>-1.21</v>
      </c>
      <c r="C259" s="77" t="n">
        <v>340.531</v>
      </c>
      <c r="D259" s="77" t="n">
        <v>161.221</v>
      </c>
      <c r="E259" s="77" t="n">
        <v>0.1</v>
      </c>
      <c r="F259" s="77" t="n">
        <v>-2.56</v>
      </c>
      <c r="G259" s="77" t="n">
        <v>2.66</v>
      </c>
    </row>
    <row r="260" customFormat="false" ht="16" hidden="false" customHeight="false" outlineLevel="0" collapsed="false">
      <c r="A260" s="78" t="s">
        <v>407</v>
      </c>
      <c r="B260" s="77" t="n">
        <v>-0.83</v>
      </c>
      <c r="C260" s="77" t="n">
        <v>418.944</v>
      </c>
      <c r="D260" s="77" t="n">
        <v>194.377</v>
      </c>
      <c r="E260" s="77" t="n">
        <v>0.59</v>
      </c>
      <c r="F260" s="77" t="n">
        <v>-2.65</v>
      </c>
      <c r="G260" s="77" t="n">
        <v>3.24</v>
      </c>
    </row>
    <row r="261" customFormat="false" ht="16" hidden="false" customHeight="false" outlineLevel="0" collapsed="false">
      <c r="A261" s="78" t="s">
        <v>82</v>
      </c>
      <c r="B261" s="77" t="n">
        <v>-3.24</v>
      </c>
      <c r="C261" s="77" t="n">
        <v>419.934</v>
      </c>
      <c r="D261" s="77" t="n">
        <v>196.71</v>
      </c>
      <c r="E261" s="77" t="n">
        <v>-1.63</v>
      </c>
      <c r="F261" s="77" t="n">
        <v>-4.71</v>
      </c>
      <c r="G261" s="77" t="n">
        <v>3.08</v>
      </c>
    </row>
    <row r="262" customFormat="false" ht="16" hidden="false" customHeight="false" outlineLevel="0" collapsed="false">
      <c r="A262" s="78" t="s">
        <v>408</v>
      </c>
      <c r="B262" s="77" t="n">
        <v>-1.16</v>
      </c>
      <c r="C262" s="77" t="n">
        <v>353.833</v>
      </c>
      <c r="D262" s="77" t="n">
        <v>150.526</v>
      </c>
      <c r="E262" s="77" t="n">
        <v>0.21</v>
      </c>
      <c r="F262" s="77" t="n">
        <v>-2.67</v>
      </c>
      <c r="G262" s="77" t="n">
        <v>2.88</v>
      </c>
    </row>
    <row r="263" customFormat="false" ht="16" hidden="false" customHeight="false" outlineLevel="0" collapsed="false">
      <c r="A263" s="78" t="s">
        <v>32</v>
      </c>
      <c r="B263" s="77" t="n">
        <v>-1.28</v>
      </c>
      <c r="C263" s="77" t="n">
        <v>365.272</v>
      </c>
      <c r="D263" s="77" t="n">
        <v>162.406</v>
      </c>
      <c r="E263" s="77" t="n">
        <v>0.49</v>
      </c>
      <c r="F263" s="77" t="n">
        <v>-2.15</v>
      </c>
      <c r="G263" s="77" t="n">
        <v>2.64</v>
      </c>
    </row>
    <row r="264" customFormat="false" ht="16" hidden="false" customHeight="false" outlineLevel="0" collapsed="false">
      <c r="A264" s="78" t="s">
        <v>83</v>
      </c>
      <c r="B264" s="77" t="n">
        <v>-3.65</v>
      </c>
      <c r="C264" s="77" t="n">
        <v>354.875</v>
      </c>
      <c r="D264" s="77" t="n">
        <v>152.919</v>
      </c>
      <c r="E264" s="77" t="n">
        <v>-2.26</v>
      </c>
      <c r="F264" s="77" t="n">
        <v>-4.76</v>
      </c>
      <c r="G264" s="77" t="n">
        <v>2.5</v>
      </c>
    </row>
    <row r="265" customFormat="false" ht="17" hidden="false" customHeight="true" outlineLevel="0" collapsed="false">
      <c r="A265" s="78" t="s">
        <v>409</v>
      </c>
      <c r="B265" s="77" t="n">
        <v>-1.96</v>
      </c>
      <c r="C265" s="77" t="n">
        <v>214.911</v>
      </c>
      <c r="D265" s="77" t="n">
        <v>67.416</v>
      </c>
      <c r="E265" s="77" t="n">
        <v>0.87</v>
      </c>
      <c r="F265" s="77" t="n">
        <v>-1.1</v>
      </c>
      <c r="G265" s="77" t="n">
        <v>1.97</v>
      </c>
    </row>
    <row r="266" customFormat="false" ht="16" hidden="false" customHeight="false" outlineLevel="0" collapsed="false">
      <c r="A266" s="78" t="s">
        <v>410</v>
      </c>
      <c r="B266" s="77" t="n">
        <v>-1.31</v>
      </c>
      <c r="C266" s="77" t="n">
        <v>202.647</v>
      </c>
      <c r="D266" s="77" t="n">
        <v>60.29</v>
      </c>
      <c r="E266" s="77" t="n">
        <v>0.23</v>
      </c>
      <c r="F266" s="77" t="n">
        <v>-1.6</v>
      </c>
      <c r="G266" s="77" t="n">
        <v>1.83</v>
      </c>
    </row>
    <row r="267" customFormat="false" ht="16" hidden="false" customHeight="false" outlineLevel="0" collapsed="false">
      <c r="A267" s="78" t="s">
        <v>411</v>
      </c>
      <c r="B267" s="77" t="n">
        <v>-5.23</v>
      </c>
      <c r="C267" s="77" t="n">
        <v>467.804</v>
      </c>
      <c r="D267" s="77" t="n">
        <v>230.568</v>
      </c>
      <c r="E267" s="77" t="n">
        <v>-4.44</v>
      </c>
      <c r="F267" s="77" t="n">
        <v>-7.19</v>
      </c>
      <c r="G267" s="77" t="n">
        <v>2.75</v>
      </c>
    </row>
    <row r="268" customFormat="false" ht="16" hidden="false" customHeight="false" outlineLevel="0" collapsed="false">
      <c r="A268" s="78" t="s">
        <v>33</v>
      </c>
      <c r="B268" s="77" t="n">
        <v>-1.64</v>
      </c>
      <c r="C268" s="77" t="n">
        <v>331.47</v>
      </c>
      <c r="D268" s="77" t="n">
        <v>139.46</v>
      </c>
      <c r="E268" s="77" t="n">
        <v>-0.0699999999999998</v>
      </c>
      <c r="F268" s="77" t="n">
        <v>-2.51</v>
      </c>
      <c r="G268" s="77" t="n">
        <v>2.44</v>
      </c>
    </row>
    <row r="269" customFormat="false" ht="16" hidden="false" customHeight="false" outlineLevel="0" collapsed="false">
      <c r="A269" s="78" t="s">
        <v>412</v>
      </c>
      <c r="B269" s="77" t="n">
        <v>-1.59</v>
      </c>
      <c r="C269" s="77" t="n">
        <v>286.484</v>
      </c>
      <c r="D269" s="77" t="n">
        <v>106.323</v>
      </c>
      <c r="E269" s="77" t="n">
        <v>-0.7</v>
      </c>
      <c r="F269" s="77" t="n">
        <v>-3.02</v>
      </c>
      <c r="G269" s="77" t="n">
        <v>2.32</v>
      </c>
    </row>
    <row r="270" customFormat="false" ht="16" hidden="false" customHeight="false" outlineLevel="0" collapsed="false">
      <c r="A270" s="78" t="s">
        <v>413</v>
      </c>
      <c r="B270" s="77" t="n">
        <v>-6</v>
      </c>
      <c r="C270" s="77" t="n">
        <v>412.802</v>
      </c>
      <c r="D270" s="77" t="n">
        <v>179.485</v>
      </c>
      <c r="E270" s="77" t="n">
        <v>-6.45</v>
      </c>
      <c r="F270" s="77" t="n">
        <v>-8.27</v>
      </c>
      <c r="G270" s="77" t="n">
        <v>1.82</v>
      </c>
    </row>
    <row r="271" customFormat="false" ht="16" hidden="false" customHeight="false" outlineLevel="0" collapsed="false">
      <c r="A271" s="78" t="s">
        <v>414</v>
      </c>
      <c r="B271" s="77" t="n">
        <v>-5.71</v>
      </c>
      <c r="C271" s="77" t="n">
        <v>446.509</v>
      </c>
      <c r="D271" s="77" t="n">
        <v>202.123</v>
      </c>
      <c r="E271" s="77" t="n">
        <v>-8.45</v>
      </c>
      <c r="F271" s="77" t="n">
        <v>-10.3</v>
      </c>
      <c r="G271" s="77" t="n">
        <v>1.85</v>
      </c>
    </row>
    <row r="272" customFormat="false" ht="16" hidden="false" customHeight="false" outlineLevel="0" collapsed="false">
      <c r="A272" s="78" t="s">
        <v>35</v>
      </c>
      <c r="B272" s="77" t="n">
        <v>-1.46</v>
      </c>
      <c r="C272" s="77" t="n">
        <v>298.612</v>
      </c>
      <c r="D272" s="77" t="n">
        <v>118.306</v>
      </c>
      <c r="E272" s="77" t="n">
        <v>0.21</v>
      </c>
      <c r="F272" s="77" t="n">
        <v>-2.18</v>
      </c>
      <c r="G272" s="77" t="n">
        <v>2.39</v>
      </c>
    </row>
    <row r="273" customFormat="false" ht="16" hidden="false" customHeight="false" outlineLevel="0" collapsed="false">
      <c r="A273" s="78" t="s">
        <v>84</v>
      </c>
      <c r="B273" s="77" t="n">
        <v>-4.07</v>
      </c>
      <c r="C273" s="77" t="n">
        <v>288.203</v>
      </c>
      <c r="D273" s="77" t="n">
        <v>108.828</v>
      </c>
      <c r="E273" s="77" t="n">
        <v>-2.72</v>
      </c>
      <c r="F273" s="77" t="n">
        <v>-4.93</v>
      </c>
      <c r="G273" s="77" t="n">
        <v>2.21</v>
      </c>
    </row>
    <row r="274" customFormat="false" ht="16" hidden="false" customHeight="false" outlineLevel="0" collapsed="false">
      <c r="A274" s="78" t="s">
        <v>415</v>
      </c>
      <c r="B274" s="77" t="n">
        <v>-2.49</v>
      </c>
      <c r="C274" s="77" t="n">
        <v>231.811</v>
      </c>
      <c r="D274" s="77" t="n">
        <v>79.267</v>
      </c>
      <c r="E274" s="77" t="n">
        <v>-0.74</v>
      </c>
      <c r="F274" s="77" t="n">
        <v>-2.3</v>
      </c>
      <c r="G274" s="77" t="n">
        <v>1.56</v>
      </c>
    </row>
    <row r="275" customFormat="false" ht="16" hidden="false" customHeight="false" outlineLevel="0" collapsed="false">
      <c r="A275" s="78" t="s">
        <v>416</v>
      </c>
      <c r="B275" s="77" t="n">
        <v>-0.53</v>
      </c>
      <c r="C275" s="77" t="n">
        <v>332.979</v>
      </c>
      <c r="D275" s="77" t="n">
        <v>154.208</v>
      </c>
      <c r="E275" s="77" t="n">
        <v>-0.11</v>
      </c>
      <c r="F275" s="77" t="n">
        <v>-3.01</v>
      </c>
      <c r="G275" s="77" t="n">
        <v>2.9</v>
      </c>
    </row>
    <row r="276" customFormat="false" ht="16" hidden="false" customHeight="false" outlineLevel="0" collapsed="false">
      <c r="A276" s="78" t="s">
        <v>417</v>
      </c>
      <c r="B276" s="77" t="n">
        <v>-3.22</v>
      </c>
      <c r="C276" s="77" t="n">
        <v>332.484</v>
      </c>
      <c r="D276" s="77" t="n">
        <v>152.513</v>
      </c>
      <c r="E276" s="77" t="n">
        <v>-1.97</v>
      </c>
      <c r="F276" s="77" t="n">
        <v>-4.6</v>
      </c>
      <c r="G276" s="77" t="n">
        <v>2.63</v>
      </c>
    </row>
    <row r="277" customFormat="false" ht="16" hidden="false" customHeight="false" outlineLevel="0" collapsed="false">
      <c r="A277" s="78" t="s">
        <v>85</v>
      </c>
      <c r="B277" s="77" t="n">
        <v>-2.93</v>
      </c>
      <c r="C277" s="77" t="n">
        <v>247.117</v>
      </c>
      <c r="D277" s="77" t="n">
        <v>88.831</v>
      </c>
      <c r="E277" s="77" t="n">
        <v>-2.69</v>
      </c>
      <c r="F277" s="77" t="n">
        <v>-4.33</v>
      </c>
      <c r="G277" s="77" t="n">
        <v>1.64</v>
      </c>
    </row>
    <row r="278" customFormat="false" ht="16" hidden="false" customHeight="false" outlineLevel="0" collapsed="false">
      <c r="A278" s="78" t="s">
        <v>37</v>
      </c>
      <c r="B278" s="77" t="n">
        <v>-1.83</v>
      </c>
      <c r="C278" s="77" t="n">
        <v>254.52</v>
      </c>
      <c r="D278" s="77" t="n">
        <v>93.425</v>
      </c>
      <c r="E278" s="77" t="n">
        <v>1.48</v>
      </c>
      <c r="F278" s="77" t="n">
        <v>-0.72</v>
      </c>
      <c r="G278" s="77" t="n">
        <v>2.2</v>
      </c>
    </row>
    <row r="279" customFormat="false" ht="16" hidden="false" customHeight="false" outlineLevel="0" collapsed="false">
      <c r="A279" s="78" t="s">
        <v>418</v>
      </c>
      <c r="B279" s="77" t="n">
        <v>-1.91</v>
      </c>
      <c r="C279" s="77" t="n">
        <v>205.551</v>
      </c>
      <c r="D279" s="77" t="n">
        <v>60.487</v>
      </c>
      <c r="E279" s="77" t="n">
        <v>-0.85</v>
      </c>
      <c r="F279" s="77" t="n">
        <v>-2.7</v>
      </c>
      <c r="G279" s="77" t="n">
        <v>1.85</v>
      </c>
    </row>
    <row r="280" customFormat="false" ht="16" hidden="false" customHeight="false" outlineLevel="0" collapsed="false">
      <c r="A280" s="78" t="s">
        <v>419</v>
      </c>
      <c r="B280" s="77" t="n">
        <v>-5.1</v>
      </c>
      <c r="C280" s="77" t="n">
        <v>284.998</v>
      </c>
      <c r="D280" s="77" t="n">
        <v>107.529</v>
      </c>
      <c r="E280" s="77" t="n">
        <v>-7.85</v>
      </c>
      <c r="F280" s="77" t="n">
        <v>-8.13</v>
      </c>
      <c r="G280" s="77" t="n">
        <v>0.28</v>
      </c>
    </row>
    <row r="281" customFormat="false" ht="16" hidden="false" customHeight="false" outlineLevel="0" collapsed="false">
      <c r="A281" s="78" t="s">
        <v>39</v>
      </c>
      <c r="B281" s="77" t="n">
        <v>-1.61</v>
      </c>
      <c r="C281" s="77" t="n">
        <v>222.004</v>
      </c>
      <c r="D281" s="77" t="n">
        <v>72.077</v>
      </c>
      <c r="E281" s="77" t="n">
        <v>0.26</v>
      </c>
      <c r="F281" s="77" t="n">
        <v>-1.7</v>
      </c>
      <c r="G281" s="77" t="n">
        <v>1.96</v>
      </c>
    </row>
    <row r="282" customFormat="false" ht="16" hidden="false" customHeight="false" outlineLevel="0" collapsed="false">
      <c r="A282" s="78" t="s">
        <v>420</v>
      </c>
      <c r="B282" s="77" t="n">
        <v>-10.08</v>
      </c>
      <c r="C282" s="77" t="n">
        <v>244.469</v>
      </c>
      <c r="D282" s="77" t="n">
        <v>87.1</v>
      </c>
      <c r="E282" s="77" t="n">
        <v>-10.35</v>
      </c>
      <c r="F282" s="77" t="n">
        <v>-11.2</v>
      </c>
      <c r="G282" s="77" t="n">
        <v>0.85</v>
      </c>
    </row>
    <row r="283" customFormat="false" ht="16" hidden="false" customHeight="false" outlineLevel="0" collapsed="false">
      <c r="A283" s="78" t="s">
        <v>86</v>
      </c>
      <c r="B283" s="77" t="n">
        <v>-8.71</v>
      </c>
      <c r="C283" s="77" t="n">
        <v>233.396</v>
      </c>
      <c r="D283" s="77" t="n">
        <v>79.572</v>
      </c>
      <c r="E283" s="77" t="n">
        <v>-8.32</v>
      </c>
      <c r="F283" s="77" t="n">
        <v>-9.68</v>
      </c>
      <c r="G283" s="77" t="n">
        <v>1.36</v>
      </c>
    </row>
    <row r="284" customFormat="false" ht="16" hidden="false" customHeight="false" outlineLevel="0" collapsed="false">
      <c r="A284" s="78" t="s">
        <v>87</v>
      </c>
      <c r="B284" s="77" t="n">
        <v>-4.29</v>
      </c>
      <c r="C284" s="77" t="n">
        <v>208.333</v>
      </c>
      <c r="D284" s="77" t="n">
        <v>62.716</v>
      </c>
      <c r="E284" s="77" t="n">
        <v>-3.11</v>
      </c>
      <c r="F284" s="77" t="n">
        <v>-4.72</v>
      </c>
      <c r="G284" s="77" t="n">
        <v>1.61</v>
      </c>
    </row>
    <row r="285" customFormat="false" ht="16" hidden="false" customHeight="false" outlineLevel="0" collapsed="false">
      <c r="A285" s="78" t="s">
        <v>421</v>
      </c>
      <c r="B285" s="77" t="n">
        <v>-0.78</v>
      </c>
      <c r="C285" s="77" t="n">
        <v>228.529</v>
      </c>
      <c r="D285" s="77" t="n">
        <v>74.135</v>
      </c>
      <c r="E285" s="77" t="n">
        <v>1.2</v>
      </c>
      <c r="F285" s="77" t="n">
        <v>-0.87</v>
      </c>
      <c r="G285" s="77" t="n">
        <v>2.07</v>
      </c>
    </row>
    <row r="286" customFormat="false" ht="16" hidden="false" customHeight="false" outlineLevel="0" collapsed="false">
      <c r="A286" s="78" t="s">
        <v>422</v>
      </c>
      <c r="B286" s="77" t="n">
        <v>-4.22</v>
      </c>
      <c r="C286" s="77" t="n">
        <v>254.526</v>
      </c>
      <c r="D286" s="77" t="n">
        <v>88.92</v>
      </c>
      <c r="E286" s="77" t="n">
        <v>-3.66</v>
      </c>
      <c r="F286" s="77" t="n">
        <v>-5.82</v>
      </c>
      <c r="G286" s="77" t="n">
        <v>2.16</v>
      </c>
    </row>
    <row r="287" customFormat="false" ht="16" hidden="false" customHeight="false" outlineLevel="0" collapsed="false">
      <c r="A287" s="78" t="s">
        <v>423</v>
      </c>
      <c r="B287" s="77" t="n">
        <v>1.68</v>
      </c>
      <c r="C287" s="77" t="n">
        <v>357.173</v>
      </c>
      <c r="D287" s="77" t="n">
        <v>156.578</v>
      </c>
      <c r="E287" s="77" t="n">
        <v>2.83</v>
      </c>
      <c r="F287" s="77" t="n">
        <v>-0.43</v>
      </c>
      <c r="G287" s="77" t="n">
        <v>3.26</v>
      </c>
    </row>
    <row r="288" customFormat="false" ht="16" hidden="false" customHeight="false" outlineLevel="0" collapsed="false">
      <c r="A288" s="78" t="s">
        <v>424</v>
      </c>
      <c r="B288" s="77" t="n">
        <v>-3.68</v>
      </c>
      <c r="C288" s="77" t="n">
        <v>321.717</v>
      </c>
      <c r="D288" s="77" t="n">
        <v>133.251</v>
      </c>
      <c r="E288" s="77" t="n">
        <v>-3.22</v>
      </c>
      <c r="F288" s="77" t="n">
        <v>-5.48</v>
      </c>
      <c r="G288" s="77" t="n">
        <v>2.26</v>
      </c>
    </row>
    <row r="289" customFormat="false" ht="16" hidden="false" customHeight="false" outlineLevel="0" collapsed="false">
      <c r="A289" s="78" t="s">
        <v>425</v>
      </c>
      <c r="B289" s="77" t="n">
        <v>-3.43</v>
      </c>
      <c r="C289" s="77" t="n">
        <v>387.385</v>
      </c>
      <c r="D289" s="77" t="n">
        <v>177.301</v>
      </c>
      <c r="E289" s="77" t="n">
        <v>-2.47</v>
      </c>
      <c r="F289" s="77" t="n">
        <v>-5.37</v>
      </c>
      <c r="G289" s="77" t="n">
        <v>2.9</v>
      </c>
    </row>
    <row r="290" customFormat="false" ht="16" hidden="false" customHeight="false" outlineLevel="0" collapsed="false">
      <c r="A290" s="78" t="s">
        <v>88</v>
      </c>
      <c r="B290" s="77" t="n">
        <v>-9.71</v>
      </c>
      <c r="C290" s="77" t="n">
        <v>210.575</v>
      </c>
      <c r="D290" s="77" t="n">
        <v>64.587</v>
      </c>
      <c r="E290" s="77" t="n">
        <v>-8.62</v>
      </c>
      <c r="F290" s="77" t="n">
        <v>-9.94</v>
      </c>
      <c r="G290" s="77" t="n">
        <v>1.32</v>
      </c>
    </row>
    <row r="291" customFormat="false" ht="16" hidden="false" customHeight="false" outlineLevel="0" collapsed="false">
      <c r="A291" s="78" t="s">
        <v>41</v>
      </c>
      <c r="B291" s="77" t="n">
        <v>1.83</v>
      </c>
      <c r="C291" s="77" t="n">
        <v>198.684</v>
      </c>
      <c r="D291" s="77" t="n">
        <v>57.584</v>
      </c>
      <c r="E291" s="77" t="n">
        <v>2.58</v>
      </c>
      <c r="F291" s="77" t="n">
        <v>0</v>
      </c>
      <c r="G291" s="77" t="n">
        <v>2.58</v>
      </c>
    </row>
    <row r="292" customFormat="false" ht="16" hidden="false" customHeight="false" outlineLevel="0" collapsed="false">
      <c r="A292" s="78" t="s">
        <v>196</v>
      </c>
      <c r="B292" s="77" t="n">
        <v>-1.14</v>
      </c>
      <c r="C292" s="77" t="n">
        <v>220.848</v>
      </c>
      <c r="D292" s="77" t="n">
        <v>71.766</v>
      </c>
      <c r="E292" s="77" t="n">
        <v>-0.4</v>
      </c>
      <c r="F292" s="77" t="n">
        <v>-2.49</v>
      </c>
      <c r="G292" s="77" t="n">
        <v>2.09</v>
      </c>
    </row>
    <row r="293" customFormat="false" ht="16" hidden="false" customHeight="false" outlineLevel="0" collapsed="false">
      <c r="A293" s="78" t="s">
        <v>43</v>
      </c>
      <c r="B293" s="77" t="n">
        <v>-5</v>
      </c>
      <c r="C293" s="77" t="n">
        <v>205.146</v>
      </c>
      <c r="D293" s="77" t="n">
        <v>61.455</v>
      </c>
      <c r="E293" s="77" t="n">
        <v>-3.45</v>
      </c>
      <c r="F293" s="77" t="n">
        <v>-5.2</v>
      </c>
      <c r="G293" s="77" t="n">
        <v>1.75</v>
      </c>
    </row>
    <row r="294" customFormat="false" ht="16" hidden="false" customHeight="false" outlineLevel="0" collapsed="false">
      <c r="A294" s="78" t="s">
        <v>45</v>
      </c>
      <c r="B294" s="77" t="n">
        <v>1.28</v>
      </c>
      <c r="C294" s="77" t="n">
        <v>180.241</v>
      </c>
      <c r="D294" s="77" t="n">
        <v>47.07</v>
      </c>
      <c r="E294" s="77" t="n">
        <v>2.36</v>
      </c>
      <c r="F294" s="77" t="n">
        <v>-0.3</v>
      </c>
      <c r="G294" s="77" t="n">
        <v>2.66</v>
      </c>
    </row>
    <row r="295" customFormat="false" ht="16" hidden="false" customHeight="false" outlineLevel="0" collapsed="false">
      <c r="A295" s="78" t="s">
        <v>89</v>
      </c>
      <c r="B295" s="77" t="n">
        <v>-2.94</v>
      </c>
      <c r="C295" s="77" t="n">
        <v>289.174</v>
      </c>
      <c r="D295" s="77" t="n">
        <v>107.623</v>
      </c>
      <c r="E295" s="77" t="n">
        <v>-3.23</v>
      </c>
      <c r="F295" s="77" t="n">
        <v>-5.14</v>
      </c>
      <c r="G295" s="77" t="n">
        <v>1.91</v>
      </c>
    </row>
    <row r="296" customFormat="false" ht="16" hidden="false" customHeight="false" outlineLevel="0" collapsed="false">
      <c r="A296" s="78" t="s">
        <v>426</v>
      </c>
      <c r="B296" s="77" t="n">
        <v>-3.64</v>
      </c>
      <c r="C296" s="77" t="n">
        <v>374.334</v>
      </c>
      <c r="D296" s="77" t="n">
        <v>169.243</v>
      </c>
      <c r="E296" s="77" t="n">
        <v>-4.68</v>
      </c>
      <c r="F296" s="77" t="n">
        <v>-6.33</v>
      </c>
      <c r="G296" s="77" t="n">
        <v>1.65</v>
      </c>
    </row>
    <row r="297" customFormat="false" ht="16" hidden="false" customHeight="false" outlineLevel="0" collapsed="false">
      <c r="A297" s="78" t="s">
        <v>427</v>
      </c>
      <c r="B297" s="77" t="n">
        <v>-2.49</v>
      </c>
      <c r="C297" s="77" t="n">
        <v>355.11</v>
      </c>
      <c r="D297" s="77" t="n">
        <v>151.736</v>
      </c>
      <c r="E297" s="77" t="n">
        <v>-3.04</v>
      </c>
      <c r="F297" s="77" t="n">
        <v>-5.39</v>
      </c>
      <c r="G297" s="77" t="n">
        <v>2.35</v>
      </c>
    </row>
    <row r="298" customFormat="false" ht="16" hidden="false" customHeight="false" outlineLevel="0" collapsed="false">
      <c r="A298" s="78" t="s">
        <v>428</v>
      </c>
      <c r="B298" s="77" t="n">
        <v>-2.56</v>
      </c>
      <c r="C298" s="77" t="n">
        <v>247.968</v>
      </c>
      <c r="D298" s="77" t="n">
        <v>84.967</v>
      </c>
      <c r="E298" s="77" t="n">
        <v>-2.99</v>
      </c>
      <c r="F298" s="77" t="n">
        <v>-4.52</v>
      </c>
      <c r="G298" s="77" t="n">
        <v>1.53</v>
      </c>
    </row>
    <row r="299" customFormat="false" ht="16" hidden="false" customHeight="false" outlineLevel="0" collapsed="false">
      <c r="A299" s="78" t="s">
        <v>429</v>
      </c>
      <c r="B299" s="77" t="n">
        <v>-2.23</v>
      </c>
      <c r="C299" s="77" t="n">
        <v>420.628</v>
      </c>
      <c r="D299" s="77" t="n">
        <v>195.656</v>
      </c>
      <c r="E299" s="77" t="n">
        <v>-2.8</v>
      </c>
      <c r="F299" s="77" t="n">
        <v>-5.43</v>
      </c>
      <c r="G299" s="77" t="n">
        <v>2.63</v>
      </c>
    </row>
    <row r="300" customFormat="false" ht="16" hidden="false" customHeight="false" outlineLevel="0" collapsed="false">
      <c r="A300" s="78" t="s">
        <v>430</v>
      </c>
      <c r="B300" s="77" t="n">
        <v>-2.49</v>
      </c>
      <c r="C300" s="77" t="n">
        <v>387.636</v>
      </c>
      <c r="D300" s="77" t="n">
        <v>173.632</v>
      </c>
      <c r="E300" s="77" t="n">
        <v>-3.09</v>
      </c>
      <c r="F300" s="77" t="n">
        <v>-5.47</v>
      </c>
      <c r="G300" s="77" t="n">
        <v>2.38</v>
      </c>
    </row>
    <row r="301" customFormat="false" ht="16" hidden="false" customHeight="false" outlineLevel="0" collapsed="false">
      <c r="A301" s="78" t="s">
        <v>431</v>
      </c>
      <c r="B301" s="77" t="n">
        <v>-2.22</v>
      </c>
      <c r="C301" s="77" t="n">
        <v>341.99</v>
      </c>
      <c r="D301" s="77" t="n">
        <v>147.376</v>
      </c>
      <c r="E301" s="77" t="n">
        <v>-2.01</v>
      </c>
      <c r="F301" s="77" t="n">
        <v>-4.12</v>
      </c>
      <c r="G301" s="77" t="n">
        <v>2.11</v>
      </c>
    </row>
    <row r="302" customFormat="false" ht="16" hidden="false" customHeight="false" outlineLevel="0" collapsed="false">
      <c r="A302" s="78" t="s">
        <v>432</v>
      </c>
      <c r="B302" s="77" t="n">
        <v>-2.68</v>
      </c>
      <c r="C302" s="77" t="n">
        <v>322.492</v>
      </c>
      <c r="D302" s="77" t="n">
        <v>129.824</v>
      </c>
      <c r="E302" s="77" t="n">
        <v>-3.39</v>
      </c>
      <c r="F302" s="77" t="n">
        <v>-5.51</v>
      </c>
      <c r="G302" s="77" t="n">
        <v>2.12</v>
      </c>
    </row>
    <row r="303" customFormat="false" ht="16" hidden="false" customHeight="false" outlineLevel="0" collapsed="false">
      <c r="A303" s="78" t="s">
        <v>198</v>
      </c>
      <c r="B303" s="77" t="n">
        <v>-4.5</v>
      </c>
      <c r="C303" s="77" t="n">
        <v>208.924</v>
      </c>
      <c r="D303" s="77" t="n">
        <v>64.032</v>
      </c>
      <c r="E303" s="77" t="n">
        <v>-3.14</v>
      </c>
      <c r="F303" s="77" t="n">
        <v>-5</v>
      </c>
      <c r="G303" s="77" t="n">
        <v>1.86</v>
      </c>
    </row>
    <row r="304" customFormat="false" ht="16" hidden="false" customHeight="false" outlineLevel="0" collapsed="false">
      <c r="A304" s="78" t="s">
        <v>47</v>
      </c>
      <c r="B304" s="77" t="n">
        <v>-0.79</v>
      </c>
      <c r="C304" s="77" t="n">
        <v>321.578</v>
      </c>
      <c r="D304" s="77" t="n">
        <v>141.659</v>
      </c>
      <c r="E304" s="77" t="n">
        <v>-0.59</v>
      </c>
      <c r="F304" s="77" t="n">
        <v>-2.76</v>
      </c>
      <c r="G304" s="77" t="n">
        <v>2.17</v>
      </c>
    </row>
    <row r="305" customFormat="false" ht="16" hidden="false" customHeight="false" outlineLevel="0" collapsed="false">
      <c r="A305" s="78" t="s">
        <v>90</v>
      </c>
      <c r="B305" s="77" t="n">
        <v>-3.35</v>
      </c>
      <c r="C305" s="77" t="n">
        <v>383.08</v>
      </c>
      <c r="D305" s="77" t="n">
        <v>188.239</v>
      </c>
      <c r="E305" s="77" t="n">
        <v>-4.29</v>
      </c>
      <c r="F305" s="77" t="n">
        <v>-5.31</v>
      </c>
      <c r="G305" s="77" t="n">
        <v>1.02</v>
      </c>
    </row>
    <row r="306" customFormat="false" ht="16" hidden="false" customHeight="false" outlineLevel="0" collapsed="false">
      <c r="A306" s="78" t="s">
        <v>433</v>
      </c>
      <c r="B306" s="77" t="n">
        <v>-0.8</v>
      </c>
      <c r="C306" s="77" t="n">
        <v>267.622</v>
      </c>
      <c r="D306" s="77" t="n">
        <v>103.216</v>
      </c>
      <c r="E306" s="77" t="n">
        <v>-0.0700000000000003</v>
      </c>
      <c r="F306" s="77" t="n">
        <v>-2.1</v>
      </c>
      <c r="G306" s="77" t="n">
        <v>2.03</v>
      </c>
    </row>
    <row r="307" customFormat="false" ht="16" hidden="false" customHeight="false" outlineLevel="0" collapsed="false">
      <c r="A307" s="78" t="s">
        <v>91</v>
      </c>
      <c r="B307" s="77" t="n">
        <v>-0.22</v>
      </c>
      <c r="C307" s="77" t="n">
        <v>163.953</v>
      </c>
      <c r="D307" s="77" t="n">
        <v>38.713</v>
      </c>
      <c r="E307" s="77" t="n">
        <v>0.79</v>
      </c>
      <c r="F307" s="77" t="n">
        <v>-1.61</v>
      </c>
      <c r="G307" s="77" t="n">
        <v>2.4</v>
      </c>
    </row>
    <row r="308" customFormat="false" ht="16" hidden="false" customHeight="false" outlineLevel="0" collapsed="false">
      <c r="A308" s="78" t="s">
        <v>434</v>
      </c>
      <c r="B308" s="77" t="n">
        <v>-2.75</v>
      </c>
      <c r="C308" s="77" t="n">
        <v>154.387</v>
      </c>
      <c r="D308" s="77" t="n">
        <v>34.059</v>
      </c>
      <c r="E308" s="77" t="n">
        <v>-3.22</v>
      </c>
      <c r="F308" s="77" t="n">
        <v>-4.87</v>
      </c>
      <c r="G308" s="77" t="n">
        <v>1.65</v>
      </c>
    </row>
    <row r="309" customFormat="false" ht="16" hidden="false" customHeight="false" outlineLevel="0" collapsed="false">
      <c r="A309" s="78" t="s">
        <v>435</v>
      </c>
      <c r="B309" s="77" t="n">
        <v>-0.11</v>
      </c>
      <c r="C309" s="77" t="n">
        <v>265.248</v>
      </c>
      <c r="D309" s="77" t="n">
        <v>105.683</v>
      </c>
      <c r="E309" s="77" t="n">
        <v>0.7</v>
      </c>
      <c r="F309" s="77" t="n">
        <v>-1.59</v>
      </c>
      <c r="G309" s="77" t="n">
        <v>2.29</v>
      </c>
    </row>
    <row r="310" customFormat="false" ht="16" hidden="false" customHeight="false" outlineLevel="0" collapsed="false">
      <c r="A310" s="78" t="s">
        <v>436</v>
      </c>
      <c r="B310" s="77" t="n">
        <v>1.66</v>
      </c>
      <c r="C310" s="77" t="n">
        <v>351.527</v>
      </c>
      <c r="D310" s="77" t="n">
        <v>156.979</v>
      </c>
      <c r="E310" s="77" t="n">
        <v>2.97</v>
      </c>
      <c r="F310" s="77" t="n">
        <v>-0.33</v>
      </c>
      <c r="G310" s="77" t="n">
        <v>3.3</v>
      </c>
    </row>
    <row r="311" customFormat="false" ht="16" hidden="false" customHeight="false" outlineLevel="0" collapsed="false">
      <c r="A311" s="78" t="s">
        <v>437</v>
      </c>
      <c r="B311" s="77" t="n">
        <v>0.6</v>
      </c>
      <c r="C311" s="77" t="n">
        <v>342.402</v>
      </c>
      <c r="D311" s="77" t="n">
        <v>148.118</v>
      </c>
      <c r="E311" s="77" t="n">
        <v>2.28</v>
      </c>
      <c r="F311" s="77" t="n">
        <v>-0.8</v>
      </c>
      <c r="G311" s="77" t="n">
        <v>3.08</v>
      </c>
    </row>
    <row r="312" customFormat="false" ht="16" hidden="false" customHeight="false" outlineLevel="0" collapsed="false">
      <c r="A312" s="78" t="s">
        <v>51</v>
      </c>
      <c r="B312" s="77" t="n">
        <v>-4.21</v>
      </c>
      <c r="C312" s="77" t="n">
        <v>369.714</v>
      </c>
      <c r="D312" s="77" t="n">
        <v>171.346</v>
      </c>
      <c r="E312" s="77" t="n">
        <v>-2.72</v>
      </c>
      <c r="F312" s="77" t="n">
        <v>-5.09</v>
      </c>
      <c r="G312" s="77" t="n">
        <v>2.37</v>
      </c>
    </row>
    <row r="313" customFormat="false" ht="16" hidden="false" customHeight="false" outlineLevel="0" collapsed="false">
      <c r="A313" s="78" t="s">
        <v>92</v>
      </c>
      <c r="B313" s="77" t="n">
        <v>-3.04</v>
      </c>
      <c r="C313" s="77" t="n">
        <v>363.544</v>
      </c>
      <c r="D313" s="77" t="n">
        <v>166.471</v>
      </c>
      <c r="E313" s="77" t="n">
        <v>-2.8</v>
      </c>
      <c r="F313" s="77" t="n">
        <v>-5.3</v>
      </c>
      <c r="G313" s="77" t="n">
        <v>2.5</v>
      </c>
    </row>
    <row r="314" customFormat="false" ht="16" hidden="false" customHeight="false" outlineLevel="0" collapsed="false">
      <c r="A314" s="78" t="s">
        <v>93</v>
      </c>
      <c r="B314" s="77" t="n">
        <v>-2.92</v>
      </c>
      <c r="C314" s="77" t="n">
        <v>363.638</v>
      </c>
      <c r="D314" s="77" t="n">
        <v>166.567</v>
      </c>
      <c r="E314" s="77" t="n">
        <v>-2.68</v>
      </c>
      <c r="F314" s="77" t="n">
        <v>-5.19</v>
      </c>
      <c r="G314" s="77" t="n">
        <v>2.51</v>
      </c>
    </row>
    <row r="315" customFormat="false" ht="16" hidden="false" customHeight="false" outlineLevel="0" collapsed="false">
      <c r="A315" s="78" t="s">
        <v>438</v>
      </c>
      <c r="B315" s="77" t="n">
        <v>-2.67</v>
      </c>
      <c r="C315" s="77" t="n">
        <v>360.626</v>
      </c>
      <c r="D315" s="77" t="n">
        <v>165.723</v>
      </c>
      <c r="E315" s="77" t="n">
        <v>-2.63</v>
      </c>
      <c r="F315" s="77" t="n">
        <v>-5.06</v>
      </c>
      <c r="G315" s="77" t="n">
        <v>2.43</v>
      </c>
    </row>
    <row r="316" customFormat="false" ht="16" hidden="false" customHeight="false" outlineLevel="0" collapsed="false">
      <c r="A316" s="78" t="s">
        <v>171</v>
      </c>
      <c r="B316" s="77" t="n">
        <v>1.58</v>
      </c>
      <c r="C316" s="77" t="n">
        <v>318.441</v>
      </c>
      <c r="D316" s="77" t="n">
        <v>134.868</v>
      </c>
      <c r="E316" s="77" t="n">
        <v>2.59</v>
      </c>
      <c r="F316" s="77" t="n">
        <v>-0.33</v>
      </c>
      <c r="G316" s="77" t="n">
        <v>2.92</v>
      </c>
    </row>
    <row r="317" customFormat="false" ht="16" hidden="false" customHeight="false" outlineLevel="0" collapsed="false">
      <c r="A317" s="78" t="s">
        <v>439</v>
      </c>
      <c r="B317" s="77" t="n">
        <v>0.29</v>
      </c>
      <c r="C317" s="77" t="n">
        <v>309.863</v>
      </c>
      <c r="D317" s="77" t="n">
        <v>126.22</v>
      </c>
      <c r="E317" s="77" t="n">
        <v>2.1</v>
      </c>
      <c r="F317" s="77" t="n">
        <v>-0.81</v>
      </c>
      <c r="G317" s="77" t="n">
        <v>2.91</v>
      </c>
    </row>
    <row r="318" customFormat="false" ht="16" hidden="false" customHeight="false" outlineLevel="0" collapsed="false">
      <c r="A318" s="78" t="s">
        <v>440</v>
      </c>
      <c r="B318" s="77" t="n">
        <v>1.01</v>
      </c>
      <c r="C318" s="77" t="n">
        <v>302.821</v>
      </c>
      <c r="D318" s="77" t="n">
        <v>126.366</v>
      </c>
      <c r="E318" s="77" t="n">
        <v>2.44</v>
      </c>
      <c r="F318" s="77" t="n">
        <v>-0.65</v>
      </c>
      <c r="G318" s="77" t="n">
        <v>3.09</v>
      </c>
    </row>
    <row r="319" customFormat="false" ht="16" hidden="false" customHeight="false" outlineLevel="0" collapsed="false">
      <c r="A319" s="78" t="s">
        <v>94</v>
      </c>
      <c r="B319" s="77" t="n">
        <v>-3.76</v>
      </c>
      <c r="C319" s="77" t="n">
        <v>268.204</v>
      </c>
      <c r="D319" s="77" t="n">
        <v>105.137</v>
      </c>
      <c r="E319" s="77" t="n">
        <v>2.29</v>
      </c>
      <c r="F319" s="77" t="n">
        <v>-1.17</v>
      </c>
      <c r="G319" s="77" t="n">
        <v>3.46</v>
      </c>
    </row>
    <row r="320" customFormat="false" ht="16" hidden="false" customHeight="false" outlineLevel="0" collapsed="false">
      <c r="A320" s="78" t="s">
        <v>53</v>
      </c>
      <c r="B320" s="77" t="n">
        <v>-4.4</v>
      </c>
      <c r="C320" s="77" t="n">
        <v>337.239</v>
      </c>
      <c r="D320" s="77" t="n">
        <v>149.522</v>
      </c>
      <c r="E320" s="77" t="n">
        <v>-3.03</v>
      </c>
      <c r="F320" s="77" t="n">
        <v>-5.08</v>
      </c>
      <c r="G320" s="77" t="n">
        <v>2.05</v>
      </c>
    </row>
    <row r="321" customFormat="false" ht="16" hidden="false" customHeight="false" outlineLevel="0" collapsed="false">
      <c r="A321" s="78" t="s">
        <v>201</v>
      </c>
      <c r="B321" s="77" t="n">
        <v>-3.28</v>
      </c>
      <c r="C321" s="77" t="n">
        <v>330.491</v>
      </c>
      <c r="D321" s="77" t="n">
        <v>144.464</v>
      </c>
      <c r="E321" s="77" t="n">
        <v>-2.77</v>
      </c>
      <c r="F321" s="77" t="n">
        <v>-5.28</v>
      </c>
      <c r="G321" s="77" t="n">
        <v>2.51</v>
      </c>
    </row>
    <row r="322" customFormat="false" ht="16" hidden="false" customHeight="false" outlineLevel="0" collapsed="false">
      <c r="A322" s="78" t="s">
        <v>55</v>
      </c>
      <c r="B322" s="77" t="n">
        <v>-4.06</v>
      </c>
      <c r="C322" s="77" t="n">
        <v>329.927</v>
      </c>
      <c r="D322" s="77" t="n">
        <v>149.463</v>
      </c>
      <c r="E322" s="77" t="n">
        <v>-2.63</v>
      </c>
      <c r="F322" s="77" t="n">
        <v>-4.96</v>
      </c>
      <c r="G322" s="77" t="n">
        <v>2.33</v>
      </c>
    </row>
    <row r="323" customFormat="false" ht="16" hidden="false" customHeight="false" outlineLevel="0" collapsed="false">
      <c r="A323" s="78" t="s">
        <v>441</v>
      </c>
      <c r="B323" s="77" t="n">
        <v>-2.81</v>
      </c>
      <c r="C323" s="77" t="n">
        <v>329.01</v>
      </c>
      <c r="D323" s="77" t="n">
        <v>144.178</v>
      </c>
      <c r="E323" s="77" t="n">
        <v>-2.96</v>
      </c>
      <c r="F323" s="77" t="n">
        <v>-5.09</v>
      </c>
      <c r="G323" s="77" t="n">
        <v>2.13</v>
      </c>
    </row>
    <row r="324" customFormat="false" ht="16" hidden="false" customHeight="false" outlineLevel="0" collapsed="false">
      <c r="A324" s="78" t="s">
        <v>442</v>
      </c>
      <c r="B324" s="77" t="n">
        <v>-6.21</v>
      </c>
      <c r="C324" s="77" t="n">
        <v>339.767</v>
      </c>
      <c r="D324" s="77" t="n">
        <v>150.716</v>
      </c>
      <c r="E324" s="77" t="n">
        <v>-5.08</v>
      </c>
      <c r="F324" s="77" t="n">
        <v>-6.93</v>
      </c>
      <c r="G324" s="77" t="n">
        <v>1.85</v>
      </c>
    </row>
    <row r="325" customFormat="false" ht="16" hidden="false" customHeight="false" outlineLevel="0" collapsed="false">
      <c r="A325" s="78" t="s">
        <v>443</v>
      </c>
      <c r="B325" s="77" t="n">
        <v>-9.3</v>
      </c>
      <c r="C325" s="77" t="n">
        <v>146.524</v>
      </c>
      <c r="D325" s="77" t="n">
        <v>31.525</v>
      </c>
      <c r="E325" s="77" t="n">
        <v>-7.1</v>
      </c>
      <c r="F325" s="77" t="n">
        <v>-8.36</v>
      </c>
      <c r="G325" s="77" t="n">
        <v>1.26</v>
      </c>
    </row>
    <row r="326" customFormat="false" ht="16" hidden="false" customHeight="false" outlineLevel="0" collapsed="false">
      <c r="A326" s="78" t="s">
        <v>444</v>
      </c>
      <c r="B326" s="77" t="n">
        <v>-0.7</v>
      </c>
      <c r="C326" s="77" t="n">
        <v>131.985</v>
      </c>
      <c r="D326" s="77" t="n">
        <v>25.879</v>
      </c>
      <c r="E326" s="77" t="n">
        <v>-1.17</v>
      </c>
      <c r="F326" s="77" t="n">
        <v>-3.05</v>
      </c>
      <c r="G326" s="77" t="n">
        <v>1.88</v>
      </c>
    </row>
    <row r="327" customFormat="false" ht="16" hidden="false" customHeight="false" outlineLevel="0" collapsed="false">
      <c r="A327" s="78" t="s">
        <v>95</v>
      </c>
      <c r="B327" s="77" t="n">
        <v>-9.63</v>
      </c>
      <c r="C327" s="77" t="n">
        <v>214.384</v>
      </c>
      <c r="D327" s="77" t="n">
        <v>69.177</v>
      </c>
      <c r="E327" s="77" t="n">
        <v>-7.85</v>
      </c>
      <c r="F327" s="77" t="n">
        <v>-8.49</v>
      </c>
      <c r="G327" s="77" t="n">
        <v>0.64</v>
      </c>
    </row>
    <row r="328" customFormat="false" ht="16" hidden="false" customHeight="false" outlineLevel="0" collapsed="false">
      <c r="A328" s="78" t="s">
        <v>445</v>
      </c>
      <c r="B328" s="77" t="n">
        <v>-1.46</v>
      </c>
      <c r="C328" s="77" t="n">
        <v>327.494</v>
      </c>
      <c r="D328" s="77" t="n">
        <v>148.518</v>
      </c>
      <c r="E328" s="77" t="n">
        <v>-1.7</v>
      </c>
      <c r="F328" s="77" t="n">
        <v>-2.97</v>
      </c>
      <c r="G328" s="77" t="n">
        <v>1.27</v>
      </c>
    </row>
    <row r="329" customFormat="false" ht="16" hidden="false" customHeight="false" outlineLevel="0" collapsed="false">
      <c r="A329" s="78" t="s">
        <v>446</v>
      </c>
      <c r="B329" s="77" t="n">
        <v>-1.74</v>
      </c>
      <c r="C329" s="77" t="n">
        <v>294.075</v>
      </c>
      <c r="D329" s="77" t="n">
        <v>120.876</v>
      </c>
      <c r="E329" s="77" t="n">
        <v>-0.34</v>
      </c>
      <c r="F329" s="77" t="n">
        <v>-2.11</v>
      </c>
      <c r="G329" s="77" t="n">
        <v>1.77</v>
      </c>
    </row>
    <row r="330" customFormat="false" ht="16" hidden="false" customHeight="false" outlineLevel="0" collapsed="false">
      <c r="A330" s="78" t="s">
        <v>447</v>
      </c>
      <c r="B330" s="77" t="n">
        <v>-0.74</v>
      </c>
      <c r="C330" s="77" t="n">
        <v>232.852</v>
      </c>
      <c r="D330" s="77" t="n">
        <v>79.617</v>
      </c>
      <c r="E330" s="77" t="n">
        <v>-0.0999999999999999</v>
      </c>
      <c r="F330" s="77" t="n">
        <v>-1.93</v>
      </c>
      <c r="G330" s="77" t="n">
        <v>1.83</v>
      </c>
    </row>
    <row r="331" customFormat="false" ht="16" hidden="false" customHeight="false" outlineLevel="0" collapsed="false">
      <c r="A331" s="78" t="s">
        <v>96</v>
      </c>
      <c r="B331" s="77" t="n">
        <v>-0.89</v>
      </c>
      <c r="C331" s="77" t="n">
        <v>195.091</v>
      </c>
      <c r="D331" s="77" t="n">
        <v>56.183</v>
      </c>
      <c r="E331" s="77" t="n">
        <v>0.03</v>
      </c>
      <c r="F331" s="77" t="n">
        <v>-1.9</v>
      </c>
      <c r="G331" s="77" t="n">
        <v>1.93</v>
      </c>
    </row>
    <row r="332" customFormat="false" ht="16" hidden="false" customHeight="false" outlineLevel="0" collapsed="false">
      <c r="A332" s="78" t="s">
        <v>448</v>
      </c>
      <c r="B332" s="77" t="n">
        <v>-2.21</v>
      </c>
      <c r="C332" s="77" t="n">
        <v>373.424</v>
      </c>
      <c r="D332" s="77" t="n">
        <v>172.055</v>
      </c>
      <c r="E332" s="77" t="n">
        <v>-3.05</v>
      </c>
      <c r="F332" s="77" t="n">
        <v>-5.44</v>
      </c>
      <c r="G332" s="77" t="n">
        <v>2.39</v>
      </c>
    </row>
    <row r="333" customFormat="false" ht="16" hidden="false" customHeight="false" outlineLevel="0" collapsed="false">
      <c r="A333" s="78" t="s">
        <v>449</v>
      </c>
      <c r="B333" s="77" t="n">
        <v>-2.13</v>
      </c>
      <c r="C333" s="77" t="n">
        <v>332.195</v>
      </c>
      <c r="D333" s="77" t="n">
        <v>149.424</v>
      </c>
      <c r="E333" s="77" t="n">
        <v>-3.39</v>
      </c>
      <c r="F333" s="77" t="n">
        <v>-5.17</v>
      </c>
      <c r="G333" s="77" t="n">
        <v>1.78</v>
      </c>
    </row>
    <row r="334" customFormat="false" ht="16" hidden="false" customHeight="false" outlineLevel="0" collapsed="false">
      <c r="A334" s="78" t="s">
        <v>450</v>
      </c>
      <c r="B334" s="77" t="n">
        <v>-2.36</v>
      </c>
      <c r="C334" s="77" t="n">
        <v>345.575</v>
      </c>
      <c r="D334" s="77" t="n">
        <v>152.422</v>
      </c>
      <c r="E334" s="77" t="n">
        <v>-2.8</v>
      </c>
      <c r="F334" s="77" t="n">
        <v>-5.23</v>
      </c>
      <c r="G334" s="77" t="n">
        <v>2.43</v>
      </c>
    </row>
    <row r="335" customFormat="false" ht="16" hidden="false" customHeight="false" outlineLevel="0" collapsed="false">
      <c r="A335" s="78" t="s">
        <v>451</v>
      </c>
      <c r="B335" s="77" t="n">
        <v>-2.22</v>
      </c>
      <c r="C335" s="77" t="n">
        <v>306.887</v>
      </c>
      <c r="D335" s="77" t="n">
        <v>128.985</v>
      </c>
      <c r="E335" s="77" t="n">
        <v>-3.21</v>
      </c>
      <c r="F335" s="77" t="n">
        <v>-5</v>
      </c>
      <c r="G335" s="77" t="n">
        <v>1.79</v>
      </c>
    </row>
    <row r="336" customFormat="false" ht="16" hidden="false" customHeight="false" outlineLevel="0" collapsed="false">
      <c r="A336" s="78" t="s">
        <v>452</v>
      </c>
      <c r="B336" s="77" t="n">
        <v>-1.69</v>
      </c>
      <c r="C336" s="77" t="n">
        <v>404.415</v>
      </c>
      <c r="D336" s="77" t="n">
        <v>197.754</v>
      </c>
      <c r="E336" s="77" t="n">
        <v>-2.55</v>
      </c>
      <c r="F336" s="77" t="n">
        <v>-5.29</v>
      </c>
      <c r="G336" s="77" t="n">
        <v>2.74</v>
      </c>
    </row>
    <row r="337" customFormat="false" ht="16" hidden="false" customHeight="false" outlineLevel="0" collapsed="false">
      <c r="A337" s="78" t="s">
        <v>453</v>
      </c>
      <c r="B337" s="77" t="n">
        <v>0.16</v>
      </c>
      <c r="C337" s="77" t="n">
        <v>362.185</v>
      </c>
      <c r="D337" s="77" t="n">
        <v>184.243</v>
      </c>
      <c r="E337" s="77" t="n">
        <v>0</v>
      </c>
      <c r="F337" s="77" t="n">
        <v>-2.66</v>
      </c>
      <c r="G337" s="77" t="n">
        <v>2.66</v>
      </c>
    </row>
    <row r="338" customFormat="false" ht="16" hidden="false" customHeight="false" outlineLevel="0" collapsed="false">
      <c r="A338" s="78" t="s">
        <v>454</v>
      </c>
      <c r="B338" s="77" t="n">
        <v>-2.86</v>
      </c>
      <c r="C338" s="77" t="n">
        <v>258.896</v>
      </c>
      <c r="D338" s="77" t="n">
        <v>100.405</v>
      </c>
      <c r="E338" s="77" t="n">
        <v>-2.93</v>
      </c>
      <c r="F338" s="77" t="n">
        <v>-4.98</v>
      </c>
      <c r="G338" s="77" t="n">
        <v>2.05</v>
      </c>
    </row>
    <row r="339" customFormat="false" ht="16" hidden="false" customHeight="false" outlineLevel="0" collapsed="false">
      <c r="A339" s="78" t="s">
        <v>455</v>
      </c>
      <c r="B339" s="77" t="n">
        <v>0.1</v>
      </c>
      <c r="C339" s="77" t="n">
        <v>304.821</v>
      </c>
      <c r="D339" s="77" t="n">
        <v>129.183</v>
      </c>
      <c r="E339" s="77" t="n">
        <v>-1.38</v>
      </c>
      <c r="F339" s="77" t="n">
        <v>-4.21</v>
      </c>
      <c r="G339" s="77" t="n">
        <v>2.83</v>
      </c>
    </row>
    <row r="340" customFormat="false" ht="16" hidden="false" customHeight="false" outlineLevel="0" collapsed="false">
      <c r="A340" s="78" t="s">
        <v>456</v>
      </c>
      <c r="B340" s="77" t="n">
        <v>-2.64</v>
      </c>
      <c r="C340" s="77" t="n">
        <v>309.52</v>
      </c>
      <c r="D340" s="77" t="n">
        <v>131.108</v>
      </c>
      <c r="E340" s="77" t="n">
        <v>-2.92</v>
      </c>
      <c r="F340" s="77" t="n">
        <v>-5.15</v>
      </c>
      <c r="G340" s="77" t="n">
        <v>2.23</v>
      </c>
    </row>
    <row r="341" customFormat="false" ht="16" hidden="false" customHeight="false" outlineLevel="0" collapsed="false">
      <c r="A341" s="78" t="s">
        <v>457</v>
      </c>
      <c r="B341" s="77" t="n">
        <v>-2.02</v>
      </c>
      <c r="C341" s="77" t="n">
        <v>272.693</v>
      </c>
      <c r="D341" s="77" t="n">
        <v>107.238</v>
      </c>
      <c r="E341" s="77" t="n">
        <v>-2.64</v>
      </c>
      <c r="F341" s="77" t="n">
        <v>-4.37</v>
      </c>
      <c r="G341" s="77" t="n">
        <v>1.73</v>
      </c>
    </row>
    <row r="342" customFormat="false" ht="16" hidden="false" customHeight="false" outlineLevel="0" collapsed="false">
      <c r="A342" s="78" t="s">
        <v>191</v>
      </c>
      <c r="B342" s="77" t="n">
        <v>-0.3</v>
      </c>
      <c r="C342" s="77" t="n">
        <v>345.014</v>
      </c>
      <c r="D342" s="77" t="n">
        <v>162.476</v>
      </c>
      <c r="E342" s="77" t="n">
        <v>-0.31</v>
      </c>
      <c r="F342" s="77" t="n">
        <v>-2.86</v>
      </c>
      <c r="G342" s="77" t="n">
        <v>2.55</v>
      </c>
    </row>
    <row r="343" customFormat="false" ht="16" hidden="false" customHeight="false" outlineLevel="0" collapsed="false">
      <c r="A343" s="78" t="s">
        <v>458</v>
      </c>
      <c r="B343" s="77" t="n">
        <v>1.07</v>
      </c>
      <c r="C343" s="77" t="n">
        <v>347.421</v>
      </c>
      <c r="D343" s="77" t="n">
        <v>170.991</v>
      </c>
      <c r="E343" s="77" t="n">
        <v>-1.58</v>
      </c>
      <c r="F343" s="77" t="n">
        <v>-4.19</v>
      </c>
      <c r="G343" s="77" t="n">
        <v>2.61</v>
      </c>
    </row>
    <row r="344" customFormat="false" ht="16" hidden="false" customHeight="false" outlineLevel="0" collapsed="false">
      <c r="A344" s="78" t="s">
        <v>206</v>
      </c>
      <c r="B344" s="77" t="n">
        <v>-5.49</v>
      </c>
      <c r="C344" s="77" t="n">
        <v>299.884</v>
      </c>
      <c r="D344" s="77" t="n">
        <v>124.657</v>
      </c>
      <c r="E344" s="77" t="n">
        <v>-5.28</v>
      </c>
      <c r="F344" s="77" t="n">
        <v>-6.94</v>
      </c>
      <c r="G344" s="77" t="n">
        <v>1.66</v>
      </c>
    </row>
    <row r="345" customFormat="false" ht="16" hidden="false" customHeight="false" outlineLevel="0" collapsed="false">
      <c r="A345" s="78" t="s">
        <v>97</v>
      </c>
      <c r="B345" s="77" t="n">
        <v>-0.83</v>
      </c>
      <c r="C345" s="77" t="n">
        <v>323.451</v>
      </c>
      <c r="D345" s="77" t="n">
        <v>140.542</v>
      </c>
      <c r="E345" s="77" t="n">
        <v>-0.17</v>
      </c>
      <c r="F345" s="77" t="n">
        <v>-2.71</v>
      </c>
      <c r="G345" s="77" t="n">
        <v>2.54</v>
      </c>
    </row>
    <row r="346" customFormat="false" ht="16" hidden="false" customHeight="false" outlineLevel="0" collapsed="false">
      <c r="A346" s="78" t="s">
        <v>56</v>
      </c>
      <c r="B346" s="77" t="n">
        <v>1.99</v>
      </c>
      <c r="C346" s="77" t="n">
        <v>158.381</v>
      </c>
      <c r="D346" s="77" t="n">
        <v>35.792</v>
      </c>
      <c r="E346" s="77" t="n">
        <v>2.54</v>
      </c>
      <c r="F346" s="77" t="n">
        <v>0</v>
      </c>
      <c r="G346" s="77" t="n">
        <v>2.54</v>
      </c>
    </row>
    <row r="347" customFormat="false" ht="16" hidden="false" customHeight="false" outlineLevel="0" collapsed="false">
      <c r="A347" s="78" t="s">
        <v>459</v>
      </c>
      <c r="B347" s="77" t="n">
        <v>-4.87</v>
      </c>
      <c r="C347" s="77" t="n">
        <v>239.715</v>
      </c>
      <c r="D347" s="77" t="n">
        <v>83.236</v>
      </c>
      <c r="E347" s="77" t="n">
        <v>-6.33</v>
      </c>
      <c r="F347" s="77" t="n">
        <v>-6.85</v>
      </c>
      <c r="G347" s="77" t="n">
        <v>0.52</v>
      </c>
    </row>
    <row r="348" customFormat="false" ht="16" hidden="false" customHeight="false" outlineLevel="0" collapsed="false">
      <c r="A348" s="78" t="s">
        <v>141</v>
      </c>
      <c r="B348" s="77" t="n">
        <v>-1.24</v>
      </c>
      <c r="C348" s="77" t="n">
        <v>181.997</v>
      </c>
      <c r="D348" s="77" t="n">
        <v>48.605</v>
      </c>
      <c r="E348" s="77" t="n">
        <v>-0.26</v>
      </c>
      <c r="F348" s="77" t="n">
        <v>-2.25</v>
      </c>
      <c r="G348" s="77" t="n">
        <v>1.99</v>
      </c>
    </row>
    <row r="349" customFormat="false" ht="16" hidden="false" customHeight="false" outlineLevel="0" collapsed="false">
      <c r="A349" s="78" t="s">
        <v>58</v>
      </c>
      <c r="B349" s="77" t="n">
        <v>-5.1</v>
      </c>
      <c r="C349" s="77" t="n">
        <v>164.251</v>
      </c>
      <c r="D349" s="77" t="n">
        <v>38.59</v>
      </c>
      <c r="E349" s="77" t="n">
        <v>-3.48</v>
      </c>
      <c r="F349" s="77" t="n">
        <v>-5.15</v>
      </c>
      <c r="G349" s="77" t="n">
        <v>1.67</v>
      </c>
    </row>
    <row r="350" customFormat="false" ht="16" hidden="false" customHeight="false" outlineLevel="0" collapsed="false">
      <c r="A350" s="78" t="s">
        <v>460</v>
      </c>
      <c r="B350" s="77" t="n">
        <v>-1.12</v>
      </c>
      <c r="C350" s="77" t="n">
        <v>295.683</v>
      </c>
      <c r="D350" s="77" t="n">
        <v>123.836</v>
      </c>
      <c r="E350" s="77" t="n">
        <v>-0.71</v>
      </c>
      <c r="F350" s="77" t="n">
        <v>-2.49</v>
      </c>
      <c r="G350" s="77" t="n">
        <v>1.78</v>
      </c>
    </row>
    <row r="351" customFormat="false" ht="16" hidden="false" customHeight="false" outlineLevel="0" collapsed="false">
      <c r="A351" s="78" t="s">
        <v>98</v>
      </c>
      <c r="B351" s="77" t="n">
        <v>-3.13</v>
      </c>
      <c r="C351" s="77" t="n">
        <v>248.167</v>
      </c>
      <c r="D351" s="77" t="n">
        <v>84.552</v>
      </c>
      <c r="E351" s="77" t="n">
        <v>-3.73</v>
      </c>
      <c r="F351" s="77" t="n">
        <v>-5.44</v>
      </c>
      <c r="G351" s="77" t="n">
        <v>1.71</v>
      </c>
    </row>
    <row r="352" customFormat="false" ht="16" hidden="false" customHeight="false" outlineLevel="0" collapsed="false">
      <c r="A352" s="78" t="s">
        <v>461</v>
      </c>
      <c r="B352" s="77" t="n">
        <v>-3.92</v>
      </c>
      <c r="C352" s="77" t="n">
        <v>336.913</v>
      </c>
      <c r="D352" s="77" t="n">
        <v>144.889</v>
      </c>
      <c r="E352" s="77" t="n">
        <v>-5.06</v>
      </c>
      <c r="F352" s="77" t="n">
        <v>-6.3</v>
      </c>
      <c r="G352" s="77" t="n">
        <v>1.24</v>
      </c>
    </row>
    <row r="353" customFormat="false" ht="16" hidden="false" customHeight="false" outlineLevel="0" collapsed="false">
      <c r="A353" s="78" t="s">
        <v>462</v>
      </c>
      <c r="B353" s="77" t="n">
        <v>-2.83</v>
      </c>
      <c r="C353" s="77" t="n">
        <v>313.822</v>
      </c>
      <c r="D353" s="77" t="n">
        <v>127.991</v>
      </c>
      <c r="E353" s="77" t="n">
        <v>-3.32</v>
      </c>
      <c r="F353" s="77" t="n">
        <v>-5.36</v>
      </c>
      <c r="G353" s="77" t="n">
        <v>2.04</v>
      </c>
    </row>
    <row r="354" customFormat="false" ht="16" hidden="false" customHeight="false" outlineLevel="0" collapsed="false">
      <c r="A354" s="78" t="s">
        <v>463</v>
      </c>
      <c r="B354" s="77" t="n">
        <v>-4</v>
      </c>
      <c r="C354" s="77" t="n">
        <v>267.147</v>
      </c>
      <c r="D354" s="77" t="n">
        <v>96.115</v>
      </c>
      <c r="E354" s="77" t="n">
        <v>-3.92</v>
      </c>
      <c r="F354" s="77" t="n">
        <v>-5.16</v>
      </c>
      <c r="G354" s="77" t="n">
        <v>1.24</v>
      </c>
    </row>
    <row r="355" customFormat="false" ht="16" hidden="false" customHeight="false" outlineLevel="0" collapsed="false">
      <c r="A355" s="78" t="s">
        <v>464</v>
      </c>
      <c r="B355" s="77" t="n">
        <v>-6.72</v>
      </c>
      <c r="C355" s="77" t="n">
        <v>282.544</v>
      </c>
      <c r="D355" s="77" t="n">
        <v>104.503</v>
      </c>
      <c r="E355" s="77" t="n">
        <v>-5.51</v>
      </c>
      <c r="F355" s="77" t="n">
        <v>-6.89</v>
      </c>
      <c r="G355" s="77" t="n">
        <v>1.38</v>
      </c>
    </row>
    <row r="356" customFormat="false" ht="16" hidden="false" customHeight="false" outlineLevel="0" collapsed="false">
      <c r="A356" s="78" t="s">
        <v>465</v>
      </c>
      <c r="B356" s="77" t="n">
        <v>-3.3</v>
      </c>
      <c r="C356" s="77" t="n">
        <v>357.218</v>
      </c>
      <c r="D356" s="77" t="n">
        <v>178.354</v>
      </c>
      <c r="E356" s="77" t="n">
        <v>-4.29</v>
      </c>
      <c r="F356" s="77" t="n">
        <v>-5.51</v>
      </c>
      <c r="G356" s="77" t="n">
        <v>1.22</v>
      </c>
    </row>
    <row r="357" customFormat="false" ht="16" hidden="false" customHeight="false" outlineLevel="0" collapsed="false">
      <c r="A357" s="78" t="s">
        <v>466</v>
      </c>
      <c r="B357" s="77" t="n">
        <v>-3.9</v>
      </c>
      <c r="C357" s="77" t="n">
        <v>346.219</v>
      </c>
      <c r="D357" s="77" t="n">
        <v>172.367</v>
      </c>
      <c r="E357" s="77" t="n">
        <v>-3.9</v>
      </c>
      <c r="F357" s="77" t="n">
        <v>-5.38</v>
      </c>
      <c r="G357" s="77" t="n">
        <v>1.48</v>
      </c>
    </row>
    <row r="358" customFormat="false" ht="16" hidden="false" customHeight="false" outlineLevel="0" collapsed="false">
      <c r="A358" s="78" t="s">
        <v>467</v>
      </c>
      <c r="B358" s="77" t="n">
        <v>-4.1</v>
      </c>
      <c r="C358" s="77" t="n">
        <v>296.629</v>
      </c>
      <c r="D358" s="77" t="n">
        <v>117.312</v>
      </c>
      <c r="E358" s="77" t="n">
        <v>-4.49</v>
      </c>
      <c r="F358" s="77" t="n">
        <v>-6.3</v>
      </c>
      <c r="G358" s="77" t="n">
        <v>1.81</v>
      </c>
    </row>
    <row r="359" customFormat="false" ht="16" hidden="false" customHeight="false" outlineLevel="0" collapsed="false">
      <c r="A359" s="78" t="s">
        <v>468</v>
      </c>
      <c r="B359" s="77" t="n">
        <v>-4.61</v>
      </c>
      <c r="C359" s="77" t="n">
        <v>280.62</v>
      </c>
      <c r="D359" s="77" t="n">
        <v>110.134</v>
      </c>
      <c r="E359" s="77" t="n">
        <v>-3.74</v>
      </c>
      <c r="F359" s="77" t="n">
        <v>-5.82</v>
      </c>
      <c r="G359" s="77" t="n">
        <v>2.08</v>
      </c>
    </row>
    <row r="360" customFormat="false" ht="16" hidden="false" customHeight="false" outlineLevel="0" collapsed="false">
      <c r="A360" s="78" t="s">
        <v>469</v>
      </c>
      <c r="B360" s="77" t="n">
        <v>-2.1</v>
      </c>
      <c r="C360" s="77" t="n">
        <v>246.083</v>
      </c>
      <c r="D360" s="77" t="n">
        <v>83.526</v>
      </c>
      <c r="E360" s="77" t="n">
        <v>-0.82</v>
      </c>
      <c r="F360" s="77" t="n">
        <v>-2.84</v>
      </c>
      <c r="G360" s="77" t="n">
        <v>2.02</v>
      </c>
    </row>
    <row r="361" customFormat="false" ht="16" hidden="false" customHeight="false" outlineLevel="0" collapsed="false">
      <c r="A361" s="78" t="s">
        <v>142</v>
      </c>
      <c r="B361" s="77" t="n">
        <v>-1.5</v>
      </c>
      <c r="C361" s="77" t="n">
        <v>260.257</v>
      </c>
      <c r="D361" s="77" t="n">
        <v>95.242</v>
      </c>
      <c r="E361" s="77" t="n">
        <v>0.34</v>
      </c>
      <c r="F361" s="77" t="n">
        <v>-1.93</v>
      </c>
      <c r="G361" s="77" t="n">
        <v>2.27</v>
      </c>
    </row>
    <row r="362" customFormat="false" ht="16" hidden="false" customHeight="false" outlineLevel="0" collapsed="false">
      <c r="A362" s="78" t="s">
        <v>470</v>
      </c>
      <c r="B362" s="77" t="n">
        <v>-2.78</v>
      </c>
      <c r="C362" s="77" t="n">
        <v>207.018</v>
      </c>
      <c r="D362" s="77" t="n">
        <v>62.086</v>
      </c>
      <c r="E362" s="77" t="n">
        <v>-3.17</v>
      </c>
      <c r="F362" s="77" t="n">
        <v>-4.48</v>
      </c>
      <c r="G362" s="77" t="n">
        <v>1.31</v>
      </c>
    </row>
    <row r="363" customFormat="false" ht="16" hidden="false" customHeight="false" outlineLevel="0" collapsed="false">
      <c r="A363" s="78" t="s">
        <v>471</v>
      </c>
      <c r="B363" s="77" t="n">
        <v>-2.49</v>
      </c>
      <c r="C363" s="77" t="n">
        <v>379.624</v>
      </c>
      <c r="D363" s="77" t="n">
        <v>172.599</v>
      </c>
      <c r="E363" s="77" t="n">
        <v>-3.02</v>
      </c>
      <c r="F363" s="77" t="n">
        <v>-5.36</v>
      </c>
      <c r="G363" s="77" t="n">
        <v>2.34</v>
      </c>
    </row>
    <row r="364" customFormat="false" ht="16" hidden="false" customHeight="false" outlineLevel="0" collapsed="false">
      <c r="A364" s="78" t="s">
        <v>472</v>
      </c>
      <c r="B364" s="77" t="n">
        <v>-2.01</v>
      </c>
      <c r="C364" s="77" t="n">
        <v>268.887</v>
      </c>
      <c r="D364" s="77" t="n">
        <v>105.594</v>
      </c>
      <c r="E364" s="77" t="n">
        <v>-0.75</v>
      </c>
      <c r="F364" s="77" t="n">
        <v>-2.89</v>
      </c>
      <c r="G364" s="77" t="n">
        <v>2.14</v>
      </c>
    </row>
    <row r="365" customFormat="false" ht="16" hidden="false" customHeight="false" outlineLevel="0" collapsed="false">
      <c r="A365" s="78" t="s">
        <v>473</v>
      </c>
      <c r="B365" s="77" t="n">
        <v>-4.87</v>
      </c>
      <c r="C365" s="77" t="n">
        <v>265.642</v>
      </c>
      <c r="D365" s="77" t="n">
        <v>97.176</v>
      </c>
      <c r="E365" s="77" t="n">
        <v>-8.29</v>
      </c>
      <c r="F365" s="77" t="n">
        <v>-8.81</v>
      </c>
      <c r="G365" s="77" t="n">
        <v>0.52</v>
      </c>
    </row>
    <row r="366" customFormat="false" ht="16" hidden="false" customHeight="false" outlineLevel="0" collapsed="false">
      <c r="A366" s="78" t="s">
        <v>474</v>
      </c>
      <c r="B366" s="77" t="n">
        <v>-2.04</v>
      </c>
      <c r="C366" s="77" t="n">
        <v>444.695</v>
      </c>
      <c r="D366" s="77" t="n">
        <v>216.523</v>
      </c>
      <c r="E366" s="77" t="n">
        <v>-2.94</v>
      </c>
      <c r="F366" s="77" t="n">
        <v>-5.31</v>
      </c>
      <c r="G366" s="77" t="n">
        <v>2.37</v>
      </c>
    </row>
    <row r="367" customFormat="false" ht="16" hidden="false" customHeight="false" outlineLevel="0" collapsed="false">
      <c r="A367" s="78" t="s">
        <v>475</v>
      </c>
      <c r="B367" s="77" t="n">
        <v>-5.33</v>
      </c>
      <c r="C367" s="77" t="n">
        <v>379.012</v>
      </c>
      <c r="D367" s="77" t="n">
        <v>171.396</v>
      </c>
      <c r="E367" s="77" t="n">
        <v>-6.32</v>
      </c>
      <c r="F367" s="77" t="n">
        <v>-7.45</v>
      </c>
      <c r="G367" s="77" t="n">
        <v>1.13</v>
      </c>
    </row>
    <row r="368" customFormat="false" ht="16" hidden="false" customHeight="false" outlineLevel="0" collapsed="false">
      <c r="A368" s="78" t="s">
        <v>476</v>
      </c>
      <c r="B368" s="77" t="n">
        <v>-6.88</v>
      </c>
      <c r="C368" s="77" t="n">
        <v>371.22</v>
      </c>
      <c r="D368" s="77" t="n">
        <v>168.312</v>
      </c>
      <c r="E368" s="77" t="n">
        <v>-6.15</v>
      </c>
      <c r="F368" s="77" t="n">
        <v>-6.27</v>
      </c>
      <c r="G368" s="77" t="n">
        <v>0.12</v>
      </c>
    </row>
    <row r="369" customFormat="false" ht="16" hidden="false" customHeight="false" outlineLevel="0" collapsed="false">
      <c r="A369" s="78" t="s">
        <v>477</v>
      </c>
      <c r="B369" s="77" t="n">
        <v>-2.56</v>
      </c>
      <c r="C369" s="77" t="n">
        <v>346.764</v>
      </c>
      <c r="D369" s="77" t="n">
        <v>150.784</v>
      </c>
      <c r="E369" s="77" t="n">
        <v>-3.51</v>
      </c>
      <c r="F369" s="77" t="n">
        <v>-5.43</v>
      </c>
      <c r="G369" s="77" t="n">
        <v>1.92</v>
      </c>
    </row>
    <row r="370" customFormat="false" ht="16" hidden="false" customHeight="false" outlineLevel="0" collapsed="false">
      <c r="A370" s="78" t="s">
        <v>478</v>
      </c>
      <c r="B370" s="77" t="n">
        <v>-2.93</v>
      </c>
      <c r="C370" s="77" t="n">
        <v>281.524</v>
      </c>
      <c r="D370" s="77" t="n">
        <v>106.92</v>
      </c>
      <c r="E370" s="77" t="n">
        <v>-3.83</v>
      </c>
      <c r="F370" s="77" t="n">
        <v>-5.47</v>
      </c>
      <c r="G370" s="77" t="n">
        <v>1.64</v>
      </c>
    </row>
    <row r="371" customFormat="false" ht="16" hidden="false" customHeight="false" outlineLevel="0" collapsed="false">
      <c r="A371" s="78" t="s">
        <v>479</v>
      </c>
      <c r="B371" s="77" t="n">
        <v>-1.66</v>
      </c>
      <c r="C371" s="77" t="n">
        <v>279.211</v>
      </c>
      <c r="D371" s="77" t="n">
        <v>105.598</v>
      </c>
      <c r="E371" s="77" t="n">
        <v>-0.41</v>
      </c>
      <c r="F371" s="77" t="n">
        <v>-2.76</v>
      </c>
      <c r="G371" s="77" t="n">
        <v>2.35</v>
      </c>
    </row>
    <row r="372" customFormat="false" ht="16" hidden="false" customHeight="false" outlineLevel="0" collapsed="false">
      <c r="A372" s="78" t="s">
        <v>480</v>
      </c>
      <c r="B372" s="77" t="n">
        <v>-2.21</v>
      </c>
      <c r="C372" s="77" t="n">
        <v>289.432</v>
      </c>
      <c r="D372" s="77" t="n">
        <v>127.045</v>
      </c>
      <c r="E372" s="77" t="n">
        <v>-0.6</v>
      </c>
      <c r="F372" s="77" t="n">
        <v>-2.95</v>
      </c>
      <c r="G372" s="77" t="n">
        <v>2.35</v>
      </c>
    </row>
    <row r="373" customFormat="false" ht="16" hidden="false" customHeight="false" outlineLevel="0" collapsed="false">
      <c r="A373" s="78" t="s">
        <v>481</v>
      </c>
      <c r="B373" s="77" t="n">
        <v>-2.21</v>
      </c>
      <c r="C373" s="77" t="n">
        <v>289.432</v>
      </c>
      <c r="D373" s="77" t="n">
        <v>127.045</v>
      </c>
      <c r="E373" s="77" t="n">
        <v>-0.68</v>
      </c>
      <c r="F373" s="77" t="n">
        <v>-2.9</v>
      </c>
      <c r="G373" s="77" t="n">
        <v>2.22</v>
      </c>
    </row>
    <row r="374" customFormat="false" ht="16" hidden="false" customHeight="false" outlineLevel="0" collapsed="false">
      <c r="A374" s="78" t="s">
        <v>482</v>
      </c>
      <c r="B374" s="77" t="n">
        <v>-1.1</v>
      </c>
      <c r="C374" s="77" t="n">
        <v>273.39</v>
      </c>
      <c r="D374" s="77" t="n">
        <v>102.154</v>
      </c>
      <c r="E374" s="77" t="n">
        <v>-1.39</v>
      </c>
      <c r="F374" s="77" t="n">
        <v>-3.4</v>
      </c>
      <c r="G374" s="77" t="n">
        <v>2.01</v>
      </c>
    </row>
    <row r="375" customFormat="false" ht="16" hidden="false" customHeight="false" outlineLevel="0" collapsed="false">
      <c r="A375" s="78" t="s">
        <v>483</v>
      </c>
      <c r="B375" s="77" t="n">
        <v>-2.4</v>
      </c>
      <c r="C375" s="77" t="n">
        <v>328.937</v>
      </c>
      <c r="D375" s="77" t="n">
        <v>150.104</v>
      </c>
      <c r="E375" s="77" t="n">
        <v>-2.99</v>
      </c>
      <c r="F375" s="77" t="n">
        <v>-5.28</v>
      </c>
      <c r="G375" s="77" t="n">
        <v>2.29</v>
      </c>
    </row>
    <row r="376" customFormat="false" ht="16" hidden="false" customHeight="false" outlineLevel="0" collapsed="false">
      <c r="A376" s="78" t="s">
        <v>99</v>
      </c>
      <c r="B376" s="77" t="n">
        <v>-4.55</v>
      </c>
      <c r="C376" s="77" t="n">
        <v>168.409</v>
      </c>
      <c r="D376" s="77" t="n">
        <v>41.062</v>
      </c>
      <c r="E376" s="77" t="n">
        <v>-3.44</v>
      </c>
      <c r="F376" s="77" t="n">
        <v>-5.13</v>
      </c>
      <c r="G376" s="77" t="n">
        <v>1.69</v>
      </c>
    </row>
    <row r="377" customFormat="false" ht="16" hidden="false" customHeight="false" outlineLevel="0" collapsed="false">
      <c r="A377" s="78" t="s">
        <v>183</v>
      </c>
      <c r="B377" s="77" t="n">
        <v>1.7</v>
      </c>
      <c r="C377" s="77" t="n">
        <v>315.63</v>
      </c>
      <c r="D377" s="77" t="n">
        <v>151.09</v>
      </c>
      <c r="E377" s="77" t="n">
        <v>1.82</v>
      </c>
      <c r="F377" s="77" t="n">
        <v>0.01</v>
      </c>
      <c r="G377" s="77" t="n">
        <v>1.81</v>
      </c>
    </row>
    <row r="378" customFormat="false" ht="16" hidden="false" customHeight="false" outlineLevel="0" collapsed="false">
      <c r="A378" s="78" t="s">
        <v>484</v>
      </c>
      <c r="B378" s="77" t="n">
        <v>1.59</v>
      </c>
      <c r="C378" s="77" t="n">
        <v>293.955</v>
      </c>
      <c r="D378" s="77" t="n">
        <v>130.126</v>
      </c>
      <c r="E378" s="77" t="n">
        <v>2.12</v>
      </c>
      <c r="F378" s="77" t="n">
        <v>0</v>
      </c>
      <c r="G378" s="77" t="n">
        <v>2.12</v>
      </c>
    </row>
    <row r="379" customFormat="false" ht="16" hidden="false" customHeight="false" outlineLevel="0" collapsed="false">
      <c r="A379" s="78" t="s">
        <v>100</v>
      </c>
      <c r="B379" s="77" t="n">
        <v>-7.17</v>
      </c>
      <c r="C379" s="77" t="n">
        <v>255.477</v>
      </c>
      <c r="D379" s="77" t="n">
        <v>98.862</v>
      </c>
      <c r="E379" s="77" t="n">
        <v>-6.28</v>
      </c>
      <c r="F379" s="77" t="n">
        <v>-6.62</v>
      </c>
      <c r="G379" s="77" t="n">
        <v>0.34</v>
      </c>
    </row>
    <row r="380" customFormat="false" ht="16" hidden="false" customHeight="false" outlineLevel="0" collapsed="false">
      <c r="A380" s="78" t="s">
        <v>485</v>
      </c>
      <c r="B380" s="77" t="n">
        <v>-9.8</v>
      </c>
      <c r="C380" s="77" t="n">
        <v>315.265</v>
      </c>
      <c r="D380" s="77" t="n">
        <v>139.807</v>
      </c>
      <c r="E380" s="77" t="n">
        <v>-7.97</v>
      </c>
      <c r="F380" s="77" t="n">
        <v>-8.86</v>
      </c>
      <c r="G380" s="77" t="n">
        <v>0.89</v>
      </c>
    </row>
    <row r="381" customFormat="false" ht="16" hidden="false" customHeight="false" outlineLevel="0" collapsed="false">
      <c r="A381" s="78" t="s">
        <v>60</v>
      </c>
      <c r="B381" s="77" t="n">
        <v>2.07</v>
      </c>
      <c r="C381" s="77" t="n">
        <v>264.205</v>
      </c>
      <c r="D381" s="77" t="n">
        <v>101.497</v>
      </c>
      <c r="E381" s="77" t="n">
        <v>2.54</v>
      </c>
      <c r="F381" s="77" t="n">
        <v>0.01</v>
      </c>
      <c r="G381" s="77" t="n">
        <v>2.53</v>
      </c>
    </row>
    <row r="382" customFormat="false" ht="16" hidden="false" customHeight="false" outlineLevel="0" collapsed="false">
      <c r="A382" s="78" t="s">
        <v>197</v>
      </c>
      <c r="B382" s="77" t="n">
        <v>-0.99</v>
      </c>
      <c r="C382" s="77" t="n">
        <v>283.678</v>
      </c>
      <c r="D382" s="77" t="n">
        <v>115.753</v>
      </c>
      <c r="E382" s="77" t="n">
        <v>-0.12</v>
      </c>
      <c r="F382" s="77" t="n">
        <v>-2.39</v>
      </c>
      <c r="G382" s="77" t="n">
        <v>2.27</v>
      </c>
    </row>
    <row r="383" customFormat="false" ht="16" hidden="false" customHeight="false" outlineLevel="0" collapsed="false">
      <c r="A383" s="78" t="s">
        <v>486</v>
      </c>
      <c r="B383" s="77" t="n">
        <v>-2.64</v>
      </c>
      <c r="C383" s="77" t="n">
        <v>355.395</v>
      </c>
      <c r="D383" s="77" t="n">
        <v>151.612</v>
      </c>
      <c r="E383" s="77" t="n">
        <v>-3.17</v>
      </c>
      <c r="F383" s="77" t="n">
        <v>-5.45</v>
      </c>
      <c r="G383" s="77" t="n">
        <v>2.28</v>
      </c>
    </row>
    <row r="384" customFormat="false" ht="16" hidden="false" customHeight="false" outlineLevel="0" collapsed="false">
      <c r="A384" s="78" t="s">
        <v>101</v>
      </c>
      <c r="B384" s="77" t="n">
        <v>-9.31</v>
      </c>
      <c r="C384" s="77" t="n">
        <v>341.793</v>
      </c>
      <c r="D384" s="77" t="n">
        <v>152.699</v>
      </c>
      <c r="E384" s="77" t="n">
        <v>-8.14</v>
      </c>
      <c r="F384" s="77" t="n">
        <v>-9.76</v>
      </c>
      <c r="G384" s="77" t="n">
        <v>1.62</v>
      </c>
    </row>
    <row r="385" customFormat="false" ht="16" hidden="false" customHeight="false" outlineLevel="0" collapsed="false">
      <c r="A385" s="78" t="s">
        <v>102</v>
      </c>
      <c r="B385" s="77" t="n">
        <v>-4.24</v>
      </c>
      <c r="C385" s="77" t="n">
        <v>274.799</v>
      </c>
      <c r="D385" s="77" t="n">
        <v>107.989</v>
      </c>
      <c r="E385" s="77" t="n">
        <v>-2.82</v>
      </c>
      <c r="F385" s="77" t="n">
        <v>-5.11</v>
      </c>
      <c r="G385" s="77" t="n">
        <v>2.29</v>
      </c>
    </row>
    <row r="386" customFormat="false" ht="16" hidden="false" customHeight="false" outlineLevel="0" collapsed="false">
      <c r="A386" s="78" t="s">
        <v>192</v>
      </c>
      <c r="B386" s="77" t="n">
        <v>-0.4</v>
      </c>
      <c r="C386" s="77" t="n">
        <v>386.185</v>
      </c>
      <c r="D386" s="77" t="n">
        <v>185.218</v>
      </c>
      <c r="E386" s="77" t="n">
        <v>-0.3</v>
      </c>
      <c r="F386" s="77" t="n">
        <v>-2.76</v>
      </c>
      <c r="G386" s="77" t="n">
        <v>2.46</v>
      </c>
    </row>
    <row r="387" customFormat="false" ht="16" hidden="false" customHeight="false" outlineLevel="0" collapsed="false">
      <c r="A387" s="78" t="s">
        <v>487</v>
      </c>
      <c r="B387" s="77" t="n">
        <v>3.16</v>
      </c>
      <c r="C387" s="77" t="n">
        <v>460.774</v>
      </c>
      <c r="D387" s="77" t="n">
        <v>233.201</v>
      </c>
      <c r="E387" s="77" t="n">
        <v>3.43</v>
      </c>
      <c r="F387" s="77" t="n">
        <v>0.01</v>
      </c>
      <c r="G387" s="77" t="n">
        <v>3.42</v>
      </c>
    </row>
    <row r="388" customFormat="false" ht="16" hidden="false" customHeight="false" outlineLevel="0" collapsed="false">
      <c r="A388" s="78" t="s">
        <v>144</v>
      </c>
      <c r="B388" s="77" t="n">
        <v>2.67</v>
      </c>
      <c r="C388" s="77" t="n">
        <v>362.561</v>
      </c>
      <c r="D388" s="77" t="n">
        <v>167.392</v>
      </c>
      <c r="E388" s="77" t="n">
        <v>3.2</v>
      </c>
      <c r="F388" s="77" t="n">
        <v>0.01</v>
      </c>
      <c r="G388" s="77" t="n">
        <v>3.19</v>
      </c>
    </row>
    <row r="389" customFormat="false" ht="16" hidden="false" customHeight="false" outlineLevel="0" collapsed="false">
      <c r="A389" s="78" t="s">
        <v>488</v>
      </c>
      <c r="B389" s="77" t="n">
        <v>-3.79</v>
      </c>
      <c r="C389" s="77" t="n">
        <v>373.095</v>
      </c>
      <c r="D389" s="77" t="n">
        <v>173.862</v>
      </c>
      <c r="E389" s="77" t="n">
        <v>-2.72</v>
      </c>
      <c r="F389" s="77" t="n">
        <v>-4.89</v>
      </c>
      <c r="G389" s="77" t="n">
        <v>2.17</v>
      </c>
    </row>
    <row r="390" customFormat="false" ht="16" hidden="false" customHeight="false" outlineLevel="0" collapsed="false">
      <c r="A390" s="78" t="s">
        <v>62</v>
      </c>
      <c r="B390" s="77" t="n">
        <v>2.48</v>
      </c>
      <c r="C390" s="77" t="n">
        <v>329.228</v>
      </c>
      <c r="D390" s="77" t="n">
        <v>145.244</v>
      </c>
      <c r="E390" s="77" t="n">
        <v>3.05</v>
      </c>
      <c r="F390" s="77" t="n">
        <v>0.01</v>
      </c>
      <c r="G390" s="77" t="n">
        <v>3.04</v>
      </c>
    </row>
    <row r="391" customFormat="false" ht="16" hidden="false" customHeight="false" outlineLevel="0" collapsed="false">
      <c r="A391" s="78" t="s">
        <v>489</v>
      </c>
      <c r="B391" s="77" t="n">
        <v>-2.26</v>
      </c>
      <c r="C391" s="77" t="n">
        <v>421.233</v>
      </c>
      <c r="D391" s="77" t="n">
        <v>195.651</v>
      </c>
      <c r="E391" s="77" t="n">
        <v>-2.97</v>
      </c>
      <c r="F391" s="77" t="n">
        <v>-5.49</v>
      </c>
      <c r="G391" s="77" t="n">
        <v>2.52</v>
      </c>
    </row>
    <row r="392" customFormat="false" ht="16" hidden="false" customHeight="false" outlineLevel="0" collapsed="false">
      <c r="A392" s="78" t="s">
        <v>103</v>
      </c>
      <c r="B392" s="77" t="n">
        <v>-3.95</v>
      </c>
      <c r="C392" s="77" t="n">
        <v>340.567</v>
      </c>
      <c r="D392" s="77" t="n">
        <v>151.977</v>
      </c>
      <c r="E392" s="77" t="n">
        <v>-2.54</v>
      </c>
      <c r="F392" s="77" t="n">
        <v>-4.88</v>
      </c>
      <c r="G392" s="77" t="n">
        <v>2.34</v>
      </c>
    </row>
    <row r="393" customFormat="false" ht="16" hidden="false" customHeight="false" outlineLevel="0" collapsed="false">
      <c r="A393" s="78" t="s">
        <v>194</v>
      </c>
      <c r="B393" s="77" t="n">
        <v>-0.04</v>
      </c>
      <c r="C393" s="77" t="n">
        <v>451.218</v>
      </c>
      <c r="D393" s="77" t="n">
        <v>228.988</v>
      </c>
      <c r="E393" s="77" t="n">
        <v>0.24</v>
      </c>
      <c r="F393" s="77" t="n">
        <v>-2.71</v>
      </c>
      <c r="G393" s="77" t="n">
        <v>2.95</v>
      </c>
    </row>
    <row r="394" customFormat="false" ht="16" hidden="false" customHeight="false" outlineLevel="0" collapsed="false">
      <c r="A394" s="78" t="s">
        <v>490</v>
      </c>
      <c r="B394" s="77" t="n">
        <v>-1.92</v>
      </c>
      <c r="C394" s="77" t="n">
        <v>374.408</v>
      </c>
      <c r="D394" s="77" t="n">
        <v>187.426</v>
      </c>
      <c r="E394" s="77" t="n">
        <v>-3.69</v>
      </c>
      <c r="F394" s="77" t="n">
        <v>-6.24</v>
      </c>
      <c r="G394" s="77" t="n">
        <v>2.55</v>
      </c>
    </row>
    <row r="395" customFormat="false" ht="16" hidden="false" customHeight="false" outlineLevel="0" collapsed="false">
      <c r="A395" s="78" t="s">
        <v>104</v>
      </c>
      <c r="B395" s="77" t="n">
        <v>-10</v>
      </c>
      <c r="C395" s="77" t="n">
        <v>251.548</v>
      </c>
      <c r="D395" s="77" t="n">
        <v>86.841</v>
      </c>
      <c r="E395" s="77" t="n">
        <v>-8.39</v>
      </c>
      <c r="F395" s="77" t="n">
        <v>-9.93</v>
      </c>
      <c r="G395" s="77" t="n">
        <v>1.54</v>
      </c>
    </row>
    <row r="396" customFormat="false" ht="16" hidden="false" customHeight="false" outlineLevel="0" collapsed="false">
      <c r="A396" s="78" t="s">
        <v>491</v>
      </c>
      <c r="B396" s="77" t="n">
        <v>-4.69</v>
      </c>
      <c r="C396" s="77" t="n">
        <v>305.683</v>
      </c>
      <c r="D396" s="77" t="n">
        <v>126.221</v>
      </c>
      <c r="E396" s="77" t="n">
        <v>-5.74</v>
      </c>
      <c r="F396" s="77" t="n">
        <v>-7.1</v>
      </c>
      <c r="G396" s="77" t="n">
        <v>1.36</v>
      </c>
    </row>
    <row r="397" customFormat="false" ht="16" hidden="false" customHeight="false" outlineLevel="0" collapsed="false">
      <c r="A397" s="78" t="s">
        <v>105</v>
      </c>
      <c r="B397" s="77" t="n">
        <v>-6.32</v>
      </c>
      <c r="C397" s="77" t="n">
        <v>286.524</v>
      </c>
      <c r="D397" s="77" t="n">
        <v>121.344</v>
      </c>
      <c r="E397" s="77" t="n">
        <v>-5.87</v>
      </c>
      <c r="F397" s="77" t="n">
        <v>-6.46</v>
      </c>
      <c r="G397" s="77" t="n">
        <v>0.59</v>
      </c>
    </row>
    <row r="398" customFormat="false" ht="16" hidden="false" customHeight="false" outlineLevel="0" collapsed="false">
      <c r="A398" s="78" t="s">
        <v>106</v>
      </c>
      <c r="B398" s="77" t="n">
        <v>-7.77</v>
      </c>
      <c r="C398" s="77" t="n">
        <v>289.214</v>
      </c>
      <c r="D398" s="77" t="n">
        <v>123.819</v>
      </c>
      <c r="E398" s="77" t="n">
        <v>-8.3</v>
      </c>
      <c r="F398" s="77" t="n">
        <v>-8.4</v>
      </c>
      <c r="G398" s="77" t="n">
        <v>0.1</v>
      </c>
    </row>
    <row r="399" customFormat="false" ht="16" hidden="false" customHeight="false" outlineLevel="0" collapsed="false">
      <c r="A399" s="78" t="s">
        <v>107</v>
      </c>
      <c r="B399" s="77" t="n">
        <v>-3.88</v>
      </c>
      <c r="C399" s="77" t="n">
        <v>297.754</v>
      </c>
      <c r="D399" s="77" t="n">
        <v>137.16</v>
      </c>
      <c r="E399" s="77" t="n">
        <v>-3.21</v>
      </c>
      <c r="F399" s="77" t="n">
        <v>-4.18</v>
      </c>
      <c r="G399" s="77" t="n">
        <v>0.97</v>
      </c>
    </row>
    <row r="400" customFormat="false" ht="16" hidden="false" customHeight="false" outlineLevel="0" collapsed="false">
      <c r="A400" s="78" t="s">
        <v>492</v>
      </c>
      <c r="B400" s="77" t="n">
        <v>3.13</v>
      </c>
      <c r="C400" s="77" t="n">
        <v>427.593</v>
      </c>
      <c r="D400" s="77" t="n">
        <v>211.121</v>
      </c>
      <c r="E400" s="77" t="n">
        <v>3.32</v>
      </c>
      <c r="F400" s="77" t="n">
        <v>0.01</v>
      </c>
      <c r="G400" s="77" t="n">
        <v>3.31</v>
      </c>
    </row>
    <row r="401" customFormat="false" ht="16" hidden="false" customHeight="false" outlineLevel="0" collapsed="false">
      <c r="A401" s="78" t="s">
        <v>146</v>
      </c>
      <c r="B401" s="77" t="n">
        <v>2.88</v>
      </c>
      <c r="C401" s="77" t="n">
        <v>395.034</v>
      </c>
      <c r="D401" s="77" t="n">
        <v>189.238</v>
      </c>
      <c r="E401" s="77" t="n">
        <v>3.13</v>
      </c>
      <c r="F401" s="77" t="n">
        <v>0.01</v>
      </c>
      <c r="G401" s="77" t="n">
        <v>3.12</v>
      </c>
    </row>
    <row r="402" customFormat="false" ht="16" hidden="false" customHeight="false" outlineLevel="0" collapsed="false">
      <c r="A402" s="78" t="s">
        <v>493</v>
      </c>
      <c r="B402" s="77" t="n">
        <v>-3.65</v>
      </c>
      <c r="C402" s="77" t="n">
        <v>406.385</v>
      </c>
      <c r="D402" s="77" t="n">
        <v>196.009</v>
      </c>
      <c r="E402" s="77" t="n">
        <v>-2.38</v>
      </c>
      <c r="F402" s="77" t="n">
        <v>-5.12</v>
      </c>
      <c r="G402" s="77" t="n">
        <v>2.74</v>
      </c>
    </row>
    <row r="403" customFormat="false" ht="16" hidden="false" customHeight="false" outlineLevel="0" collapsed="false">
      <c r="A403" s="78" t="s">
        <v>63</v>
      </c>
      <c r="B403" s="77" t="n">
        <v>2.32</v>
      </c>
      <c r="C403" s="77" t="n">
        <v>296.72</v>
      </c>
      <c r="D403" s="77" t="n">
        <v>123.377</v>
      </c>
      <c r="E403" s="77" t="n">
        <v>2.67</v>
      </c>
      <c r="F403" s="77" t="n">
        <v>0.01</v>
      </c>
      <c r="G403" s="77" t="n">
        <v>2.66</v>
      </c>
    </row>
    <row r="404" customFormat="false" ht="16" hidden="false" customHeight="false" outlineLevel="0" collapsed="false">
      <c r="A404" s="78" t="s">
        <v>494</v>
      </c>
      <c r="B404" s="77" t="n">
        <v>-2.51</v>
      </c>
      <c r="C404" s="77" t="n">
        <v>387.957</v>
      </c>
      <c r="D404" s="77" t="n">
        <v>173.529</v>
      </c>
      <c r="E404" s="77" t="n">
        <v>-2.83</v>
      </c>
      <c r="F404" s="77" t="n">
        <v>-5.4</v>
      </c>
      <c r="G404" s="77" t="n">
        <v>2.57</v>
      </c>
    </row>
    <row r="405" customFormat="false" ht="16" hidden="false" customHeight="false" outlineLevel="0" collapsed="false">
      <c r="A405" s="78" t="s">
        <v>495</v>
      </c>
      <c r="B405" s="77" t="n">
        <v>-2.11</v>
      </c>
      <c r="C405" s="77" t="n">
        <v>421.252</v>
      </c>
      <c r="D405" s="77" t="n">
        <v>195.706</v>
      </c>
      <c r="E405" s="77" t="n">
        <v>-3.36</v>
      </c>
      <c r="F405" s="77" t="n">
        <v>-5.96</v>
      </c>
      <c r="G405" s="77" t="n">
        <v>2.6</v>
      </c>
    </row>
    <row r="406" customFormat="false" ht="16" hidden="false" customHeight="false" outlineLevel="0" collapsed="false">
      <c r="A406" s="78" t="s">
        <v>108</v>
      </c>
      <c r="B406" s="77" t="n">
        <v>-4.09</v>
      </c>
      <c r="C406" s="77" t="n">
        <v>307.291</v>
      </c>
      <c r="D406" s="77" t="n">
        <v>129.854</v>
      </c>
      <c r="E406" s="77" t="n">
        <v>-2.99</v>
      </c>
      <c r="F406" s="77" t="n">
        <v>-5.12</v>
      </c>
      <c r="G406" s="77" t="n">
        <v>2.13</v>
      </c>
    </row>
    <row r="407" customFormat="false" ht="16" hidden="false" customHeight="false" outlineLevel="0" collapsed="false">
      <c r="A407" s="78" t="s">
        <v>193</v>
      </c>
      <c r="B407" s="77" t="n">
        <v>-0.23</v>
      </c>
      <c r="C407" s="77" t="n">
        <v>419.552</v>
      </c>
      <c r="D407" s="77" t="n">
        <v>207.358</v>
      </c>
      <c r="E407" s="77" t="n">
        <v>0.0499999999999998</v>
      </c>
      <c r="F407" s="77" t="n">
        <v>-2.75</v>
      </c>
      <c r="G407" s="77" t="n">
        <v>2.8</v>
      </c>
    </row>
    <row r="408" customFormat="false" ht="16" hidden="false" customHeight="false" outlineLevel="0" collapsed="false">
      <c r="A408" s="78" t="s">
        <v>496</v>
      </c>
      <c r="B408" s="77" t="n">
        <v>2.55</v>
      </c>
      <c r="C408" s="77" t="n">
        <v>418.209</v>
      </c>
      <c r="D408" s="77" t="n">
        <v>217.059</v>
      </c>
      <c r="E408" s="77" t="n">
        <v>2.39</v>
      </c>
      <c r="F408" s="77" t="n">
        <v>0</v>
      </c>
      <c r="G408" s="77" t="n">
        <v>2.39</v>
      </c>
    </row>
    <row r="409" customFormat="false" ht="16" hidden="false" customHeight="false" outlineLevel="0" collapsed="false">
      <c r="A409" s="78" t="s">
        <v>64</v>
      </c>
      <c r="B409" s="77" t="n">
        <v>-1.06</v>
      </c>
      <c r="C409" s="77" t="n">
        <v>254.233</v>
      </c>
      <c r="D409" s="77" t="n">
        <v>93.823</v>
      </c>
      <c r="E409" s="77" t="n">
        <v>-0.31</v>
      </c>
      <c r="F409" s="77" t="n">
        <v>-2.41</v>
      </c>
      <c r="G409" s="77" t="n">
        <v>2.1</v>
      </c>
    </row>
    <row r="410" customFormat="false" ht="16" hidden="false" customHeight="false" outlineLevel="0" collapsed="false">
      <c r="A410" s="78" t="s">
        <v>497</v>
      </c>
      <c r="B410" s="77" t="n">
        <v>-2.79</v>
      </c>
      <c r="C410" s="77" t="n">
        <v>322.848</v>
      </c>
      <c r="D410" s="77" t="n">
        <v>129.705</v>
      </c>
      <c r="E410" s="77" t="n">
        <v>-3.33</v>
      </c>
      <c r="F410" s="77" t="n">
        <v>-5.3</v>
      </c>
      <c r="G410" s="77" t="n">
        <v>1.97</v>
      </c>
    </row>
    <row r="411" customFormat="false" ht="16" hidden="false" customHeight="false" outlineLevel="0" collapsed="false">
      <c r="A411" s="78" t="s">
        <v>498</v>
      </c>
      <c r="B411" s="77" t="n">
        <v>-2.28</v>
      </c>
      <c r="C411" s="77" t="n">
        <v>388.756</v>
      </c>
      <c r="D411" s="77" t="n">
        <v>173.833</v>
      </c>
      <c r="E411" s="77" t="n">
        <v>-2.88</v>
      </c>
      <c r="F411" s="77" t="n">
        <v>-5.35</v>
      </c>
      <c r="G411" s="77" t="n">
        <v>2.47</v>
      </c>
    </row>
    <row r="412" customFormat="false" ht="16" hidden="false" customHeight="false" outlineLevel="0" collapsed="false">
      <c r="A412" s="78" t="s">
        <v>499</v>
      </c>
      <c r="B412" s="77" t="n">
        <v>-2.48</v>
      </c>
      <c r="C412" s="77" t="n">
        <v>281.647</v>
      </c>
      <c r="D412" s="77" t="n">
        <v>107.09</v>
      </c>
      <c r="E412" s="77" t="n">
        <v>-3.5</v>
      </c>
      <c r="F412" s="77" t="n">
        <v>-5.03</v>
      </c>
      <c r="G412" s="77" t="n">
        <v>1.53</v>
      </c>
    </row>
    <row r="413" customFormat="false" ht="16" hidden="false" customHeight="false" outlineLevel="0" collapsed="false">
      <c r="A413" s="78" t="s">
        <v>500</v>
      </c>
      <c r="B413" s="77" t="n">
        <v>-2.44</v>
      </c>
      <c r="C413" s="77" t="n">
        <v>356.157</v>
      </c>
      <c r="D413" s="77" t="n">
        <v>151.924</v>
      </c>
      <c r="E413" s="77" t="n">
        <v>-2.95</v>
      </c>
      <c r="F413" s="77" t="n">
        <v>-5.45</v>
      </c>
      <c r="G413" s="77" t="n">
        <v>2.5</v>
      </c>
    </row>
    <row r="414" customFormat="false" ht="16" hidden="false" customHeight="false" outlineLevel="0" collapsed="false">
      <c r="A414" s="78" t="s">
        <v>109</v>
      </c>
      <c r="B414" s="77" t="n">
        <v>-4.39</v>
      </c>
      <c r="C414" s="77" t="n">
        <v>242.278</v>
      </c>
      <c r="D414" s="77" t="n">
        <v>86.101</v>
      </c>
      <c r="E414" s="77" t="n">
        <v>-3.05</v>
      </c>
      <c r="F414" s="77" t="n">
        <v>-4.83</v>
      </c>
      <c r="G414" s="77" t="n">
        <v>1.78</v>
      </c>
    </row>
    <row r="415" customFormat="false" ht="16" hidden="false" customHeight="false" outlineLevel="0" collapsed="false">
      <c r="A415" s="78" t="s">
        <v>65</v>
      </c>
      <c r="B415" s="77" t="n">
        <v>-0.53</v>
      </c>
      <c r="C415" s="77" t="n">
        <v>354.11</v>
      </c>
      <c r="D415" s="77" t="n">
        <v>163.574</v>
      </c>
      <c r="E415" s="77" t="n">
        <v>0.00999999999999979</v>
      </c>
      <c r="F415" s="77" t="n">
        <v>-2.72</v>
      </c>
      <c r="G415" s="77" t="n">
        <v>2.73</v>
      </c>
    </row>
    <row r="416" customFormat="false" ht="16" hidden="false" customHeight="false" outlineLevel="0" collapsed="false">
      <c r="A416" s="78" t="s">
        <v>501</v>
      </c>
      <c r="B416" s="77" t="n">
        <v>2.13</v>
      </c>
      <c r="C416" s="77" t="n">
        <v>353.304</v>
      </c>
      <c r="D416" s="77" t="n">
        <v>173.337</v>
      </c>
      <c r="E416" s="77" t="n">
        <v>2.15</v>
      </c>
      <c r="F416" s="77" t="n">
        <v>0</v>
      </c>
      <c r="G416" s="77" t="n">
        <v>2.15</v>
      </c>
    </row>
    <row r="417" customFormat="false" ht="16" hidden="false" customHeight="false" outlineLevel="0" collapsed="false">
      <c r="A417" s="78" t="s">
        <v>110</v>
      </c>
      <c r="B417" s="77" t="n">
        <v>-2.4</v>
      </c>
      <c r="C417" s="77" t="n">
        <v>326.423</v>
      </c>
      <c r="D417" s="77" t="n">
        <v>146.735</v>
      </c>
      <c r="E417" s="77" t="n">
        <v>-3.34</v>
      </c>
      <c r="F417" s="77" t="n">
        <v>-4.51</v>
      </c>
      <c r="G417" s="77" t="n">
        <v>1.17</v>
      </c>
    </row>
    <row r="418" customFormat="false" ht="16" hidden="false" customHeight="false" outlineLevel="0" collapsed="false">
      <c r="A418" s="78" t="s">
        <v>502</v>
      </c>
      <c r="B418" s="77" t="n">
        <v>-4.12</v>
      </c>
      <c r="C418" s="77" t="n">
        <v>292.539</v>
      </c>
      <c r="D418" s="77" t="n">
        <v>120.138</v>
      </c>
      <c r="E418" s="77" t="n">
        <v>-3.4</v>
      </c>
      <c r="F418" s="77" t="n">
        <v>-3.63</v>
      </c>
      <c r="G418" s="77" t="n">
        <v>0.23</v>
      </c>
    </row>
    <row r="419" customFormat="false" ht="16" hidden="false" customHeight="false" outlineLevel="0" collapsed="false">
      <c r="A419" s="78" t="s">
        <v>503</v>
      </c>
      <c r="B419" s="77" t="n">
        <v>-3.71</v>
      </c>
      <c r="C419" s="77" t="n">
        <v>234.729</v>
      </c>
      <c r="D419" s="77" t="n">
        <v>80.088</v>
      </c>
      <c r="E419" s="77" t="n">
        <v>-1.73</v>
      </c>
      <c r="F419" s="77" t="n">
        <v>-2.47</v>
      </c>
      <c r="G419" s="77" t="n">
        <v>0.74</v>
      </c>
    </row>
    <row r="420" customFormat="false" ht="16" hidden="false" customHeight="false" outlineLevel="0" collapsed="false">
      <c r="A420" s="78" t="s">
        <v>213</v>
      </c>
      <c r="B420" s="77" t="n">
        <v>-4.02</v>
      </c>
      <c r="C420" s="77" t="n">
        <v>198.649</v>
      </c>
      <c r="D420" s="77" t="n">
        <v>56.646</v>
      </c>
      <c r="E420" s="77" t="n">
        <v>-2.03</v>
      </c>
      <c r="F420" s="77" t="n">
        <v>-2.53</v>
      </c>
      <c r="G420" s="77" t="n">
        <v>0.5</v>
      </c>
    </row>
    <row r="421" customFormat="false" ht="16" hidden="false" customHeight="false" outlineLevel="0" collapsed="false">
      <c r="A421" s="78" t="s">
        <v>504</v>
      </c>
      <c r="B421" s="77" t="n">
        <v>-9.76</v>
      </c>
      <c r="C421" s="77" t="n">
        <v>399.564</v>
      </c>
      <c r="D421" s="77" t="n">
        <v>194.464</v>
      </c>
      <c r="E421" s="77" t="n">
        <v>-7.51</v>
      </c>
      <c r="F421" s="77" t="n">
        <v>-9.1</v>
      </c>
      <c r="G421" s="77" t="n">
        <v>1.59</v>
      </c>
    </row>
    <row r="422" customFormat="false" ht="16" hidden="false" customHeight="false" outlineLevel="0" collapsed="false">
      <c r="A422" s="78" t="s">
        <v>505</v>
      </c>
      <c r="B422" s="77" t="n">
        <v>-11.95</v>
      </c>
      <c r="C422" s="77" t="n">
        <v>402.915</v>
      </c>
      <c r="D422" s="77" t="n">
        <v>196.513</v>
      </c>
      <c r="E422" s="77" t="n">
        <v>-8.56</v>
      </c>
      <c r="F422" s="77" t="n">
        <v>-9.24</v>
      </c>
      <c r="G422" s="77" t="n">
        <v>0.68</v>
      </c>
    </row>
    <row r="423" customFormat="false" ht="16" hidden="false" customHeight="false" outlineLevel="0" collapsed="false">
      <c r="A423" s="78" t="s">
        <v>506</v>
      </c>
      <c r="B423" s="77" t="n">
        <v>-3.45</v>
      </c>
      <c r="C423" s="77" t="n">
        <v>332.201</v>
      </c>
      <c r="D423" s="77" t="n">
        <v>148.956</v>
      </c>
      <c r="E423" s="77" t="n">
        <v>-4.7</v>
      </c>
      <c r="F423" s="77" t="n">
        <v>-6.13</v>
      </c>
      <c r="G423" s="77" t="n">
        <v>1.43</v>
      </c>
    </row>
    <row r="424" customFormat="false" ht="16" hidden="false" customHeight="false" outlineLevel="0" collapsed="false">
      <c r="A424" s="78" t="s">
        <v>507</v>
      </c>
      <c r="B424" s="77" t="n">
        <v>-9.29</v>
      </c>
      <c r="C424" s="77" t="n">
        <v>367.733</v>
      </c>
      <c r="D424" s="77" t="n">
        <v>172.683</v>
      </c>
      <c r="E424" s="77" t="n">
        <v>-7.98</v>
      </c>
      <c r="F424" s="77" t="n">
        <v>-9.17</v>
      </c>
      <c r="G424" s="77" t="n">
        <v>1.19</v>
      </c>
    </row>
    <row r="425" customFormat="false" ht="16" hidden="false" customHeight="false" outlineLevel="0" collapsed="false">
      <c r="A425" s="78" t="s">
        <v>111</v>
      </c>
      <c r="B425" s="77" t="n">
        <v>-7.81</v>
      </c>
      <c r="C425" s="77" t="n">
        <v>244.51</v>
      </c>
      <c r="D425" s="77" t="n">
        <v>86.354</v>
      </c>
      <c r="E425" s="77" t="n">
        <v>-6.86</v>
      </c>
      <c r="F425" s="77" t="n">
        <v>-8.13</v>
      </c>
      <c r="G425" s="77" t="n">
        <v>1.27</v>
      </c>
    </row>
    <row r="426" customFormat="false" ht="16" hidden="false" customHeight="false" outlineLevel="0" collapsed="false">
      <c r="A426" s="78" t="s">
        <v>508</v>
      </c>
      <c r="B426" s="77" t="n">
        <v>2.06</v>
      </c>
      <c r="C426" s="77" t="n">
        <v>417.513</v>
      </c>
      <c r="D426" s="77" t="n">
        <v>200.881</v>
      </c>
      <c r="E426" s="77" t="n">
        <v>2.91</v>
      </c>
      <c r="F426" s="77" t="n">
        <v>-0.33</v>
      </c>
      <c r="G426" s="77" t="n">
        <v>3.24</v>
      </c>
    </row>
    <row r="427" customFormat="false" ht="16" hidden="false" customHeight="false" outlineLevel="0" collapsed="false">
      <c r="A427" s="78" t="s">
        <v>509</v>
      </c>
      <c r="B427" s="77" t="n">
        <v>-3.88</v>
      </c>
      <c r="C427" s="77" t="n">
        <v>435.797</v>
      </c>
      <c r="D427" s="77" t="n">
        <v>215.409</v>
      </c>
      <c r="E427" s="77" t="n">
        <v>-2.54</v>
      </c>
      <c r="F427" s="77" t="n">
        <v>-5.1</v>
      </c>
      <c r="G427" s="77" t="n">
        <v>2.56</v>
      </c>
    </row>
    <row r="428" customFormat="false" ht="16" hidden="false" customHeight="false" outlineLevel="0" collapsed="false">
      <c r="A428" s="78" t="s">
        <v>203</v>
      </c>
      <c r="B428" s="77" t="n">
        <v>-2.49</v>
      </c>
      <c r="C428" s="77" t="n">
        <v>428.562</v>
      </c>
      <c r="D428" s="77" t="n">
        <v>210.249</v>
      </c>
      <c r="E428" s="77" t="n">
        <v>-2.51</v>
      </c>
      <c r="F428" s="77" t="n">
        <v>-5.29</v>
      </c>
      <c r="G428" s="77" t="n">
        <v>2.78</v>
      </c>
    </row>
    <row r="429" customFormat="false" ht="16" hidden="false" customHeight="false" outlineLevel="0" collapsed="false">
      <c r="A429" s="78" t="s">
        <v>204</v>
      </c>
      <c r="B429" s="77" t="n">
        <v>-2.64</v>
      </c>
      <c r="C429" s="77" t="n">
        <v>429.166</v>
      </c>
      <c r="D429" s="77" t="n">
        <v>210.481</v>
      </c>
      <c r="E429" s="77" t="n">
        <v>-2.34</v>
      </c>
      <c r="F429" s="77" t="n">
        <v>-5.2</v>
      </c>
      <c r="G429" s="77" t="n">
        <v>2.86</v>
      </c>
    </row>
    <row r="430" customFormat="false" ht="16" hidden="false" customHeight="false" outlineLevel="0" collapsed="false">
      <c r="A430" s="78" t="s">
        <v>510</v>
      </c>
      <c r="B430" s="77" t="n">
        <v>-2.07</v>
      </c>
      <c r="C430" s="77" t="n">
        <v>427.32</v>
      </c>
      <c r="D430" s="77" t="n">
        <v>210.058</v>
      </c>
      <c r="E430" s="77" t="n">
        <v>-2.51</v>
      </c>
      <c r="F430" s="77" t="n">
        <v>-5.09</v>
      </c>
      <c r="G430" s="77" t="n">
        <v>2.58</v>
      </c>
    </row>
    <row r="431" customFormat="false" ht="16" hidden="false" customHeight="false" outlineLevel="0" collapsed="false">
      <c r="A431" s="78" t="s">
        <v>205</v>
      </c>
      <c r="B431" s="77" t="n">
        <v>-5.87</v>
      </c>
      <c r="C431" s="77" t="n">
        <v>297.343</v>
      </c>
      <c r="D431" s="77" t="n">
        <v>124.529</v>
      </c>
      <c r="E431" s="77" t="n">
        <v>-5.09</v>
      </c>
      <c r="F431" s="77" t="n">
        <v>-6.55</v>
      </c>
      <c r="G431" s="77" t="n">
        <v>1.46</v>
      </c>
    </row>
    <row r="432" customFormat="false" ht="16" hidden="false" customHeight="false" outlineLevel="0" collapsed="false">
      <c r="A432" s="78" t="s">
        <v>511</v>
      </c>
      <c r="B432" s="77" t="n">
        <v>-5.53</v>
      </c>
      <c r="C432" s="77" t="n">
        <v>299.814</v>
      </c>
      <c r="D432" s="77" t="n">
        <v>126.898</v>
      </c>
      <c r="E432" s="77" t="n">
        <v>-5.37</v>
      </c>
      <c r="F432" s="77" t="n">
        <v>-6.81</v>
      </c>
      <c r="G432" s="77" t="n">
        <v>1.44</v>
      </c>
    </row>
    <row r="433" customFormat="false" ht="16" hidden="false" customHeight="false" outlineLevel="0" collapsed="false">
      <c r="A433" s="78" t="s">
        <v>187</v>
      </c>
      <c r="B433" s="77" t="n">
        <v>-0.9</v>
      </c>
      <c r="C433" s="77" t="n">
        <v>313.944</v>
      </c>
      <c r="D433" s="77" t="n">
        <v>139.274</v>
      </c>
      <c r="E433" s="77" t="n">
        <v>-0.52</v>
      </c>
      <c r="F433" s="77" t="n">
        <v>-2.75</v>
      </c>
      <c r="G433" s="77" t="n">
        <v>2.23</v>
      </c>
    </row>
    <row r="434" customFormat="false" ht="16" hidden="false" customHeight="false" outlineLevel="0" collapsed="false">
      <c r="A434" s="78" t="s">
        <v>173</v>
      </c>
      <c r="B434" s="77" t="n">
        <v>1.92</v>
      </c>
      <c r="C434" s="77" t="n">
        <v>384.093</v>
      </c>
      <c r="D434" s="77" t="n">
        <v>178.882</v>
      </c>
      <c r="E434" s="77" t="n">
        <v>2.77</v>
      </c>
      <c r="F434" s="77" t="n">
        <v>-0.33</v>
      </c>
      <c r="G434" s="77" t="n">
        <v>3.1</v>
      </c>
    </row>
    <row r="435" customFormat="false" ht="16" hidden="false" customHeight="false" outlineLevel="0" collapsed="false">
      <c r="A435" s="78" t="s">
        <v>512</v>
      </c>
      <c r="B435" s="77" t="n">
        <v>0.71</v>
      </c>
      <c r="C435" s="77" t="n">
        <v>374.899</v>
      </c>
      <c r="D435" s="77" t="n">
        <v>169.971</v>
      </c>
      <c r="E435" s="77" t="n">
        <v>2.46</v>
      </c>
      <c r="F435" s="77" t="n">
        <v>-0.83</v>
      </c>
      <c r="G435" s="77" t="n">
        <v>3.29</v>
      </c>
    </row>
    <row r="436" customFormat="false" ht="16" hidden="false" customHeight="false" outlineLevel="0" collapsed="false">
      <c r="A436" s="78" t="s">
        <v>67</v>
      </c>
      <c r="B436" s="77" t="n">
        <v>-4.09</v>
      </c>
      <c r="C436" s="77" t="n">
        <v>402.221</v>
      </c>
      <c r="D436" s="77" t="n">
        <v>193.212</v>
      </c>
      <c r="E436" s="77" t="n">
        <v>-2.65</v>
      </c>
      <c r="F436" s="77" t="n">
        <v>-5.13</v>
      </c>
      <c r="G436" s="77" t="n">
        <v>2.48</v>
      </c>
    </row>
    <row r="437" customFormat="false" ht="16" hidden="false" customHeight="false" outlineLevel="0" collapsed="false">
      <c r="A437" s="78" t="s">
        <v>513</v>
      </c>
      <c r="B437" s="77" t="n">
        <v>-2.88</v>
      </c>
      <c r="C437" s="77" t="n">
        <v>396.036</v>
      </c>
      <c r="D437" s="77" t="n">
        <v>188.315</v>
      </c>
      <c r="E437" s="77" t="n">
        <v>-2.3</v>
      </c>
      <c r="F437" s="77" t="n">
        <v>-5.31</v>
      </c>
      <c r="G437" s="77" t="n">
        <v>3.01</v>
      </c>
    </row>
    <row r="438" customFormat="false" ht="16" hidden="false" customHeight="false" outlineLevel="0" collapsed="false">
      <c r="A438" s="78" t="s">
        <v>514</v>
      </c>
      <c r="B438" s="77" t="n">
        <v>-2.29</v>
      </c>
      <c r="C438" s="77" t="n">
        <v>394.198</v>
      </c>
      <c r="D438" s="77" t="n">
        <v>187.959</v>
      </c>
      <c r="E438" s="77" t="n">
        <v>-2.57</v>
      </c>
      <c r="F438" s="77" t="n">
        <v>-5.12</v>
      </c>
      <c r="G438" s="77" t="n">
        <v>2.55</v>
      </c>
    </row>
    <row r="439" customFormat="false" ht="16" hidden="false" customHeight="false" outlineLevel="0" collapsed="false">
      <c r="A439" s="78" t="s">
        <v>112</v>
      </c>
      <c r="B439" s="77" t="n">
        <v>-6.13</v>
      </c>
      <c r="C439" s="77" t="n">
        <v>299.99</v>
      </c>
      <c r="D439" s="77" t="n">
        <v>124.662</v>
      </c>
      <c r="E439" s="77" t="n">
        <v>-5.36</v>
      </c>
      <c r="F439" s="77" t="n">
        <v>-6.95</v>
      </c>
      <c r="G439" s="77" t="n">
        <v>1.59</v>
      </c>
    </row>
    <row r="440" customFormat="false" ht="16" hidden="false" customHeight="false" outlineLevel="0" collapsed="false">
      <c r="A440" s="78" t="s">
        <v>515</v>
      </c>
      <c r="B440" s="77" t="n">
        <v>-2.3</v>
      </c>
      <c r="C440" s="77" t="n">
        <v>312.883</v>
      </c>
      <c r="D440" s="77" t="n">
        <v>132.712</v>
      </c>
      <c r="E440" s="77" t="n">
        <v>-0.01</v>
      </c>
      <c r="F440" s="77" t="n">
        <v>-1.7</v>
      </c>
      <c r="G440" s="77" t="n">
        <v>1.69</v>
      </c>
    </row>
    <row r="441" customFormat="false" ht="16" hidden="false" customHeight="false" outlineLevel="0" collapsed="false">
      <c r="A441" s="78" t="s">
        <v>516</v>
      </c>
      <c r="B441" s="77" t="n">
        <v>-5.57</v>
      </c>
      <c r="C441" s="77" t="n">
        <v>303.388</v>
      </c>
      <c r="D441" s="77" t="n">
        <v>127.201</v>
      </c>
      <c r="E441" s="77" t="n">
        <v>-5.56</v>
      </c>
      <c r="F441" s="77" t="n">
        <v>-6.91</v>
      </c>
      <c r="G441" s="77" t="n">
        <v>1.35</v>
      </c>
    </row>
    <row r="442" customFormat="false" ht="16" hidden="false" customHeight="false" outlineLevel="0" collapsed="false">
      <c r="A442" s="78" t="s">
        <v>113</v>
      </c>
      <c r="B442" s="77" t="n">
        <v>-0.8</v>
      </c>
      <c r="C442" s="77" t="n">
        <v>323.599</v>
      </c>
      <c r="D442" s="77" t="n">
        <v>140.573</v>
      </c>
      <c r="E442" s="77" t="n">
        <v>-0.67</v>
      </c>
      <c r="F442" s="77" t="n">
        <v>-2.71</v>
      </c>
      <c r="G442" s="77" t="n">
        <v>2.04</v>
      </c>
    </row>
    <row r="443" customFormat="false" ht="16" hidden="false" customHeight="false" outlineLevel="0" collapsed="false">
      <c r="A443" s="78" t="s">
        <v>517</v>
      </c>
      <c r="B443" s="77" t="n">
        <v>1.68</v>
      </c>
      <c r="C443" s="77" t="n">
        <v>285.851</v>
      </c>
      <c r="D443" s="77" t="n">
        <v>112.941</v>
      </c>
      <c r="E443" s="77" t="n">
        <v>2.44</v>
      </c>
      <c r="F443" s="77" t="n">
        <v>-0.34</v>
      </c>
      <c r="G443" s="77" t="n">
        <v>2.78</v>
      </c>
    </row>
    <row r="444" customFormat="false" ht="16" hidden="false" customHeight="false" outlineLevel="0" collapsed="false">
      <c r="A444" s="78" t="s">
        <v>518</v>
      </c>
      <c r="B444" s="77" t="n">
        <v>0.01</v>
      </c>
      <c r="C444" s="77" t="n">
        <v>277.41</v>
      </c>
      <c r="D444" s="77" t="n">
        <v>104.361</v>
      </c>
      <c r="E444" s="77" t="n">
        <v>1.93</v>
      </c>
      <c r="F444" s="77" t="n">
        <v>-0.81</v>
      </c>
      <c r="G444" s="77" t="n">
        <v>2.74</v>
      </c>
    </row>
    <row r="445" customFormat="false" ht="16" hidden="false" customHeight="false" outlineLevel="0" collapsed="false">
      <c r="A445" s="78" t="s">
        <v>519</v>
      </c>
      <c r="B445" s="77" t="n">
        <v>0.93</v>
      </c>
      <c r="C445" s="77" t="n">
        <v>274.471</v>
      </c>
      <c r="D445" s="77" t="n">
        <v>102.307</v>
      </c>
      <c r="E445" s="77" t="n">
        <v>2.18</v>
      </c>
      <c r="F445" s="77" t="n">
        <v>-0.7</v>
      </c>
      <c r="G445" s="77" t="n">
        <v>2.88</v>
      </c>
    </row>
    <row r="446" customFormat="false" ht="16" hidden="false" customHeight="false" outlineLevel="0" collapsed="false">
      <c r="A446" s="78" t="s">
        <v>520</v>
      </c>
      <c r="B446" s="77" t="n">
        <v>-1.39</v>
      </c>
      <c r="C446" s="77" t="n">
        <v>294.6</v>
      </c>
      <c r="D446" s="77" t="n">
        <v>129.109</v>
      </c>
      <c r="E446" s="77" t="n">
        <v>0.31</v>
      </c>
      <c r="F446" s="77" t="n">
        <v>-1.13</v>
      </c>
      <c r="G446" s="77" t="n">
        <v>1.44</v>
      </c>
    </row>
    <row r="447" customFormat="false" ht="16" hidden="false" customHeight="false" outlineLevel="0" collapsed="false">
      <c r="A447" s="78" t="s">
        <v>69</v>
      </c>
      <c r="B447" s="77" t="n">
        <v>-4.57</v>
      </c>
      <c r="C447" s="77" t="n">
        <v>303.918</v>
      </c>
      <c r="D447" s="77" t="n">
        <v>127.359</v>
      </c>
      <c r="E447" s="77" t="n">
        <v>-3.14</v>
      </c>
      <c r="F447" s="77" t="n">
        <v>-5.13</v>
      </c>
      <c r="G447" s="77" t="n">
        <v>1.99</v>
      </c>
    </row>
    <row r="448" customFormat="false" ht="16" hidden="false" customHeight="false" outlineLevel="0" collapsed="false">
      <c r="A448" s="78" t="s">
        <v>521</v>
      </c>
      <c r="B448" s="77" t="n">
        <v>-4.39</v>
      </c>
      <c r="C448" s="77" t="n">
        <v>301.983</v>
      </c>
      <c r="D448" s="77" t="n">
        <v>128.351</v>
      </c>
      <c r="E448" s="77" t="n">
        <v>-2.87</v>
      </c>
      <c r="F448" s="77" t="n">
        <v>-5.19</v>
      </c>
      <c r="G448" s="77" t="n">
        <v>2.32</v>
      </c>
    </row>
    <row r="449" customFormat="false" ht="16" hidden="false" customHeight="false" outlineLevel="0" collapsed="false">
      <c r="A449" s="78" t="s">
        <v>199</v>
      </c>
      <c r="B449" s="77" t="n">
        <v>-3.52</v>
      </c>
      <c r="C449" s="77" t="n">
        <v>297.994</v>
      </c>
      <c r="D449" s="77" t="n">
        <v>122.593</v>
      </c>
      <c r="E449" s="77" t="n">
        <v>-3.29</v>
      </c>
      <c r="F449" s="77" t="n">
        <v>-5.25</v>
      </c>
      <c r="G449" s="77" t="n">
        <v>1.96</v>
      </c>
    </row>
    <row r="450" customFormat="false" ht="16" hidden="false" customHeight="false" outlineLevel="0" collapsed="false">
      <c r="A450" s="78" t="s">
        <v>71</v>
      </c>
      <c r="B450" s="77" t="n">
        <v>-4.35</v>
      </c>
      <c r="C450" s="77" t="n">
        <v>300.72</v>
      </c>
      <c r="D450" s="77" t="n">
        <v>128.407</v>
      </c>
      <c r="E450" s="77" t="n">
        <v>-2.95</v>
      </c>
      <c r="F450" s="77" t="n">
        <v>-4.89</v>
      </c>
      <c r="G450" s="77" t="n">
        <v>1.94</v>
      </c>
    </row>
    <row r="451" customFormat="false" ht="16" hidden="false" customHeight="false" outlineLevel="0" collapsed="false">
      <c r="A451" s="78" t="s">
        <v>114</v>
      </c>
      <c r="B451" s="77" t="n">
        <v>-3.41</v>
      </c>
      <c r="C451" s="77" t="n">
        <v>298.452</v>
      </c>
      <c r="D451" s="77" t="n">
        <v>122.761</v>
      </c>
      <c r="E451" s="77" t="n">
        <v>-2.94</v>
      </c>
      <c r="F451" s="77" t="n">
        <v>-5.23</v>
      </c>
      <c r="G451" s="77" t="n">
        <v>2.29</v>
      </c>
    </row>
    <row r="452" customFormat="false" ht="16" hidden="false" customHeight="false" outlineLevel="0" collapsed="false">
      <c r="A452" s="78" t="s">
        <v>522</v>
      </c>
      <c r="B452" s="77" t="n">
        <v>-3.03</v>
      </c>
      <c r="C452" s="77" t="n">
        <v>295.918</v>
      </c>
      <c r="D452" s="77" t="n">
        <v>122.107</v>
      </c>
      <c r="E452" s="77" t="n">
        <v>-2.96</v>
      </c>
      <c r="F452" s="77" t="n">
        <v>-5.08</v>
      </c>
      <c r="G452" s="77" t="n">
        <v>2.12</v>
      </c>
    </row>
    <row r="453" customFormat="false" ht="16" hidden="false" customHeight="false" outlineLevel="0" collapsed="false">
      <c r="A453" s="78" t="s">
        <v>523</v>
      </c>
      <c r="B453" s="77" t="n">
        <v>-3.52</v>
      </c>
      <c r="C453" s="77" t="n">
        <v>298.769</v>
      </c>
      <c r="D453" s="77" t="n">
        <v>121.055</v>
      </c>
      <c r="E453" s="77" t="n">
        <v>-1.24</v>
      </c>
      <c r="F453" s="77" t="n">
        <v>-3.56</v>
      </c>
      <c r="G453" s="77" t="n">
        <v>2.32</v>
      </c>
    </row>
    <row r="454" customFormat="false" ht="16" hidden="false" customHeight="false" outlineLevel="0" collapsed="false">
      <c r="A454" s="78" t="s">
        <v>115</v>
      </c>
      <c r="B454" s="77" t="n">
        <v>-6.16</v>
      </c>
      <c r="C454" s="77" t="n">
        <v>306.471</v>
      </c>
      <c r="D454" s="77" t="n">
        <v>128.608</v>
      </c>
      <c r="E454" s="77" t="n">
        <v>-5.37</v>
      </c>
      <c r="F454" s="77" t="n">
        <v>-7.01</v>
      </c>
      <c r="G454" s="77" t="n">
        <v>1.64</v>
      </c>
    </row>
    <row r="455" customFormat="false" ht="16" hidden="false" customHeight="false" outlineLevel="0" collapsed="false">
      <c r="A455" s="78" t="s">
        <v>116</v>
      </c>
      <c r="B455" s="77" t="n">
        <v>-3.88</v>
      </c>
      <c r="C455" s="77" t="n">
        <v>389.444</v>
      </c>
      <c r="D455" s="77" t="n">
        <v>195.773</v>
      </c>
      <c r="E455" s="77" t="n">
        <v>-5.15</v>
      </c>
      <c r="F455" s="77" t="n">
        <v>-6</v>
      </c>
      <c r="G455" s="77" t="n">
        <v>0.85</v>
      </c>
    </row>
    <row r="456" customFormat="false" ht="16" hidden="false" customHeight="false" outlineLevel="0" collapsed="false">
      <c r="A456" s="78" t="s">
        <v>117</v>
      </c>
      <c r="B456" s="77" t="n">
        <v>-6.61</v>
      </c>
      <c r="C456" s="77" t="n">
        <v>267.327</v>
      </c>
      <c r="D456" s="77" t="n">
        <v>102.855</v>
      </c>
      <c r="E456" s="77" t="n">
        <v>-5.67</v>
      </c>
      <c r="F456" s="77" t="n">
        <v>-7.01</v>
      </c>
      <c r="G456" s="77" t="n">
        <v>1.34</v>
      </c>
    </row>
    <row r="457" customFormat="false" ht="16" hidden="false" customHeight="false" outlineLevel="0" collapsed="false">
      <c r="A457" s="78" t="s">
        <v>524</v>
      </c>
      <c r="B457" s="77" t="n">
        <v>-3.82</v>
      </c>
      <c r="C457" s="77" t="n">
        <v>307.087</v>
      </c>
      <c r="D457" s="77" t="n">
        <v>127.929</v>
      </c>
      <c r="E457" s="77" t="n">
        <v>-4.83</v>
      </c>
      <c r="F457" s="77" t="n">
        <v>-6.26</v>
      </c>
      <c r="G457" s="77" t="n">
        <v>1.43</v>
      </c>
    </row>
    <row r="458" customFormat="false" ht="16" hidden="false" customHeight="false" outlineLevel="0" collapsed="false">
      <c r="A458" s="78" t="s">
        <v>525</v>
      </c>
      <c r="B458" s="77" t="n">
        <v>-2.73</v>
      </c>
      <c r="C458" s="77" t="n">
        <v>318.718</v>
      </c>
      <c r="D458" s="77" t="n">
        <v>137.101</v>
      </c>
      <c r="E458" s="77" t="n">
        <v>-1.21</v>
      </c>
      <c r="F458" s="77" t="n">
        <v>-3.14</v>
      </c>
      <c r="G458" s="77" t="n">
        <v>1.93</v>
      </c>
    </row>
    <row r="459" customFormat="false" ht="16" hidden="false" customHeight="false" outlineLevel="0" collapsed="false">
      <c r="A459" s="78" t="s">
        <v>526</v>
      </c>
      <c r="B459" s="77" t="n">
        <v>-1.29</v>
      </c>
      <c r="C459" s="77" t="n">
        <v>362.275</v>
      </c>
      <c r="D459" s="77" t="n">
        <v>162.913</v>
      </c>
      <c r="E459" s="77" t="n">
        <v>-2.93</v>
      </c>
      <c r="F459" s="77" t="n">
        <v>-5.49</v>
      </c>
      <c r="G459" s="77" t="n">
        <v>2.56</v>
      </c>
    </row>
    <row r="460" customFormat="false" ht="16" hidden="false" customHeight="false" outlineLevel="0" collapsed="false">
      <c r="A460" s="78" t="s">
        <v>118</v>
      </c>
      <c r="B460" s="77" t="n">
        <v>-7.4</v>
      </c>
      <c r="C460" s="77" t="n">
        <v>258.03</v>
      </c>
      <c r="D460" s="77" t="n">
        <v>101.367</v>
      </c>
      <c r="E460" s="77" t="n">
        <v>-8.34</v>
      </c>
      <c r="F460" s="77" t="n">
        <v>-8.72</v>
      </c>
      <c r="G460" s="77" t="n">
        <v>0.38</v>
      </c>
    </row>
    <row r="461" customFormat="false" ht="16" hidden="false" customHeight="false" outlineLevel="0" collapsed="false">
      <c r="A461" s="78" t="s">
        <v>119</v>
      </c>
      <c r="B461" s="77" t="n">
        <v>-5.11</v>
      </c>
      <c r="C461" s="77" t="n">
        <v>274.119</v>
      </c>
      <c r="D461" s="77" t="n">
        <v>115.641</v>
      </c>
      <c r="E461" s="77" t="n">
        <v>-3.46</v>
      </c>
      <c r="F461" s="77" t="n">
        <v>-4.68</v>
      </c>
      <c r="G461" s="77" t="n">
        <v>1.22</v>
      </c>
    </row>
    <row r="462" customFormat="false" ht="16" hidden="false" customHeight="false" outlineLevel="0" collapsed="false">
      <c r="A462" s="78" t="s">
        <v>73</v>
      </c>
      <c r="B462" s="77" t="n">
        <v>-5.03</v>
      </c>
      <c r="C462" s="77" t="n">
        <v>226.017</v>
      </c>
      <c r="D462" s="77" t="n">
        <v>72.606</v>
      </c>
      <c r="E462" s="77" t="n">
        <v>-3.23</v>
      </c>
      <c r="F462" s="77" t="n">
        <v>-5.18</v>
      </c>
      <c r="G462" s="77" t="n">
        <v>1.95</v>
      </c>
    </row>
    <row r="463" customFormat="false" ht="16" hidden="false" customHeight="false" outlineLevel="0" collapsed="false">
      <c r="A463" s="78" t="s">
        <v>75</v>
      </c>
      <c r="B463" s="77" t="n">
        <v>-4.85</v>
      </c>
      <c r="C463" s="77" t="n">
        <v>238.88</v>
      </c>
      <c r="D463" s="77" t="n">
        <v>83.585</v>
      </c>
      <c r="E463" s="77" t="n">
        <v>-3.12</v>
      </c>
      <c r="F463" s="77" t="n">
        <v>-5.1</v>
      </c>
      <c r="G463" s="77" t="n">
        <v>1.98</v>
      </c>
    </row>
    <row r="464" customFormat="false" ht="16" hidden="false" customHeight="false" outlineLevel="0" collapsed="false">
      <c r="A464" s="78" t="s">
        <v>77</v>
      </c>
      <c r="B464" s="77" t="n">
        <v>-4.74</v>
      </c>
      <c r="C464" s="77" t="n">
        <v>238.428</v>
      </c>
      <c r="D464" s="77" t="n">
        <v>84.677</v>
      </c>
      <c r="E464" s="77" t="n">
        <v>-3.28</v>
      </c>
      <c r="F464" s="77" t="n">
        <v>-5.29</v>
      </c>
      <c r="G464" s="77" t="n">
        <v>2.01</v>
      </c>
    </row>
    <row r="465" customFormat="false" ht="16" hidden="false" customHeight="false" outlineLevel="0" collapsed="false">
      <c r="A465" s="78" t="s">
        <v>78</v>
      </c>
      <c r="B465" s="77" t="n">
        <v>1.96</v>
      </c>
      <c r="C465" s="77" t="n">
        <v>231.631</v>
      </c>
      <c r="D465" s="77" t="n">
        <v>79.579</v>
      </c>
      <c r="E465" s="77" t="n">
        <v>2.56</v>
      </c>
      <c r="F465" s="77" t="n">
        <v>0</v>
      </c>
      <c r="G465" s="77" t="n">
        <v>2.56</v>
      </c>
    </row>
    <row r="466" customFormat="false" ht="16" hidden="false" customHeight="false" outlineLevel="0" collapsed="false">
      <c r="A466" s="78" t="s">
        <v>527</v>
      </c>
      <c r="B466" s="77" t="n">
        <v>-3.84</v>
      </c>
      <c r="C466" s="77" t="n">
        <v>233.643</v>
      </c>
      <c r="D466" s="77" t="n">
        <v>77.219</v>
      </c>
      <c r="E466" s="77" t="n">
        <v>-1.27</v>
      </c>
      <c r="F466" s="77" t="n">
        <v>-3.61</v>
      </c>
      <c r="G466" s="77" t="n">
        <v>2.34</v>
      </c>
    </row>
    <row r="467" customFormat="false" ht="16" hidden="false" customHeight="false" outlineLevel="0" collapsed="false">
      <c r="A467" s="78" t="s">
        <v>120</v>
      </c>
      <c r="B467" s="77" t="n">
        <v>-6.46</v>
      </c>
      <c r="C467" s="77" t="n">
        <v>240.34</v>
      </c>
      <c r="D467" s="77" t="n">
        <v>84.483</v>
      </c>
      <c r="E467" s="77" t="n">
        <v>-6.41</v>
      </c>
      <c r="F467" s="77" t="n">
        <v>-7.64</v>
      </c>
      <c r="G467" s="77" t="n">
        <v>1.23</v>
      </c>
    </row>
    <row r="468" customFormat="false" ht="16" hidden="false" customHeight="false" outlineLevel="0" collapsed="false">
      <c r="A468" s="78" t="s">
        <v>121</v>
      </c>
      <c r="B468" s="77" t="n">
        <v>-3.8</v>
      </c>
      <c r="C468" s="77" t="n">
        <v>232.3</v>
      </c>
      <c r="D468" s="77" t="n">
        <v>78.577</v>
      </c>
      <c r="E468" s="77" t="n">
        <v>-3.36</v>
      </c>
      <c r="F468" s="77" t="n">
        <v>-5.31</v>
      </c>
      <c r="G468" s="77" t="n">
        <v>1.95</v>
      </c>
    </row>
    <row r="469" customFormat="false" ht="16" hidden="false" customHeight="false" outlineLevel="0" collapsed="false">
      <c r="A469" s="78" t="s">
        <v>79</v>
      </c>
      <c r="B469" s="77" t="n">
        <v>1.32</v>
      </c>
      <c r="C469" s="77" t="n">
        <v>218.68</v>
      </c>
      <c r="D469" s="77" t="n">
        <v>68.63</v>
      </c>
      <c r="E469" s="77" t="n">
        <v>2.44</v>
      </c>
      <c r="F469" s="77" t="n">
        <v>-0.37</v>
      </c>
      <c r="G469" s="77" t="n">
        <v>2.81</v>
      </c>
    </row>
    <row r="470" customFormat="false" ht="16" hidden="false" customHeight="false" outlineLevel="0" collapsed="false">
      <c r="A470" s="78" t="s">
        <v>528</v>
      </c>
      <c r="B470" s="77" t="n">
        <v>-3.43</v>
      </c>
      <c r="C470" s="77" t="n">
        <v>230.746</v>
      </c>
      <c r="D470" s="77" t="n">
        <v>78.3</v>
      </c>
      <c r="E470" s="77" t="n">
        <v>-3.08</v>
      </c>
      <c r="F470" s="77" t="n">
        <v>-5.06</v>
      </c>
      <c r="G470" s="77" t="n">
        <v>1.98</v>
      </c>
    </row>
    <row r="471" customFormat="false" ht="16" hidden="false" customHeight="false" outlineLevel="0" collapsed="false">
      <c r="A471" s="78" t="s">
        <v>122</v>
      </c>
      <c r="B471" s="77" t="n">
        <v>-0.48</v>
      </c>
      <c r="C471" s="77" t="n">
        <v>208.06</v>
      </c>
      <c r="D471" s="77" t="n">
        <v>60.27</v>
      </c>
      <c r="E471" s="77" t="n">
        <v>1.79</v>
      </c>
      <c r="F471" s="77" t="n">
        <v>-0.87</v>
      </c>
      <c r="G471" s="77" t="n">
        <v>2.66</v>
      </c>
    </row>
    <row r="472" customFormat="false" ht="16" hidden="false" customHeight="false" outlineLevel="0" collapsed="false">
      <c r="A472" s="78" t="s">
        <v>123</v>
      </c>
      <c r="B472" s="77" t="n">
        <v>-4.52</v>
      </c>
      <c r="C472" s="77" t="n">
        <v>405.144</v>
      </c>
      <c r="D472" s="77" t="n">
        <v>213.406</v>
      </c>
      <c r="E472" s="77" t="n">
        <v>-6.62</v>
      </c>
      <c r="F472" s="77" t="n">
        <v>-7.03</v>
      </c>
      <c r="G472" s="77" t="n">
        <v>0.41</v>
      </c>
    </row>
    <row r="473" customFormat="false" ht="16" hidden="false" customHeight="false" outlineLevel="0" collapsed="false">
      <c r="A473" s="78" t="s">
        <v>124</v>
      </c>
      <c r="B473" s="77" t="n">
        <v>-4.69</v>
      </c>
      <c r="C473" s="77" t="n">
        <v>247.869</v>
      </c>
      <c r="D473" s="77" t="n">
        <v>90.552</v>
      </c>
      <c r="E473" s="77" t="n">
        <v>-3.45</v>
      </c>
      <c r="F473" s="77" t="n">
        <v>-4.75</v>
      </c>
      <c r="G473" s="77" t="n">
        <v>1.3</v>
      </c>
    </row>
    <row r="474" customFormat="false" ht="16" hidden="false" customHeight="false" outlineLevel="0" collapsed="false">
      <c r="A474" s="78" t="s">
        <v>529</v>
      </c>
      <c r="B474" s="77" t="n">
        <v>-4.78</v>
      </c>
      <c r="C474" s="77" t="n">
        <v>226.26</v>
      </c>
      <c r="D474" s="77" t="n">
        <v>75.336</v>
      </c>
      <c r="E474" s="77" t="n">
        <v>-3.87</v>
      </c>
      <c r="F474" s="77" t="n">
        <v>-5.16</v>
      </c>
      <c r="G474" s="77" t="n">
        <v>1.29</v>
      </c>
    </row>
    <row r="475" customFormat="false" ht="16" hidden="false" customHeight="false" outlineLevel="0" collapsed="false">
      <c r="A475" s="78" t="s">
        <v>125</v>
      </c>
      <c r="B475" s="77" t="n">
        <v>-5.48</v>
      </c>
      <c r="C475" s="77" t="n">
        <v>248.655</v>
      </c>
      <c r="D475" s="77" t="n">
        <v>93.635</v>
      </c>
      <c r="E475" s="77" t="n">
        <v>-3.91</v>
      </c>
      <c r="F475" s="77" t="n">
        <v>-4.89</v>
      </c>
      <c r="G475" s="77" t="n">
        <v>0.98</v>
      </c>
    </row>
    <row r="476" customFormat="false" ht="16" hidden="false" customHeight="false" outlineLevel="0" collapsed="false">
      <c r="A476" s="78" t="s">
        <v>126</v>
      </c>
      <c r="B476" s="77" t="n">
        <v>-5.72</v>
      </c>
      <c r="C476" s="77" t="n">
        <v>319.167</v>
      </c>
      <c r="D476" s="77" t="n">
        <v>140.663</v>
      </c>
      <c r="E476" s="77" t="n">
        <v>-4.87</v>
      </c>
      <c r="F476" s="77" t="n">
        <v>-5.7</v>
      </c>
      <c r="G476" s="77" t="n">
        <v>0.83</v>
      </c>
    </row>
    <row r="477" customFormat="false" ht="16" hidden="false" customHeight="false" outlineLevel="0" collapsed="false">
      <c r="A477" s="78" t="s">
        <v>530</v>
      </c>
      <c r="B477" s="77" t="n">
        <v>-0.45</v>
      </c>
      <c r="C477" s="77" t="n">
        <v>370.653</v>
      </c>
      <c r="D477" s="77" t="n">
        <v>184.533</v>
      </c>
      <c r="E477" s="77" t="n">
        <v>0.0399999999999996</v>
      </c>
      <c r="F477" s="77" t="n">
        <v>-2.72</v>
      </c>
      <c r="G477" s="77" t="n">
        <v>2.76</v>
      </c>
    </row>
    <row r="478" customFormat="false" ht="16" hidden="false" customHeight="false" outlineLevel="0" collapsed="false">
      <c r="A478" s="78" t="s">
        <v>531</v>
      </c>
      <c r="B478" s="77" t="n">
        <v>-1.24</v>
      </c>
      <c r="C478" s="77" t="n">
        <v>308.247</v>
      </c>
      <c r="D478" s="77" t="n">
        <v>129.638</v>
      </c>
      <c r="E478" s="77" t="n">
        <v>-1.32</v>
      </c>
      <c r="F478" s="77" t="n">
        <v>-3.34</v>
      </c>
      <c r="G478" s="77" t="n">
        <v>2.02</v>
      </c>
    </row>
    <row r="479" customFormat="false" ht="16" hidden="false" customHeight="false" outlineLevel="0" collapsed="false">
      <c r="A479" s="78" t="s">
        <v>532</v>
      </c>
      <c r="B479" s="77" t="n">
        <v>0.5</v>
      </c>
      <c r="C479" s="77" t="n">
        <v>253.626</v>
      </c>
      <c r="D479" s="77" t="n">
        <v>97.052</v>
      </c>
      <c r="E479" s="77" t="n">
        <v>0.46</v>
      </c>
      <c r="F479" s="77" t="n">
        <v>-1.99</v>
      </c>
      <c r="G479" s="77" t="n">
        <v>2.45</v>
      </c>
    </row>
    <row r="480" customFormat="false" ht="16" hidden="false" customHeight="false" outlineLevel="0" collapsed="false">
      <c r="A480" s="78" t="s">
        <v>533</v>
      </c>
      <c r="B480" s="77" t="n">
        <v>-0.44</v>
      </c>
      <c r="C480" s="77" t="n">
        <v>361.132</v>
      </c>
      <c r="D480" s="77" t="n">
        <v>182.401</v>
      </c>
      <c r="E480" s="77" t="n">
        <v>-0.42</v>
      </c>
      <c r="F480" s="77" t="n">
        <v>-2.98</v>
      </c>
      <c r="G480" s="77" t="n">
        <v>2.56</v>
      </c>
    </row>
    <row r="481" customFormat="false" ht="16" hidden="false" customHeight="false" outlineLevel="0" collapsed="false">
      <c r="A481" s="78" t="s">
        <v>534</v>
      </c>
      <c r="B481" s="77" t="n">
        <v>0.1</v>
      </c>
      <c r="C481" s="77" t="n">
        <v>270.591</v>
      </c>
      <c r="D481" s="77" t="n">
        <v>104.165</v>
      </c>
      <c r="E481" s="77" t="n">
        <v>1.41</v>
      </c>
      <c r="F481" s="77" t="n">
        <v>-0.09</v>
      </c>
      <c r="G481" s="77" t="n">
        <v>1.5</v>
      </c>
    </row>
    <row r="482" customFormat="false" ht="16" hidden="false" customHeight="false" outlineLevel="0" collapsed="false">
      <c r="A482" s="78" t="s">
        <v>535</v>
      </c>
      <c r="B482" s="77" t="n">
        <v>0.08</v>
      </c>
      <c r="C482" s="77" t="n">
        <v>250.128</v>
      </c>
      <c r="D482" s="77" t="n">
        <v>93.094</v>
      </c>
      <c r="E482" s="77" t="n">
        <v>1.41</v>
      </c>
      <c r="F482" s="77" t="n">
        <v>-0.13</v>
      </c>
      <c r="G482" s="77" t="n">
        <v>1.54</v>
      </c>
    </row>
    <row r="483" customFormat="false" ht="16" hidden="false" customHeight="false" outlineLevel="0" collapsed="false">
      <c r="A483" s="78" t="s">
        <v>127</v>
      </c>
      <c r="B483" s="77" t="n">
        <v>3.12</v>
      </c>
      <c r="C483" s="77" t="n">
        <v>198.235</v>
      </c>
      <c r="D483" s="77" t="n">
        <v>59.145</v>
      </c>
      <c r="E483" s="77" t="n">
        <v>2.42</v>
      </c>
      <c r="F483" s="77" t="n">
        <v>-0.38</v>
      </c>
      <c r="G483" s="77" t="n">
        <v>2.8</v>
      </c>
    </row>
    <row r="484" customFormat="false" ht="16" hidden="false" customHeight="false" outlineLevel="0" collapsed="false">
      <c r="A484" s="78" t="s">
        <v>128</v>
      </c>
      <c r="B484" s="77" t="n">
        <v>-3.47</v>
      </c>
      <c r="C484" s="77" t="n">
        <v>246.887</v>
      </c>
      <c r="D484" s="77" t="n">
        <v>91.62</v>
      </c>
      <c r="E484" s="77" t="n">
        <v>-2.07</v>
      </c>
      <c r="F484" s="77" t="n">
        <v>-3.3</v>
      </c>
      <c r="G484" s="77" t="n">
        <v>1.23</v>
      </c>
    </row>
    <row r="485" customFormat="false" ht="16" hidden="false" customHeight="false" outlineLevel="0" collapsed="false">
      <c r="A485" s="78" t="s">
        <v>129</v>
      </c>
      <c r="B485" s="77" t="n">
        <v>-3.12</v>
      </c>
      <c r="C485" s="77" t="n">
        <v>271.929</v>
      </c>
      <c r="D485" s="77" t="n">
        <v>113.219</v>
      </c>
      <c r="E485" s="77" t="n">
        <v>-1.78</v>
      </c>
      <c r="F485" s="77" t="n">
        <v>-2.8</v>
      </c>
      <c r="G485" s="77" t="n">
        <v>1.02</v>
      </c>
    </row>
    <row r="486" customFormat="false" ht="16" hidden="false" customHeight="false" outlineLevel="0" collapsed="false">
      <c r="A486" s="78" t="s">
        <v>536</v>
      </c>
      <c r="B486" s="77" t="n">
        <v>-1.42</v>
      </c>
      <c r="C486" s="77" t="n">
        <v>237.333</v>
      </c>
      <c r="D486" s="77" t="n">
        <v>83.48</v>
      </c>
      <c r="E486" s="77" t="n">
        <v>-0.34</v>
      </c>
      <c r="F486" s="77" t="n">
        <v>-1.88</v>
      </c>
      <c r="G486" s="77" t="n">
        <v>1.54</v>
      </c>
    </row>
    <row r="487" customFormat="false" ht="16" hidden="false" customHeight="false" outlineLevel="0" collapsed="false">
      <c r="A487" s="78" t="s">
        <v>537</v>
      </c>
      <c r="B487" s="77" t="n">
        <v>-2.55</v>
      </c>
      <c r="C487" s="77" t="n">
        <v>282.764</v>
      </c>
      <c r="D487" s="77" t="n">
        <v>113.256</v>
      </c>
      <c r="E487" s="77" t="n">
        <v>-1.43</v>
      </c>
      <c r="F487" s="77" t="n">
        <v>-3.26</v>
      </c>
      <c r="G487" s="77" t="n">
        <v>1.83</v>
      </c>
    </row>
    <row r="488" customFormat="false" ht="16" hidden="false" customHeight="false" outlineLevel="0" collapsed="false">
      <c r="A488" s="78" t="s">
        <v>80</v>
      </c>
      <c r="B488" s="77" t="n">
        <v>-0.89</v>
      </c>
      <c r="C488" s="77" t="n">
        <v>290.913</v>
      </c>
      <c r="D488" s="77" t="n">
        <v>118.76</v>
      </c>
      <c r="E488" s="77" t="n">
        <v>-0.71</v>
      </c>
      <c r="F488" s="77" t="n">
        <v>-2.7</v>
      </c>
      <c r="G488" s="77" t="n">
        <v>1.99</v>
      </c>
    </row>
    <row r="489" customFormat="false" ht="16" hidden="false" customHeight="false" outlineLevel="0" collapsed="false">
      <c r="A489" s="78" t="s">
        <v>538</v>
      </c>
      <c r="B489" s="77" t="n">
        <v>2.11</v>
      </c>
      <c r="C489" s="77" t="n">
        <v>341.827</v>
      </c>
      <c r="D489" s="77" t="n">
        <v>172.635</v>
      </c>
      <c r="E489" s="77" t="n">
        <v>2.05</v>
      </c>
      <c r="F489" s="77" t="n">
        <v>0.01</v>
      </c>
      <c r="G489" s="77" t="n">
        <v>2.04</v>
      </c>
    </row>
    <row r="490" customFormat="false" ht="16" hidden="false" customHeight="false" outlineLevel="0" collapsed="false">
      <c r="A490" s="78" t="s">
        <v>539</v>
      </c>
      <c r="B490" s="77" t="n">
        <v>-8.84</v>
      </c>
      <c r="C490" s="77" t="n">
        <v>401.096</v>
      </c>
      <c r="D490" s="77" t="n">
        <v>227.78</v>
      </c>
      <c r="E490" s="77" t="n">
        <v>-13.28</v>
      </c>
      <c r="F490" s="77" t="n">
        <v>-13.8</v>
      </c>
      <c r="G490" s="77" t="n">
        <v>0.52</v>
      </c>
    </row>
    <row r="491" customFormat="false" ht="16" hidden="false" customHeight="false" outlineLevel="0" collapsed="false">
      <c r="A491" s="78" t="s">
        <v>540</v>
      </c>
      <c r="B491" s="77" t="n">
        <v>-2.13</v>
      </c>
      <c r="C491" s="77" t="n">
        <v>245.072</v>
      </c>
      <c r="D491" s="77" t="n">
        <v>86.912</v>
      </c>
      <c r="E491" s="77" t="n">
        <v>0.88</v>
      </c>
      <c r="F491" s="77" t="n">
        <v>-0.7</v>
      </c>
      <c r="G491" s="77" t="n">
        <v>1.58</v>
      </c>
    </row>
    <row r="492" customFormat="false" ht="16" hidden="false" customHeight="false" outlineLevel="0" collapsed="false">
      <c r="A492" s="78" t="s">
        <v>541</v>
      </c>
      <c r="B492" s="77" t="n">
        <v>-0.44</v>
      </c>
      <c r="C492" s="77" t="n">
        <v>249.538</v>
      </c>
      <c r="D492" s="77" t="n">
        <v>89.027</v>
      </c>
      <c r="E492" s="77" t="n">
        <v>0.99</v>
      </c>
      <c r="F492" s="77" t="n">
        <v>-0.82</v>
      </c>
      <c r="G492" s="77" t="n">
        <v>1.81</v>
      </c>
    </row>
    <row r="493" customFormat="false" ht="16" hidden="false" customHeight="false" outlineLevel="0" collapsed="false">
      <c r="A493" s="78" t="s">
        <v>542</v>
      </c>
      <c r="B493" s="77" t="n">
        <v>-1.08</v>
      </c>
      <c r="C493" s="77" t="n">
        <v>227.017</v>
      </c>
      <c r="D493" s="77" t="n">
        <v>75.807</v>
      </c>
      <c r="E493" s="77" t="n">
        <v>0.32</v>
      </c>
      <c r="F493" s="77" t="n">
        <v>-1.23</v>
      </c>
      <c r="G493" s="77" t="n">
        <v>1.55</v>
      </c>
    </row>
    <row r="494" customFormat="false" ht="16" hidden="false" customHeight="false" outlineLevel="0" collapsed="false">
      <c r="A494" s="78" t="s">
        <v>543</v>
      </c>
      <c r="B494" s="77" t="n">
        <v>-7.54</v>
      </c>
      <c r="C494" s="77" t="n">
        <v>429.47</v>
      </c>
      <c r="D494" s="77" t="n">
        <v>203.713</v>
      </c>
      <c r="E494" s="77" t="n">
        <v>-10.02</v>
      </c>
      <c r="F494" s="77" t="n">
        <v>-11.9</v>
      </c>
      <c r="G494" s="77" t="n">
        <v>1.88</v>
      </c>
    </row>
    <row r="495" customFormat="false" ht="16" hidden="false" customHeight="false" outlineLevel="0" collapsed="false">
      <c r="A495" s="78" t="s">
        <v>544</v>
      </c>
      <c r="B495" s="77" t="n">
        <v>-3.22</v>
      </c>
      <c r="C495" s="77" t="n">
        <v>330.934</v>
      </c>
      <c r="D495" s="77" t="n">
        <v>150.491</v>
      </c>
      <c r="E495" s="77" t="n">
        <v>-1.83</v>
      </c>
      <c r="F495" s="77" t="n">
        <v>-4.28</v>
      </c>
      <c r="G495" s="77" t="n">
        <v>2.45</v>
      </c>
    </row>
    <row r="496" customFormat="false" ht="16" hidden="false" customHeight="false" outlineLevel="0" collapsed="false">
      <c r="A496" s="78" t="s">
        <v>545</v>
      </c>
      <c r="B496" s="77" t="n">
        <v>-4.42</v>
      </c>
      <c r="C496" s="77" t="n">
        <v>296.654</v>
      </c>
      <c r="D496" s="77" t="n">
        <v>118.556</v>
      </c>
      <c r="E496" s="77" t="n">
        <v>-4.06</v>
      </c>
      <c r="F496" s="77" t="n">
        <v>-5.97</v>
      </c>
      <c r="G496" s="77" t="n">
        <v>1.91</v>
      </c>
    </row>
    <row r="497" customFormat="false" ht="16" hidden="false" customHeight="false" outlineLevel="0" collapsed="false">
      <c r="A497" s="78" t="s">
        <v>546</v>
      </c>
      <c r="B497" s="77" t="n">
        <v>-4.04</v>
      </c>
      <c r="C497" s="77" t="n">
        <v>399.062</v>
      </c>
      <c r="D497" s="77" t="n">
        <v>207.729</v>
      </c>
      <c r="E497" s="77" t="n">
        <v>-5.83</v>
      </c>
      <c r="F497" s="77" t="n">
        <v>-7.42</v>
      </c>
      <c r="G497" s="77" t="n">
        <v>1.59</v>
      </c>
    </row>
    <row r="498" customFormat="false" ht="16" hidden="false" customHeight="false" outlineLevel="0" collapsed="false">
      <c r="A498" s="78" t="s">
        <v>547</v>
      </c>
      <c r="B498" s="77" t="n">
        <v>-8.7</v>
      </c>
      <c r="C498" s="77" t="n">
        <v>316.467</v>
      </c>
      <c r="D498" s="77" t="n">
        <v>133.022</v>
      </c>
      <c r="E498" s="77" t="n">
        <v>-10.56</v>
      </c>
      <c r="F498" s="77" t="n">
        <v>-11.3</v>
      </c>
      <c r="G498" s="77" t="n">
        <v>0.74</v>
      </c>
    </row>
    <row r="499" customFormat="false" ht="16" hidden="false" customHeight="false" outlineLevel="0" collapsed="false">
      <c r="A499" s="78" t="s">
        <v>130</v>
      </c>
      <c r="B499" s="77" t="n">
        <v>-3.2</v>
      </c>
      <c r="C499" s="77" t="n">
        <v>239.355</v>
      </c>
      <c r="D499" s="77" t="n">
        <v>85.588</v>
      </c>
      <c r="E499" s="77" t="n">
        <v>-2.32</v>
      </c>
      <c r="F499" s="77" t="n">
        <v>-4.15</v>
      </c>
      <c r="G499" s="77" t="n">
        <v>1.83</v>
      </c>
    </row>
    <row r="500" customFormat="false" ht="16" hidden="false" customHeight="false" outlineLevel="0" collapsed="false">
      <c r="A500" s="78" t="s">
        <v>548</v>
      </c>
      <c r="B500" s="77" t="n">
        <v>-2.15</v>
      </c>
      <c r="C500" s="77" t="n">
        <v>495.159</v>
      </c>
      <c r="D500" s="77" t="n">
        <v>254.513</v>
      </c>
      <c r="E500" s="77" t="n">
        <v>-2.12</v>
      </c>
      <c r="F500" s="77" t="n">
        <v>-5.26</v>
      </c>
      <c r="G500" s="77" t="n">
        <v>3.14</v>
      </c>
    </row>
    <row r="501" customFormat="false" ht="16" hidden="false" customHeight="false" outlineLevel="0" collapsed="false">
      <c r="A501" s="78" t="s">
        <v>549</v>
      </c>
      <c r="B501" s="77" t="n">
        <v>-1.17</v>
      </c>
      <c r="C501" s="77" t="n">
        <v>224.929</v>
      </c>
      <c r="D501" s="77" t="n">
        <v>73.876</v>
      </c>
      <c r="E501" s="77" t="n">
        <v>0.31</v>
      </c>
      <c r="F501" s="77" t="n">
        <v>-1.72</v>
      </c>
      <c r="G501" s="77" t="n">
        <v>2.03</v>
      </c>
    </row>
    <row r="502" customFormat="false" ht="16" hidden="false" customHeight="false" outlineLevel="0" collapsed="false">
      <c r="A502" s="78" t="s">
        <v>550</v>
      </c>
      <c r="B502" s="77" t="n">
        <v>1.31</v>
      </c>
      <c r="C502" s="77" t="n">
        <v>279.85</v>
      </c>
      <c r="D502" s="77" t="n">
        <v>111.941</v>
      </c>
      <c r="E502" s="77" t="n">
        <v>2.55</v>
      </c>
      <c r="F502" s="77" t="n">
        <v>-0.42</v>
      </c>
      <c r="G502" s="77" t="n">
        <v>2.97</v>
      </c>
    </row>
    <row r="503" customFormat="false" ht="16" hidden="false" customHeight="false" outlineLevel="0" collapsed="false">
      <c r="A503" s="78" t="s">
        <v>551</v>
      </c>
      <c r="B503" s="77" t="n">
        <v>-126.4</v>
      </c>
      <c r="C503" s="77" t="n">
        <v>68.985</v>
      </c>
      <c r="D503" s="77" t="n">
        <v>3.513</v>
      </c>
      <c r="E503" s="77"/>
      <c r="F503" s="86"/>
      <c r="G503" s="77"/>
    </row>
    <row r="504" customFormat="false" ht="16" hidden="false" customHeight="false" outlineLevel="0" collapsed="false">
      <c r="A504" s="78" t="s">
        <v>552</v>
      </c>
      <c r="B504" s="77" t="n">
        <v>-101.3</v>
      </c>
      <c r="C504" s="77" t="n">
        <v>88.881</v>
      </c>
      <c r="D504" s="77" t="n">
        <v>8.369</v>
      </c>
      <c r="E504" s="77"/>
      <c r="F504" s="86"/>
      <c r="G504" s="77"/>
    </row>
    <row r="505" customFormat="false" ht="16" hidden="false" customHeight="false" outlineLevel="0" collapsed="false">
      <c r="A505" s="78" t="s">
        <v>553</v>
      </c>
      <c r="B505" s="77" t="n">
        <v>-84.1</v>
      </c>
      <c r="C505" s="77" t="n">
        <v>110.742</v>
      </c>
      <c r="D505" s="77" t="n">
        <v>16.167</v>
      </c>
      <c r="E505" s="77"/>
      <c r="F505" s="86"/>
      <c r="G505" s="77"/>
    </row>
    <row r="506" customFormat="false" ht="16" hidden="false" customHeight="false" outlineLevel="0" collapsed="false">
      <c r="A506" s="78" t="s">
        <v>554</v>
      </c>
      <c r="B506" s="77" t="n">
        <v>-78.6</v>
      </c>
      <c r="C506" s="77" t="n">
        <v>118.283</v>
      </c>
      <c r="D506" s="77" t="n">
        <v>19.439</v>
      </c>
      <c r="E506" s="77"/>
      <c r="F506" s="86"/>
      <c r="G506" s="77"/>
    </row>
    <row r="507" customFormat="false" ht="16" hidden="false" customHeight="false" outlineLevel="0" collapsed="false">
      <c r="A507" s="78" t="s">
        <v>555</v>
      </c>
      <c r="B507" s="77" t="n">
        <v>-73.1</v>
      </c>
      <c r="C507" s="77" t="n">
        <v>130.123</v>
      </c>
      <c r="D507" s="77" t="n">
        <v>25.165</v>
      </c>
      <c r="E507" s="77"/>
      <c r="F507" s="86"/>
      <c r="G507" s="77"/>
    </row>
    <row r="508" customFormat="false" ht="16" hidden="false" customHeight="false" outlineLevel="0" collapsed="false">
      <c r="A508" s="78" t="s">
        <v>556</v>
      </c>
      <c r="B508" s="77" t="n">
        <v>-102.5</v>
      </c>
      <c r="C508" s="77" t="n">
        <v>155.596</v>
      </c>
      <c r="D508" s="77" t="n">
        <v>39.844</v>
      </c>
      <c r="E508" s="77"/>
      <c r="F508" s="86"/>
      <c r="G508" s="77"/>
    </row>
    <row r="509" customFormat="false" ht="16" hidden="false" customHeight="false" outlineLevel="0" collapsed="false">
      <c r="A509" s="78" t="s">
        <v>557</v>
      </c>
      <c r="B509" s="77" t="n">
        <v>-72.7</v>
      </c>
      <c r="C509" s="77" t="n">
        <v>173.151</v>
      </c>
      <c r="D509" s="77" t="n">
        <v>51.767</v>
      </c>
      <c r="E509" s="77"/>
      <c r="F509" s="86"/>
      <c r="G509" s="77"/>
    </row>
    <row r="510" customFormat="false" ht="16" hidden="false" customHeight="false" outlineLevel="0" collapsed="false">
      <c r="A510" s="78" t="s">
        <v>558</v>
      </c>
      <c r="B510" s="77" t="n">
        <v>-66.4</v>
      </c>
      <c r="C510" s="77" t="n">
        <v>181.401</v>
      </c>
      <c r="D510" s="77" t="n">
        <v>57.862</v>
      </c>
      <c r="E510" s="77"/>
      <c r="F510" s="86"/>
      <c r="G510" s="77"/>
    </row>
    <row r="511" customFormat="false" ht="16" hidden="false" customHeight="false" outlineLevel="0" collapsed="false">
      <c r="A511" s="78" t="s">
        <v>559</v>
      </c>
      <c r="B511" s="77" t="n">
        <v>-58.1</v>
      </c>
      <c r="C511" s="77" t="n">
        <v>204.21</v>
      </c>
      <c r="D511" s="77" t="n">
        <v>76.305</v>
      </c>
      <c r="E511" s="77"/>
      <c r="F511" s="86"/>
      <c r="G511" s="7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24.1074074074074"/>
    <col collapsed="false" hidden="false" max="1025" min="2" style="0" width="10.6814814814815"/>
  </cols>
  <sheetData>
    <row r="1" customFormat="false" ht="16" hidden="false" customHeight="false" outlineLevel="0" collapsed="false">
      <c r="A1" s="0" t="s">
        <v>560</v>
      </c>
      <c r="B1" s="87" t="s">
        <v>561</v>
      </c>
      <c r="C1" s="87"/>
      <c r="D1" s="87"/>
      <c r="E1" s="88" t="s">
        <v>562</v>
      </c>
      <c r="F1" s="88"/>
      <c r="G1" s="88"/>
      <c r="H1" s="89" t="s">
        <v>563</v>
      </c>
      <c r="I1" s="89"/>
      <c r="J1" s="89"/>
      <c r="K1" s="89"/>
      <c r="L1" s="89"/>
      <c r="M1" s="89"/>
      <c r="N1" s="89"/>
      <c r="O1" s="89"/>
      <c r="P1" s="89"/>
      <c r="Q1" s="90" t="s">
        <v>564</v>
      </c>
      <c r="R1" s="90"/>
      <c r="S1" s="90"/>
      <c r="T1" s="90"/>
      <c r="U1" s="90"/>
      <c r="V1" s="90"/>
      <c r="W1" s="90"/>
      <c r="X1" s="90"/>
      <c r="Y1" s="90"/>
      <c r="Z1" s="89" t="s">
        <v>565</v>
      </c>
      <c r="AA1" s="89"/>
      <c r="AB1" s="89"/>
    </row>
    <row r="2" customFormat="false" ht="16" hidden="false" customHeight="false" outlineLevel="0" collapsed="false">
      <c r="A2" s="91" t="s">
        <v>131</v>
      </c>
      <c r="B2" s="92" t="s">
        <v>156</v>
      </c>
      <c r="C2" s="93" t="s">
        <v>566</v>
      </c>
      <c r="D2" s="94" t="s">
        <v>158</v>
      </c>
      <c r="E2" s="92" t="s">
        <v>156</v>
      </c>
      <c r="F2" s="93" t="s">
        <v>566</v>
      </c>
      <c r="G2" s="94" t="s">
        <v>158</v>
      </c>
      <c r="H2" s="92" t="s">
        <v>156</v>
      </c>
      <c r="I2" s="95" t="s">
        <v>567</v>
      </c>
      <c r="J2" s="96" t="s">
        <v>568</v>
      </c>
      <c r="K2" s="93" t="s">
        <v>566</v>
      </c>
      <c r="L2" s="97" t="s">
        <v>569</v>
      </c>
      <c r="M2" s="98" t="s">
        <v>570</v>
      </c>
      <c r="N2" s="94" t="s">
        <v>158</v>
      </c>
      <c r="O2" s="99" t="s">
        <v>571</v>
      </c>
      <c r="P2" s="100" t="s">
        <v>572</v>
      </c>
      <c r="Q2" s="92" t="s">
        <v>156</v>
      </c>
      <c r="R2" s="95" t="s">
        <v>567</v>
      </c>
      <c r="S2" s="96" t="s">
        <v>568</v>
      </c>
      <c r="T2" s="93" t="s">
        <v>566</v>
      </c>
      <c r="U2" s="97" t="s">
        <v>569</v>
      </c>
      <c r="V2" s="98" t="s">
        <v>570</v>
      </c>
      <c r="W2" s="94" t="s">
        <v>158</v>
      </c>
      <c r="X2" s="99" t="s">
        <v>571</v>
      </c>
      <c r="Y2" s="100" t="s">
        <v>572</v>
      </c>
      <c r="Z2" s="92" t="s">
        <v>156</v>
      </c>
      <c r="AA2" s="95" t="s">
        <v>567</v>
      </c>
      <c r="AB2" s="96" t="s">
        <v>568</v>
      </c>
    </row>
    <row r="3" customFormat="false" ht="16" hidden="false" customHeight="false" outlineLevel="0" collapsed="false">
      <c r="A3" s="0" t="s">
        <v>62</v>
      </c>
      <c r="B3" s="101" t="n">
        <v>2.5</v>
      </c>
      <c r="C3" s="102" t="n">
        <v>-7.6</v>
      </c>
      <c r="D3" s="103" t="n">
        <v>10</v>
      </c>
      <c r="E3" s="101" t="n">
        <v>-3.3</v>
      </c>
      <c r="F3" s="102" t="n">
        <v>-7.4</v>
      </c>
      <c r="G3" s="103" t="n">
        <v>4</v>
      </c>
      <c r="H3" s="101" t="n">
        <v>2.5</v>
      </c>
      <c r="I3" s="104" t="n">
        <v>0</v>
      </c>
      <c r="J3" s="105" t="n">
        <v>2.6</v>
      </c>
      <c r="K3" s="102" t="n">
        <f aca="false">L3+M3</f>
        <v>-7.6</v>
      </c>
      <c r="L3" s="106" t="n">
        <v>0</v>
      </c>
      <c r="M3" s="107" t="n">
        <v>-7.6</v>
      </c>
      <c r="N3" s="103" t="n">
        <f aca="false">H3-K3</f>
        <v>10.1</v>
      </c>
      <c r="O3" s="108" t="n">
        <f aca="false">I3-L3</f>
        <v>0</v>
      </c>
      <c r="P3" s="109" t="n">
        <f aca="false">J3-M3</f>
        <v>10.2</v>
      </c>
      <c r="Q3" s="101" t="n">
        <v>-3</v>
      </c>
      <c r="R3" s="104" t="n">
        <v>-0.1</v>
      </c>
      <c r="S3" s="105" t="n">
        <v>-2.9</v>
      </c>
      <c r="T3" s="102" t="n">
        <f aca="false">U3+V3</f>
        <v>-7.3</v>
      </c>
      <c r="U3" s="106" t="n">
        <v>-0.1</v>
      </c>
      <c r="V3" s="107" t="n">
        <v>-7.2</v>
      </c>
      <c r="W3" s="103" t="n">
        <f aca="false">Q3-T3</f>
        <v>4.3</v>
      </c>
      <c r="X3" s="108" t="n">
        <f aca="false">R3-U3</f>
        <v>0</v>
      </c>
      <c r="Y3" s="109" t="n">
        <f aca="false">S3-V3</f>
        <v>4.3</v>
      </c>
      <c r="Z3" s="101" t="n">
        <v>3.05</v>
      </c>
      <c r="AA3" s="104" t="n">
        <v>0.01</v>
      </c>
      <c r="AB3" s="105" t="n">
        <v>3.04</v>
      </c>
    </row>
    <row r="4" customFormat="false" ht="16" hidden="false" customHeight="false" outlineLevel="0" collapsed="false">
      <c r="A4" s="0" t="s">
        <v>144</v>
      </c>
      <c r="B4" s="101" t="n">
        <v>2.6</v>
      </c>
      <c r="C4" s="102" t="n">
        <v>-8.1</v>
      </c>
      <c r="D4" s="103" t="n">
        <v>10.7</v>
      </c>
      <c r="E4" s="101" t="n">
        <v>-4.1</v>
      </c>
      <c r="F4" s="102" t="n">
        <v>-8.5</v>
      </c>
      <c r="G4" s="103" t="n">
        <v>4.4</v>
      </c>
      <c r="H4" s="101" t="n">
        <v>2.7</v>
      </c>
      <c r="I4" s="104" t="n">
        <v>-0.1</v>
      </c>
      <c r="J4" s="105" t="n">
        <v>2.8</v>
      </c>
      <c r="K4" s="102" t="n">
        <f aca="false">L4+M4</f>
        <v>-8.1</v>
      </c>
      <c r="L4" s="106" t="n">
        <v>0</v>
      </c>
      <c r="M4" s="107" t="n">
        <v>-8.1</v>
      </c>
      <c r="N4" s="103" t="n">
        <f aca="false">H4-K4</f>
        <v>10.8</v>
      </c>
      <c r="O4" s="108" t="n">
        <f aca="false">I4-L4</f>
        <v>-0.1</v>
      </c>
      <c r="P4" s="109" t="n">
        <f aca="false">J4-M4</f>
        <v>10.9</v>
      </c>
      <c r="Q4" s="101" t="n">
        <v>-3.5</v>
      </c>
      <c r="R4" s="104" t="n">
        <v>-0.1</v>
      </c>
      <c r="S4" s="105" t="n">
        <v>-3.4</v>
      </c>
      <c r="T4" s="102" t="n">
        <f aca="false">U4+V4</f>
        <v>-8.4</v>
      </c>
      <c r="U4" s="106" t="n">
        <v>-0.1</v>
      </c>
      <c r="V4" s="107" t="n">
        <v>-8.3</v>
      </c>
      <c r="W4" s="103" t="n">
        <f aca="false">Q4-T4</f>
        <v>4.9</v>
      </c>
      <c r="X4" s="108" t="n">
        <f aca="false">R4-U4</f>
        <v>0</v>
      </c>
      <c r="Y4" s="109" t="n">
        <f aca="false">S4-V4</f>
        <v>4.9</v>
      </c>
      <c r="Z4" s="101" t="n">
        <v>3.2</v>
      </c>
      <c r="AA4" s="104" t="n">
        <v>0.01</v>
      </c>
      <c r="AB4" s="105" t="n">
        <v>3.19</v>
      </c>
    </row>
    <row r="5" customFormat="false" ht="16" hidden="false" customHeight="false" outlineLevel="0" collapsed="false">
      <c r="A5" s="0" t="s">
        <v>146</v>
      </c>
      <c r="B5" s="101" t="n">
        <v>2.9</v>
      </c>
      <c r="C5" s="102" t="n">
        <v>-9.5</v>
      </c>
      <c r="D5" s="103" t="n">
        <v>12.4</v>
      </c>
      <c r="E5" s="101" t="n">
        <v>-4.5</v>
      </c>
      <c r="F5" s="102" t="n">
        <v>-9.6</v>
      </c>
      <c r="G5" s="103" t="n">
        <v>5.1</v>
      </c>
      <c r="H5" s="101" t="n">
        <v>3</v>
      </c>
      <c r="I5" s="104" t="n">
        <v>-0.1</v>
      </c>
      <c r="J5" s="105" t="n">
        <v>3.1</v>
      </c>
      <c r="K5" s="102" t="n">
        <f aca="false">L5+M5</f>
        <v>-9.5</v>
      </c>
      <c r="L5" s="106" t="n">
        <v>-0.1</v>
      </c>
      <c r="M5" s="107" t="n">
        <v>-9.4</v>
      </c>
      <c r="N5" s="103" t="n">
        <f aca="false">H5-K5</f>
        <v>12.5</v>
      </c>
      <c r="O5" s="108" t="n">
        <f aca="false">I5-L5</f>
        <v>0</v>
      </c>
      <c r="P5" s="109" t="n">
        <f aca="false">J5-M5</f>
        <v>12.5</v>
      </c>
      <c r="Q5" s="101" t="n">
        <v>-4.1</v>
      </c>
      <c r="R5" s="104" t="n">
        <v>-0.1</v>
      </c>
      <c r="S5" s="105" t="n">
        <v>-4</v>
      </c>
      <c r="T5" s="102" t="n">
        <f aca="false">U5+V5</f>
        <v>-9.5</v>
      </c>
      <c r="U5" s="106" t="n">
        <v>-0.2</v>
      </c>
      <c r="V5" s="107" t="n">
        <v>-9.3</v>
      </c>
      <c r="W5" s="103" t="n">
        <f aca="false">Q5-T5</f>
        <v>5.4</v>
      </c>
      <c r="X5" s="108" t="n">
        <f aca="false">R5-U5</f>
        <v>0.1</v>
      </c>
      <c r="Y5" s="109" t="n">
        <f aca="false">S5-V5</f>
        <v>5.3</v>
      </c>
      <c r="Z5" s="101" t="n">
        <v>3.13</v>
      </c>
      <c r="AA5" s="104" t="n">
        <v>0.01</v>
      </c>
      <c r="AB5" s="105" t="n">
        <v>3.12</v>
      </c>
    </row>
    <row r="6" customFormat="false" ht="16" hidden="false" customHeight="false" outlineLevel="0" collapsed="false">
      <c r="A6" s="0" t="s">
        <v>25</v>
      </c>
      <c r="B6" s="101" t="n">
        <v>1.2</v>
      </c>
      <c r="C6" s="102" t="n">
        <v>-7.9</v>
      </c>
      <c r="D6" s="103" t="n">
        <v>9.2</v>
      </c>
      <c r="E6" s="101" t="n">
        <v>-3.7</v>
      </c>
      <c r="F6" s="102" t="n">
        <v>-7.5</v>
      </c>
      <c r="G6" s="103" t="n">
        <v>3.8</v>
      </c>
      <c r="H6" s="101" t="n">
        <v>1.7</v>
      </c>
      <c r="I6" s="104" t="n">
        <v>0</v>
      </c>
      <c r="J6" s="105" t="n">
        <f aca="false">H6-I6</f>
        <v>1.7</v>
      </c>
      <c r="K6" s="102" t="n">
        <f aca="false">L6+M6</f>
        <v>-7.9</v>
      </c>
      <c r="L6" s="106" t="n">
        <v>0.7</v>
      </c>
      <c r="M6" s="107" t="n">
        <v>-8.6</v>
      </c>
      <c r="N6" s="103" t="n">
        <f aca="false">H6-K6</f>
        <v>9.6</v>
      </c>
      <c r="O6" s="108" t="n">
        <f aca="false">I6-L6</f>
        <v>-0.7</v>
      </c>
      <c r="P6" s="109" t="n">
        <f aca="false">J6-M6</f>
        <v>10.3</v>
      </c>
      <c r="Q6" s="101" t="n">
        <v>-3.5</v>
      </c>
      <c r="R6" s="104" t="n">
        <v>-0.1</v>
      </c>
      <c r="S6" s="105" t="n">
        <v>-3.4</v>
      </c>
      <c r="T6" s="102" t="n">
        <f aca="false">U6+V6</f>
        <v>-7.4</v>
      </c>
      <c r="U6" s="106" t="n">
        <v>0</v>
      </c>
      <c r="V6" s="107" t="n">
        <v>-7.4</v>
      </c>
      <c r="W6" s="103" t="n">
        <f aca="false">Q6-T6</f>
        <v>3.9</v>
      </c>
      <c r="X6" s="108" t="n">
        <f aca="false">R6-U6</f>
        <v>-0.1</v>
      </c>
      <c r="Y6" s="109" t="n">
        <f aca="false">S6-V6</f>
        <v>4</v>
      </c>
      <c r="Z6" s="101" t="n">
        <v>1.67</v>
      </c>
      <c r="AA6" s="104" t="n">
        <v>0.01</v>
      </c>
      <c r="AB6" s="105" t="n">
        <v>1.66</v>
      </c>
    </row>
    <row r="7" customFormat="false" ht="16" hidden="false" customHeight="false" outlineLevel="0" collapsed="false">
      <c r="A7" s="0" t="s">
        <v>12</v>
      </c>
      <c r="B7" s="101" t="n">
        <v>-4.5</v>
      </c>
      <c r="C7" s="102" t="n">
        <v>-15.3</v>
      </c>
      <c r="D7" s="103" t="n">
        <v>10.8</v>
      </c>
      <c r="E7" s="101" t="n">
        <v>-4.5</v>
      </c>
      <c r="F7" s="102" t="n">
        <v>-11.2</v>
      </c>
      <c r="G7" s="103" t="n">
        <v>6.7</v>
      </c>
      <c r="H7" s="101" t="n">
        <v>-3.9</v>
      </c>
      <c r="I7" s="104" t="n">
        <v>-6</v>
      </c>
      <c r="J7" s="105" t="n">
        <f aca="false">H7-I7</f>
        <v>2.1</v>
      </c>
      <c r="K7" s="102" t="n">
        <f aca="false">L7+M7</f>
        <v>-15.3</v>
      </c>
      <c r="L7" s="106" t="n">
        <v>-7.8</v>
      </c>
      <c r="M7" s="107" t="n">
        <v>-7.5</v>
      </c>
      <c r="N7" s="103" t="n">
        <f aca="false">H7-K7</f>
        <v>11.4</v>
      </c>
      <c r="O7" s="108" t="n">
        <f aca="false">I7-L7</f>
        <v>1.8</v>
      </c>
      <c r="P7" s="109" t="n">
        <f aca="false">J7-M7</f>
        <v>9.6</v>
      </c>
      <c r="Q7" s="101" t="n">
        <v>-4.5</v>
      </c>
      <c r="R7" s="104" t="n">
        <v>-2</v>
      </c>
      <c r="S7" s="105" t="n">
        <v>-2.5</v>
      </c>
      <c r="T7" s="102" t="n">
        <f aca="false">U7+V7</f>
        <v>-11.2</v>
      </c>
      <c r="U7" s="106" t="n">
        <v>-5</v>
      </c>
      <c r="V7" s="107" t="n">
        <v>-6.2</v>
      </c>
      <c r="W7" s="103" t="n">
        <f aca="false">Q7-T7</f>
        <v>6.7</v>
      </c>
      <c r="X7" s="108" t="n">
        <f aca="false">R7-U7</f>
        <v>3</v>
      </c>
      <c r="Y7" s="109" t="n">
        <f aca="false">S7-V7</f>
        <v>3.7</v>
      </c>
      <c r="Z7" s="101" t="n">
        <v>-3.09</v>
      </c>
      <c r="AA7" s="104" t="n">
        <v>-5.31</v>
      </c>
      <c r="AB7" s="105" t="n">
        <v>2.22</v>
      </c>
    </row>
    <row r="8" customFormat="false" ht="16" hidden="false" customHeight="false" outlineLevel="0" collapsed="false">
      <c r="A8" s="0" t="s">
        <v>22</v>
      </c>
      <c r="B8" s="101" t="n">
        <v>-4.7</v>
      </c>
      <c r="C8" s="102" t="n">
        <v>-14.7</v>
      </c>
      <c r="D8" s="103" t="n">
        <v>10</v>
      </c>
      <c r="E8" s="101" t="n">
        <v>-5.3</v>
      </c>
      <c r="F8" s="102" t="n">
        <v>-12.4</v>
      </c>
      <c r="G8" s="103" t="n">
        <v>7.1</v>
      </c>
      <c r="H8" s="101" t="n">
        <v>-4.8</v>
      </c>
      <c r="I8" s="104" t="n">
        <v>-6.4</v>
      </c>
      <c r="J8" s="105" t="n">
        <f aca="false">H8-I8</f>
        <v>1.6</v>
      </c>
      <c r="K8" s="102" t="n">
        <f aca="false">L8+M8</f>
        <v>-14.7</v>
      </c>
      <c r="L8" s="106" t="n">
        <v>-8.3</v>
      </c>
      <c r="M8" s="107" t="n">
        <v>-6.4</v>
      </c>
      <c r="N8" s="103" t="n">
        <f aca="false">H8-K8</f>
        <v>9.9</v>
      </c>
      <c r="O8" s="108" t="n">
        <f aca="false">I8-L8</f>
        <v>1.9</v>
      </c>
      <c r="P8" s="109" t="n">
        <f aca="false">J8-M8</f>
        <v>8</v>
      </c>
      <c r="Q8" s="101" t="n">
        <v>-5.8</v>
      </c>
      <c r="R8" s="104" t="n">
        <v>-3</v>
      </c>
      <c r="S8" s="105" t="n">
        <v>-2.8</v>
      </c>
      <c r="T8" s="102" t="n">
        <f aca="false">U8+V8</f>
        <v>-12.4</v>
      </c>
      <c r="U8" s="106" t="n">
        <v>-5.6</v>
      </c>
      <c r="V8" s="107" t="n">
        <v>-6.8</v>
      </c>
      <c r="W8" s="103" t="n">
        <f aca="false">Q8-T8</f>
        <v>6.6</v>
      </c>
      <c r="X8" s="108" t="n">
        <f aca="false">R8-U8</f>
        <v>2.6</v>
      </c>
      <c r="Y8" s="109" t="n">
        <f aca="false">S8-V8</f>
        <v>4</v>
      </c>
      <c r="Z8" s="101" t="n">
        <v>-3.14</v>
      </c>
      <c r="AA8" s="104" t="n">
        <v>-5.12</v>
      </c>
      <c r="AB8" s="105" t="n">
        <v>1.98</v>
      </c>
    </row>
    <row r="9" customFormat="false" ht="16" hidden="false" customHeight="false" outlineLevel="0" collapsed="false">
      <c r="A9" s="0" t="s">
        <v>23</v>
      </c>
      <c r="B9" s="101" t="n">
        <v>-4.6</v>
      </c>
      <c r="C9" s="102" t="n">
        <v>-15</v>
      </c>
      <c r="D9" s="103" t="n">
        <v>10.4</v>
      </c>
      <c r="E9" s="101" t="n">
        <v>-5.1</v>
      </c>
      <c r="F9" s="102" t="n">
        <v>-11.8</v>
      </c>
      <c r="G9" s="103" t="n">
        <v>6.7</v>
      </c>
      <c r="H9" s="101" t="n">
        <v>-4.1</v>
      </c>
      <c r="I9" s="104" t="n">
        <v>-6</v>
      </c>
      <c r="J9" s="105" t="n">
        <v>2</v>
      </c>
      <c r="K9" s="102" t="n">
        <f aca="false">L9+M9</f>
        <v>-15</v>
      </c>
      <c r="L9" s="106" t="n">
        <v>-7.8</v>
      </c>
      <c r="M9" s="107" t="n">
        <v>-7.2</v>
      </c>
      <c r="N9" s="103" t="n">
        <f aca="false">H9-K9</f>
        <v>10.9</v>
      </c>
      <c r="O9" s="108" t="n">
        <f aca="false">I9-L9</f>
        <v>1.8</v>
      </c>
      <c r="P9" s="109" t="n">
        <f aca="false">J9-M9</f>
        <v>9.2</v>
      </c>
      <c r="Q9" s="101" t="n">
        <v>-4.8</v>
      </c>
      <c r="R9" s="104" t="n">
        <v>-2.4</v>
      </c>
      <c r="S9" s="105" t="n">
        <v>-2.4</v>
      </c>
      <c r="T9" s="102" t="n">
        <f aca="false">U9+V9</f>
        <v>-11.8</v>
      </c>
      <c r="U9" s="106" t="n">
        <v>-5.1</v>
      </c>
      <c r="V9" s="107" t="n">
        <v>-6.7</v>
      </c>
      <c r="W9" s="103" t="n">
        <f aca="false">Q9-T9</f>
        <v>7</v>
      </c>
      <c r="X9" s="108" t="n">
        <f aca="false">R9-U9</f>
        <v>2.7</v>
      </c>
      <c r="Y9" s="109" t="n">
        <f aca="false">S9-V9</f>
        <v>4.3</v>
      </c>
      <c r="Z9" s="101" t="n">
        <v>-3.12</v>
      </c>
      <c r="AA9" s="104" t="n">
        <v>-5.2</v>
      </c>
      <c r="AB9" s="105" t="n">
        <v>2.08</v>
      </c>
    </row>
    <row r="10" customFormat="false" ht="16" hidden="false" customHeight="false" outlineLevel="0" collapsed="false">
      <c r="A10" s="0" t="s">
        <v>412</v>
      </c>
      <c r="B10" s="101" t="n">
        <v>-1.6</v>
      </c>
      <c r="C10" s="102" t="n">
        <v>-11.2</v>
      </c>
      <c r="D10" s="103" t="n">
        <v>9.6</v>
      </c>
      <c r="E10" s="101" t="n">
        <v>-3</v>
      </c>
      <c r="F10" s="102" t="n">
        <v>-5.9</v>
      </c>
      <c r="G10" s="103" t="n">
        <v>3</v>
      </c>
      <c r="H10" s="101" t="n">
        <v>-0.6</v>
      </c>
      <c r="I10" s="104" t="n">
        <v>-3.9</v>
      </c>
      <c r="J10" s="105" t="n">
        <v>3.2</v>
      </c>
      <c r="K10" s="102" t="n">
        <f aca="false">L10+M10</f>
        <v>-11.2</v>
      </c>
      <c r="L10" s="106" t="n">
        <v>-5.6</v>
      </c>
      <c r="M10" s="107" t="n">
        <v>-5.6</v>
      </c>
      <c r="N10" s="103" t="n">
        <f aca="false">H10-K10</f>
        <v>10.6</v>
      </c>
      <c r="O10" s="108" t="n">
        <f aca="false">I10-L10</f>
        <v>1.7</v>
      </c>
      <c r="P10" s="109" t="n">
        <f aca="false">J10-M10</f>
        <v>8.8</v>
      </c>
      <c r="Q10" s="101" t="n">
        <v>-2.8</v>
      </c>
      <c r="R10" s="104" t="n">
        <v>-1.5</v>
      </c>
      <c r="S10" s="105" t="n">
        <v>-1.3</v>
      </c>
      <c r="T10" s="102" t="n">
        <f aca="false">U10+V10</f>
        <v>-6</v>
      </c>
      <c r="U10" s="106" t="n">
        <v>-2.9</v>
      </c>
      <c r="V10" s="107" t="n">
        <v>-3.1</v>
      </c>
      <c r="W10" s="103" t="n">
        <f aca="false">Q10-T10</f>
        <v>3.2</v>
      </c>
      <c r="X10" s="108" t="n">
        <f aca="false">R10-U10</f>
        <v>1.4</v>
      </c>
      <c r="Y10" s="109" t="n">
        <f aca="false">S10-V10</f>
        <v>1.8</v>
      </c>
      <c r="Z10" s="101" t="n">
        <v>-0.7</v>
      </c>
      <c r="AA10" s="104" t="n">
        <v>-3.02</v>
      </c>
      <c r="AB10" s="105" t="n">
        <v>2.32</v>
      </c>
    </row>
    <row r="11" customFormat="false" ht="16" hidden="false" customHeight="false" outlineLevel="0" collapsed="false">
      <c r="A11" s="0" t="s">
        <v>128</v>
      </c>
      <c r="B11" s="101" t="n">
        <v>-3.5</v>
      </c>
      <c r="C11" s="102" t="n">
        <v>-11.3</v>
      </c>
      <c r="D11" s="103" t="n">
        <v>7.8</v>
      </c>
      <c r="E11" s="101" t="n">
        <v>-3.9</v>
      </c>
      <c r="F11" s="102" t="n">
        <v>-6.8</v>
      </c>
      <c r="G11" s="103" t="n">
        <v>2.9</v>
      </c>
      <c r="H11" s="101" t="n">
        <v>-2.6</v>
      </c>
      <c r="I11" s="104" t="n">
        <v>-5</v>
      </c>
      <c r="J11" s="105" t="n">
        <f aca="false">H11-I11</f>
        <v>2.4</v>
      </c>
      <c r="K11" s="102" t="n">
        <f aca="false">L11+M11</f>
        <v>-11.3</v>
      </c>
      <c r="L11" s="106" t="n">
        <v>-6.6</v>
      </c>
      <c r="M11" s="107" t="n">
        <v>-4.7</v>
      </c>
      <c r="N11" s="103" t="n">
        <f aca="false">H11-K11</f>
        <v>8.7</v>
      </c>
      <c r="O11" s="108" t="n">
        <f aca="false">I11-L11</f>
        <v>1.6</v>
      </c>
      <c r="P11" s="109" t="n">
        <f aca="false">J11-M11</f>
        <v>7.1</v>
      </c>
      <c r="Q11" s="101" t="n">
        <v>-4.1</v>
      </c>
      <c r="R11" s="104" t="n">
        <v>-2.2</v>
      </c>
      <c r="S11" s="105" t="n">
        <v>-1.9</v>
      </c>
      <c r="T11" s="102" t="n">
        <f aca="false">U11+V11</f>
        <v>-6.7</v>
      </c>
      <c r="U11" s="106" t="n">
        <v>-3.8</v>
      </c>
      <c r="V11" s="107" t="n">
        <v>-2.9</v>
      </c>
      <c r="W11" s="103" t="n">
        <f aca="false">Q11-T11</f>
        <v>2.6</v>
      </c>
      <c r="X11" s="108" t="n">
        <f aca="false">R11-U11</f>
        <v>1.6</v>
      </c>
      <c r="Y11" s="109" t="n">
        <f aca="false">S11-V11</f>
        <v>1</v>
      </c>
      <c r="Z11" s="101" t="n">
        <v>-2.07</v>
      </c>
      <c r="AA11" s="104" t="n">
        <v>-3.3</v>
      </c>
      <c r="AB11" s="105" t="n">
        <v>1.23</v>
      </c>
    </row>
    <row r="12" customFormat="false" ht="16" hidden="false" customHeight="false" outlineLevel="0" collapsed="false">
      <c r="A12" s="0" t="s">
        <v>129</v>
      </c>
      <c r="B12" s="101" t="n">
        <v>-3.1</v>
      </c>
      <c r="C12" s="102" t="n">
        <v>-11.7</v>
      </c>
      <c r="D12" s="103" t="n">
        <v>8.6</v>
      </c>
      <c r="E12" s="101" t="n">
        <v>-4.3</v>
      </c>
      <c r="F12" s="102" t="n">
        <v>-7.3</v>
      </c>
      <c r="G12" s="103" t="n">
        <v>3</v>
      </c>
      <c r="H12" s="101" t="n">
        <v>-1.9</v>
      </c>
      <c r="I12" s="104" t="n">
        <v>-4.6</v>
      </c>
      <c r="J12" s="105" t="n">
        <v>2.6</v>
      </c>
      <c r="K12" s="102" t="n">
        <f aca="false">L12+M12</f>
        <v>-11.6</v>
      </c>
      <c r="L12" s="106" t="n">
        <v>-6</v>
      </c>
      <c r="M12" s="107" t="n">
        <v>-5.6</v>
      </c>
      <c r="N12" s="103" t="n">
        <f aca="false">H12-K12</f>
        <v>9.7</v>
      </c>
      <c r="O12" s="108" t="n">
        <f aca="false">I12-L12</f>
        <v>1.4</v>
      </c>
      <c r="P12" s="109" t="n">
        <f aca="false">J12-M12</f>
        <v>8.2</v>
      </c>
      <c r="Q12" s="101" t="n">
        <v>-4.3</v>
      </c>
      <c r="R12" s="104" t="n">
        <v>-2.7</v>
      </c>
      <c r="S12" s="105" t="n">
        <v>-1.6</v>
      </c>
      <c r="T12" s="102" t="n">
        <f aca="false">U12+V12</f>
        <v>-7.3</v>
      </c>
      <c r="U12" s="106" t="n">
        <v>-3.4</v>
      </c>
      <c r="V12" s="107" t="n">
        <v>-3.9</v>
      </c>
      <c r="W12" s="103" t="n">
        <f aca="false">Q12-T12</f>
        <v>3</v>
      </c>
      <c r="X12" s="108" t="n">
        <f aca="false">R12-U12</f>
        <v>0.7</v>
      </c>
      <c r="Y12" s="109" t="n">
        <f aca="false">S12-V12</f>
        <v>2.3</v>
      </c>
      <c r="Z12" s="101" t="n">
        <v>-1.78</v>
      </c>
      <c r="AA12" s="104" t="n">
        <v>-2.8</v>
      </c>
      <c r="AB12" s="105" t="n">
        <v>1.02</v>
      </c>
    </row>
    <row r="13" customFormat="false" ht="16" hidden="false" customHeight="false" outlineLevel="0" collapsed="false">
      <c r="A13" s="0" t="s">
        <v>109</v>
      </c>
      <c r="B13" s="101" t="n">
        <v>-4.4</v>
      </c>
      <c r="C13" s="102" t="n">
        <v>-13.3</v>
      </c>
      <c r="D13" s="103" t="n">
        <v>8.9</v>
      </c>
      <c r="E13" s="101" t="n">
        <v>-4.7</v>
      </c>
      <c r="F13" s="102" t="n">
        <v>-9.6</v>
      </c>
      <c r="G13" s="103" t="n">
        <v>4.9</v>
      </c>
      <c r="H13" s="101" t="n">
        <v>-4.7</v>
      </c>
      <c r="I13" s="104" t="n">
        <v>-6.2</v>
      </c>
      <c r="J13" s="105" t="n">
        <f aca="false">H13-I13</f>
        <v>1.5</v>
      </c>
      <c r="K13" s="102" t="n">
        <f aca="false">L13+M13</f>
        <v>-13.2</v>
      </c>
      <c r="L13" s="106" t="n">
        <v>-8.1</v>
      </c>
      <c r="M13" s="107" t="n">
        <v>-5.1</v>
      </c>
      <c r="N13" s="103" t="n">
        <f aca="false">H13-K13</f>
        <v>8.5</v>
      </c>
      <c r="O13" s="108" t="n">
        <f aca="false">I13-L13</f>
        <v>1.9</v>
      </c>
      <c r="P13" s="109" t="n">
        <f aca="false">J13-M13</f>
        <v>6.6</v>
      </c>
      <c r="Q13" s="101" t="n">
        <v>-5.7</v>
      </c>
      <c r="R13" s="104" t="n">
        <v>-3.3</v>
      </c>
      <c r="S13" s="105" t="n">
        <v>-2.4</v>
      </c>
      <c r="T13" s="102" t="n">
        <f aca="false">U13+V13</f>
        <v>-9.6</v>
      </c>
      <c r="U13" s="106" t="n">
        <v>-5.5</v>
      </c>
      <c r="V13" s="107" t="n">
        <v>-4.1</v>
      </c>
      <c r="W13" s="103" t="n">
        <f aca="false">Q13-T13</f>
        <v>3.9</v>
      </c>
      <c r="X13" s="108" t="n">
        <f aca="false">R13-U13</f>
        <v>2.2</v>
      </c>
      <c r="Y13" s="109" t="n">
        <f aca="false">S13-V13</f>
        <v>1.7</v>
      </c>
      <c r="Z13" s="101" t="n">
        <v>-3.05</v>
      </c>
      <c r="AA13" s="104" t="n">
        <v>-4.83</v>
      </c>
      <c r="AB13" s="105" t="n">
        <v>1.78</v>
      </c>
    </row>
    <row r="14" customFormat="false" ht="16" hidden="false" customHeight="false" outlineLevel="0" collapsed="false">
      <c r="A14" s="0" t="s">
        <v>102</v>
      </c>
      <c r="B14" s="101" t="n">
        <v>-4.3</v>
      </c>
      <c r="C14" s="102" t="n">
        <v>-14.1</v>
      </c>
      <c r="D14" s="103" t="n">
        <v>9.8</v>
      </c>
      <c r="E14" s="101" t="n">
        <v>-5.4</v>
      </c>
      <c r="F14" s="102" t="n">
        <v>-10.8</v>
      </c>
      <c r="G14" s="103" t="n">
        <v>5.4</v>
      </c>
      <c r="H14" s="101" t="n">
        <v>-4.6</v>
      </c>
      <c r="I14" s="104" t="n">
        <v>-6.4</v>
      </c>
      <c r="J14" s="105" t="n">
        <f aca="false">H14-I14</f>
        <v>1.8</v>
      </c>
      <c r="K14" s="102" t="n">
        <f aca="false">L14+M14</f>
        <v>-14.2</v>
      </c>
      <c r="L14" s="106" t="n">
        <v>-8.6</v>
      </c>
      <c r="M14" s="107" t="n">
        <v>-5.6</v>
      </c>
      <c r="N14" s="103" t="n">
        <f aca="false">H14-K14</f>
        <v>9.6</v>
      </c>
      <c r="O14" s="108" t="n">
        <f aca="false">I14-L14</f>
        <v>2.2</v>
      </c>
      <c r="P14" s="109" t="n">
        <f aca="false">J14-M14</f>
        <v>7.4</v>
      </c>
      <c r="Q14" s="101" t="n">
        <v>-6.3</v>
      </c>
      <c r="R14" s="104" t="n">
        <v>-3.8</v>
      </c>
      <c r="S14" s="105" t="n">
        <v>-2.5</v>
      </c>
      <c r="T14" s="102" t="n">
        <f aca="false">U14+V14</f>
        <v>-10.8</v>
      </c>
      <c r="U14" s="106" t="n">
        <v>-5.2</v>
      </c>
      <c r="V14" s="107" t="n">
        <v>-5.6</v>
      </c>
      <c r="W14" s="103" t="n">
        <f aca="false">Q14-T14</f>
        <v>4.5</v>
      </c>
      <c r="X14" s="108" t="n">
        <f aca="false">R14-U14</f>
        <v>1.4</v>
      </c>
      <c r="Y14" s="109" t="n">
        <f aca="false">S14-V14</f>
        <v>3.1</v>
      </c>
      <c r="Z14" s="101" t="n">
        <v>-2.82</v>
      </c>
      <c r="AA14" s="104" t="n">
        <v>-5.11</v>
      </c>
      <c r="AB14" s="105" t="n">
        <v>2.29</v>
      </c>
    </row>
    <row r="15" customFormat="false" ht="16" hidden="false" customHeight="false" outlineLevel="0" collapsed="false">
      <c r="A15" s="0" t="s">
        <v>108</v>
      </c>
      <c r="B15" s="101" t="n">
        <v>-4.1</v>
      </c>
      <c r="C15" s="102" t="n">
        <v>-14.9</v>
      </c>
      <c r="D15" s="103" t="n">
        <v>10.8</v>
      </c>
      <c r="E15" s="101" t="n">
        <v>-5.5</v>
      </c>
      <c r="F15" s="102" t="n">
        <v>-12</v>
      </c>
      <c r="G15" s="103" t="n">
        <v>6.5</v>
      </c>
      <c r="H15" s="101" t="n">
        <v>-4.6</v>
      </c>
      <c r="I15" s="104" t="n">
        <v>-6.7</v>
      </c>
      <c r="J15" s="105" t="n">
        <f aca="false">H15-I15</f>
        <v>2.1</v>
      </c>
      <c r="K15" s="102" t="n">
        <f aca="false">L15+M15</f>
        <v>-14.9</v>
      </c>
      <c r="L15" s="106" t="n">
        <v>-9</v>
      </c>
      <c r="M15" s="107" t="n">
        <v>-5.9</v>
      </c>
      <c r="N15" s="103" t="n">
        <f aca="false">H15-K15</f>
        <v>10.3</v>
      </c>
      <c r="O15" s="108" t="n">
        <f aca="false">I15-L15</f>
        <v>2.3</v>
      </c>
      <c r="P15" s="109" t="n">
        <f aca="false">J15-M15</f>
        <v>8</v>
      </c>
      <c r="Q15" s="101" t="n">
        <v>-6.9</v>
      </c>
      <c r="R15" s="104" t="n">
        <v>-4.4</v>
      </c>
      <c r="S15" s="105" t="n">
        <v>-2.5</v>
      </c>
      <c r="T15" s="102" t="n">
        <f aca="false">U15+V15</f>
        <v>-12</v>
      </c>
      <c r="U15" s="106" t="n">
        <v>-5.4</v>
      </c>
      <c r="V15" s="107" t="n">
        <v>-6.6</v>
      </c>
      <c r="W15" s="103" t="n">
        <f aca="false">Q15-T15</f>
        <v>5.1</v>
      </c>
      <c r="X15" s="108" t="n">
        <f aca="false">R15-U15</f>
        <v>1</v>
      </c>
      <c r="Y15" s="109" t="n">
        <f aca="false">S15-V15</f>
        <v>4.1</v>
      </c>
      <c r="Z15" s="101" t="n">
        <v>-2.99</v>
      </c>
      <c r="AA15" s="104" t="n">
        <v>-5.12</v>
      </c>
      <c r="AB15" s="105" t="n">
        <v>2.13</v>
      </c>
    </row>
    <row r="16" customFormat="false" ht="16" hidden="false" customHeight="false" outlineLevel="0" collapsed="false">
      <c r="A16" s="0" t="s">
        <v>84</v>
      </c>
      <c r="B16" s="101" t="n">
        <v>-4.1</v>
      </c>
      <c r="C16" s="102" t="n">
        <v>-15.6</v>
      </c>
      <c r="D16" s="103" t="n">
        <v>11.5</v>
      </c>
      <c r="E16" s="101" t="n">
        <v>-4.8</v>
      </c>
      <c r="F16" s="102" t="n">
        <v>-10.2</v>
      </c>
      <c r="G16" s="103" t="n">
        <v>5.4</v>
      </c>
      <c r="H16" s="101" t="n">
        <v>-2.6</v>
      </c>
      <c r="I16" s="104" t="n">
        <v>-4.7</v>
      </c>
      <c r="J16" s="105" t="n">
        <f aca="false">H16-I16</f>
        <v>2.1</v>
      </c>
      <c r="K16" s="102" t="n">
        <f aca="false">L16+M16</f>
        <v>-15.6</v>
      </c>
      <c r="L16" s="106" t="n">
        <v>-6.5</v>
      </c>
      <c r="M16" s="107" t="n">
        <v>-9.1</v>
      </c>
      <c r="N16" s="103" t="n">
        <f aca="false">H16-K16</f>
        <v>13</v>
      </c>
      <c r="O16" s="108" t="n">
        <f aca="false">I16-L16</f>
        <v>1.8</v>
      </c>
      <c r="P16" s="109" t="n">
        <f aca="false">J16-M16</f>
        <v>11.2</v>
      </c>
      <c r="Q16" s="101" t="n">
        <v>-4.3</v>
      </c>
      <c r="R16" s="104" t="n">
        <v>-2.9</v>
      </c>
      <c r="S16" s="105" t="n">
        <v>-1.4</v>
      </c>
      <c r="T16" s="102" t="n">
        <f aca="false">U16+V16</f>
        <v>-10.2</v>
      </c>
      <c r="U16" s="106" t="n">
        <v>-3.4</v>
      </c>
      <c r="V16" s="107" t="n">
        <v>-6.8</v>
      </c>
      <c r="W16" s="103" t="n">
        <f aca="false">Q16-T16</f>
        <v>5.9</v>
      </c>
      <c r="X16" s="108" t="n">
        <f aca="false">R16-U16</f>
        <v>0.5</v>
      </c>
      <c r="Y16" s="109" t="n">
        <f aca="false">S16-V16</f>
        <v>5.4</v>
      </c>
      <c r="Z16" s="101" t="n">
        <v>-2.72</v>
      </c>
      <c r="AA16" s="104" t="n">
        <v>-4.93</v>
      </c>
      <c r="AB16" s="105" t="n">
        <v>2.21</v>
      </c>
    </row>
    <row r="17" customFormat="false" ht="16" hidden="false" customHeight="false" outlineLevel="0" collapsed="false">
      <c r="A17" s="0" t="s">
        <v>82</v>
      </c>
      <c r="B17" s="101" t="n">
        <v>-3.3</v>
      </c>
      <c r="C17" s="102" t="n">
        <v>-18.2</v>
      </c>
      <c r="D17" s="103" t="n">
        <v>14.9</v>
      </c>
      <c r="E17" s="101" t="n">
        <v>-5.4</v>
      </c>
      <c r="F17" s="102" t="n">
        <v>-14.4</v>
      </c>
      <c r="G17" s="103" t="n">
        <v>9</v>
      </c>
      <c r="H17" s="101" t="n">
        <v>-2.6</v>
      </c>
      <c r="I17" s="104" t="n">
        <v>-5.9</v>
      </c>
      <c r="J17" s="105" t="n">
        <f aca="false">H17-I17</f>
        <v>3.3</v>
      </c>
      <c r="K17" s="102" t="n">
        <f aca="false">L17+M17</f>
        <v>-18.2</v>
      </c>
      <c r="L17" s="106" t="n">
        <v>-8.1</v>
      </c>
      <c r="M17" s="107" t="n">
        <v>-10.1</v>
      </c>
      <c r="N17" s="103" t="n">
        <f aca="false">H17-K17</f>
        <v>15.6</v>
      </c>
      <c r="O17" s="108" t="n">
        <f aca="false">I17-L17</f>
        <v>2.2</v>
      </c>
      <c r="P17" s="109" t="n">
        <f aca="false">J17-M17</f>
        <v>13.4</v>
      </c>
      <c r="Q17" s="101" t="n">
        <v>-6.6</v>
      </c>
      <c r="R17" s="104" t="n">
        <v>-5.1</v>
      </c>
      <c r="S17" s="105" t="n">
        <v>-1.5</v>
      </c>
      <c r="T17" s="102" t="n">
        <f aca="false">U17+V17</f>
        <v>-14.4</v>
      </c>
      <c r="U17" s="106" t="n">
        <v>-3.3</v>
      </c>
      <c r="V17" s="107" t="n">
        <v>-11.1</v>
      </c>
      <c r="W17" s="103" t="n">
        <f aca="false">Q17-T17</f>
        <v>7.8</v>
      </c>
      <c r="X17" s="108" t="n">
        <f aca="false">R17-U17</f>
        <v>-1.8</v>
      </c>
      <c r="Y17" s="109" t="n">
        <f aca="false">S17-V17</f>
        <v>9.6</v>
      </c>
      <c r="Z17" s="101" t="n">
        <v>-1.63</v>
      </c>
      <c r="AA17" s="104" t="n">
        <v>-4.71</v>
      </c>
      <c r="AB17" s="105" t="n">
        <v>3.08</v>
      </c>
    </row>
    <row r="18" customFormat="false" ht="16" hidden="false" customHeight="false" outlineLevel="0" collapsed="false">
      <c r="A18" s="0" t="s">
        <v>100</v>
      </c>
      <c r="B18" s="101" t="n">
        <v>-7.2</v>
      </c>
      <c r="C18" s="102" t="n">
        <v>-16.6</v>
      </c>
      <c r="D18" s="103" t="n">
        <v>9.4</v>
      </c>
      <c r="E18" s="101" t="n">
        <v>-6</v>
      </c>
      <c r="F18" s="102" t="n">
        <v>-11.2</v>
      </c>
      <c r="G18" s="103" t="n">
        <v>5.2</v>
      </c>
      <c r="H18" s="101" t="n">
        <v>-4.5</v>
      </c>
      <c r="I18" s="104" t="n">
        <v>-7</v>
      </c>
      <c r="J18" s="105" t="n">
        <f aca="false">H18-I18</f>
        <v>2.5</v>
      </c>
      <c r="K18" s="102" t="n">
        <f aca="false">L18+M18</f>
        <v>-16.6</v>
      </c>
      <c r="L18" s="106" t="n">
        <v>-9</v>
      </c>
      <c r="M18" s="107" t="n">
        <v>-7.6</v>
      </c>
      <c r="N18" s="103" t="n">
        <f aca="false">H18-K18</f>
        <v>12.1</v>
      </c>
      <c r="O18" s="108" t="n">
        <f aca="false">I18-L18</f>
        <v>2</v>
      </c>
      <c r="P18" s="109" t="n">
        <f aca="false">J18-M18</f>
        <v>10.1</v>
      </c>
      <c r="Q18" s="101" t="n">
        <v>-6</v>
      </c>
      <c r="R18" s="104" t="n">
        <v>-3.3</v>
      </c>
      <c r="S18" s="105" t="n">
        <v>-2.7</v>
      </c>
      <c r="T18" s="102" t="n">
        <f aca="false">U18+V18</f>
        <v>-11.2</v>
      </c>
      <c r="U18" s="106" t="n">
        <v>-5.6</v>
      </c>
      <c r="V18" s="107" t="n">
        <v>-5.6</v>
      </c>
      <c r="W18" s="103" t="n">
        <f aca="false">Q18-T18</f>
        <v>5.2</v>
      </c>
      <c r="X18" s="108" t="n">
        <f aca="false">R18-U18</f>
        <v>2.3</v>
      </c>
      <c r="Y18" s="109" t="n">
        <f aca="false">S18-V18</f>
        <v>2.9</v>
      </c>
      <c r="Z18" s="101" t="n">
        <v>-6.28</v>
      </c>
      <c r="AA18" s="104" t="n">
        <v>-6.62</v>
      </c>
      <c r="AB18" s="105" t="n">
        <v>0.34</v>
      </c>
    </row>
    <row r="19" customFormat="false" ht="16" hidden="false" customHeight="false" outlineLevel="0" collapsed="false">
      <c r="A19" s="0" t="s">
        <v>119</v>
      </c>
      <c r="B19" s="101" t="n">
        <v>-5.1</v>
      </c>
      <c r="C19" s="102" t="n">
        <v>-15.6</v>
      </c>
      <c r="D19" s="103" t="n">
        <v>10.5</v>
      </c>
      <c r="E19" s="101" t="n">
        <v>-5.5</v>
      </c>
      <c r="F19" s="102" t="n">
        <v>-11.7</v>
      </c>
      <c r="G19" s="103" t="n">
        <v>6.2</v>
      </c>
      <c r="H19" s="101" t="n">
        <v>-3.3</v>
      </c>
      <c r="I19" s="104" t="n">
        <v>-4.8</v>
      </c>
      <c r="J19" s="105" t="n">
        <f aca="false">H19-I19</f>
        <v>1.5</v>
      </c>
      <c r="K19" s="102" t="n">
        <f aca="false">L19+M19</f>
        <v>-15.7</v>
      </c>
      <c r="L19" s="106" t="n">
        <v>-6.8</v>
      </c>
      <c r="M19" s="107" t="n">
        <v>-8.9</v>
      </c>
      <c r="N19" s="103" t="n">
        <f aca="false">H19-K19</f>
        <v>12.4</v>
      </c>
      <c r="O19" s="108" t="n">
        <f aca="false">I19-L19</f>
        <v>2</v>
      </c>
      <c r="P19" s="109" t="n">
        <f aca="false">J19-M19</f>
        <v>10.4</v>
      </c>
      <c r="Q19" s="101" t="n">
        <v>-5.4</v>
      </c>
      <c r="R19" s="104" t="n">
        <v>-4</v>
      </c>
      <c r="S19" s="105" t="n">
        <v>-1.4</v>
      </c>
      <c r="T19" s="102" t="n">
        <f aca="false">U19+V19</f>
        <v>-11.7</v>
      </c>
      <c r="U19" s="106" t="n">
        <v>-3.1</v>
      </c>
      <c r="V19" s="107" t="n">
        <v>-8.6</v>
      </c>
      <c r="W19" s="103" t="n">
        <f aca="false">Q19-T19</f>
        <v>6.3</v>
      </c>
      <c r="X19" s="108" t="n">
        <f aca="false">R19-U19</f>
        <v>-0.9</v>
      </c>
      <c r="Y19" s="109" t="n">
        <f aca="false">S19-V19</f>
        <v>7.2</v>
      </c>
      <c r="Z19" s="101" t="n">
        <v>-3.46</v>
      </c>
      <c r="AA19" s="104" t="n">
        <v>-4.68</v>
      </c>
      <c r="AB19" s="105" t="n">
        <v>1.22</v>
      </c>
    </row>
    <row r="20" customFormat="false" ht="16" hidden="false" customHeight="true" outlineLevel="0" collapsed="false">
      <c r="B20" s="110" t="s">
        <v>573</v>
      </c>
      <c r="C20" s="110"/>
      <c r="D20" s="110"/>
      <c r="E20" s="111"/>
      <c r="F20" s="111"/>
      <c r="G20" s="111"/>
    </row>
  </sheetData>
  <mergeCells count="6">
    <mergeCell ref="B1:D1"/>
    <mergeCell ref="E1:G1"/>
    <mergeCell ref="H1:P1"/>
    <mergeCell ref="Q1:Y1"/>
    <mergeCell ref="Z1:AB1"/>
    <mergeCell ref="B20:D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7"/>
  <sheetViews>
    <sheetView windowProtection="true" showFormulas="false" showGridLines="true" showRowColHeaders="true" showZeros="true" rightToLeft="false" tabSelected="false" showOutlineSymbols="true" defaultGridColor="true" view="normal" topLeftCell="A68" colorId="64" zoomScale="65" zoomScaleNormal="65" zoomScalePageLayoutView="100" workbookViewId="0">
      <pane xSplit="1" ySplit="0" topLeftCell="B68" activePane="topRight" state="frozen"/>
      <selection pane="topLeft" activeCell="A68" activeCellId="0" sqref="A68"/>
      <selection pane="topRight" activeCell="D41" activeCellId="0" sqref="D41"/>
    </sheetView>
  </sheetViews>
  <sheetFormatPr defaultRowHeight="16"/>
  <cols>
    <col collapsed="false" hidden="false" max="2" min="1" style="0" width="25.8703703703704"/>
    <col collapsed="false" hidden="false" max="4" min="3" style="14" width="19.9925925925926"/>
    <col collapsed="false" hidden="false" max="5" min="5" style="14" width="11.0740740740741"/>
    <col collapsed="false" hidden="false" max="1025" min="6" style="0" width="10.6814814814815"/>
  </cols>
  <sheetData>
    <row r="1" customFormat="false" ht="19" hidden="false" customHeight="false" outlineLevel="0" collapsed="false">
      <c r="A1" s="112" t="s">
        <v>131</v>
      </c>
      <c r="B1" s="112"/>
      <c r="C1" s="113" t="s">
        <v>574</v>
      </c>
      <c r="D1" s="113"/>
      <c r="E1" s="0"/>
    </row>
    <row r="2" customFormat="false" ht="21" hidden="false" customHeight="false" outlineLevel="0" collapsed="false">
      <c r="A2" s="114" t="s">
        <v>575</v>
      </c>
      <c r="B2" s="114" t="s">
        <v>576</v>
      </c>
      <c r="C2" s="115" t="s">
        <v>577</v>
      </c>
      <c r="D2" s="115" t="s">
        <v>578</v>
      </c>
      <c r="E2" s="116" t="s">
        <v>579</v>
      </c>
    </row>
    <row r="3" customFormat="false" ht="16" hidden="false" customHeight="false" outlineLevel="0" collapsed="false">
      <c r="A3" s="117" t="s">
        <v>56</v>
      </c>
      <c r="B3" s="118" t="s">
        <v>580</v>
      </c>
      <c r="C3" s="75" t="n">
        <f aca="false">VLOOKUP(A3,dG!$A$1:$F$512,2,0)*4.184</f>
        <v>8.32616</v>
      </c>
      <c r="D3" s="119" t="n">
        <v>8.37</v>
      </c>
      <c r="E3" s="120" t="n">
        <f aca="false">D3-C3</f>
        <v>0.0438399999999994</v>
      </c>
    </row>
    <row r="4" customFormat="false" ht="16" hidden="false" customHeight="false" outlineLevel="0" collapsed="false">
      <c r="A4" s="117" t="s">
        <v>41</v>
      </c>
      <c r="B4" s="118" t="s">
        <v>581</v>
      </c>
      <c r="C4" s="75" t="n">
        <f aca="false">VLOOKUP(A4,dG!$A$1:$F$512,2,0)*4.184</f>
        <v>7.65672</v>
      </c>
      <c r="D4" s="119" t="n">
        <v>7.66</v>
      </c>
      <c r="E4" s="120" t="n">
        <f aca="false">D4-C4</f>
        <v>0.00327999999999928</v>
      </c>
    </row>
    <row r="5" customFormat="false" ht="16" hidden="false" customHeight="false" outlineLevel="0" collapsed="false">
      <c r="A5" s="117" t="s">
        <v>78</v>
      </c>
      <c r="B5" s="118" t="s">
        <v>582</v>
      </c>
      <c r="C5" s="75" t="n">
        <f aca="false">VLOOKUP(A5,dG!$A$1:$F$512,2,0)*4.184</f>
        <v>8.20064</v>
      </c>
      <c r="D5" s="119" t="n">
        <v>8.18</v>
      </c>
      <c r="E5" s="120" t="n">
        <f aca="false">D5-C5</f>
        <v>-0.0206400000000002</v>
      </c>
    </row>
    <row r="6" customFormat="false" ht="16" hidden="false" customHeight="false" outlineLevel="0" collapsed="false">
      <c r="A6" s="117" t="s">
        <v>60</v>
      </c>
      <c r="B6" s="118" t="s">
        <v>583</v>
      </c>
      <c r="C6" s="75" t="n">
        <f aca="false">VLOOKUP(A6,dG!$A$1:$F$512,2,0)*4.184</f>
        <v>8.66088</v>
      </c>
      <c r="D6" s="119" t="n">
        <v>8.7</v>
      </c>
      <c r="E6" s="120" t="n">
        <f aca="false">D6-C6</f>
        <v>0.0391200000000005</v>
      </c>
    </row>
    <row r="7" customFormat="false" ht="16" hidden="false" customHeight="false" outlineLevel="0" collapsed="false">
      <c r="A7" s="117" t="s">
        <v>14</v>
      </c>
      <c r="B7" s="118" t="s">
        <v>584</v>
      </c>
      <c r="C7" s="75" t="n">
        <f aca="false">VLOOKUP(A7,dG!$A$1:$F$512,2,0)*4.184</f>
        <v>9.70688</v>
      </c>
      <c r="D7" s="119" t="n">
        <v>9.7</v>
      </c>
      <c r="E7" s="120" t="n">
        <f aca="false">D7-C7</f>
        <v>-0.00688000000000066</v>
      </c>
    </row>
    <row r="8" customFormat="false" ht="16" hidden="false" customHeight="false" outlineLevel="0" collapsed="false">
      <c r="A8" s="117" t="s">
        <v>63</v>
      </c>
      <c r="B8" s="121" t="s">
        <v>585</v>
      </c>
      <c r="C8" s="75" t="n">
        <f aca="false">VLOOKUP(A8,dG!$A$1:$F$512,2,0)*4.184</f>
        <v>9.70688</v>
      </c>
      <c r="D8" s="119" t="n">
        <v>9.76</v>
      </c>
      <c r="E8" s="120" t="n">
        <f aca="false">D8-C8</f>
        <v>0.0531199999999998</v>
      </c>
    </row>
    <row r="9" customFormat="false" ht="16" hidden="false" customHeight="false" outlineLevel="0" collapsed="false">
      <c r="A9" s="117" t="s">
        <v>147</v>
      </c>
      <c r="B9" s="121" t="s">
        <v>586</v>
      </c>
      <c r="C9" s="75" t="n">
        <f aca="false">VLOOKUP(A9,dG!$A$1:$F$512,2,0)*4.184</f>
        <v>9.95792</v>
      </c>
      <c r="D9" s="119" t="n">
        <v>9.97</v>
      </c>
      <c r="E9" s="120" t="n">
        <f aca="false">D9-C9</f>
        <v>0.012080000000001</v>
      </c>
    </row>
    <row r="10" customFormat="false" ht="16" hidden="false" customHeight="false" outlineLevel="0" collapsed="false">
      <c r="A10" s="117" t="s">
        <v>16</v>
      </c>
      <c r="B10" s="121" t="s">
        <v>587</v>
      </c>
      <c r="C10" s="75" t="n">
        <f aca="false">VLOOKUP(A10,dG!$A$1:$F$512,2,0)*4.184</f>
        <v>10.50184</v>
      </c>
      <c r="D10" s="119" t="n">
        <v>10.46</v>
      </c>
      <c r="E10" s="120" t="n">
        <f aca="false">D10-C10</f>
        <v>-0.0418399999999988</v>
      </c>
    </row>
    <row r="11" customFormat="false" ht="16" hidden="false" customHeight="false" outlineLevel="0" collapsed="false">
      <c r="A11" s="117" t="s">
        <v>62</v>
      </c>
      <c r="B11" s="121" t="s">
        <v>588</v>
      </c>
      <c r="C11" s="75" t="n">
        <f aca="false">VLOOKUP(A11,dG!$A$1:$F$512,2,0)*4.184</f>
        <v>10.37632</v>
      </c>
      <c r="D11" s="119" t="n">
        <v>10.4</v>
      </c>
      <c r="E11" s="120" t="n">
        <f aca="false">D11-C11</f>
        <v>0.0236800000000006</v>
      </c>
    </row>
    <row r="12" customFormat="false" ht="16" hidden="false" customHeight="false" outlineLevel="0" collapsed="false">
      <c r="A12" s="117" t="s">
        <v>150</v>
      </c>
      <c r="B12" s="121" t="s">
        <v>589</v>
      </c>
      <c r="C12" s="75" t="n">
        <f aca="false">VLOOKUP(A12,dG!$A$1:$F$512,2,0)*4.184</f>
        <v>10.50184</v>
      </c>
      <c r="D12" s="119" t="n">
        <v>10.55</v>
      </c>
      <c r="E12" s="120" t="n">
        <f aca="false">D12-C12</f>
        <v>0.0481600000000011</v>
      </c>
    </row>
    <row r="13" customFormat="false" ht="16" hidden="false" customHeight="false" outlineLevel="0" collapsed="false">
      <c r="A13" s="117" t="s">
        <v>347</v>
      </c>
      <c r="B13" s="121" t="s">
        <v>590</v>
      </c>
      <c r="C13" s="75" t="n">
        <f aca="false">VLOOKUP(A13,dG!$A$1:$F$512,2,0)*4.184</f>
        <v>10.50184</v>
      </c>
      <c r="D13" s="119" t="n">
        <v>10.5</v>
      </c>
      <c r="E13" s="120" t="n">
        <f aca="false">D13-C13</f>
        <v>-0.00183999999999962</v>
      </c>
    </row>
    <row r="14" customFormat="false" ht="16" hidden="false" customHeight="false" outlineLevel="0" collapsed="false">
      <c r="A14" s="117" t="s">
        <v>314</v>
      </c>
      <c r="B14" s="121" t="s">
        <v>591</v>
      </c>
      <c r="C14" s="75" t="n">
        <f aca="false">VLOOKUP(A14,dG!$A$1:$F$512,2,0)*4.184</f>
        <v>10.50184</v>
      </c>
      <c r="D14" s="119" t="n">
        <v>10.85</v>
      </c>
      <c r="E14" s="120" t="n">
        <f aca="false">D14-C14</f>
        <v>0.34816</v>
      </c>
    </row>
    <row r="15" customFormat="false" ht="16" hidden="false" customHeight="false" outlineLevel="0" collapsed="false">
      <c r="A15" s="117" t="s">
        <v>144</v>
      </c>
      <c r="B15" s="121" t="s">
        <v>592</v>
      </c>
      <c r="C15" s="75" t="n">
        <f aca="false">VLOOKUP(A15,dG!$A$1:$F$512,2,0)*4.184</f>
        <v>11.17128</v>
      </c>
      <c r="D15" s="119" t="n">
        <v>10.96</v>
      </c>
      <c r="E15" s="120" t="n">
        <f aca="false">D15-C15</f>
        <v>-0.211279999999999</v>
      </c>
    </row>
    <row r="16" customFormat="false" ht="16" hidden="false" customHeight="false" outlineLevel="0" collapsed="false">
      <c r="A16" s="117" t="s">
        <v>323</v>
      </c>
      <c r="B16" s="121" t="s">
        <v>593</v>
      </c>
      <c r="C16" s="75" t="n">
        <f aca="false">VLOOKUP(A16,dG!$A$1:$F$512,2,0)*4.184</f>
        <v>11.84072</v>
      </c>
      <c r="D16" s="119" t="n">
        <v>12.04</v>
      </c>
      <c r="E16" s="120" t="n">
        <f aca="false">D16-C16</f>
        <v>0.199279999999998</v>
      </c>
    </row>
    <row r="17" customFormat="false" ht="16" hidden="false" customHeight="false" outlineLevel="0" collapsed="false">
      <c r="A17" s="117" t="s">
        <v>146</v>
      </c>
      <c r="B17" s="121" t="s">
        <v>594</v>
      </c>
      <c r="C17" s="75" t="n">
        <f aca="false">VLOOKUP(A17,dG!$A$1:$F$512,2,0)*4.184</f>
        <v>12.04992</v>
      </c>
      <c r="D17" s="119" t="n">
        <v>12.1</v>
      </c>
      <c r="E17" s="120" t="n">
        <f aca="false">D17-C17</f>
        <v>0.0500799999999995</v>
      </c>
    </row>
    <row r="18" customFormat="false" ht="16" hidden="false" customHeight="false" outlineLevel="0" collapsed="false">
      <c r="A18" s="117" t="s">
        <v>316</v>
      </c>
      <c r="B18" s="121" t="s">
        <v>595</v>
      </c>
      <c r="C18" s="75" t="n">
        <f aca="false">VLOOKUP(A18,dG!$A$1:$F$512,2,0)*4.184</f>
        <v>12.09176</v>
      </c>
      <c r="D18" s="119" t="n">
        <v>11.93</v>
      </c>
      <c r="E18" s="120" t="n">
        <f aca="false">D18-C18</f>
        <v>-0.161760000000001</v>
      </c>
    </row>
    <row r="19" customFormat="false" ht="16" hidden="false" customHeight="false" outlineLevel="0" collapsed="false">
      <c r="A19" s="117" t="s">
        <v>317</v>
      </c>
      <c r="B19" s="121" t="s">
        <v>596</v>
      </c>
      <c r="C19" s="75" t="n">
        <f aca="false">VLOOKUP(A19,dG!$A$1:$F$512,2,0)*4.184</f>
        <v>12.25912</v>
      </c>
      <c r="D19" s="119" t="n">
        <v>11.39</v>
      </c>
      <c r="E19" s="120" t="n">
        <f aca="false">D19-C19</f>
        <v>-0.869120000000001</v>
      </c>
    </row>
    <row r="20" customFormat="false" ht="16" hidden="false" customHeight="false" outlineLevel="0" collapsed="false">
      <c r="A20" s="117" t="s">
        <v>30</v>
      </c>
      <c r="B20" s="121" t="s">
        <v>597</v>
      </c>
      <c r="C20" s="75" t="n">
        <f aca="false">VLOOKUP(A20,dG!$A$1:$F$512,2,0)*4.184</f>
        <v>3.138</v>
      </c>
      <c r="D20" s="119" t="n">
        <v>3.13</v>
      </c>
      <c r="E20" s="120" t="n">
        <f aca="false">D20-C20</f>
        <v>-0.00800000000000001</v>
      </c>
    </row>
    <row r="21" customFormat="false" ht="16" hidden="false" customHeight="false" outlineLevel="0" collapsed="false">
      <c r="A21" s="117" t="s">
        <v>182</v>
      </c>
      <c r="B21" s="121" t="s">
        <v>598</v>
      </c>
      <c r="C21" s="75" t="n">
        <f aca="false">VLOOKUP(A21,dG!$A$1:$F$512,2,0)*4.184</f>
        <v>5.0208</v>
      </c>
      <c r="D21" s="119" t="n">
        <v>5.02</v>
      </c>
      <c r="E21" s="120" t="n">
        <f aca="false">D21-C21</f>
        <v>-0.0008000000000008</v>
      </c>
    </row>
    <row r="22" customFormat="false" ht="16" hidden="false" customHeight="false" outlineLevel="0" collapsed="false">
      <c r="A22" s="117" t="s">
        <v>484</v>
      </c>
      <c r="B22" s="121" t="s">
        <v>599</v>
      </c>
      <c r="C22" s="75" t="n">
        <f aca="false">VLOOKUP(A22,dG!$A$1:$F$512,2,0)*4.184</f>
        <v>6.65256</v>
      </c>
      <c r="D22" s="119" t="n">
        <v>6.68</v>
      </c>
      <c r="E22" s="120" t="n">
        <f aca="false">D22-C22</f>
        <v>0.0274400000000004</v>
      </c>
    </row>
    <row r="23" customFormat="false" ht="16" hidden="false" customHeight="false" outlineLevel="0" collapsed="false">
      <c r="A23" s="117" t="s">
        <v>183</v>
      </c>
      <c r="B23" s="121" t="s">
        <v>600</v>
      </c>
      <c r="C23" s="75" t="n">
        <f aca="false">VLOOKUP(A23,dG!$A$1:$F$512,2,0)*4.184</f>
        <v>7.1128</v>
      </c>
      <c r="D23" s="119" t="n">
        <v>7.14</v>
      </c>
      <c r="E23" s="120" t="n">
        <f aca="false">D23-C23</f>
        <v>0.0271999999999988</v>
      </c>
    </row>
    <row r="24" customFormat="false" ht="16" hidden="false" customHeight="false" outlineLevel="0" collapsed="false">
      <c r="A24" s="117" t="s">
        <v>400</v>
      </c>
      <c r="B24" s="121" t="s">
        <v>601</v>
      </c>
      <c r="C24" s="75" t="n">
        <f aca="false">VLOOKUP(A24,dG!$A$1:$F$512,2,0)*4.184</f>
        <v>6.61072</v>
      </c>
      <c r="D24" s="119" t="n">
        <v>6.62</v>
      </c>
      <c r="E24" s="120" t="n">
        <f aca="false">D24-C24</f>
        <v>0.00927999999999951</v>
      </c>
    </row>
    <row r="25" customFormat="false" ht="16" hidden="false" customHeight="false" outlineLevel="0" collapsed="false">
      <c r="A25" s="117" t="s">
        <v>45</v>
      </c>
      <c r="B25" s="121" t="s">
        <v>602</v>
      </c>
      <c r="C25" s="75" t="n">
        <f aca="false">VLOOKUP(A25,dG!$A$1:$F$512,2,0)*4.184</f>
        <v>5.35552</v>
      </c>
      <c r="D25" s="119" t="n">
        <v>5.32</v>
      </c>
      <c r="E25" s="120" t="n">
        <f aca="false">D25-C25</f>
        <v>-0.03552</v>
      </c>
    </row>
    <row r="26" customFormat="false" ht="16" hidden="false" customHeight="false" outlineLevel="0" collapsed="false">
      <c r="A26" s="117" t="s">
        <v>79</v>
      </c>
      <c r="B26" s="121" t="s">
        <v>603</v>
      </c>
      <c r="C26" s="75" t="n">
        <f aca="false">VLOOKUP(A26,dG!$A$1:$F$512,2,0)*4.184</f>
        <v>5.52288</v>
      </c>
      <c r="D26" s="119" t="n">
        <v>5.31</v>
      </c>
      <c r="E26" s="120" t="n">
        <f aca="false">D26-C26</f>
        <v>-0.212880000000001</v>
      </c>
    </row>
    <row r="27" customFormat="false" ht="16" hidden="false" customHeight="false" outlineLevel="0" collapsed="false">
      <c r="A27" s="117" t="s">
        <v>20</v>
      </c>
      <c r="B27" s="121" t="s">
        <v>604</v>
      </c>
      <c r="C27" s="75" t="n">
        <f aca="false">VLOOKUP(A27,dG!$A$1:$F$512,2,0)*4.184</f>
        <v>5.77392</v>
      </c>
      <c r="D27" s="119" t="n">
        <v>5.77</v>
      </c>
      <c r="E27" s="120" t="n">
        <f aca="false">D27-C27</f>
        <v>-0.00391999999999992</v>
      </c>
    </row>
    <row r="28" customFormat="false" ht="16" hidden="false" customHeight="false" outlineLevel="0" collapsed="false">
      <c r="A28" s="117" t="s">
        <v>517</v>
      </c>
      <c r="B28" s="121" t="s">
        <v>605</v>
      </c>
      <c r="C28" s="75" t="n">
        <f aca="false">VLOOKUP(A28,dG!$A$1:$F$512,2,0)*4.184</f>
        <v>7.02912</v>
      </c>
      <c r="D28" s="119" t="n">
        <v>6.96</v>
      </c>
      <c r="E28" s="120" t="n">
        <f aca="false">D28-C28</f>
        <v>-0.0691200000000007</v>
      </c>
    </row>
    <row r="29" customFormat="false" ht="16" hidden="false" customHeight="false" outlineLevel="0" collapsed="false">
      <c r="A29" s="122" t="s">
        <v>341</v>
      </c>
      <c r="B29" s="121" t="s">
        <v>606</v>
      </c>
      <c r="C29" s="75" t="n">
        <f aca="false">VLOOKUP(A29,dG!$A$1:$F$512,2,0)*4.184</f>
        <v>7.65672</v>
      </c>
      <c r="D29" s="119" t="n">
        <v>7.65</v>
      </c>
      <c r="E29" s="120" t="n">
        <f aca="false">D29-C29</f>
        <v>-0.0067200000000005</v>
      </c>
    </row>
    <row r="30" customFormat="false" ht="16" hidden="false" customHeight="false" outlineLevel="0" collapsed="false">
      <c r="A30" s="117" t="s">
        <v>171</v>
      </c>
      <c r="B30" s="121" t="s">
        <v>607</v>
      </c>
      <c r="C30" s="75" t="n">
        <f aca="false">VLOOKUP(A30,dG!$A$1:$F$512,2,0)*4.184</f>
        <v>6.61072</v>
      </c>
      <c r="D30" s="119" t="n">
        <v>7.02</v>
      </c>
      <c r="E30" s="120" t="n">
        <f aca="false">D30-C30</f>
        <v>0.409279999999999</v>
      </c>
    </row>
    <row r="31" customFormat="false" ht="16" hidden="false" customHeight="false" outlineLevel="0" collapsed="false">
      <c r="A31" s="117" t="s">
        <v>301</v>
      </c>
      <c r="B31" s="121" t="s">
        <v>608</v>
      </c>
      <c r="C31" s="75" t="n">
        <f aca="false">VLOOKUP(A31,dG!$A$1:$F$512,2,0)*4.184</f>
        <v>6.15048</v>
      </c>
      <c r="D31" s="119" t="n">
        <v>6.15</v>
      </c>
      <c r="E31" s="120" t="n">
        <f aca="false">D31-C31</f>
        <v>-0.000479999999999592</v>
      </c>
    </row>
    <row r="32" customFormat="false" ht="16" hidden="false" customHeight="false" outlineLevel="0" collapsed="false">
      <c r="A32" s="117" t="s">
        <v>173</v>
      </c>
      <c r="B32" s="121" t="s">
        <v>609</v>
      </c>
      <c r="C32" s="75" t="n">
        <f aca="false">VLOOKUP(A32,dG!$A$1:$F$512,2,0)*4.184</f>
        <v>8.03328</v>
      </c>
      <c r="D32" s="119" t="n">
        <v>9.08</v>
      </c>
      <c r="E32" s="120" t="n">
        <f aca="false">D32-C32</f>
        <v>1.04672</v>
      </c>
    </row>
    <row r="33" customFormat="false" ht="16" hidden="false" customHeight="false" outlineLevel="0" collapsed="false">
      <c r="A33" s="117" t="s">
        <v>184</v>
      </c>
      <c r="B33" s="121" t="s">
        <v>610</v>
      </c>
      <c r="C33" s="75" t="n">
        <f aca="false">VLOOKUP(A33,dG!$A$1:$F$512,2,0)*4.184</f>
        <v>2.34304</v>
      </c>
      <c r="D33" s="119" t="n">
        <v>2.34</v>
      </c>
      <c r="E33" s="120" t="n">
        <f aca="false">D33-C33</f>
        <v>-0.00304000000000082</v>
      </c>
    </row>
    <row r="34" customFormat="false" ht="16" hidden="false" customHeight="false" outlineLevel="0" collapsed="false">
      <c r="A34" s="117" t="s">
        <v>185</v>
      </c>
      <c r="B34" s="121" t="s">
        <v>611</v>
      </c>
      <c r="C34" s="75" t="n">
        <f aca="false">VLOOKUP(A34,dG!$A$1:$F$512,2,0)*4.184</f>
        <v>1.54808</v>
      </c>
      <c r="D34" s="119" t="n">
        <v>1.54</v>
      </c>
      <c r="E34" s="120" t="n">
        <f aca="false">D34-C34</f>
        <v>-0.00808000000000009</v>
      </c>
    </row>
    <row r="35" customFormat="false" ht="16" hidden="false" customHeight="false" outlineLevel="0" collapsed="false">
      <c r="A35" s="117" t="s">
        <v>243</v>
      </c>
      <c r="B35" s="121" t="s">
        <v>612</v>
      </c>
      <c r="C35" s="75" t="n">
        <f aca="false">VLOOKUP(A35,dG!$A$1:$F$512,2,0)*4.184</f>
        <v>2.80328</v>
      </c>
      <c r="D35" s="119" t="n">
        <v>2.8</v>
      </c>
      <c r="E35" s="120" t="n">
        <f aca="false">D35-C35</f>
        <v>-0.00328000000000062</v>
      </c>
    </row>
    <row r="36" customFormat="false" ht="16" hidden="false" customHeight="false" outlineLevel="0" collapsed="false">
      <c r="A36" s="117" t="s">
        <v>25</v>
      </c>
      <c r="B36" s="121" t="s">
        <v>613</v>
      </c>
      <c r="C36" s="75" t="n">
        <f aca="false">VLOOKUP(A36,dG!$A$1:$F$512,2,0)*4.184</f>
        <v>5.14632</v>
      </c>
      <c r="D36" s="119" t="n">
        <v>5.14</v>
      </c>
      <c r="E36" s="120" t="n">
        <f aca="false">D36-C36</f>
        <v>-0.00632000000000055</v>
      </c>
    </row>
    <row r="37" customFormat="false" ht="16" hidden="false" customHeight="false" outlineLevel="0" collapsed="false">
      <c r="A37" s="117" t="s">
        <v>45</v>
      </c>
      <c r="B37" s="121" t="s">
        <v>602</v>
      </c>
      <c r="C37" s="75" t="n">
        <f aca="false">VLOOKUP(A37,dG!$A$1:$F$512,2,0)*4.184</f>
        <v>5.35552</v>
      </c>
      <c r="D37" s="119" t="n">
        <v>5.32</v>
      </c>
      <c r="E37" s="120" t="n">
        <f aca="false">D37-C37</f>
        <v>-0.03552</v>
      </c>
    </row>
    <row r="38" customFormat="false" ht="16" hidden="false" customHeight="false" outlineLevel="0" collapsed="false">
      <c r="A38" s="117" t="s">
        <v>27</v>
      </c>
      <c r="B38" s="121" t="s">
        <v>614</v>
      </c>
      <c r="C38" s="75" t="n">
        <f aca="false">VLOOKUP(A38,dG!$A$1:$F$512,2,0)*4.184</f>
        <v>4.85344</v>
      </c>
      <c r="D38" s="119" t="n">
        <v>4.87</v>
      </c>
      <c r="E38" s="120" t="n">
        <f aca="false">D38-C38</f>
        <v>0.0165600000000001</v>
      </c>
    </row>
    <row r="39" customFormat="false" ht="16" hidden="false" customHeight="false" outlineLevel="0" collapsed="false">
      <c r="A39" s="117" t="s">
        <v>61</v>
      </c>
      <c r="B39" s="121" t="s">
        <v>615</v>
      </c>
      <c r="C39" s="75" t="n">
        <f aca="false">VLOOKUP(A39,dG!$A$1:$F$512,2,0)*4.184</f>
        <v>2.55224</v>
      </c>
      <c r="D39" s="119" t="n">
        <v>2.57</v>
      </c>
      <c r="E39" s="120" t="n">
        <f aca="false">D39-C39</f>
        <v>0.0177600000000004</v>
      </c>
    </row>
    <row r="40" customFormat="false" ht="16" hidden="false" customHeight="false" outlineLevel="0" collapsed="false">
      <c r="A40" s="117" t="s">
        <v>122</v>
      </c>
      <c r="B40" s="121" t="s">
        <v>616</v>
      </c>
      <c r="C40" s="75" t="n">
        <f aca="false">VLOOKUP(A40,dG!$A$1:$F$512,2,0)*4.184</f>
        <v>-2.00832</v>
      </c>
      <c r="D40" s="119" t="n">
        <v>-1.28</v>
      </c>
      <c r="E40" s="120" t="n">
        <f aca="false">D40-C40</f>
        <v>0.72832</v>
      </c>
    </row>
    <row r="41" customFormat="false" ht="16" hidden="false" customHeight="false" outlineLevel="0" collapsed="false">
      <c r="A41" s="117" t="s">
        <v>59</v>
      </c>
      <c r="B41" s="121" t="s">
        <v>617</v>
      </c>
      <c r="C41" s="75" t="n">
        <f aca="false">VLOOKUP(A41,dG!$A$1:$F$512,2,0)*4.184</f>
        <v>-0.66944</v>
      </c>
      <c r="D41" s="119" t="n">
        <v>-0.68</v>
      </c>
      <c r="E41" s="120" t="n">
        <f aca="false">D41-C41</f>
        <v>-0.01056</v>
      </c>
    </row>
    <row r="42" customFormat="false" ht="16" hidden="false" customHeight="false" outlineLevel="0" collapsed="false">
      <c r="A42" s="117" t="s">
        <v>519</v>
      </c>
      <c r="B42" s="121" t="s">
        <v>618</v>
      </c>
      <c r="C42" s="75" t="n">
        <f aca="false">VLOOKUP(A42,dG!$A$1:$F$512,2,0)*4.184</f>
        <v>3.89112</v>
      </c>
      <c r="D42" s="119" t="n">
        <v>3.94</v>
      </c>
      <c r="E42" s="120" t="n">
        <f aca="false">D42-C42</f>
        <v>0.0488799999999996</v>
      </c>
    </row>
    <row r="43" customFormat="false" ht="16" hidden="false" customHeight="false" outlineLevel="0" collapsed="false">
      <c r="A43" s="117" t="s">
        <v>440</v>
      </c>
      <c r="B43" s="121" t="s">
        <v>619</v>
      </c>
      <c r="C43" s="75" t="n">
        <f aca="false">VLOOKUP(A43,dG!$A$1:$F$512,2,0)*4.184</f>
        <v>4.22584</v>
      </c>
      <c r="D43" s="119" t="n">
        <v>4.22</v>
      </c>
      <c r="E43" s="120" t="n">
        <f aca="false">D43-C43</f>
        <v>-0.00584000000000007</v>
      </c>
    </row>
    <row r="44" customFormat="false" ht="16" hidden="false" customHeight="false" outlineLevel="0" collapsed="false">
      <c r="A44" s="122" t="s">
        <v>318</v>
      </c>
      <c r="B44" s="123" t="s">
        <v>620</v>
      </c>
      <c r="C44" s="75" t="n">
        <f aca="false">VLOOKUP(A44,dG!$A$1:$F$512,2,0)*4.184</f>
        <v>1.6736</v>
      </c>
      <c r="D44" s="119" t="n">
        <v>1.66</v>
      </c>
      <c r="E44" s="120" t="n">
        <f aca="false">D44-C44</f>
        <v>-0.0136000000000001</v>
      </c>
    </row>
    <row r="45" customFormat="false" ht="16" hidden="false" customHeight="false" outlineLevel="0" collapsed="false">
      <c r="A45" s="122" t="s">
        <v>518</v>
      </c>
      <c r="B45" s="123" t="s">
        <v>621</v>
      </c>
      <c r="C45" s="75" t="n">
        <f aca="false">VLOOKUP(A45,dG!$A$1:$F$512,2,0)*4.184</f>
        <v>0.04184</v>
      </c>
      <c r="D45" s="119" t="n">
        <v>0.06</v>
      </c>
      <c r="E45" s="120" t="n">
        <f aca="false">D45-C45</f>
        <v>0.01816</v>
      </c>
    </row>
    <row r="46" customFormat="false" ht="16" hidden="false" customHeight="false" outlineLevel="0" collapsed="false">
      <c r="A46" s="122" t="s">
        <v>439</v>
      </c>
      <c r="B46" s="123" t="s">
        <v>622</v>
      </c>
      <c r="C46" s="75" t="n">
        <f aca="false">VLOOKUP(A46,dG!$A$1:$F$512,2,0)*4.184</f>
        <v>1.21336</v>
      </c>
      <c r="D46" s="119" t="n">
        <v>1.2</v>
      </c>
      <c r="E46" s="120" t="n">
        <f aca="false">D46-C46</f>
        <v>-0.0133600000000003</v>
      </c>
    </row>
    <row r="47" customFormat="false" ht="16" hidden="false" customHeight="false" outlineLevel="0" collapsed="false">
      <c r="A47" s="122" t="s">
        <v>437</v>
      </c>
      <c r="B47" s="123" t="s">
        <v>623</v>
      </c>
      <c r="C47" s="75" t="n">
        <f aca="false">VLOOKUP(A47,dG!$A$1:$F$512,2,0)*4.184</f>
        <v>2.5104</v>
      </c>
      <c r="D47" s="119" t="n">
        <v>2.51</v>
      </c>
      <c r="E47" s="120" t="n">
        <f aca="false">D47-C47</f>
        <v>-0.000400000000000844</v>
      </c>
    </row>
    <row r="48" customFormat="false" ht="16" hidden="false" customHeight="false" outlineLevel="0" collapsed="false">
      <c r="A48" s="122" t="s">
        <v>512</v>
      </c>
      <c r="B48" s="123" t="s">
        <v>624</v>
      </c>
      <c r="C48" s="75" t="n">
        <f aca="false">VLOOKUP(A48,dG!$A$1:$F$512,2,0)*4.184</f>
        <v>2.97064</v>
      </c>
      <c r="D48" s="119" t="n">
        <v>2.97</v>
      </c>
      <c r="E48" s="120" t="n">
        <f aca="false">D48-C48</f>
        <v>-0.000640000000000196</v>
      </c>
    </row>
    <row r="49" customFormat="false" ht="16" hidden="false" customHeight="false" outlineLevel="0" collapsed="false">
      <c r="A49" s="117" t="s">
        <v>18</v>
      </c>
      <c r="B49" s="121" t="s">
        <v>625</v>
      </c>
      <c r="C49" s="75" t="n">
        <f aca="false">VLOOKUP(A49,dG!$A$1:$F$512,2,0)*4.184</f>
        <v>-3.59824</v>
      </c>
      <c r="D49" s="107" t="n">
        <v>-3.62</v>
      </c>
      <c r="E49" s="120" t="n">
        <f aca="false">D49-C49</f>
        <v>-0.02176</v>
      </c>
    </row>
    <row r="50" customFormat="false" ht="16" hidden="false" customHeight="false" outlineLevel="0" collapsed="false">
      <c r="A50" s="117" t="s">
        <v>80</v>
      </c>
      <c r="B50" s="121" t="s">
        <v>626</v>
      </c>
      <c r="C50" s="75" t="n">
        <f aca="false">VLOOKUP(A50,dG!$A$1:$F$512,2,0)*4.184</f>
        <v>-3.72376</v>
      </c>
      <c r="D50" s="119" t="n">
        <v>-3.71</v>
      </c>
      <c r="E50" s="120" t="n">
        <f aca="false">D50-C50</f>
        <v>0.0137600000000004</v>
      </c>
    </row>
    <row r="51" customFormat="false" ht="16" hidden="false" customHeight="false" outlineLevel="0" collapsed="false">
      <c r="A51" s="117" t="s">
        <v>47</v>
      </c>
      <c r="B51" s="121" t="s">
        <v>627</v>
      </c>
      <c r="C51" s="75" t="n">
        <f aca="false">VLOOKUP(A51,dG!$A$1:$F$512,2,0)*4.184</f>
        <v>-3.30536</v>
      </c>
      <c r="D51" s="119" t="n">
        <v>-3.33</v>
      </c>
      <c r="E51" s="120" t="n">
        <f aca="false">D51-C51</f>
        <v>-0.0246399999999998</v>
      </c>
    </row>
    <row r="52" customFormat="false" ht="16" hidden="false" customHeight="false" outlineLevel="0" collapsed="false">
      <c r="A52" s="117" t="s">
        <v>378</v>
      </c>
      <c r="B52" s="121" t="s">
        <v>628</v>
      </c>
      <c r="C52" s="75" t="n">
        <f aca="false">VLOOKUP(A52,dG!$A$1:$F$512,2,0)*4.184</f>
        <v>-16.23392</v>
      </c>
      <c r="D52" s="119" t="n">
        <v>-16.26</v>
      </c>
      <c r="E52" s="120" t="n">
        <f aca="false">D52-C52</f>
        <v>-0.0260800000000003</v>
      </c>
    </row>
    <row r="53" customFormat="false" ht="16" hidden="false" customHeight="false" outlineLevel="0" collapsed="false">
      <c r="A53" s="117" t="s">
        <v>527</v>
      </c>
      <c r="B53" s="121" t="s">
        <v>629</v>
      </c>
      <c r="C53" s="75" t="n">
        <f aca="false">VLOOKUP(A53,dG!$A$1:$F$512,2,0)*4.184</f>
        <v>-16.06656</v>
      </c>
      <c r="D53" s="119" t="n">
        <v>-16.09</v>
      </c>
      <c r="E53" s="120" t="n">
        <f aca="false">D53-C53</f>
        <v>-0.0234400000000008</v>
      </c>
    </row>
    <row r="54" customFormat="false" ht="16" hidden="false" customHeight="false" outlineLevel="0" collapsed="false">
      <c r="A54" s="117" t="s">
        <v>396</v>
      </c>
      <c r="B54" s="121" t="s">
        <v>630</v>
      </c>
      <c r="C54" s="75" t="n">
        <f aca="false">VLOOKUP(A54,dG!$A$1:$F$512,2,0)*4.184</f>
        <v>-15.22976</v>
      </c>
      <c r="D54" s="119" t="n">
        <v>-15.25</v>
      </c>
      <c r="E54" s="120" t="n">
        <f aca="false">D54-C54</f>
        <v>-0.0202399999999994</v>
      </c>
    </row>
    <row r="55" customFormat="false" ht="16" hidden="false" customHeight="false" outlineLevel="0" collapsed="false">
      <c r="A55" s="117" t="s">
        <v>249</v>
      </c>
      <c r="B55" s="121" t="s">
        <v>631</v>
      </c>
      <c r="C55" s="75" t="n">
        <f aca="false">VLOOKUP(A55,dG!$A$1:$F$512,2,0)*4.184</f>
        <v>-13.97456</v>
      </c>
      <c r="D55" s="119" t="n">
        <v>-13.98</v>
      </c>
      <c r="E55" s="120" t="n">
        <f aca="false">D55-C55</f>
        <v>-0.00544000000000011</v>
      </c>
    </row>
    <row r="56" customFormat="false" ht="16" hidden="false" customHeight="false" outlineLevel="0" collapsed="false">
      <c r="A56" s="117" t="s">
        <v>311</v>
      </c>
      <c r="B56" s="121" t="s">
        <v>632</v>
      </c>
      <c r="C56" s="75" t="n">
        <f aca="false">VLOOKUP(A56,dG!$A$1:$F$512,2,0)*4.184</f>
        <v>-13.09592</v>
      </c>
      <c r="D56" s="119" t="n">
        <v>-13.13</v>
      </c>
      <c r="E56" s="120" t="n">
        <f aca="false">D56-C56</f>
        <v>-0.0340800000000012</v>
      </c>
    </row>
    <row r="57" customFormat="false" ht="16" hidden="false" customHeight="false" outlineLevel="0" collapsed="false">
      <c r="A57" s="46" t="s">
        <v>65</v>
      </c>
      <c r="B57" s="118" t="s">
        <v>633</v>
      </c>
      <c r="C57" s="75" t="n">
        <f aca="false">VLOOKUP(A57,dG!$A$1:$F$512,2,0)*4.184</f>
        <v>-2.21752</v>
      </c>
      <c r="D57" s="107" t="n">
        <v>-2.23</v>
      </c>
      <c r="E57" s="120" t="n">
        <f aca="false">D57-C57</f>
        <v>-0.0124799999999996</v>
      </c>
    </row>
    <row r="58" customFormat="false" ht="16" hidden="false" customHeight="false" outlineLevel="0" collapsed="false">
      <c r="A58" s="117" t="s">
        <v>110</v>
      </c>
      <c r="B58" s="121" t="s">
        <v>634</v>
      </c>
      <c r="C58" s="75" t="n">
        <f aca="false">VLOOKUP(A58,dG!$A$1:$F$512,2,0)*4.184</f>
        <v>-10.0416</v>
      </c>
      <c r="D58" s="107" t="n">
        <v>-10.01</v>
      </c>
      <c r="E58" s="120" t="n">
        <f aca="false">D58-C58</f>
        <v>0.031600000000001</v>
      </c>
    </row>
    <row r="59" customFormat="false" ht="16" hidden="false" customHeight="false" outlineLevel="0" collapsed="false">
      <c r="A59" s="117" t="s">
        <v>48</v>
      </c>
      <c r="B59" s="121" t="s">
        <v>635</v>
      </c>
      <c r="C59" s="75" t="n">
        <f aca="false">VLOOKUP(A59,dG!$A$1:$F$512,2,0)*4.184</f>
        <v>-13.1796</v>
      </c>
      <c r="D59" s="107" t="n">
        <v>-13.17</v>
      </c>
      <c r="E59" s="120" t="n">
        <f aca="false">D59-C59</f>
        <v>0.00960000000000072</v>
      </c>
    </row>
    <row r="60" customFormat="false" ht="16" hidden="false" customHeight="false" outlineLevel="0" collapsed="false">
      <c r="A60" s="117" t="s">
        <v>90</v>
      </c>
      <c r="B60" s="121" t="s">
        <v>636</v>
      </c>
      <c r="C60" s="75" t="n">
        <f aca="false">VLOOKUP(A60,dG!$A$1:$F$512,2,0)*4.184</f>
        <v>-14.0164</v>
      </c>
      <c r="D60" s="107" t="n">
        <v>-14.41</v>
      </c>
      <c r="E60" s="120" t="n">
        <f aca="false">D60-C60</f>
        <v>-0.393599999999999</v>
      </c>
    </row>
    <row r="61" customFormat="false" ht="16" hidden="false" customHeight="false" outlineLevel="0" collapsed="false">
      <c r="A61" s="117" t="s">
        <v>54</v>
      </c>
      <c r="B61" s="121" t="s">
        <v>637</v>
      </c>
      <c r="C61" s="75" t="n">
        <f aca="false">VLOOKUP(A61,dG!$A$1:$F$512,2,0)*4.184</f>
        <v>-16.5268</v>
      </c>
      <c r="D61" s="107" t="n">
        <v>-17.7</v>
      </c>
      <c r="E61" s="120" t="n">
        <f aca="false">D61-C61</f>
        <v>-1.1732</v>
      </c>
    </row>
    <row r="62" customFormat="false" ht="16" hidden="false" customHeight="false" outlineLevel="0" collapsed="false">
      <c r="A62" s="117" t="s">
        <v>116</v>
      </c>
      <c r="B62" s="121" t="s">
        <v>638</v>
      </c>
      <c r="C62" s="75" t="n">
        <f aca="false">VLOOKUP(A62,dG!$A$1:$F$512,2,0)*4.184</f>
        <v>-16.23392</v>
      </c>
      <c r="D62" s="107" t="n">
        <v>-16.53</v>
      </c>
      <c r="E62" s="120" t="n">
        <f aca="false">D62-C62</f>
        <v>-0.29608</v>
      </c>
    </row>
    <row r="63" customFormat="false" ht="16" hidden="false" customHeight="false" outlineLevel="0" collapsed="false">
      <c r="A63" s="117" t="s">
        <v>123</v>
      </c>
      <c r="B63" s="121" t="s">
        <v>639</v>
      </c>
      <c r="C63" s="75" t="n">
        <f aca="false">VLOOKUP(A63,dG!$A$1:$F$512,2,0)*4.184</f>
        <v>-18.91168</v>
      </c>
      <c r="D63" s="107" t="n">
        <v>-18.68</v>
      </c>
      <c r="E63" s="120" t="n">
        <f aca="false">D63-C63</f>
        <v>0.231680000000001</v>
      </c>
    </row>
    <row r="64" customFormat="false" ht="16" hidden="false" customHeight="false" outlineLevel="0" collapsed="false">
      <c r="A64" s="117" t="s">
        <v>58</v>
      </c>
      <c r="B64" s="121" t="s">
        <v>640</v>
      </c>
      <c r="C64" s="75" t="n">
        <f aca="false">VLOOKUP(A64,dG!$A$1:$F$512,2,0)*4.184</f>
        <v>-21.3384</v>
      </c>
      <c r="D64" s="107" t="n">
        <v>-21.4</v>
      </c>
      <c r="E64" s="120" t="n">
        <f aca="false">D64-C64</f>
        <v>-0.0615999999999985</v>
      </c>
    </row>
    <row r="65" customFormat="false" ht="16" hidden="false" customHeight="false" outlineLevel="0" collapsed="false">
      <c r="A65" s="117" t="s">
        <v>43</v>
      </c>
      <c r="B65" s="121" t="s">
        <v>641</v>
      </c>
      <c r="C65" s="75" t="n">
        <f aca="false">VLOOKUP(A65,dG!$A$1:$F$512,2,0)*4.184</f>
        <v>-20.92</v>
      </c>
      <c r="D65" s="107" t="n">
        <v>-20.98</v>
      </c>
      <c r="E65" s="120" t="n">
        <f aca="false">D65-C65</f>
        <v>-0.0599999999999987</v>
      </c>
    </row>
    <row r="66" customFormat="false" ht="16" hidden="false" customHeight="false" outlineLevel="0" collapsed="false">
      <c r="A66" s="117" t="s">
        <v>75</v>
      </c>
      <c r="B66" s="121" t="s">
        <v>642</v>
      </c>
      <c r="C66" s="75" t="n">
        <f aca="false">VLOOKUP(A66,dG!$A$1:$F$512,2,0)*4.184</f>
        <v>-20.2924</v>
      </c>
      <c r="D66" s="107" t="n">
        <v>-20.19</v>
      </c>
      <c r="E66" s="120" t="n">
        <f aca="false">D66-C66</f>
        <v>0.102399999999999</v>
      </c>
    </row>
    <row r="67" customFormat="false" ht="16" hidden="false" customHeight="false" outlineLevel="0" collapsed="false">
      <c r="A67" s="117" t="s">
        <v>77</v>
      </c>
      <c r="B67" s="121" t="s">
        <v>643</v>
      </c>
      <c r="C67" s="75" t="n">
        <f aca="false">VLOOKUP(A67,dG!$A$1:$F$512,2,0)*4.184</f>
        <v>-19.83216</v>
      </c>
      <c r="D67" s="107" t="n">
        <v>-19.9</v>
      </c>
      <c r="E67" s="120" t="n">
        <f aca="false">D67-C67</f>
        <v>-0.0678399999999968</v>
      </c>
    </row>
    <row r="68" customFormat="false" ht="16" hidden="false" customHeight="false" outlineLevel="0" collapsed="false">
      <c r="A68" s="117" t="s">
        <v>10</v>
      </c>
      <c r="B68" s="121" t="s">
        <v>644</v>
      </c>
      <c r="C68" s="75" t="n">
        <f aca="false">VLOOKUP(A68,dG!$A$1:$F$512,2,0)*4.184</f>
        <v>-18.828</v>
      </c>
      <c r="D68" s="107" t="n">
        <v>-18.93</v>
      </c>
      <c r="E68" s="120" t="n">
        <f aca="false">D68-C68</f>
        <v>-0.102</v>
      </c>
    </row>
    <row r="69" customFormat="false" ht="16" hidden="false" customHeight="false" outlineLevel="0" collapsed="false">
      <c r="A69" s="117" t="s">
        <v>22</v>
      </c>
      <c r="B69" s="121" t="s">
        <v>645</v>
      </c>
      <c r="C69" s="75" t="n">
        <f aca="false">VLOOKUP(A69,dG!$A$1:$F$512,2,0)*4.184</f>
        <v>-19.74848</v>
      </c>
      <c r="D69" s="107" t="n">
        <v>-19.73</v>
      </c>
      <c r="E69" s="120" t="n">
        <f aca="false">D69-C69</f>
        <v>0.0184800000000003</v>
      </c>
    </row>
    <row r="70" customFormat="false" ht="16" hidden="false" customHeight="false" outlineLevel="0" collapsed="false">
      <c r="A70" s="117" t="s">
        <v>23</v>
      </c>
      <c r="B70" s="121" t="s">
        <v>646</v>
      </c>
      <c r="C70" s="75" t="n">
        <f aca="false">VLOOKUP(A70,dG!$A$1:$F$512,2,0)*4.184</f>
        <v>-19.33008</v>
      </c>
      <c r="D70" s="107" t="n">
        <v>-19.15</v>
      </c>
      <c r="E70" s="120" t="n">
        <f aca="false">D70-C70</f>
        <v>0.180080000000004</v>
      </c>
    </row>
    <row r="71" customFormat="false" ht="16" hidden="false" customHeight="false" outlineLevel="0" collapsed="false">
      <c r="A71" s="117" t="s">
        <v>12</v>
      </c>
      <c r="B71" s="121" t="s">
        <v>647</v>
      </c>
      <c r="C71" s="75" t="n">
        <f aca="false">VLOOKUP(A71,dG!$A$1:$F$512,2,0)*4.184</f>
        <v>-18.70248</v>
      </c>
      <c r="D71" s="107" t="n">
        <v>-18.89</v>
      </c>
      <c r="E71" s="120" t="n">
        <f aca="false">D71-C71</f>
        <v>-0.187519999999999</v>
      </c>
    </row>
    <row r="72" customFormat="false" ht="16" hidden="false" customHeight="false" outlineLevel="0" collapsed="false">
      <c r="A72" s="117" t="s">
        <v>69</v>
      </c>
      <c r="B72" s="121" t="s">
        <v>648</v>
      </c>
      <c r="C72" s="75" t="n">
        <f aca="false">VLOOKUP(A72,dG!$A$1:$F$512,2,0)*4.184</f>
        <v>-19.12088</v>
      </c>
      <c r="D72" s="107" t="n">
        <v>-18.72</v>
      </c>
      <c r="E72" s="120" t="n">
        <f aca="false">D72-C72</f>
        <v>0.400880000000004</v>
      </c>
    </row>
    <row r="73" customFormat="false" ht="16" hidden="false" customHeight="false" outlineLevel="0" collapsed="false">
      <c r="A73" s="117" t="s">
        <v>521</v>
      </c>
      <c r="B73" s="121" t="s">
        <v>649</v>
      </c>
      <c r="C73" s="75" t="n">
        <f aca="false">VLOOKUP(A73,dG!$A$1:$F$512,2,0)*4.184</f>
        <v>-18.36776</v>
      </c>
      <c r="D73" s="107" t="n">
        <v>-18.38</v>
      </c>
      <c r="E73" s="120" t="n">
        <f aca="false">D73-C73</f>
        <v>-0.0122399999999985</v>
      </c>
    </row>
    <row r="74" customFormat="false" ht="16" hidden="false" customHeight="false" outlineLevel="0" collapsed="false">
      <c r="A74" s="117" t="s">
        <v>71</v>
      </c>
      <c r="B74" s="121" t="s">
        <v>650</v>
      </c>
      <c r="C74" s="75" t="n">
        <f aca="false">VLOOKUP(A74,dG!$A$1:$F$512,2,0)*4.184</f>
        <v>-18.2004</v>
      </c>
      <c r="D74" s="107" t="n">
        <v>-18.22</v>
      </c>
      <c r="E74" s="120" t="n">
        <f aca="false">D74-C74</f>
        <v>-0.0196000000000005</v>
      </c>
    </row>
    <row r="75" customFormat="false" ht="16" hidden="false" customHeight="false" outlineLevel="0" collapsed="false">
      <c r="A75" s="117" t="s">
        <v>8</v>
      </c>
      <c r="B75" s="121" t="s">
        <v>651</v>
      </c>
      <c r="C75" s="75" t="n">
        <f aca="false">VLOOKUP(A75,dG!$A$1:$F$512,2,0)*4.184</f>
        <v>-18.53512</v>
      </c>
      <c r="D75" s="107" t="n">
        <v>-18.54</v>
      </c>
      <c r="E75" s="120" t="n">
        <f aca="false">D75-C75</f>
        <v>-0.00488</v>
      </c>
    </row>
    <row r="76" customFormat="false" ht="16" hidden="false" customHeight="false" outlineLevel="0" collapsed="false">
      <c r="A76" s="117" t="s">
        <v>53</v>
      </c>
      <c r="B76" s="121" t="s">
        <v>652</v>
      </c>
      <c r="C76" s="75" t="n">
        <f aca="false">VLOOKUP(A76,dG!$A$1:$F$512,2,0)*4.184</f>
        <v>-18.4096</v>
      </c>
      <c r="D76" s="107" t="n">
        <v>-18.26</v>
      </c>
      <c r="E76" s="120" t="n">
        <f aca="false">D76-C76</f>
        <v>0.1496</v>
      </c>
    </row>
    <row r="77" customFormat="false" ht="16" hidden="false" customHeight="false" outlineLevel="0" collapsed="false">
      <c r="A77" s="117" t="s">
        <v>55</v>
      </c>
      <c r="B77" s="121" t="s">
        <v>653</v>
      </c>
      <c r="C77" s="75" t="n">
        <f aca="false">VLOOKUP(A77,dG!$A$1:$F$512,2,0)*4.184</f>
        <v>-16.98704</v>
      </c>
      <c r="D77" s="107" t="n">
        <v>-17.05</v>
      </c>
      <c r="E77" s="120" t="n">
        <f aca="false">D77-C77</f>
        <v>-0.0629600000000004</v>
      </c>
    </row>
    <row r="78" customFormat="false" ht="16" hidden="false" customHeight="false" outlineLevel="0" collapsed="false">
      <c r="A78" s="117" t="s">
        <v>51</v>
      </c>
      <c r="B78" s="121" t="s">
        <v>654</v>
      </c>
      <c r="C78" s="75" t="n">
        <f aca="false">VLOOKUP(A78,dG!$A$1:$F$512,2,0)*4.184</f>
        <v>-17.61464</v>
      </c>
      <c r="D78" s="107" t="n">
        <v>-17.76</v>
      </c>
      <c r="E78" s="120" t="n">
        <f aca="false">D78-C78</f>
        <v>-0.14536</v>
      </c>
    </row>
    <row r="79" customFormat="false" ht="16" hidden="false" customHeight="false" outlineLevel="0" collapsed="false">
      <c r="A79" s="122" t="s">
        <v>374</v>
      </c>
      <c r="B79" s="123" t="s">
        <v>655</v>
      </c>
      <c r="C79" s="75" t="n">
        <f aca="false">VLOOKUP(A79,dG!$A$1:$F$512,2,0)*4.184</f>
        <v>-15.60632</v>
      </c>
      <c r="D79" s="107" t="n">
        <v>-15.64</v>
      </c>
      <c r="E79" s="120" t="n">
        <f aca="false">D79-C79</f>
        <v>-0.0336800000000004</v>
      </c>
    </row>
    <row r="80" customFormat="false" ht="16" hidden="false" customHeight="false" outlineLevel="0" collapsed="false">
      <c r="A80" s="122" t="s">
        <v>302</v>
      </c>
      <c r="B80" s="123" t="s">
        <v>656</v>
      </c>
      <c r="C80" s="75" t="n">
        <f aca="false">VLOOKUP(A80,dG!$A$1:$F$512,2,0)*4.184</f>
        <v>-16.40128</v>
      </c>
      <c r="D80" s="107" t="n">
        <v>-16.44</v>
      </c>
      <c r="E80" s="120" t="n">
        <f aca="false">D80-C80</f>
        <v>-0.0387200000000014</v>
      </c>
    </row>
    <row r="81" customFormat="false" ht="16" hidden="false" customHeight="false" outlineLevel="0" collapsed="false">
      <c r="A81" s="122" t="s">
        <v>303</v>
      </c>
      <c r="B81" s="123" t="s">
        <v>657</v>
      </c>
      <c r="C81" s="75" t="n">
        <f aca="false">VLOOKUP(A81,dG!$A$1:$F$512,2,0)*4.184</f>
        <v>-16.23392</v>
      </c>
      <c r="D81" s="107" t="n">
        <v>-16.26</v>
      </c>
      <c r="E81" s="120" t="n">
        <f aca="false">D81-C81</f>
        <v>-0.0260800000000003</v>
      </c>
    </row>
    <row r="82" customFormat="false" ht="16" hidden="false" customHeight="false" outlineLevel="0" collapsed="false">
      <c r="A82" s="122" t="s">
        <v>67</v>
      </c>
      <c r="B82" s="123" t="s">
        <v>658</v>
      </c>
      <c r="C82" s="75" t="n">
        <f aca="false">VLOOKUP(A82,dG!$A$1:$F$512,2,0)*4.184</f>
        <v>-17.11256</v>
      </c>
      <c r="D82" s="107" t="n">
        <v>-17.13</v>
      </c>
      <c r="E82" s="120" t="n">
        <f aca="false">D82-C82</f>
        <v>-0.0174400000000006</v>
      </c>
    </row>
    <row r="83" customFormat="false" ht="16" hidden="false" customHeight="false" outlineLevel="0" collapsed="false">
      <c r="A83" s="117" t="s">
        <v>73</v>
      </c>
      <c r="B83" s="121" t="s">
        <v>659</v>
      </c>
      <c r="C83" s="75" t="n">
        <f aca="false">VLOOKUP(A83,dG!$A$1:$F$512,2,0)*4.184</f>
        <v>-21.04552</v>
      </c>
      <c r="D83" s="107" t="n">
        <v>-21.06</v>
      </c>
      <c r="E83" s="120" t="n">
        <f aca="false">D83-C83</f>
        <v>-0.0144799999999954</v>
      </c>
    </row>
    <row r="84" customFormat="false" ht="16" hidden="false" customHeight="false" outlineLevel="0" collapsed="false">
      <c r="A84" s="117" t="s">
        <v>28</v>
      </c>
      <c r="B84" s="121" t="s">
        <v>660</v>
      </c>
      <c r="C84" s="75" t="n">
        <f aca="false">VLOOKUP(A84,dG!$A$1:$F$512,2,0)*4.184</f>
        <v>-22.97016</v>
      </c>
      <c r="D84" s="107" t="n">
        <v>-22.99</v>
      </c>
      <c r="E84" s="120" t="n">
        <f aca="false">D84-C84</f>
        <v>-0.019839999999995</v>
      </c>
    </row>
    <row r="85" customFormat="false" ht="16" hidden="false" customHeight="false" outlineLevel="0" collapsed="false">
      <c r="A85" s="117" t="s">
        <v>26</v>
      </c>
      <c r="B85" s="121" t="s">
        <v>661</v>
      </c>
      <c r="C85" s="75" t="n">
        <f aca="false">VLOOKUP(A85,dG!$A$1:$F$512,2,0)*4.184</f>
        <v>-22.84464</v>
      </c>
      <c r="D85" s="107" t="n">
        <v>-22.91</v>
      </c>
      <c r="E85" s="120" t="n">
        <f aca="false">D85-C85</f>
        <v>-0.0653599999999983</v>
      </c>
    </row>
    <row r="86" customFormat="false" ht="16" hidden="false" customHeight="false" outlineLevel="0" collapsed="false">
      <c r="A86" s="117" t="s">
        <v>24</v>
      </c>
      <c r="B86" s="121" t="s">
        <v>662</v>
      </c>
      <c r="C86" s="75" t="n">
        <f aca="false">VLOOKUP(A86,dG!$A$1:$F$512,2,0)*4.184</f>
        <v>-22.92832</v>
      </c>
      <c r="D86" s="107" t="n">
        <v>-22.95</v>
      </c>
      <c r="E86" s="120" t="n">
        <f aca="false">D86-C86</f>
        <v>-0.0216799999999964</v>
      </c>
    </row>
    <row r="87" customFormat="false" ht="16" hidden="false" customHeight="false" outlineLevel="0" collapsed="false">
      <c r="A87" s="117" t="s">
        <v>117</v>
      </c>
      <c r="B87" s="121" t="s">
        <v>663</v>
      </c>
      <c r="C87" s="75" t="n">
        <f aca="false">VLOOKUP(A87,dG!$A$1:$F$512,2,0)*4.184</f>
        <v>-27.65624</v>
      </c>
      <c r="D87" s="107" t="n">
        <v>-27.68</v>
      </c>
      <c r="E87" s="120" t="n">
        <f aca="false">D87-C87</f>
        <v>-0.0237599999999958</v>
      </c>
    </row>
    <row r="88" customFormat="false" ht="16" hidden="false" customHeight="false" outlineLevel="0" collapsed="false">
      <c r="A88" s="117" t="s">
        <v>205</v>
      </c>
      <c r="B88" s="121" t="s">
        <v>664</v>
      </c>
      <c r="C88" s="75" t="n">
        <f aca="false">VLOOKUP(A88,dG!$A$1:$F$512,2,0)*4.184</f>
        <v>-24.56008</v>
      </c>
      <c r="D88" s="107" t="n">
        <v>-24.58</v>
      </c>
      <c r="E88" s="120" t="n">
        <f aca="false">D88-C88</f>
        <v>-0.0199199999999955</v>
      </c>
    </row>
    <row r="89" customFormat="false" ht="16" hidden="false" customHeight="false" outlineLevel="0" collapsed="false">
      <c r="A89" s="117" t="s">
        <v>112</v>
      </c>
      <c r="B89" s="121" t="s">
        <v>665</v>
      </c>
      <c r="C89" s="75" t="n">
        <f aca="false">VLOOKUP(A89,dG!$A$1:$F$512,2,0)*4.184</f>
        <v>-25.64792</v>
      </c>
      <c r="D89" s="107" t="n">
        <v>-25.67</v>
      </c>
      <c r="E89" s="120" t="n">
        <f aca="false">D89-C89</f>
        <v>-0.0220800000000025</v>
      </c>
    </row>
    <row r="90" customFormat="false" ht="16" hidden="false" customHeight="false" outlineLevel="0" collapsed="false">
      <c r="A90" s="117" t="s">
        <v>128</v>
      </c>
      <c r="B90" s="121" t="s">
        <v>666</v>
      </c>
      <c r="C90" s="75" t="n">
        <f aca="false">VLOOKUP(A90,dG!$A$1:$F$512,2,0)*4.184</f>
        <v>-14.51848</v>
      </c>
      <c r="D90" s="107" t="n">
        <v>-14.52</v>
      </c>
      <c r="E90" s="120" t="n">
        <f aca="false">D90-C90</f>
        <v>-0.00151999999999752</v>
      </c>
    </row>
    <row r="91" customFormat="false" ht="16" hidden="false" customHeight="false" outlineLevel="0" collapsed="false">
      <c r="A91" s="117" t="s">
        <v>129</v>
      </c>
      <c r="B91" s="121" t="s">
        <v>667</v>
      </c>
      <c r="C91" s="75" t="n">
        <f aca="false">VLOOKUP(A91,dG!$A$1:$F$512,2,0)*4.184</f>
        <v>-13.05408</v>
      </c>
      <c r="D91" s="107" t="n">
        <v>-13.07</v>
      </c>
      <c r="E91" s="120" t="n">
        <f aca="false">D91-C91</f>
        <v>-0.0159199999999995</v>
      </c>
    </row>
    <row r="92" customFormat="false" ht="16" hidden="false" customHeight="false" outlineLevel="0" collapsed="false">
      <c r="A92" s="117" t="s">
        <v>99</v>
      </c>
      <c r="B92" s="121" t="s">
        <v>668</v>
      </c>
      <c r="C92" s="75" t="n">
        <f aca="false">VLOOKUP(A92,dG!$A$1:$F$512,2,0)*4.184</f>
        <v>-19.0372</v>
      </c>
      <c r="D92" s="107" t="n">
        <v>-19.09</v>
      </c>
      <c r="E92" s="120" t="n">
        <f aca="false">D92-C92</f>
        <v>-0.0528000000000013</v>
      </c>
    </row>
    <row r="93" customFormat="false" ht="16" hidden="false" customHeight="false" outlineLevel="0" collapsed="false">
      <c r="A93" s="117" t="s">
        <v>198</v>
      </c>
      <c r="B93" s="121" t="s">
        <v>669</v>
      </c>
      <c r="C93" s="75" t="n">
        <f aca="false">VLOOKUP(A93,dG!$A$1:$F$512,2,0)*4.184</f>
        <v>-18.828</v>
      </c>
      <c r="D93" s="107" t="n">
        <v>-18.84</v>
      </c>
      <c r="E93" s="120" t="n">
        <f aca="false">D93-C93</f>
        <v>-0.0120000000000005</v>
      </c>
    </row>
    <row r="94" customFormat="false" ht="16" hidden="false" customHeight="false" outlineLevel="0" collapsed="false">
      <c r="A94" s="117" t="s">
        <v>109</v>
      </c>
      <c r="B94" s="121" t="s">
        <v>670</v>
      </c>
      <c r="C94" s="75" t="n">
        <f aca="false">VLOOKUP(A94,dG!$A$1:$F$512,2,0)*4.184</f>
        <v>-18.36776</v>
      </c>
      <c r="D94" s="107" t="n">
        <v>-18.37</v>
      </c>
      <c r="E94" s="120" t="n">
        <f aca="false">D94-C94</f>
        <v>-0.00224000000000046</v>
      </c>
    </row>
    <row r="95" customFormat="false" ht="16" hidden="false" customHeight="false" outlineLevel="0" collapsed="false">
      <c r="A95" s="117" t="s">
        <v>102</v>
      </c>
      <c r="B95" s="121" t="s">
        <v>671</v>
      </c>
      <c r="C95" s="75" t="n">
        <f aca="false">VLOOKUP(A95,dG!$A$1:$F$512,2,0)*4.184</f>
        <v>-17.74016</v>
      </c>
      <c r="D95" s="107" t="n">
        <v>-17.97</v>
      </c>
      <c r="E95" s="120" t="n">
        <f aca="false">D95-C95</f>
        <v>-0.229839999999996</v>
      </c>
    </row>
    <row r="96" customFormat="false" ht="16" hidden="false" customHeight="false" outlineLevel="0" collapsed="false">
      <c r="A96" s="117" t="s">
        <v>108</v>
      </c>
      <c r="B96" s="121" t="s">
        <v>672</v>
      </c>
      <c r="C96" s="75" t="n">
        <f aca="false">VLOOKUP(A96,dG!$A$1:$F$512,2,0)*4.184</f>
        <v>-17.11256</v>
      </c>
      <c r="D96" s="107" t="n">
        <v>-17.14</v>
      </c>
      <c r="E96" s="120" t="n">
        <f aca="false">D96-C96</f>
        <v>-0.0274400000000021</v>
      </c>
    </row>
    <row r="97" customFormat="false" ht="16" hidden="false" customHeight="false" outlineLevel="0" collapsed="false">
      <c r="A97" s="117" t="s">
        <v>103</v>
      </c>
      <c r="B97" s="121" t="s">
        <v>673</v>
      </c>
      <c r="C97" s="75" t="n">
        <f aca="false">VLOOKUP(A97,dG!$A$1:$F$512,2,0)*4.184</f>
        <v>-16.5268</v>
      </c>
      <c r="D97" s="107" t="n">
        <v>-16.87</v>
      </c>
      <c r="E97" s="120" t="n">
        <f aca="false">D97-C97</f>
        <v>-0.343199999999999</v>
      </c>
    </row>
    <row r="98" customFormat="false" ht="16" hidden="false" customHeight="false" outlineLevel="0" collapsed="false">
      <c r="A98" s="117" t="s">
        <v>87</v>
      </c>
      <c r="B98" s="121" t="s">
        <v>674</v>
      </c>
      <c r="C98" s="75" t="n">
        <f aca="false">VLOOKUP(A98,dG!$A$1:$F$512,2,0)*4.184</f>
        <v>-17.94936</v>
      </c>
      <c r="D98" s="107" t="n">
        <v>-17.93</v>
      </c>
      <c r="E98" s="120" t="n">
        <f aca="false">D98-C98</f>
        <v>0.0193600000000025</v>
      </c>
    </row>
    <row r="99" customFormat="false" ht="16" hidden="false" customHeight="false" outlineLevel="0" collapsed="false">
      <c r="A99" s="117" t="s">
        <v>84</v>
      </c>
      <c r="B99" s="121" t="s">
        <v>675</v>
      </c>
      <c r="C99" s="75" t="n">
        <f aca="false">VLOOKUP(A99,dG!$A$1:$F$512,2,0)*4.184</f>
        <v>-17.02888</v>
      </c>
      <c r="D99" s="107" t="n">
        <v>-17.02</v>
      </c>
      <c r="E99" s="120" t="n">
        <f aca="false">D99-C99</f>
        <v>0.00888000000000133</v>
      </c>
    </row>
    <row r="100" customFormat="false" ht="16" hidden="false" customHeight="false" outlineLevel="0" collapsed="false">
      <c r="A100" s="117" t="s">
        <v>83</v>
      </c>
      <c r="B100" s="121" t="s">
        <v>676</v>
      </c>
      <c r="C100" s="75" t="n">
        <f aca="false">VLOOKUP(A100,dG!$A$1:$F$512,2,0)*4.184</f>
        <v>-15.2716</v>
      </c>
      <c r="D100" s="107" t="n">
        <v>-15.31</v>
      </c>
      <c r="E100" s="120" t="n">
        <f aca="false">D100-C100</f>
        <v>-0.0384000000000011</v>
      </c>
    </row>
    <row r="101" customFormat="false" ht="16" hidden="false" customHeight="false" outlineLevel="0" collapsed="false">
      <c r="A101" s="117" t="s">
        <v>82</v>
      </c>
      <c r="B101" s="121" t="s">
        <v>677</v>
      </c>
      <c r="C101" s="75" t="n">
        <f aca="false">VLOOKUP(A101,dG!$A$1:$F$512,2,0)*4.184</f>
        <v>-13.55616</v>
      </c>
      <c r="D101" s="107" t="n">
        <v>-13.92</v>
      </c>
      <c r="E101" s="120" t="n">
        <f aca="false">D101-C101</f>
        <v>-0.363839999999998</v>
      </c>
    </row>
    <row r="102" customFormat="false" ht="16" hidden="false" customHeight="false" outlineLevel="0" collapsed="false">
      <c r="A102" s="117" t="s">
        <v>125</v>
      </c>
      <c r="B102" s="121" t="s">
        <v>125</v>
      </c>
      <c r="C102" s="75" t="n">
        <f aca="false">VLOOKUP(A102,dG!$A$1:$F$512,2,0)*4.184</f>
        <v>-22.92832</v>
      </c>
      <c r="D102" s="107" t="n">
        <v>-22.94</v>
      </c>
      <c r="E102" s="120" t="n">
        <f aca="false">D102-C102</f>
        <v>-0.0116799999999984</v>
      </c>
    </row>
    <row r="103" customFormat="false" ht="16" hidden="false" customHeight="false" outlineLevel="0" collapsed="false">
      <c r="A103" s="117" t="s">
        <v>119</v>
      </c>
      <c r="B103" s="121" t="s">
        <v>119</v>
      </c>
      <c r="C103" s="75" t="n">
        <f aca="false">VLOOKUP(A103,dG!$A$1:$F$512,2,0)*4.184</f>
        <v>-21.38024</v>
      </c>
      <c r="D103" s="107" t="n">
        <v>-21.38</v>
      </c>
      <c r="E103" s="120" t="n">
        <f aca="false">D103-C103</f>
        <v>0.000240000000001572</v>
      </c>
    </row>
    <row r="104" customFormat="false" ht="16" hidden="false" customHeight="false" outlineLevel="0" collapsed="false">
      <c r="A104" s="117" t="s">
        <v>107</v>
      </c>
      <c r="B104" s="121" t="s">
        <v>107</v>
      </c>
      <c r="C104" s="75" t="n">
        <f aca="false">VLOOKUP(A104,dG!$A$1:$F$512,2,0)*4.184</f>
        <v>-16.23392</v>
      </c>
      <c r="D104" s="107" t="n">
        <v>-16.29</v>
      </c>
      <c r="E104" s="120" t="n">
        <f aca="false">D104-C104</f>
        <v>-0.0560799999999979</v>
      </c>
    </row>
    <row r="105" customFormat="false" ht="16" hidden="false" customHeight="false" outlineLevel="0" collapsed="false">
      <c r="A105" s="117" t="s">
        <v>124</v>
      </c>
      <c r="B105" s="121" t="s">
        <v>678</v>
      </c>
      <c r="C105" s="75" t="n">
        <f aca="false">VLOOKUP(A105,dG!$A$1:$F$512,2,0)*4.184</f>
        <v>-19.62296</v>
      </c>
      <c r="D105" s="107" t="n">
        <v>-19.66</v>
      </c>
      <c r="E105" s="120" t="n">
        <f aca="false">D105-C105</f>
        <v>-0.0370399999999975</v>
      </c>
    </row>
    <row r="106" customFormat="false" ht="16" hidden="false" customHeight="false" outlineLevel="0" collapsed="false">
      <c r="A106" s="117" t="s">
        <v>29</v>
      </c>
      <c r="B106" s="121" t="s">
        <v>679</v>
      </c>
      <c r="C106" s="75" t="n">
        <f aca="false">VLOOKUP(A106,dG!$A$1:$F$512,2,0)*4.184</f>
        <v>-19.37192</v>
      </c>
      <c r="D106" s="107" t="n">
        <v>-19.38</v>
      </c>
      <c r="E106" s="120" t="n">
        <f aca="false">D106-C106</f>
        <v>-0.00807999999999964</v>
      </c>
    </row>
    <row r="107" customFormat="false" ht="16" hidden="false" customHeight="false" outlineLevel="0" collapsed="false">
      <c r="A107" s="117" t="s">
        <v>38</v>
      </c>
      <c r="B107" s="121" t="s">
        <v>680</v>
      </c>
      <c r="C107" s="75" t="n">
        <f aca="false">VLOOKUP(A107,dG!$A$1:$F$512,2,0)*4.184</f>
        <v>-19.95768</v>
      </c>
      <c r="D107" s="107" t="n">
        <v>-19.97</v>
      </c>
      <c r="E107" s="120" t="n">
        <f aca="false">D107-C107</f>
        <v>-0.012319999999999</v>
      </c>
    </row>
    <row r="108" customFormat="false" ht="16" hidden="false" customHeight="false" outlineLevel="0" collapsed="false">
      <c r="A108" s="117" t="s">
        <v>44</v>
      </c>
      <c r="B108" s="121" t="s">
        <v>681</v>
      </c>
      <c r="C108" s="75" t="n">
        <f aca="false">VLOOKUP(A108,dG!$A$1:$F$512,2,0)*4.184</f>
        <v>-20.62712</v>
      </c>
      <c r="D108" s="107" t="n">
        <v>-20.65</v>
      </c>
      <c r="E108" s="120" t="n">
        <f aca="false">D108-C108</f>
        <v>-0.0228800000000007</v>
      </c>
    </row>
    <row r="109" customFormat="false" ht="16" hidden="false" customHeight="false" outlineLevel="0" collapsed="false">
      <c r="A109" s="117" t="s">
        <v>208</v>
      </c>
      <c r="B109" s="121" t="s">
        <v>682</v>
      </c>
      <c r="C109" s="75" t="n">
        <f aca="false">VLOOKUP(A109,dG!$A$1:$F$512,2,0)*4.184</f>
        <v>-20.16688</v>
      </c>
      <c r="D109" s="124" t="n">
        <v>-20.19</v>
      </c>
      <c r="E109" s="120" t="n">
        <f aca="false">D109-C109</f>
        <v>-0.0231199999999987</v>
      </c>
    </row>
    <row r="110" customFormat="false" ht="16" hidden="false" customHeight="false" outlineLevel="0" collapsed="false">
      <c r="A110" s="117" t="s">
        <v>209</v>
      </c>
      <c r="B110" s="121" t="s">
        <v>683</v>
      </c>
      <c r="C110" s="75" t="n">
        <f aca="false">VLOOKUP(A110,dG!$A$1:$F$512,2,0)*4.184</f>
        <v>-20.33424</v>
      </c>
      <c r="D110" s="124" t="n">
        <v>-20.35</v>
      </c>
      <c r="E110" s="120" t="n">
        <f aca="false">D110-C110</f>
        <v>-0.0157600000000002</v>
      </c>
    </row>
    <row r="111" customFormat="false" ht="16" hidden="false" customHeight="false" outlineLevel="0" collapsed="false">
      <c r="A111" s="117" t="s">
        <v>210</v>
      </c>
      <c r="B111" s="121" t="s">
        <v>684</v>
      </c>
      <c r="C111" s="75" t="n">
        <f aca="false">VLOOKUP(A111,dG!$A$1:$F$512,2,0)*4.184</f>
        <v>-19.74848</v>
      </c>
      <c r="D111" s="124" t="n">
        <v>-19.74</v>
      </c>
      <c r="E111" s="120" t="n">
        <f aca="false">D111-C111</f>
        <v>0.00848000000000226</v>
      </c>
    </row>
    <row r="112" customFormat="false" ht="16" hidden="false" customHeight="false" outlineLevel="0" collapsed="false">
      <c r="A112" s="117" t="s">
        <v>36</v>
      </c>
      <c r="B112" s="121" t="s">
        <v>685</v>
      </c>
      <c r="C112" s="75" t="n">
        <f aca="false">VLOOKUP(A112,dG!$A$1:$F$512,2,0)*4.184</f>
        <v>-19.20456</v>
      </c>
      <c r="D112" s="124" t="n">
        <v>-19.25</v>
      </c>
      <c r="E112" s="120" t="n">
        <f aca="false">D112-C112</f>
        <v>-0.0454399999999993</v>
      </c>
    </row>
    <row r="113" customFormat="false" ht="16" hidden="false" customHeight="false" outlineLevel="0" collapsed="false">
      <c r="A113" s="117" t="s">
        <v>211</v>
      </c>
      <c r="B113" s="121" t="s">
        <v>686</v>
      </c>
      <c r="C113" s="75" t="n">
        <f aca="false">VLOOKUP(A113,dG!$A$1:$F$512,2,0)*4.184</f>
        <v>-21.84048</v>
      </c>
      <c r="D113" s="124" t="n">
        <v>-21.84</v>
      </c>
      <c r="E113" s="120" t="n">
        <f aca="false">D113-C113</f>
        <v>0.000479999999999592</v>
      </c>
    </row>
    <row r="114" customFormat="false" ht="16" hidden="false" customHeight="false" outlineLevel="0" collapsed="false">
      <c r="A114" s="117" t="s">
        <v>212</v>
      </c>
      <c r="B114" s="121" t="s">
        <v>687</v>
      </c>
      <c r="C114" s="75" t="n">
        <f aca="false">VLOOKUP(A114,dG!$A$1:$F$512,2,0)*4.184</f>
        <v>-20.25056</v>
      </c>
      <c r="D114" s="124" t="n">
        <v>-20.26</v>
      </c>
      <c r="E114" s="120" t="n">
        <f aca="false">D114-C114</f>
        <v>-0.00944000000000145</v>
      </c>
    </row>
    <row r="115" customFormat="false" ht="16" hidden="false" customHeight="false" outlineLevel="0" collapsed="false">
      <c r="A115" s="117" t="s">
        <v>121</v>
      </c>
      <c r="B115" s="121" t="s">
        <v>688</v>
      </c>
      <c r="C115" s="75" t="n">
        <f aca="false">VLOOKUP(A115,dG!$A$1:$F$512,2,0)*4.184</f>
        <v>-15.8992</v>
      </c>
      <c r="D115" s="124" t="n">
        <v>-16.12</v>
      </c>
      <c r="E115" s="120" t="n">
        <f aca="false">D115-C115</f>
        <v>-0.220800000000001</v>
      </c>
    </row>
    <row r="116" customFormat="false" ht="16" hidden="false" customHeight="false" outlineLevel="0" collapsed="false">
      <c r="A116" s="117" t="s">
        <v>68</v>
      </c>
      <c r="B116" s="121" t="s">
        <v>689</v>
      </c>
      <c r="C116" s="75" t="n">
        <f aca="false">VLOOKUP(A116,dG!$A$1:$F$512,2,0)*4.184</f>
        <v>-15.52264</v>
      </c>
      <c r="D116" s="124" t="n">
        <v>-15.22</v>
      </c>
      <c r="E116" s="120" t="n">
        <f aca="false">D116-C116</f>
        <v>0.30264</v>
      </c>
    </row>
    <row r="117" customFormat="false" ht="16" hidden="false" customHeight="false" outlineLevel="0" collapsed="false">
      <c r="A117" s="117" t="s">
        <v>114</v>
      </c>
      <c r="B117" s="121" t="s">
        <v>690</v>
      </c>
      <c r="C117" s="75" t="n">
        <f aca="false">VLOOKUP(A117,dG!$A$1:$F$512,2,0)*4.184</f>
        <v>-14.26744</v>
      </c>
      <c r="D117" s="124" t="n">
        <v>-14.28</v>
      </c>
      <c r="E117" s="120" t="n">
        <f aca="false">D117-C117</f>
        <v>-0.0125599999999988</v>
      </c>
    </row>
    <row r="118" customFormat="false" ht="16" hidden="false" customHeight="false" outlineLevel="0" collapsed="false">
      <c r="A118" s="117" t="s">
        <v>42</v>
      </c>
      <c r="B118" s="121" t="s">
        <v>691</v>
      </c>
      <c r="C118" s="75" t="n">
        <f aca="false">VLOOKUP(A118,dG!$A$1:$F$512,2,0)*4.184</f>
        <v>-12.7612</v>
      </c>
      <c r="D118" s="124" t="n">
        <v>-12.81</v>
      </c>
      <c r="E118" s="120" t="n">
        <f aca="false">D118-C118</f>
        <v>-0.0488</v>
      </c>
    </row>
    <row r="119" customFormat="false" ht="16" hidden="false" customHeight="false" outlineLevel="0" collapsed="false">
      <c r="A119" s="117" t="s">
        <v>92</v>
      </c>
      <c r="B119" s="121" t="s">
        <v>692</v>
      </c>
      <c r="C119" s="75" t="n">
        <f aca="false">VLOOKUP(A119,dG!$A$1:$F$512,2,0)*4.184</f>
        <v>-12.71936</v>
      </c>
      <c r="D119" s="124" t="n">
        <v>-12.72</v>
      </c>
      <c r="E119" s="120" t="n">
        <f aca="false">D119-C119</f>
        <v>-0.00064000000000064</v>
      </c>
    </row>
    <row r="120" customFormat="false" ht="16" hidden="false" customHeight="false" outlineLevel="0" collapsed="false">
      <c r="A120" s="117" t="s">
        <v>93</v>
      </c>
      <c r="B120" s="121" t="s">
        <v>693</v>
      </c>
      <c r="C120" s="75" t="n">
        <f aca="false">VLOOKUP(A120,dG!$A$1:$F$512,2,0)*4.184</f>
        <v>-12.21728</v>
      </c>
      <c r="D120" s="124" t="n">
        <v>-12.24</v>
      </c>
      <c r="E120" s="120" t="n">
        <f aca="false">D120-C120</f>
        <v>-0.0227199999999996</v>
      </c>
    </row>
    <row r="121" customFormat="false" ht="16" hidden="false" customHeight="false" outlineLevel="0" collapsed="false">
      <c r="A121" s="117" t="s">
        <v>34</v>
      </c>
      <c r="B121" s="121" t="s">
        <v>694</v>
      </c>
      <c r="C121" s="75" t="n">
        <f aca="false">VLOOKUP(A121,dG!$A$1:$F$512,2,0)*4.184</f>
        <v>-11.46416</v>
      </c>
      <c r="D121" s="124" t="n">
        <v>-11.46</v>
      </c>
      <c r="E121" s="120" t="n">
        <f aca="false">D121-C121</f>
        <v>0.00416000000000061</v>
      </c>
    </row>
    <row r="122" customFormat="false" ht="16" hidden="false" customHeight="false" outlineLevel="0" collapsed="false">
      <c r="A122" s="125" t="s">
        <v>548</v>
      </c>
      <c r="B122" s="121" t="s">
        <v>695</v>
      </c>
      <c r="C122" s="75" t="n">
        <f aca="false">VLOOKUP(A122,dG!$A$1:$F$512,2,0)*4.184</f>
        <v>-8.9956</v>
      </c>
      <c r="D122" s="124" t="n">
        <v>-9.05</v>
      </c>
      <c r="E122" s="120" t="n">
        <f aca="false">D122-C122</f>
        <v>-0.0544000000000011</v>
      </c>
    </row>
    <row r="123" customFormat="false" ht="16" hidden="false" customHeight="false" outlineLevel="0" collapsed="false">
      <c r="A123" s="117" t="s">
        <v>50</v>
      </c>
      <c r="B123" s="121" t="s">
        <v>696</v>
      </c>
      <c r="C123" s="75" t="n">
        <f aca="false">VLOOKUP(A123,dG!$A$1:$F$512,2,0)*4.184</f>
        <v>-14.644</v>
      </c>
      <c r="D123" s="124" t="n">
        <v>-14.66</v>
      </c>
      <c r="E123" s="120" t="n">
        <f aca="false">D123-C123</f>
        <v>-0.016</v>
      </c>
    </row>
    <row r="124" customFormat="false" ht="16" hidden="false" customHeight="false" outlineLevel="0" collapsed="false">
      <c r="A124" s="117" t="s">
        <v>263</v>
      </c>
      <c r="B124" s="121" t="s">
        <v>697</v>
      </c>
      <c r="C124" s="75" t="n">
        <f aca="false">VLOOKUP(A124,dG!$A$1:$F$512,2,0)*4.184</f>
        <v>-5.69024</v>
      </c>
      <c r="D124" s="124" t="n">
        <v>-5.71</v>
      </c>
      <c r="E124" s="120" t="n">
        <f aca="false">D124-C124</f>
        <v>-0.0197600000000007</v>
      </c>
    </row>
    <row r="125" customFormat="false" ht="16" hidden="false" customHeight="false" outlineLevel="0" collapsed="false">
      <c r="A125" s="117" t="s">
        <v>272</v>
      </c>
      <c r="B125" s="121" t="s">
        <v>698</v>
      </c>
      <c r="C125" s="75" t="n">
        <f aca="false">VLOOKUP(A125,dG!$A$1:$F$512,2,0)*4.184</f>
        <v>-4.10032</v>
      </c>
      <c r="D125" s="124" t="n">
        <v>-4.11</v>
      </c>
      <c r="E125" s="120" t="n">
        <f aca="false">D125-C125</f>
        <v>-0.00968000000000036</v>
      </c>
    </row>
    <row r="126" customFormat="false" ht="16" hidden="false" customHeight="false" outlineLevel="0" collapsed="false">
      <c r="A126" s="117" t="s">
        <v>276</v>
      </c>
      <c r="B126" s="121" t="s">
        <v>699</v>
      </c>
      <c r="C126" s="75" t="n">
        <f aca="false">VLOOKUP(A126,dG!$A$1:$F$512,2,0)*4.184</f>
        <v>-4.22584</v>
      </c>
      <c r="D126" s="124" t="n">
        <v>-4.22</v>
      </c>
      <c r="E126" s="120" t="n">
        <f aca="false">D126-C126</f>
        <v>0.00584000000000007</v>
      </c>
    </row>
    <row r="127" customFormat="false" ht="16" hidden="false" customHeight="false" outlineLevel="0" collapsed="false">
      <c r="A127" s="117" t="s">
        <v>542</v>
      </c>
      <c r="B127" s="121" t="s">
        <v>700</v>
      </c>
      <c r="C127" s="75" t="n">
        <f aca="false">VLOOKUP(A127,dG!$A$1:$F$512,2,0)*4.184</f>
        <v>-4.51872</v>
      </c>
      <c r="D127" s="124" t="n">
        <v>-4.46</v>
      </c>
      <c r="E127" s="120" t="n">
        <f aca="false">D127-C127</f>
        <v>0.0587200000000001</v>
      </c>
    </row>
    <row r="128" customFormat="false" ht="16" hidden="false" customHeight="false" outlineLevel="0" collapsed="false">
      <c r="A128" s="117" t="s">
        <v>255</v>
      </c>
      <c r="B128" s="121" t="s">
        <v>701</v>
      </c>
      <c r="C128" s="75" t="n">
        <f aca="false">VLOOKUP(A128,dG!$A$1:$F$512,2,0)*4.184</f>
        <v>-0.79496</v>
      </c>
      <c r="D128" s="124" t="n">
        <v>-1.03</v>
      </c>
      <c r="E128" s="120" t="n">
        <f aca="false">D128-C128</f>
        <v>-0.23504</v>
      </c>
    </row>
    <row r="129" customFormat="false" ht="16" hidden="false" customHeight="false" outlineLevel="0" collapsed="false">
      <c r="A129" s="117" t="s">
        <v>260</v>
      </c>
      <c r="B129" s="121" t="s">
        <v>702</v>
      </c>
      <c r="C129" s="75" t="n">
        <f aca="false">VLOOKUP(A129,dG!$A$1:$F$512,2,0)*4.184</f>
        <v>-8.32616</v>
      </c>
      <c r="D129" s="124" t="n">
        <v>-8.16</v>
      </c>
      <c r="E129" s="120" t="n">
        <f aca="false">D129-C129</f>
        <v>0.16616</v>
      </c>
    </row>
    <row r="130" customFormat="false" ht="16" hidden="false" customHeight="false" outlineLevel="0" collapsed="false">
      <c r="A130" s="117" t="s">
        <v>393</v>
      </c>
      <c r="B130" s="121" t="s">
        <v>703</v>
      </c>
      <c r="C130" s="75" t="n">
        <f aca="false">VLOOKUP(A130,dG!$A$1:$F$512,2,0)*4.184</f>
        <v>-6.10864</v>
      </c>
      <c r="D130" s="124" t="n">
        <v>-6.11</v>
      </c>
      <c r="E130" s="120" t="n">
        <f aca="false">D130-C130</f>
        <v>-0.00136000000000003</v>
      </c>
    </row>
    <row r="131" customFormat="false" ht="16" hidden="false" customHeight="false" outlineLevel="0" collapsed="false">
      <c r="A131" s="117" t="s">
        <v>502</v>
      </c>
      <c r="B131" s="121" t="s">
        <v>704</v>
      </c>
      <c r="C131" s="75" t="n">
        <f aca="false">VLOOKUP(A131,dG!$A$1:$F$512,2,0)*4.184</f>
        <v>-17.23808</v>
      </c>
      <c r="D131" s="124" t="n">
        <v>-17.23</v>
      </c>
      <c r="E131" s="120" t="n">
        <f aca="false">D131-C131</f>
        <v>0.00807999999999964</v>
      </c>
    </row>
    <row r="132" customFormat="false" ht="16" hidden="false" customHeight="false" outlineLevel="0" collapsed="false">
      <c r="A132" s="117" t="s">
        <v>96</v>
      </c>
      <c r="B132" s="121" t="s">
        <v>705</v>
      </c>
      <c r="C132" s="75" t="n">
        <f aca="false">VLOOKUP(A132,dG!$A$1:$F$512,2,0)*4.184</f>
        <v>-3.72376</v>
      </c>
      <c r="D132" s="124" t="n">
        <v>-3.71</v>
      </c>
      <c r="E132" s="120" t="n">
        <f aca="false">D132-C132</f>
        <v>0.0137600000000004</v>
      </c>
    </row>
    <row r="133" customFormat="false" ht="16" hidden="false" customHeight="false" outlineLevel="0" collapsed="false">
      <c r="A133" s="117" t="s">
        <v>447</v>
      </c>
      <c r="B133" s="121" t="s">
        <v>706</v>
      </c>
      <c r="C133" s="75" t="n">
        <f aca="false">VLOOKUP(A133,dG!$A$1:$F$512,2,0)*4.184</f>
        <v>-3.09616</v>
      </c>
      <c r="D133" s="124" t="n">
        <v>-3.03</v>
      </c>
      <c r="E133" s="120" t="n">
        <f aca="false">D133-C133</f>
        <v>0.0661600000000004</v>
      </c>
    </row>
    <row r="134" customFormat="false" ht="16" hidden="false" customHeight="false" outlineLevel="0" collapsed="false">
      <c r="A134" s="117" t="s">
        <v>240</v>
      </c>
      <c r="B134" s="121" t="s">
        <v>707</v>
      </c>
      <c r="C134" s="75" t="n">
        <f aca="false">VLOOKUP(A134,dG!$A$1:$F$512,2,0)*4.184</f>
        <v>-2.21752</v>
      </c>
      <c r="D134" s="124" t="n">
        <v>-2.45</v>
      </c>
      <c r="E134" s="120" t="n">
        <f aca="false">D134-C134</f>
        <v>-0.23248</v>
      </c>
    </row>
    <row r="135" customFormat="false" ht="16" hidden="false" customHeight="false" outlineLevel="0" collapsed="false">
      <c r="A135" s="117" t="s">
        <v>292</v>
      </c>
      <c r="B135" s="121" t="s">
        <v>708</v>
      </c>
      <c r="C135" s="75" t="n">
        <f aca="false">VLOOKUP(A135,dG!$A$1:$F$512,2,0)*4.184</f>
        <v>-1.92464</v>
      </c>
      <c r="D135" s="124" t="n">
        <v>-2.45</v>
      </c>
      <c r="E135" s="120" t="n">
        <f aca="false">D135-C135</f>
        <v>-0.52536</v>
      </c>
    </row>
    <row r="136" customFormat="false" ht="16" hidden="false" customHeight="false" outlineLevel="0" collapsed="false">
      <c r="A136" s="117" t="s">
        <v>236</v>
      </c>
      <c r="B136" s="121" t="s">
        <v>709</v>
      </c>
      <c r="C136" s="75" t="n">
        <f aca="false">VLOOKUP(A136,dG!$A$1:$F$512,2,0)*4.184</f>
        <v>-1.046</v>
      </c>
      <c r="D136" s="124" t="n">
        <v>-1.08</v>
      </c>
      <c r="E136" s="120" t="n">
        <f aca="false">D136-C136</f>
        <v>-0.034</v>
      </c>
    </row>
    <row r="137" customFormat="false" ht="16" hidden="false" customHeight="false" outlineLevel="0" collapsed="false">
      <c r="A137" s="117" t="s">
        <v>141</v>
      </c>
      <c r="B137" s="121" t="s">
        <v>710</v>
      </c>
      <c r="C137" s="75" t="n">
        <f aca="false">VLOOKUP(A137,dG!$A$1:$F$512,2,0)*4.184</f>
        <v>-5.18816</v>
      </c>
      <c r="D137" s="124" t="n">
        <v>-5.19</v>
      </c>
      <c r="E137" s="120" t="n">
        <f aca="false">D137-C137</f>
        <v>-0.00184000000000051</v>
      </c>
    </row>
    <row r="138" customFormat="false" ht="16" hidden="false" customHeight="false" outlineLevel="0" collapsed="false">
      <c r="A138" s="117" t="s">
        <v>196</v>
      </c>
      <c r="B138" s="121" t="s">
        <v>711</v>
      </c>
      <c r="C138" s="75" t="n">
        <f aca="false">VLOOKUP(A138,dG!$A$1:$F$512,2,0)*4.184</f>
        <v>-4.76976</v>
      </c>
      <c r="D138" s="124" t="n">
        <v>-5.42</v>
      </c>
      <c r="E138" s="120" t="n">
        <f aca="false">D138-C138</f>
        <v>-0.65024</v>
      </c>
    </row>
    <row r="139" customFormat="false" ht="16" hidden="false" customHeight="false" outlineLevel="0" collapsed="false">
      <c r="A139" s="117" t="s">
        <v>52</v>
      </c>
      <c r="B139" s="121" t="s">
        <v>712</v>
      </c>
      <c r="C139" s="75" t="n">
        <f aca="false">VLOOKUP(A139,dG!$A$1:$F$512,2,0)*4.184</f>
        <v>-27.99096</v>
      </c>
      <c r="D139" s="124" t="n">
        <v>-28.05</v>
      </c>
      <c r="E139" s="120" t="n">
        <f aca="false">D139-C139</f>
        <v>-0.0590399999999995</v>
      </c>
    </row>
    <row r="140" customFormat="false" ht="16" hidden="false" customHeight="false" outlineLevel="0" collapsed="false">
      <c r="A140" s="117" t="s">
        <v>120</v>
      </c>
      <c r="B140" s="121" t="s">
        <v>713</v>
      </c>
      <c r="C140" s="75" t="n">
        <f aca="false">VLOOKUP(A140,dG!$A$1:$F$512,2,0)*4.184</f>
        <v>-27.02864</v>
      </c>
      <c r="D140" s="124" t="n">
        <v>-27.09</v>
      </c>
      <c r="E140" s="120" t="n">
        <f aca="false">D140-C140</f>
        <v>-0.0613600000000005</v>
      </c>
    </row>
    <row r="141" customFormat="false" ht="16" hidden="false" customHeight="false" outlineLevel="0" collapsed="false">
      <c r="A141" s="117" t="s">
        <v>66</v>
      </c>
      <c r="B141" s="121" t="s">
        <v>714</v>
      </c>
      <c r="C141" s="75" t="n">
        <f aca="false">VLOOKUP(A141,dG!$A$1:$F$512,2,0)*4.184</f>
        <v>-26.5684</v>
      </c>
      <c r="D141" s="124" t="n">
        <v>-26.59</v>
      </c>
      <c r="E141" s="120" t="n">
        <f aca="false">D141-C141</f>
        <v>-0.0215999999999994</v>
      </c>
    </row>
    <row r="142" customFormat="false" ht="16" hidden="false" customHeight="false" outlineLevel="0" collapsed="false">
      <c r="A142" s="117" t="s">
        <v>91</v>
      </c>
      <c r="B142" s="121" t="s">
        <v>715</v>
      </c>
      <c r="C142" s="75" t="n">
        <f aca="false">VLOOKUP(A142,dG!$A$1:$F$512,2,0)*4.184</f>
        <v>-0.92048</v>
      </c>
      <c r="D142" s="107" t="n">
        <v>-0.92</v>
      </c>
      <c r="E142" s="120" t="n">
        <f aca="false">D142-C142</f>
        <v>0.000480000000000036</v>
      </c>
    </row>
    <row r="143" customFormat="false" ht="16" hidden="false" customHeight="false" outlineLevel="0" collapsed="false">
      <c r="A143" s="117" t="s">
        <v>72</v>
      </c>
      <c r="B143" s="121" t="s">
        <v>716</v>
      </c>
      <c r="C143" s="75" t="n">
        <f aca="false">VLOOKUP(A143,dG!$A$1:$F$512,2,0)*4.184</f>
        <v>-2.46856</v>
      </c>
      <c r="D143" s="107" t="n">
        <v>-2.63</v>
      </c>
      <c r="E143" s="120" t="n">
        <f aca="false">D143-C143</f>
        <v>-0.16144</v>
      </c>
    </row>
    <row r="144" customFormat="false" ht="16" hidden="false" customHeight="false" outlineLevel="0" collapsed="false">
      <c r="A144" s="117" t="s">
        <v>76</v>
      </c>
      <c r="B144" s="121" t="s">
        <v>717</v>
      </c>
      <c r="C144" s="75" t="n">
        <f aca="false">VLOOKUP(A144,dG!$A$1:$F$512,2,0)*4.184</f>
        <v>-2.3012</v>
      </c>
      <c r="D144" s="107" t="n">
        <v>-2.33</v>
      </c>
      <c r="E144" s="120" t="n">
        <f aca="false">D144-C144</f>
        <v>-0.0287999999999999</v>
      </c>
    </row>
    <row r="145" customFormat="false" ht="16" hidden="false" customHeight="false" outlineLevel="0" collapsed="false">
      <c r="A145" s="117" t="s">
        <v>57</v>
      </c>
      <c r="B145" s="121" t="s">
        <v>718</v>
      </c>
      <c r="C145" s="75" t="n">
        <f aca="false">VLOOKUP(A145,dG!$A$1:$F$512,2,0)*4.184</f>
        <v>-3.43088</v>
      </c>
      <c r="D145" s="107" t="n">
        <v>-3.43</v>
      </c>
      <c r="E145" s="120" t="n">
        <f aca="false">D145-C145</f>
        <v>0.000880000000000436</v>
      </c>
    </row>
    <row r="146" customFormat="false" ht="16" hidden="false" customHeight="false" outlineLevel="0" collapsed="false">
      <c r="A146" s="117" t="s">
        <v>394</v>
      </c>
      <c r="B146" s="121" t="s">
        <v>719</v>
      </c>
      <c r="C146" s="75" t="n">
        <f aca="false">VLOOKUP(A146,dG!$A$1:$F$512,2,0)*4.184</f>
        <v>-3.09616</v>
      </c>
      <c r="D146" s="107" t="n">
        <v>-2.91</v>
      </c>
      <c r="E146" s="120" t="n">
        <f aca="false">D146-C146</f>
        <v>0.18616</v>
      </c>
    </row>
    <row r="147" customFormat="false" ht="16" hidden="false" customHeight="false" outlineLevel="0" collapsed="false">
      <c r="A147" s="117" t="s">
        <v>96</v>
      </c>
      <c r="B147" s="121" t="s">
        <v>705</v>
      </c>
      <c r="C147" s="75" t="n">
        <f aca="false">VLOOKUP(A147,dG!$A$1:$F$512,2,0)*4.184</f>
        <v>-3.72376</v>
      </c>
      <c r="D147" s="107" t="n">
        <v>-3.71</v>
      </c>
      <c r="E147" s="120" t="n">
        <f aca="false">D147-C147</f>
        <v>0.0137600000000004</v>
      </c>
    </row>
    <row r="148" customFormat="false" ht="16" hidden="false" customHeight="false" outlineLevel="0" collapsed="false">
      <c r="A148" s="117" t="s">
        <v>447</v>
      </c>
      <c r="B148" s="121" t="s">
        <v>706</v>
      </c>
      <c r="C148" s="75" t="n">
        <f aca="false">VLOOKUP(A148,dG!$A$1:$F$512,2,0)*4.184</f>
        <v>-3.09616</v>
      </c>
      <c r="D148" s="107" t="n">
        <v>-3.03</v>
      </c>
      <c r="E148" s="120" t="n">
        <f aca="false">D148-C148</f>
        <v>0.0661600000000004</v>
      </c>
    </row>
    <row r="149" customFormat="false" ht="16" hidden="false" customHeight="false" outlineLevel="0" collapsed="false">
      <c r="A149" s="117" t="s">
        <v>234</v>
      </c>
      <c r="B149" s="121" t="s">
        <v>720</v>
      </c>
      <c r="C149" s="75" t="n">
        <f aca="false">VLOOKUP(A149,dG!$A$1:$F$512,2,0)*4.184</f>
        <v>-1.38072</v>
      </c>
      <c r="D149" s="107" t="n">
        <v>-1.14</v>
      </c>
      <c r="E149" s="120" t="n">
        <f aca="false">D149-C149</f>
        <v>0.24072</v>
      </c>
    </row>
    <row r="150" customFormat="false" ht="16" hidden="false" customHeight="false" outlineLevel="0" collapsed="false">
      <c r="A150" s="117" t="s">
        <v>286</v>
      </c>
      <c r="B150" s="121" t="s">
        <v>721</v>
      </c>
      <c r="C150" s="75" t="n">
        <f aca="false">VLOOKUP(A150,dG!$A$1:$F$512,2,0)*4.184</f>
        <v>-1.046</v>
      </c>
      <c r="D150" s="107" t="n">
        <v>-1.03</v>
      </c>
      <c r="E150" s="120" t="n">
        <f aca="false">D150-C150</f>
        <v>0.016</v>
      </c>
    </row>
    <row r="151" customFormat="false" ht="16" hidden="false" customHeight="false" outlineLevel="0" collapsed="false">
      <c r="A151" s="117" t="s">
        <v>230</v>
      </c>
      <c r="B151" s="121" t="s">
        <v>722</v>
      </c>
      <c r="C151" s="75" t="n">
        <f aca="false">VLOOKUP(A151,dG!$A$1:$F$512,2,0)*4.184</f>
        <v>-0.66944</v>
      </c>
      <c r="D151" s="107" t="n">
        <v>-0.57</v>
      </c>
      <c r="E151" s="120" t="n">
        <f aca="false">D151-C151</f>
        <v>0.09944</v>
      </c>
    </row>
    <row r="152" customFormat="false" ht="16" hidden="false" customHeight="false" outlineLevel="0" collapsed="false">
      <c r="A152" s="117" t="s">
        <v>233</v>
      </c>
      <c r="B152" s="121" t="s">
        <v>723</v>
      </c>
      <c r="C152" s="75" t="n">
        <f aca="false">VLOOKUP(A152,dG!$A$1:$F$512,2,0)*4.184</f>
        <v>-0.29288</v>
      </c>
      <c r="D152" s="107" t="n">
        <v>-0.29</v>
      </c>
      <c r="E152" s="120" t="n">
        <f aca="false">D152-C152</f>
        <v>0.00287999999999999</v>
      </c>
    </row>
    <row r="153" customFormat="false" ht="16" hidden="false" customHeight="false" outlineLevel="0" collapsed="false">
      <c r="A153" s="117" t="s">
        <v>398</v>
      </c>
      <c r="B153" s="121" t="s">
        <v>398</v>
      </c>
      <c r="C153" s="75" t="n">
        <f aca="false">VLOOKUP(A153,dG!$A$1:$F$512,2,0)*4.184</f>
        <v>-4.68608</v>
      </c>
      <c r="D153" s="107" t="n">
        <v>-4.69</v>
      </c>
      <c r="E153" s="120" t="n">
        <f aca="false">D153-C153</f>
        <v>-0.00391999999999992</v>
      </c>
    </row>
    <row r="154" customFormat="false" ht="16" hidden="false" customHeight="false" outlineLevel="0" collapsed="false">
      <c r="A154" s="117" t="s">
        <v>57</v>
      </c>
      <c r="B154" s="121" t="s">
        <v>57</v>
      </c>
      <c r="C154" s="75" t="n">
        <f aca="false">VLOOKUP(A154,dG!$A$1:$F$512,2,0)*4.184</f>
        <v>-3.43088</v>
      </c>
      <c r="D154" s="107" t="n">
        <v>-3.43</v>
      </c>
      <c r="E154" s="120" t="n">
        <f aca="false">D154-C154</f>
        <v>0.000880000000000436</v>
      </c>
    </row>
    <row r="155" customFormat="false" ht="16" hidden="false" customHeight="false" outlineLevel="0" collapsed="false">
      <c r="A155" s="117" t="s">
        <v>394</v>
      </c>
      <c r="B155" s="121" t="s">
        <v>719</v>
      </c>
      <c r="C155" s="75" t="n">
        <f aca="false">VLOOKUP(A155,dG!$A$1:$F$512,2,0)*4.184</f>
        <v>-3.09616</v>
      </c>
      <c r="D155" s="107" t="n">
        <v>-2.91</v>
      </c>
      <c r="E155" s="120" t="n">
        <f aca="false">D155-C155</f>
        <v>0.18616</v>
      </c>
    </row>
    <row r="156" customFormat="false" ht="16" hidden="false" customHeight="false" outlineLevel="0" collapsed="false">
      <c r="A156" s="117" t="s">
        <v>228</v>
      </c>
      <c r="B156" s="121" t="s">
        <v>724</v>
      </c>
      <c r="C156" s="75" t="n">
        <f aca="false">VLOOKUP(A156,dG!$A$1:$F$512,2,0)*4.184</f>
        <v>-2.34304</v>
      </c>
      <c r="D156" s="107" t="n">
        <v>-2.34</v>
      </c>
      <c r="E156" s="120" t="n">
        <f aca="false">D156-C156</f>
        <v>0.00304000000000082</v>
      </c>
    </row>
    <row r="157" customFormat="false" ht="16" hidden="false" customHeight="false" outlineLevel="0" collapsed="false">
      <c r="A157" s="117" t="s">
        <v>280</v>
      </c>
      <c r="B157" s="121" t="s">
        <v>725</v>
      </c>
      <c r="C157" s="75" t="n">
        <f aca="false">VLOOKUP(A157,dG!$A$1:$F$512,2,0)*4.184</f>
        <v>-2.00832</v>
      </c>
      <c r="D157" s="107" t="n">
        <v>-2</v>
      </c>
      <c r="E157" s="120" t="n">
        <f aca="false">D157-C157</f>
        <v>0.00831999999999988</v>
      </c>
    </row>
    <row r="158" customFormat="false" ht="16" hidden="false" customHeight="false" outlineLevel="0" collapsed="false">
      <c r="A158" s="117" t="s">
        <v>223</v>
      </c>
      <c r="B158" s="121" t="s">
        <v>726</v>
      </c>
      <c r="C158" s="75" t="n">
        <f aca="false">VLOOKUP(A158,dG!$A$1:$F$512,2,0)*4.184</f>
        <v>-1.6736</v>
      </c>
      <c r="D158" s="107" t="n">
        <v>-1.71</v>
      </c>
      <c r="E158" s="120" t="n">
        <f aca="false">D158-C158</f>
        <v>-0.0363999999999998</v>
      </c>
    </row>
    <row r="159" customFormat="false" ht="16" hidden="false" customHeight="false" outlineLevel="0" collapsed="false">
      <c r="A159" s="117" t="s">
        <v>85</v>
      </c>
      <c r="B159" s="121" t="s">
        <v>727</v>
      </c>
      <c r="C159" s="75" t="n">
        <f aca="false">VLOOKUP(A159,dG!$A$1:$F$512,2,0)*4.184</f>
        <v>-12.25912</v>
      </c>
      <c r="D159" s="107" t="n">
        <v>-12.27</v>
      </c>
      <c r="E159" s="120" t="n">
        <f aca="false">D159-C159</f>
        <v>-0.0108799999999984</v>
      </c>
    </row>
    <row r="160" customFormat="false" ht="16" hidden="false" customHeight="false" outlineLevel="0" collapsed="false">
      <c r="A160" s="117" t="s">
        <v>9</v>
      </c>
      <c r="B160" s="121" t="s">
        <v>728</v>
      </c>
      <c r="C160" s="75" t="n">
        <f aca="false">VLOOKUP(A160,dG!$A$1:$F$512,2,0)*4.184</f>
        <v>-20.25056</v>
      </c>
      <c r="D160" s="107" t="n">
        <v>-20.23</v>
      </c>
      <c r="E160" s="120" t="n">
        <f aca="false">D160-C160</f>
        <v>0.0205599999999997</v>
      </c>
    </row>
    <row r="161" customFormat="false" ht="16" hidden="false" customHeight="false" outlineLevel="0" collapsed="false">
      <c r="A161" s="117" t="s">
        <v>15</v>
      </c>
      <c r="B161" s="121" t="s">
        <v>729</v>
      </c>
      <c r="C161" s="75" t="n">
        <f aca="false">VLOOKUP(A161,dG!$A$1:$F$512,2,0)*4.184</f>
        <v>-21.17104</v>
      </c>
      <c r="D161" s="107" t="n">
        <v>-21.15</v>
      </c>
      <c r="E161" s="120" t="n">
        <f aca="false">D161-C161</f>
        <v>0.0210399999999993</v>
      </c>
    </row>
    <row r="162" customFormat="false" ht="16" hidden="false" customHeight="false" outlineLevel="0" collapsed="false">
      <c r="A162" s="117" t="s">
        <v>118</v>
      </c>
      <c r="B162" s="121" t="s">
        <v>730</v>
      </c>
      <c r="C162" s="75" t="n">
        <f aca="false">VLOOKUP(A162,dG!$A$1:$F$512,2,0)*4.184</f>
        <v>-30.9616</v>
      </c>
      <c r="D162" s="107" t="n">
        <v>-30.86</v>
      </c>
      <c r="E162" s="120" t="n">
        <f aca="false">D162-C162</f>
        <v>0.101600000000005</v>
      </c>
    </row>
    <row r="163" customFormat="false" ht="16" hidden="false" customHeight="false" outlineLevel="0" collapsed="false">
      <c r="A163" s="117" t="s">
        <v>13</v>
      </c>
      <c r="B163" s="121" t="s">
        <v>731</v>
      </c>
      <c r="C163" s="75" t="n">
        <f aca="false">VLOOKUP(A163,dG!$A$1:$F$512,2,0)*4.184</f>
        <v>-31.71472</v>
      </c>
      <c r="D163" s="107" t="n">
        <v>-31.7</v>
      </c>
      <c r="E163" s="120" t="n">
        <f aca="false">D163-C163</f>
        <v>0.0147200000000005</v>
      </c>
    </row>
    <row r="164" customFormat="false" ht="16" hidden="false" customHeight="false" outlineLevel="0" collapsed="false">
      <c r="A164" s="117" t="s">
        <v>106</v>
      </c>
      <c r="B164" s="121" t="s">
        <v>732</v>
      </c>
      <c r="C164" s="75" t="n">
        <f aca="false">VLOOKUP(A164,dG!$A$1:$F$512,2,0)*4.184</f>
        <v>-32.50968</v>
      </c>
      <c r="D164" s="107" t="n">
        <v>-32.53</v>
      </c>
      <c r="E164" s="120" t="n">
        <f aca="false">D164-C164</f>
        <v>-0.0203199999999981</v>
      </c>
    </row>
    <row r="165" customFormat="false" ht="16" hidden="false" customHeight="false" outlineLevel="0" collapsed="false">
      <c r="A165" s="117" t="s">
        <v>17</v>
      </c>
      <c r="B165" s="121" t="s">
        <v>733</v>
      </c>
      <c r="C165" s="75" t="n">
        <f aca="false">VLOOKUP(A165,dG!$A$1:$F$512,2,0)*4.184</f>
        <v>-26.15</v>
      </c>
      <c r="D165" s="107" t="n">
        <v>-26.22</v>
      </c>
      <c r="E165" s="120" t="n">
        <f aca="false">D165-C165</f>
        <v>-0.0699999999999967</v>
      </c>
    </row>
    <row r="166" customFormat="false" ht="16" hidden="false" customHeight="false" outlineLevel="0" collapsed="false">
      <c r="A166" s="117" t="s">
        <v>21</v>
      </c>
      <c r="B166" s="121" t="s">
        <v>734</v>
      </c>
      <c r="C166" s="75" t="n">
        <f aca="false">VLOOKUP(A166,dG!$A$1:$F$512,2,0)*4.184</f>
        <v>-28.28384</v>
      </c>
      <c r="D166" s="107" t="n">
        <v>-28.31</v>
      </c>
      <c r="E166" s="120" t="n">
        <f aca="false">D166-C166</f>
        <v>-0.0261599999999973</v>
      </c>
    </row>
    <row r="167" customFormat="false" ht="16" hidden="false" customHeight="false" outlineLevel="0" collapsed="false">
      <c r="A167" s="117" t="s">
        <v>31</v>
      </c>
      <c r="B167" s="121" t="s">
        <v>735</v>
      </c>
      <c r="C167" s="75" t="n">
        <f aca="false">VLOOKUP(A167,dG!$A$1:$F$512,2,0)*4.184</f>
        <v>-26.7776</v>
      </c>
      <c r="D167" s="107" t="n">
        <v>-26.84</v>
      </c>
      <c r="E167" s="120" t="n">
        <f aca="false">D167-C167</f>
        <v>-0.0623999999999967</v>
      </c>
    </row>
    <row r="168" customFormat="false" ht="16" hidden="false" customHeight="false" outlineLevel="0" collapsed="false">
      <c r="A168" s="117" t="s">
        <v>19</v>
      </c>
      <c r="B168" s="121" t="s">
        <v>736</v>
      </c>
      <c r="C168" s="75" t="n">
        <f aca="false">VLOOKUP(A168,dG!$A$1:$F$512,2,0)*4.184</f>
        <v>-27.99096</v>
      </c>
      <c r="D168" s="107" t="n">
        <v>-27.64</v>
      </c>
      <c r="E168" s="120" t="n">
        <f aca="false">D168-C168</f>
        <v>0.350960000000001</v>
      </c>
    </row>
    <row r="169" customFormat="false" ht="16" hidden="false" customHeight="false" outlineLevel="0" collapsed="false">
      <c r="A169" s="117" t="s">
        <v>100</v>
      </c>
      <c r="B169" s="121" t="s">
        <v>737</v>
      </c>
      <c r="C169" s="75" t="n">
        <f aca="false">VLOOKUP(A169,dG!$A$1:$F$512,2,0)*4.184</f>
        <v>-29.99928</v>
      </c>
      <c r="D169" s="107" t="n">
        <v>-30.02</v>
      </c>
      <c r="E169" s="120" t="n">
        <f aca="false">D169-C169</f>
        <v>-0.0207199999999972</v>
      </c>
    </row>
    <row r="170" customFormat="false" ht="16" hidden="false" customHeight="false" outlineLevel="0" collapsed="false">
      <c r="A170" s="117" t="s">
        <v>105</v>
      </c>
      <c r="B170" s="121" t="s">
        <v>738</v>
      </c>
      <c r="C170" s="75" t="n">
        <f aca="false">VLOOKUP(A170,dG!$A$1:$F$512,2,0)*4.184</f>
        <v>-26.44288</v>
      </c>
      <c r="D170" s="107" t="n">
        <v>-26.51</v>
      </c>
      <c r="E170" s="120" t="n">
        <f aca="false">D170-C170</f>
        <v>-0.0671199999999992</v>
      </c>
    </row>
    <row r="171" customFormat="false" ht="16" hidden="false" customHeight="false" outlineLevel="0" collapsed="false">
      <c r="A171" s="117" t="s">
        <v>127</v>
      </c>
      <c r="B171" s="121" t="s">
        <v>739</v>
      </c>
      <c r="C171" s="75" t="n">
        <f aca="false">VLOOKUP(A171,dG!$A$1:$F$512,2,0)*4.184</f>
        <v>13.05408</v>
      </c>
      <c r="D171" s="107" t="n">
        <v>13.03</v>
      </c>
      <c r="E171" s="120" t="n">
        <f aca="false">D171-C171</f>
        <v>-0.0240800000000014</v>
      </c>
    </row>
    <row r="172" customFormat="false" ht="16" hidden="false" customHeight="false" outlineLevel="0" collapsed="false">
      <c r="A172" s="117" t="s">
        <v>74</v>
      </c>
      <c r="B172" s="121" t="s">
        <v>740</v>
      </c>
      <c r="C172" s="75" t="n">
        <f aca="false">VLOOKUP(A172,dG!$A$1:$F$512,2,0)*4.184</f>
        <v>-3.22168</v>
      </c>
      <c r="D172" s="107" t="n">
        <v>-3.24</v>
      </c>
      <c r="E172" s="120" t="n">
        <f aca="false">D172-C172</f>
        <v>-0.0183200000000001</v>
      </c>
    </row>
    <row r="173" customFormat="false" ht="16" hidden="false" customHeight="false" outlineLevel="0" collapsed="false">
      <c r="A173" s="117" t="s">
        <v>40</v>
      </c>
      <c r="B173" s="121" t="s">
        <v>741</v>
      </c>
      <c r="C173" s="75" t="n">
        <f aca="false">VLOOKUP(A173,dG!$A$1:$F$512,2,0)*4.184</f>
        <v>-40.25008</v>
      </c>
      <c r="D173" s="107" t="n">
        <v>-40.31</v>
      </c>
      <c r="E173" s="120" t="n">
        <f aca="false">D173-C173</f>
        <v>-0.0599200000000053</v>
      </c>
    </row>
    <row r="174" customFormat="false" ht="16" hidden="false" customHeight="false" outlineLevel="0" collapsed="false">
      <c r="A174" s="117" t="s">
        <v>46</v>
      </c>
      <c r="B174" s="121" t="s">
        <v>742</v>
      </c>
      <c r="C174" s="75" t="n">
        <f aca="false">VLOOKUP(A174,dG!$A$1:$F$512,2,0)*4.184</f>
        <v>-44.51776</v>
      </c>
      <c r="D174" s="107" t="n">
        <v>-44.58</v>
      </c>
      <c r="E174" s="120" t="n">
        <f aca="false">D174-C174</f>
        <v>-0.0622399999999956</v>
      </c>
    </row>
    <row r="175" customFormat="false" ht="16" hidden="false" customHeight="false" outlineLevel="0" collapsed="false">
      <c r="A175" s="117" t="s">
        <v>218</v>
      </c>
      <c r="B175" s="121" t="s">
        <v>743</v>
      </c>
      <c r="C175" s="75" t="n">
        <f aca="false">VLOOKUP(A175,dG!$A$1:$F$512,2,0)*4.184</f>
        <v>-16.77784</v>
      </c>
      <c r="D175" s="107" t="n">
        <v>-16.8</v>
      </c>
      <c r="E175" s="120" t="n">
        <f aca="false">D175-C175</f>
        <v>-0.0221599999999995</v>
      </c>
    </row>
    <row r="176" customFormat="false" ht="16" hidden="false" customHeight="false" outlineLevel="0" collapsed="false">
      <c r="A176" s="117" t="s">
        <v>215</v>
      </c>
      <c r="B176" s="121" t="s">
        <v>744</v>
      </c>
      <c r="C176" s="75" t="n">
        <f aca="false">VLOOKUP(A176,dG!$A$1:$F$512,2,0)*4.184</f>
        <v>-18.36776</v>
      </c>
      <c r="D176" s="107" t="n">
        <v>-18.39</v>
      </c>
      <c r="E176" s="120" t="n">
        <f aca="false">D176-C176</f>
        <v>-0.02224</v>
      </c>
    </row>
    <row r="177" customFormat="false" ht="16" hidden="false" customHeight="false" outlineLevel="0" collapsed="false">
      <c r="A177" s="117" t="s">
        <v>219</v>
      </c>
      <c r="B177" s="121" t="s">
        <v>745</v>
      </c>
      <c r="C177" s="75" t="n">
        <f aca="false">VLOOKUP(A177,dG!$A$1:$F$512,2,0)*4.184</f>
        <v>-29.83192</v>
      </c>
      <c r="D177" s="107" t="n">
        <v>-29.85</v>
      </c>
      <c r="E177" s="120" t="n">
        <f aca="false">D177-C177</f>
        <v>-0.0180800000000012</v>
      </c>
    </row>
    <row r="178" customFormat="false" ht="16" hidden="false" customHeight="false" outlineLevel="0" collapsed="false">
      <c r="A178" s="117" t="s">
        <v>520</v>
      </c>
      <c r="B178" s="121" t="s">
        <v>746</v>
      </c>
      <c r="C178" s="75" t="n">
        <f aca="false">VLOOKUP(A178,dG!$A$1:$F$512,2,0)*4.184</f>
        <v>-5.81576</v>
      </c>
      <c r="D178" s="107" t="n">
        <v>-5.71</v>
      </c>
      <c r="E178" s="120" t="n">
        <f aca="false">D178-C178</f>
        <v>0.105760000000001</v>
      </c>
    </row>
    <row r="179" customFormat="false" ht="16" hidden="false" customHeight="false" outlineLevel="0" collapsed="false">
      <c r="A179" s="117" t="s">
        <v>534</v>
      </c>
      <c r="B179" s="121" t="s">
        <v>747</v>
      </c>
      <c r="C179" s="75" t="n">
        <f aca="false">VLOOKUP(A179,dG!$A$1:$F$512,2,0)*4.184</f>
        <v>0.4184</v>
      </c>
      <c r="D179" s="107" t="n">
        <v>0.23</v>
      </c>
      <c r="E179" s="120" t="n">
        <f aca="false">D179-C179</f>
        <v>-0.1884</v>
      </c>
    </row>
    <row r="180" customFormat="false" ht="16" hidden="false" customHeight="false" outlineLevel="0" collapsed="false">
      <c r="A180" s="117" t="s">
        <v>261</v>
      </c>
      <c r="B180" s="121" t="s">
        <v>748</v>
      </c>
      <c r="C180" s="75" t="n">
        <f aca="false">VLOOKUP(A180,dG!$A$1:$F$512,2,0)*4.184</f>
        <v>-10.33448</v>
      </c>
      <c r="D180" s="107" t="n">
        <v>-9.87</v>
      </c>
      <c r="E180" s="120" t="n">
        <f aca="false">D180-C180</f>
        <v>0.464480000000002</v>
      </c>
    </row>
    <row r="181" customFormat="false" ht="16" hidden="false" customHeight="false" outlineLevel="0" collapsed="false">
      <c r="A181" s="117" t="s">
        <v>535</v>
      </c>
      <c r="B181" s="121" t="s">
        <v>749</v>
      </c>
      <c r="C181" s="75" t="n">
        <f aca="false">VLOOKUP(A181,dG!$A$1:$F$512,2,0)*4.184</f>
        <v>0.33472</v>
      </c>
      <c r="D181" s="107" t="n">
        <v>0.4</v>
      </c>
      <c r="E181" s="120" t="n">
        <f aca="false">D181-C181</f>
        <v>0.06528</v>
      </c>
    </row>
    <row r="182" customFormat="false" ht="16" hidden="false" customHeight="false" outlineLevel="0" collapsed="false">
      <c r="A182" s="122" t="s">
        <v>70</v>
      </c>
      <c r="B182" s="123" t="s">
        <v>750</v>
      </c>
      <c r="C182" s="75" t="n">
        <f aca="false">VLOOKUP(A182,dG!$A$1:$F$512,2,0)*4.184</f>
        <v>-2.092</v>
      </c>
      <c r="D182" s="107" t="n">
        <v>-2.08</v>
      </c>
      <c r="E182" s="120" t="n">
        <f aca="false">D182-C182</f>
        <v>0.012</v>
      </c>
    </row>
    <row r="183" customFormat="false" ht="16" hidden="false" customHeight="false" outlineLevel="0" collapsed="false">
      <c r="A183" s="122" t="s">
        <v>214</v>
      </c>
      <c r="B183" s="123" t="s">
        <v>751</v>
      </c>
      <c r="C183" s="75" t="n">
        <f aca="false">VLOOKUP(A183,dG!$A$1:$F$512,2,0)*4.184</f>
        <v>-17.40544</v>
      </c>
      <c r="D183" s="107" t="n">
        <v>-17.4</v>
      </c>
      <c r="E183" s="120" t="n">
        <f aca="false">D183-C183</f>
        <v>0.00544000000000366</v>
      </c>
    </row>
    <row r="184" customFormat="false" ht="16" hidden="false" customHeight="false" outlineLevel="0" collapsed="false">
      <c r="A184" s="122" t="s">
        <v>216</v>
      </c>
      <c r="B184" s="123" t="s">
        <v>752</v>
      </c>
      <c r="C184" s="75" t="n">
        <f aca="false">VLOOKUP(A184,dG!$A$1:$F$512,2,0)*4.184</f>
        <v>-18.03304</v>
      </c>
      <c r="D184" s="107" t="n">
        <v>-18.02</v>
      </c>
      <c r="E184" s="120" t="n">
        <f aca="false">D184-C184</f>
        <v>0.0130400000000002</v>
      </c>
    </row>
    <row r="185" customFormat="false" ht="16" hidden="false" customHeight="false" outlineLevel="0" collapsed="false">
      <c r="A185" s="125" t="s">
        <v>214</v>
      </c>
      <c r="B185" s="126" t="s">
        <v>751</v>
      </c>
      <c r="C185" s="75" t="n">
        <f aca="false">VLOOKUP(A185,dG!$A$1:$F$512,2,0)*4.184</f>
        <v>-17.40544</v>
      </c>
      <c r="D185" s="107" t="n">
        <v>-17.4</v>
      </c>
      <c r="E185" s="120" t="n">
        <f aca="false">D185-C185</f>
        <v>0.00544000000000366</v>
      </c>
    </row>
    <row r="186" customFormat="false" ht="16" hidden="false" customHeight="false" outlineLevel="0" collapsed="false">
      <c r="A186" s="125" t="s">
        <v>216</v>
      </c>
      <c r="B186" s="126" t="s">
        <v>752</v>
      </c>
      <c r="C186" s="75" t="n">
        <f aca="false">VLOOKUP(A186,dG!$A$1:$F$512,2,0)*4.184</f>
        <v>-18.03304</v>
      </c>
      <c r="D186" s="107" t="n">
        <v>-18.02</v>
      </c>
      <c r="E186" s="120" t="n">
        <f aca="false">D186-C186</f>
        <v>0.0130400000000002</v>
      </c>
    </row>
    <row r="187" customFormat="false" ht="16" hidden="false" customHeight="false" outlineLevel="0" collapsed="false">
      <c r="A187" s="127"/>
      <c r="B187" s="127"/>
      <c r="C187" s="21"/>
      <c r="D187" s="128" t="s">
        <v>753</v>
      </c>
      <c r="E187" s="129" t="n">
        <f aca="false">SQRT(SUMSQ(E3:E181)/COUNTA(E3:E181))</f>
        <v>0.194394217446241</v>
      </c>
    </row>
    <row r="188" customFormat="false" ht="16" hidden="false" customHeight="false" outlineLevel="0" collapsed="false">
      <c r="A188" s="64"/>
      <c r="B188" s="130"/>
      <c r="C188" s="0"/>
      <c r="D188" s="128" t="s">
        <v>754</v>
      </c>
      <c r="E188" s="129" t="n">
        <f aca="false">E187/4.184</f>
        <v>0.0464613330416445</v>
      </c>
    </row>
    <row r="727" customFormat="false" ht="17" hidden="false" customHeight="true" outlineLevel="0" collapsed="false"/>
    <row r="728" customFormat="false" ht="17" hidden="false" customHeight="true" outlineLevel="0" collapsed="false"/>
    <row r="729" customFormat="false" ht="17" hidden="false" customHeight="true" outlineLevel="0" collapsed="false"/>
    <row r="730" customFormat="false" ht="17" hidden="false" customHeight="true" outlineLevel="0" collapsed="false"/>
    <row r="731" customFormat="false" ht="17" hidden="false" customHeight="true" outlineLevel="0" collapsed="false"/>
    <row r="732" customFormat="false" ht="17" hidden="false" customHeight="true" outlineLevel="0" collapsed="false"/>
    <row r="733" customFormat="false" ht="17" hidden="false" customHeight="true" outlineLevel="0" collapsed="false"/>
    <row r="734" customFormat="false" ht="17" hidden="false" customHeight="true" outlineLevel="0" collapsed="false"/>
    <row r="735" customFormat="false" ht="17" hidden="false" customHeight="true" outlineLevel="0" collapsed="false"/>
    <row r="736" customFormat="false" ht="17" hidden="false" customHeight="true" outlineLevel="0" collapsed="false"/>
    <row r="737" customFormat="false" ht="17" hidden="false" customHeight="true" outlineLevel="0" collapsed="false"/>
    <row r="738" customFormat="false" ht="17" hidden="false" customHeight="true" outlineLevel="0" collapsed="false"/>
  </sheetData>
  <mergeCells count="2">
    <mergeCell ref="A1:B1"/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8" activeCellId="0" sqref="I18"/>
    </sheetView>
  </sheetViews>
  <sheetFormatPr defaultRowHeight="16"/>
  <cols>
    <col collapsed="false" hidden="false" max="1" min="1" style="0" width="20.2851851851852"/>
    <col collapsed="false" hidden="false" max="5" min="2" style="0" width="10.6814814814815"/>
    <col collapsed="false" hidden="false" max="6" min="6" style="0" width="20.2851851851852"/>
    <col collapsed="false" hidden="false" max="7" min="7" style="0" width="11.0740740740741"/>
    <col collapsed="false" hidden="false" max="1025" min="8" style="0" width="10.6814814814815"/>
  </cols>
  <sheetData>
    <row r="1" customFormat="false" ht="20" hidden="false" customHeight="false" outlineLevel="0" collapsed="false">
      <c r="A1" s="47" t="s">
        <v>155</v>
      </c>
      <c r="B1" s="47" t="s">
        <v>156</v>
      </c>
      <c r="C1" s="48" t="s">
        <v>157</v>
      </c>
      <c r="D1" s="47" t="s">
        <v>158</v>
      </c>
      <c r="E1" s="47" t="s">
        <v>159</v>
      </c>
      <c r="F1" s="47" t="s">
        <v>160</v>
      </c>
      <c r="G1" s="47" t="s">
        <v>156</v>
      </c>
      <c r="H1" s="48" t="s">
        <v>157</v>
      </c>
      <c r="I1" s="47" t="s">
        <v>158</v>
      </c>
      <c r="J1" s="47" t="s">
        <v>159</v>
      </c>
      <c r="K1" s="131"/>
      <c r="L1" s="131"/>
    </row>
    <row r="2" customFormat="false" ht="17" hidden="false" customHeight="false" outlineLevel="0" collapsed="false">
      <c r="A2" s="25" t="s">
        <v>56</v>
      </c>
      <c r="B2" s="50" t="n">
        <v>1.99</v>
      </c>
      <c r="C2" s="50" t="n">
        <v>-2.53</v>
      </c>
      <c r="D2" s="50" t="n">
        <v>4.52</v>
      </c>
      <c r="E2" s="50" t="n">
        <v>52.58</v>
      </c>
      <c r="F2" s="51" t="s">
        <v>162</v>
      </c>
      <c r="G2" s="132" t="n">
        <v>1.94</v>
      </c>
      <c r="H2" s="50" t="n">
        <v>-1.98</v>
      </c>
      <c r="I2" s="50" t="n">
        <v>3.92</v>
      </c>
      <c r="J2" s="54" t="n">
        <v>33.9</v>
      </c>
      <c r="K2" s="131"/>
      <c r="L2" s="131"/>
    </row>
    <row r="3" customFormat="false" ht="17" hidden="false" customHeight="false" outlineLevel="0" collapsed="false">
      <c r="A3" s="28" t="s">
        <v>88</v>
      </c>
      <c r="B3" s="50" t="n">
        <v>-9.71</v>
      </c>
      <c r="C3" s="50" t="n">
        <v>-16.27</v>
      </c>
      <c r="D3" s="50" t="n">
        <v>6.56</v>
      </c>
      <c r="E3" s="50" t="n">
        <v>26</v>
      </c>
      <c r="F3" s="56" t="s">
        <v>164</v>
      </c>
      <c r="G3" s="132" t="n">
        <v>-9.68</v>
      </c>
      <c r="H3" s="50" t="n">
        <v>-16.01</v>
      </c>
      <c r="I3" s="50" t="n">
        <v>6.33</v>
      </c>
      <c r="J3" s="54" t="n">
        <v>6</v>
      </c>
      <c r="K3" s="131"/>
      <c r="L3" s="131"/>
    </row>
    <row r="4" customFormat="false" ht="17" hidden="false" customHeight="false" outlineLevel="0" collapsed="false">
      <c r="A4" s="29" t="s">
        <v>141</v>
      </c>
      <c r="B4" s="50" t="n">
        <v>-1.24</v>
      </c>
      <c r="C4" s="50" t="n">
        <v>-5.22</v>
      </c>
      <c r="D4" s="50" t="n">
        <v>3.98</v>
      </c>
      <c r="E4" s="50" t="n">
        <v>69.7</v>
      </c>
      <c r="F4" s="29" t="s">
        <v>167</v>
      </c>
      <c r="G4" s="132" t="n">
        <v>-1.24</v>
      </c>
      <c r="H4" s="50" t="n">
        <v>-5.71</v>
      </c>
      <c r="I4" s="50" t="n">
        <v>4.47</v>
      </c>
      <c r="J4" s="54" t="n">
        <v>50.9</v>
      </c>
      <c r="K4" s="131"/>
      <c r="L4" s="131"/>
    </row>
    <row r="5" customFormat="false" ht="17" hidden="false" customHeight="false" outlineLevel="0" collapsed="false">
      <c r="A5" s="30" t="s">
        <v>60</v>
      </c>
      <c r="B5" s="50" t="n">
        <v>2.07</v>
      </c>
      <c r="C5" s="50" t="n">
        <v>-5.59</v>
      </c>
      <c r="D5" s="50" t="n">
        <v>7.66</v>
      </c>
      <c r="E5" s="50" t="n">
        <v>92.02</v>
      </c>
      <c r="F5" s="61" t="s">
        <v>170</v>
      </c>
      <c r="G5" s="132" t="n">
        <v>2.15</v>
      </c>
      <c r="H5" s="50" t="n">
        <v>-4.09</v>
      </c>
      <c r="I5" s="50" t="n">
        <v>6.24</v>
      </c>
      <c r="J5" s="54" t="n">
        <v>74.1</v>
      </c>
      <c r="K5" s="131"/>
      <c r="L5" s="131"/>
    </row>
    <row r="6" customFormat="false" ht="17" hidden="false" customHeight="false" outlineLevel="0" collapsed="false">
      <c r="A6" s="31" t="s">
        <v>14</v>
      </c>
      <c r="B6" s="50" t="n">
        <v>2.32</v>
      </c>
      <c r="C6" s="50" t="n">
        <v>-5.18</v>
      </c>
      <c r="D6" s="50" t="n">
        <v>7.5</v>
      </c>
      <c r="E6" s="50" t="n">
        <v>88.58</v>
      </c>
      <c r="F6" s="62" t="s">
        <v>172</v>
      </c>
      <c r="G6" s="132" t="n">
        <v>2.27</v>
      </c>
      <c r="H6" s="50" t="n">
        <v>-4.09</v>
      </c>
      <c r="I6" s="50" t="n">
        <v>6.36</v>
      </c>
      <c r="J6" s="54" t="n">
        <v>69.3</v>
      </c>
      <c r="K6" s="131"/>
      <c r="L6" s="131"/>
    </row>
    <row r="7" customFormat="false" ht="17" hidden="false" customHeight="false" outlineLevel="0" collapsed="false">
      <c r="A7" s="32" t="s">
        <v>142</v>
      </c>
      <c r="B7" s="50" t="n">
        <v>-1.5</v>
      </c>
      <c r="C7" s="50" t="n">
        <v>-7.97</v>
      </c>
      <c r="D7" s="50" t="n">
        <v>6.47</v>
      </c>
      <c r="E7" s="50" t="n">
        <v>39.8</v>
      </c>
      <c r="F7" s="63" t="s">
        <v>174</v>
      </c>
      <c r="G7" s="132" t="n">
        <v>-1.48</v>
      </c>
      <c r="H7" s="50" t="n">
        <v>-8.27</v>
      </c>
      <c r="I7" s="50" t="n">
        <v>6.79</v>
      </c>
      <c r="J7" s="54" t="n">
        <v>20.6</v>
      </c>
      <c r="K7" s="131"/>
      <c r="L7" s="131"/>
    </row>
    <row r="8" customFormat="false" ht="17" hidden="false" customHeight="false" outlineLevel="0" collapsed="false">
      <c r="A8" s="36" t="s">
        <v>80</v>
      </c>
      <c r="B8" s="50" t="n">
        <v>-0.89</v>
      </c>
      <c r="C8" s="50" t="n">
        <v>-8.08</v>
      </c>
      <c r="D8" s="50" t="n">
        <v>7.19</v>
      </c>
      <c r="E8" s="50" t="n">
        <v>85.8</v>
      </c>
      <c r="F8" s="65" t="s">
        <v>175</v>
      </c>
      <c r="G8" s="132" t="n">
        <v>-0.76</v>
      </c>
      <c r="H8" s="50" t="n">
        <v>-6.05</v>
      </c>
      <c r="I8" s="50" t="n">
        <v>5.28</v>
      </c>
      <c r="J8" s="54" t="n">
        <v>68.1</v>
      </c>
      <c r="K8" s="131"/>
      <c r="L8" s="131"/>
    </row>
    <row r="9" customFormat="false" ht="17" hidden="false" customHeight="false" outlineLevel="0" collapsed="false">
      <c r="A9" s="37" t="s">
        <v>58</v>
      </c>
      <c r="B9" s="50" t="n">
        <v>-5.1</v>
      </c>
      <c r="C9" s="50" t="n">
        <v>-10.19</v>
      </c>
      <c r="D9" s="50" t="n">
        <v>5.09</v>
      </c>
      <c r="E9" s="50" t="n">
        <v>27.34</v>
      </c>
      <c r="F9" s="66" t="s">
        <v>177</v>
      </c>
      <c r="G9" s="132" t="n">
        <v>-5.07</v>
      </c>
      <c r="H9" s="50" t="n">
        <v>-10.28</v>
      </c>
      <c r="I9" s="50" t="n">
        <v>5.21</v>
      </c>
      <c r="J9" s="54" t="n">
        <v>10.5</v>
      </c>
      <c r="K9" s="131"/>
      <c r="L9" s="131"/>
    </row>
    <row r="10" customFormat="false" ht="17" hidden="false" customHeight="false" outlineLevel="0" collapsed="false">
      <c r="A10" s="38" t="s">
        <v>43</v>
      </c>
      <c r="B10" s="50" t="n">
        <v>-5</v>
      </c>
      <c r="C10" s="50" t="n">
        <v>-11.97</v>
      </c>
      <c r="D10" s="50" t="n">
        <v>6.97</v>
      </c>
      <c r="E10" s="50" t="n">
        <v>47.56</v>
      </c>
      <c r="F10" s="67" t="s">
        <v>178</v>
      </c>
      <c r="G10" s="132" t="n">
        <v>-4.88</v>
      </c>
      <c r="H10" s="50" t="n">
        <v>-10.76</v>
      </c>
      <c r="I10" s="50" t="n">
        <v>5.88</v>
      </c>
      <c r="J10" s="54" t="n">
        <v>29.2</v>
      </c>
      <c r="K10" s="131"/>
      <c r="L10" s="131"/>
    </row>
    <row r="11" customFormat="false" ht="17" hidden="false" customHeight="false" outlineLevel="0" collapsed="false">
      <c r="A11" s="39" t="s">
        <v>148</v>
      </c>
      <c r="B11" s="50" t="n">
        <v>-5.88</v>
      </c>
      <c r="C11" s="50" t="n">
        <v>-14.46</v>
      </c>
      <c r="D11" s="50" t="n">
        <v>8.58</v>
      </c>
      <c r="E11" s="50" t="n">
        <v>99.1</v>
      </c>
      <c r="F11" s="39" t="s">
        <v>179</v>
      </c>
      <c r="G11" s="132" t="n">
        <v>-5.88</v>
      </c>
      <c r="H11" s="50" t="n">
        <v>-14.05</v>
      </c>
      <c r="I11" s="50" t="n">
        <v>8.17</v>
      </c>
      <c r="J11" s="54" t="n">
        <v>80.3</v>
      </c>
      <c r="K11" s="131"/>
      <c r="L11" s="131"/>
    </row>
    <row r="12" customFormat="false" ht="17" hidden="false" customHeight="false" outlineLevel="0" collapsed="false">
      <c r="A12" s="42" t="s">
        <v>112</v>
      </c>
      <c r="B12" s="50" t="n">
        <v>-6.13</v>
      </c>
      <c r="C12" s="50" t="n">
        <v>-14.13</v>
      </c>
      <c r="D12" s="50" t="n">
        <v>8</v>
      </c>
      <c r="E12" s="50" t="n">
        <v>62.02</v>
      </c>
      <c r="F12" s="68" t="s">
        <v>180</v>
      </c>
      <c r="G12" s="132" t="n">
        <v>-6.12</v>
      </c>
      <c r="H12" s="50" t="n">
        <v>-13.72</v>
      </c>
      <c r="I12" s="50" t="n">
        <v>7.6</v>
      </c>
      <c r="J12" s="54" t="n">
        <v>41.6</v>
      </c>
      <c r="K12" s="131"/>
      <c r="L12" s="131"/>
    </row>
    <row r="13" customFormat="false" ht="17" hidden="false" customHeight="false" outlineLevel="0" collapsed="false">
      <c r="A13" s="44" t="s">
        <v>78</v>
      </c>
      <c r="B13" s="50" t="n">
        <v>1.96</v>
      </c>
      <c r="C13" s="50" t="n">
        <v>-4.87</v>
      </c>
      <c r="D13" s="50" t="n">
        <v>6.83</v>
      </c>
      <c r="E13" s="50" t="n">
        <v>78.87</v>
      </c>
      <c r="F13" s="69" t="s">
        <v>181</v>
      </c>
      <c r="G13" s="132" t="n">
        <v>1.98</v>
      </c>
      <c r="H13" s="50" t="n">
        <v>-3.27</v>
      </c>
      <c r="I13" s="50" t="n">
        <v>5.26</v>
      </c>
      <c r="J13" s="54" t="n">
        <v>58.8</v>
      </c>
      <c r="K13" s="131"/>
      <c r="L13" s="1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23.0296296296296"/>
    <col collapsed="false" hidden="false" max="2" min="2" style="14" width="15.6777777777778"/>
    <col collapsed="false" hidden="false" max="4" min="3" style="0" width="15.6777777777778"/>
    <col collapsed="false" hidden="false" max="5" min="5" style="14" width="15.6777777777778"/>
    <col collapsed="false" hidden="false" max="6" min="6" style="133" width="6.85925925925926"/>
    <col collapsed="false" hidden="false" max="7" min="7" style="0" width="15.3851851851852"/>
    <col collapsed="false" hidden="false" max="13" min="8" style="133" width="9.61481481481482"/>
    <col collapsed="false" hidden="false" max="14" min="14" style="0" width="24.2037037037037"/>
    <col collapsed="false" hidden="false" max="15" min="15" style="0" width="36.7740740740741"/>
    <col collapsed="false" hidden="false" max="18" min="16" style="134" width="10.6814814814815"/>
    <col collapsed="false" hidden="false" max="1025" min="19" style="0" width="10.6814814814815"/>
  </cols>
  <sheetData>
    <row r="1" customFormat="false" ht="15" hidden="false" customHeight="false" outlineLevel="0" collapsed="false">
      <c r="A1" s="43" t="s">
        <v>131</v>
      </c>
      <c r="B1" s="135" t="s">
        <v>156</v>
      </c>
      <c r="C1" s="43" t="s">
        <v>566</v>
      </c>
      <c r="D1" s="136" t="s">
        <v>158</v>
      </c>
      <c r="E1" s="135" t="s">
        <v>159</v>
      </c>
      <c r="F1" s="137"/>
      <c r="G1" s="43" t="s">
        <v>755</v>
      </c>
      <c r="H1" s="137" t="s">
        <v>756</v>
      </c>
      <c r="I1" s="137" t="s">
        <v>757</v>
      </c>
      <c r="J1" s="137" t="s">
        <v>758</v>
      </c>
      <c r="K1" s="135" t="s">
        <v>759</v>
      </c>
      <c r="L1" s="137" t="s">
        <v>760</v>
      </c>
      <c r="M1" s="137" t="s">
        <v>761</v>
      </c>
    </row>
    <row r="2" customFormat="false" ht="16.15" hidden="false" customHeight="false" outlineLevel="0" collapsed="false">
      <c r="A2" s="0" t="s">
        <v>7</v>
      </c>
      <c r="B2" s="23" t="n">
        <v>-6.34</v>
      </c>
      <c r="C2" s="75" t="n">
        <v>-16.589292543021</v>
      </c>
      <c r="D2" s="21" t="n">
        <f aca="false">B2-C2</f>
        <v>10.249292543021</v>
      </c>
      <c r="E2" s="138" t="n">
        <v>96.8451242829828</v>
      </c>
      <c r="F2" s="139"/>
      <c r="G2" s="45" t="s">
        <v>762</v>
      </c>
      <c r="H2" s="140" t="n">
        <f aca="false">VLOOKUP(A2,$O$2:$Q$503,3,0)</f>
        <v>10.0655511586173</v>
      </c>
      <c r="I2" s="140" t="n">
        <f aca="false">D2</f>
        <v>10.249292543021</v>
      </c>
      <c r="J2" s="140" t="n">
        <f aca="false">I2-H2</f>
        <v>0.183741384403765</v>
      </c>
      <c r="K2" s="141" t="n">
        <f aca="false">VLOOKUP(A2,$O$2:$R$503,4,0)</f>
        <v>112.487030606226</v>
      </c>
      <c r="L2" s="140" t="n">
        <f aca="false">E2</f>
        <v>96.8451242829828</v>
      </c>
      <c r="M2" s="134" t="n">
        <f aca="false">L2-K2</f>
        <v>-15.6419063232432</v>
      </c>
      <c r="N2" s="0" t="s">
        <v>763</v>
      </c>
      <c r="O2" s="0" t="str">
        <f aca="false">MID(N2,2,LEN(N2)-2)</f>
        <v>1_bromo_2_chloroethane</v>
      </c>
      <c r="P2" s="134" t="n">
        <v>-21.0936984141252</v>
      </c>
      <c r="Q2" s="134" t="n">
        <f aca="false">-0.298*P2</f>
        <v>6.28592212740931</v>
      </c>
      <c r="R2" s="134" t="n">
        <v>40.946432834385</v>
      </c>
    </row>
    <row r="3" customFormat="false" ht="16.15" hidden="false" customHeight="false" outlineLevel="0" collapsed="false">
      <c r="A3" s="0" t="s">
        <v>9</v>
      </c>
      <c r="B3" s="23" t="n">
        <v>-4.84</v>
      </c>
      <c r="C3" s="75" t="n">
        <v>-13.5826003824092</v>
      </c>
      <c r="D3" s="21" t="n">
        <f aca="false">B3-C3</f>
        <v>8.74260038240918</v>
      </c>
      <c r="E3" s="138" t="n">
        <v>57.8393881453155</v>
      </c>
      <c r="F3" s="139"/>
      <c r="G3" s="142" t="s">
        <v>764</v>
      </c>
      <c r="H3" s="140" t="n">
        <f aca="false">VLOOKUP(A3,$O$2:$Q$503,3,0)</f>
        <v>7.86979399760343</v>
      </c>
      <c r="I3" s="140" t="n">
        <f aca="false">D3</f>
        <v>8.74260038240918</v>
      </c>
      <c r="J3" s="140" t="n">
        <f aca="false">I3-H3</f>
        <v>0.872806384805749</v>
      </c>
      <c r="K3" s="141" t="n">
        <f aca="false">VLOOKUP(A3,$O$2:$R$503,4,0)</f>
        <v>75.2055103626836</v>
      </c>
      <c r="L3" s="140" t="n">
        <f aca="false">E3</f>
        <v>57.8393881453155</v>
      </c>
      <c r="M3" s="134" t="n">
        <f aca="false">L3-K3</f>
        <v>-17.3661222173681</v>
      </c>
      <c r="N3" s="0" t="s">
        <v>765</v>
      </c>
      <c r="O3" s="0" t="str">
        <f aca="false">MID(N3,2,LEN(N3)-2)</f>
        <v>1_bromo_2_methylpropane</v>
      </c>
      <c r="P3" s="143" t="n">
        <v>-23.7334719098548</v>
      </c>
      <c r="Q3" s="134" t="n">
        <f aca="false">-0.298*P3</f>
        <v>7.07257462913673</v>
      </c>
      <c r="R3" s="134" t="n">
        <v>52.8374485807729</v>
      </c>
    </row>
    <row r="4" customFormat="false" ht="16.15" hidden="false" customHeight="false" outlineLevel="0" collapsed="false">
      <c r="A4" s="0" t="s">
        <v>11</v>
      </c>
      <c r="B4" s="23" t="n">
        <v>-9.3</v>
      </c>
      <c r="C4" s="75" t="n">
        <v>-16.6801147227533</v>
      </c>
      <c r="D4" s="21" t="n">
        <f aca="false">B4-C4</f>
        <v>7.38011472275334</v>
      </c>
      <c r="E4" s="138" t="n">
        <v>27.2227533460803</v>
      </c>
      <c r="F4" s="139"/>
      <c r="G4" s="144" t="s">
        <v>766</v>
      </c>
      <c r="H4" s="140" t="n">
        <f aca="false">VLOOKUP(A4,$O$2:$Q$503,3,0)</f>
        <v>6.59216577997868</v>
      </c>
      <c r="I4" s="140" t="n">
        <f aca="false">D4</f>
        <v>7.38011472275334</v>
      </c>
      <c r="J4" s="140" t="n">
        <f aca="false">I4-H4</f>
        <v>0.787948942774666</v>
      </c>
      <c r="K4" s="141" t="n">
        <f aca="false">VLOOKUP(A4,$O$2:$R$503,4,0)</f>
        <v>34.8030033384841</v>
      </c>
      <c r="L4" s="140" t="n">
        <f aca="false">E4</f>
        <v>27.2227533460803</v>
      </c>
      <c r="M4" s="134" t="n">
        <f aca="false">L4-K4</f>
        <v>-7.5802499924038</v>
      </c>
      <c r="N4" s="0" t="s">
        <v>767</v>
      </c>
      <c r="O4" s="0" t="str">
        <f aca="false">MID(N4,2,LEN(N4)-2)</f>
        <v>1_bromobutane</v>
      </c>
      <c r="P4" s="143" t="n">
        <v>-24.8050327844056</v>
      </c>
      <c r="Q4" s="134" t="n">
        <f aca="false">-0.298*P4</f>
        <v>7.39189976975287</v>
      </c>
      <c r="R4" s="134" t="n">
        <v>57.2518434448156</v>
      </c>
    </row>
    <row r="5" customFormat="false" ht="16.15" hidden="false" customHeight="false" outlineLevel="0" collapsed="false">
      <c r="A5" s="0" t="s">
        <v>15</v>
      </c>
      <c r="B5" s="23" t="n">
        <v>-5.06</v>
      </c>
      <c r="C5" s="75" t="n">
        <v>-10.8651051625239</v>
      </c>
      <c r="D5" s="21" t="n">
        <f aca="false">B5-C5</f>
        <v>5.8051051625239</v>
      </c>
      <c r="E5" s="138" t="n">
        <v>30.5449330783939</v>
      </c>
      <c r="F5" s="139"/>
      <c r="G5" s="145" t="s">
        <v>768</v>
      </c>
      <c r="H5" s="140" t="n">
        <f aca="false">VLOOKUP(A5,$O$2:$Q$503,3,0)</f>
        <v>6.78495928581385</v>
      </c>
      <c r="I5" s="140" t="n">
        <f aca="false">D5</f>
        <v>5.8051051625239</v>
      </c>
      <c r="J5" s="140" t="n">
        <f aca="false">I5-H5</f>
        <v>-0.979854123289953</v>
      </c>
      <c r="K5" s="141" t="n">
        <f aca="false">VLOOKUP(A5,$O$2:$R$503,4,0)</f>
        <v>56.1480729872334</v>
      </c>
      <c r="L5" s="140" t="n">
        <f aca="false">E5</f>
        <v>30.5449330783939</v>
      </c>
      <c r="M5" s="134" t="n">
        <f aca="false">L5-K5</f>
        <v>-25.6031399088395</v>
      </c>
      <c r="N5" s="0" t="s">
        <v>769</v>
      </c>
      <c r="O5" s="0" t="str">
        <f aca="false">MID(N5,2,LEN(N5)-2)</f>
        <v>1_bromoheptane</v>
      </c>
      <c r="P5" s="143" t="n">
        <v>-32.536483645222</v>
      </c>
      <c r="Q5" s="134" t="n">
        <f aca="false">-0.298*P5</f>
        <v>9.69587212627616</v>
      </c>
      <c r="R5" s="134" t="n">
        <v>89.1950314082285</v>
      </c>
    </row>
    <row r="6" customFormat="false" ht="16.15" hidden="false" customHeight="false" outlineLevel="0" collapsed="false">
      <c r="A6" s="0" t="s">
        <v>17</v>
      </c>
      <c r="B6" s="23" t="n">
        <v>-6.25</v>
      </c>
      <c r="C6" s="75" t="n">
        <v>-17.0003824091778</v>
      </c>
      <c r="D6" s="21" t="n">
        <f aca="false">B6-C6</f>
        <v>10.7503824091778</v>
      </c>
      <c r="E6" s="138" t="n">
        <v>92.9015296367113</v>
      </c>
      <c r="F6" s="139"/>
      <c r="G6" s="59" t="s">
        <v>770</v>
      </c>
      <c r="H6" s="140" t="n">
        <f aca="false">VLOOKUP(A6,$O$2:$Q$503,3,0)</f>
        <v>9.22150206163319</v>
      </c>
      <c r="I6" s="140" t="n">
        <f aca="false">D6</f>
        <v>10.7503824091778</v>
      </c>
      <c r="J6" s="140" t="n">
        <f aca="false">I6-H6</f>
        <v>1.52888034754463</v>
      </c>
      <c r="K6" s="141" t="n">
        <f aca="false">VLOOKUP(A6,$O$2:$R$503,4,0)</f>
        <v>87.0154320654619</v>
      </c>
      <c r="L6" s="140" t="n">
        <f aca="false">E6</f>
        <v>92.9015296367113</v>
      </c>
      <c r="M6" s="134" t="n">
        <f aca="false">L6-K6</f>
        <v>5.88609757124939</v>
      </c>
      <c r="N6" s="0" t="s">
        <v>771</v>
      </c>
      <c r="O6" s="0" t="str">
        <f aca="false">MID(N6,2,LEN(N6)-2)</f>
        <v>1_bromohexane</v>
      </c>
      <c r="P6" s="143" t="n">
        <v>-29.9795849189897</v>
      </c>
      <c r="Q6" s="134" t="n">
        <f aca="false">-0.298*P6</f>
        <v>8.93391630585893</v>
      </c>
      <c r="R6" s="134" t="n">
        <v>78.6339916266168</v>
      </c>
    </row>
    <row r="7" customFormat="false" ht="16.15" hidden="false" customHeight="false" outlineLevel="0" collapsed="false">
      <c r="A7" s="0" t="s">
        <v>19</v>
      </c>
      <c r="B7" s="23" t="n">
        <v>-6.69</v>
      </c>
      <c r="C7" s="75" t="n">
        <v>-15.2604206500956</v>
      </c>
      <c r="D7" s="21" t="n">
        <f aca="false">B7-C7</f>
        <v>8.5704206500956</v>
      </c>
      <c r="E7" s="138" t="n">
        <v>62.7629063097514</v>
      </c>
      <c r="F7" s="139"/>
      <c r="G7" s="60" t="s">
        <v>772</v>
      </c>
      <c r="H7" s="140" t="n">
        <f aca="false">VLOOKUP(A7,$O$2:$Q$503,3,0)</f>
        <v>8.20615164328663</v>
      </c>
      <c r="I7" s="140" t="n">
        <f aca="false">D7</f>
        <v>8.5704206500956</v>
      </c>
      <c r="J7" s="140" t="n">
        <f aca="false">I7-H7</f>
        <v>0.364269006808977</v>
      </c>
      <c r="K7" s="141" t="n">
        <f aca="false">VLOOKUP(A7,$O$2:$R$503,4,0)</f>
        <v>69.171747722434</v>
      </c>
      <c r="L7" s="140" t="n">
        <f aca="false">E7</f>
        <v>62.7629063097514</v>
      </c>
      <c r="M7" s="134" t="n">
        <f aca="false">L7-K7</f>
        <v>-6.40884141268257</v>
      </c>
      <c r="N7" s="0" t="s">
        <v>773</v>
      </c>
      <c r="O7" s="0" t="str">
        <f aca="false">MID(N7,2,LEN(N7)-2)</f>
        <v>1_bromooctane</v>
      </c>
      <c r="P7" s="143" t="n">
        <v>-35.1026137072064</v>
      </c>
      <c r="Q7" s="134" t="n">
        <f aca="false">-0.298*P7</f>
        <v>10.4605788847475</v>
      </c>
      <c r="R7" s="134" t="n">
        <v>99.8002846123494</v>
      </c>
    </row>
    <row r="8" customFormat="false" ht="16.15" hidden="false" customHeight="false" outlineLevel="0" collapsed="false">
      <c r="A8" s="0" t="s">
        <v>21</v>
      </c>
      <c r="B8" s="23" t="n">
        <v>-6.76</v>
      </c>
      <c r="C8" s="75" t="n">
        <v>-13.8455066921606</v>
      </c>
      <c r="D8" s="21" t="n">
        <f aca="false">B8-C8</f>
        <v>7.08550669216061</v>
      </c>
      <c r="E8" s="138" t="n">
        <v>44.6223709369025</v>
      </c>
      <c r="F8" s="139"/>
      <c r="G8" s="146" t="s">
        <v>774</v>
      </c>
      <c r="H8" s="140" t="n">
        <f aca="false">VLOOKUP(A8,$O$2:$Q$503,3,0)</f>
        <v>7.49875046708531</v>
      </c>
      <c r="I8" s="140" t="n">
        <f aca="false">D8</f>
        <v>7.08550669216061</v>
      </c>
      <c r="J8" s="140" t="n">
        <f aca="false">I8-H8</f>
        <v>-0.413243774924694</v>
      </c>
      <c r="K8" s="141" t="n">
        <f aca="false">VLOOKUP(A8,$O$2:$R$503,4,0)</f>
        <v>53.8826858969406</v>
      </c>
      <c r="L8" s="140" t="n">
        <f aca="false">E8</f>
        <v>44.6223709369025</v>
      </c>
      <c r="M8" s="134" t="n">
        <f aca="false">L8-K8</f>
        <v>-9.26031496003812</v>
      </c>
      <c r="N8" s="0" t="s">
        <v>775</v>
      </c>
      <c r="O8" s="0" t="str">
        <f aca="false">MID(N8,2,LEN(N8)-2)</f>
        <v>1_bromopentane</v>
      </c>
      <c r="P8" s="143" t="n">
        <v>-27.4253162836748</v>
      </c>
      <c r="Q8" s="134" t="n">
        <f aca="false">-0.298*P8</f>
        <v>8.17274425253509</v>
      </c>
      <c r="R8" s="134" t="n">
        <v>68.0904717865202</v>
      </c>
    </row>
    <row r="9" customFormat="false" ht="16.15" hidden="false" customHeight="false" outlineLevel="0" collapsed="false">
      <c r="A9" s="0" t="s">
        <v>8</v>
      </c>
      <c r="B9" s="23" t="n">
        <v>-4.43</v>
      </c>
      <c r="C9" s="22" t="n">
        <v>-15.7718929254302</v>
      </c>
      <c r="D9" s="21" t="n">
        <f aca="false">B9-C9</f>
        <v>11.3418929254302</v>
      </c>
      <c r="E9" s="147" t="n">
        <v>96.7973231357552</v>
      </c>
      <c r="F9" s="139"/>
      <c r="H9" s="140" t="n">
        <f aca="false">VLOOKUP(A9,$O$2:$Q$503,3,0)</f>
        <v>7.61849332991319</v>
      </c>
      <c r="I9" s="140" t="n">
        <f aca="false">D9</f>
        <v>11.3418929254302</v>
      </c>
      <c r="J9" s="140" t="n">
        <f aca="false">I9-H9</f>
        <v>3.72339959551702</v>
      </c>
      <c r="K9" s="141" t="n">
        <f aca="false">VLOOKUP(A9,$O$2:$R$503,4,0)</f>
        <v>62.1928077886721</v>
      </c>
      <c r="L9" s="140" t="n">
        <f aca="false">E9</f>
        <v>96.7973231357552</v>
      </c>
      <c r="M9" s="134" t="n">
        <f aca="false">L9-K9</f>
        <v>34.6045153470831</v>
      </c>
      <c r="N9" s="0" t="s">
        <v>776</v>
      </c>
      <c r="O9" s="0" t="str">
        <f aca="false">MID(N9,2,LEN(N9)-2)</f>
        <v>1_bromopropane</v>
      </c>
      <c r="P9" s="134" t="n">
        <v>-22.2462484340562</v>
      </c>
      <c r="Q9" s="134" t="n">
        <f aca="false">-0.298*P9</f>
        <v>6.62938203334875</v>
      </c>
      <c r="R9" s="134" t="n">
        <v>46.6771214068377</v>
      </c>
    </row>
    <row r="10" customFormat="false" ht="16.15" hidden="false" customHeight="false" outlineLevel="0" collapsed="false">
      <c r="A10" s="0" t="s">
        <v>10</v>
      </c>
      <c r="B10" s="23" t="n">
        <v>-4.5</v>
      </c>
      <c r="C10" s="22" t="n">
        <v>-13.7881453154876</v>
      </c>
      <c r="D10" s="21" t="n">
        <f aca="false">B10-C10</f>
        <v>9.28814531548757</v>
      </c>
      <c r="E10" s="147" t="n">
        <v>78.8718929254302</v>
      </c>
      <c r="F10" s="139"/>
      <c r="H10" s="140" t="n">
        <f aca="false">VLOOKUP(A10,$O$2:$Q$503,3,0)</f>
        <v>7.28786938725096</v>
      </c>
      <c r="I10" s="140" t="n">
        <f aca="false">D10</f>
        <v>9.28814531548757</v>
      </c>
      <c r="J10" s="140" t="n">
        <f aca="false">I10-H10</f>
        <v>2.00027592823661</v>
      </c>
      <c r="K10" s="141" t="n">
        <f aca="false">VLOOKUP(A10,$O$2:$R$503,4,0)</f>
        <v>48.2621053565229</v>
      </c>
      <c r="L10" s="140" t="n">
        <f aca="false">E10</f>
        <v>78.8718929254302</v>
      </c>
      <c r="M10" s="134" t="n">
        <f aca="false">L10-K10</f>
        <v>30.6097875689073</v>
      </c>
      <c r="N10" s="0" t="s">
        <v>777</v>
      </c>
      <c r="O10" s="0" t="str">
        <f aca="false">MID(N10,2,LEN(N10)-2)</f>
        <v>1_chloro_222_trifluoroethane</v>
      </c>
      <c r="P10" s="134" t="n">
        <v>-20.6748636122318</v>
      </c>
      <c r="Q10" s="134" t="n">
        <f aca="false">-0.298*P10</f>
        <v>6.16110935644508</v>
      </c>
      <c r="R10" s="134" t="n">
        <v>37.783872641075</v>
      </c>
    </row>
    <row r="11" customFormat="false" ht="16.15" hidden="false" customHeight="false" outlineLevel="0" collapsed="false">
      <c r="A11" s="0" t="s">
        <v>12</v>
      </c>
      <c r="B11" s="23" t="n">
        <v>-4.47</v>
      </c>
      <c r="C11" s="22" t="n">
        <v>-14.7202676864245</v>
      </c>
      <c r="D11" s="21" t="n">
        <f aca="false">B11-C11</f>
        <v>10.2502676864245</v>
      </c>
      <c r="E11" s="147" t="n">
        <v>84.3690248565965</v>
      </c>
      <c r="F11" s="139"/>
      <c r="H11" s="140" t="n">
        <f aca="false">VLOOKUP(A11,$O$2:$Q$503,3,0)</f>
        <v>7.13586404460512</v>
      </c>
      <c r="I11" s="140" t="n">
        <f aca="false">D11</f>
        <v>10.2502676864245</v>
      </c>
      <c r="J11" s="140" t="n">
        <f aca="false">I11-H11</f>
        <v>3.11440364181935</v>
      </c>
      <c r="K11" s="141" t="n">
        <f aca="false">VLOOKUP(A11,$O$2:$R$503,4,0)</f>
        <v>56.1482988088842</v>
      </c>
      <c r="L11" s="140" t="n">
        <f aca="false">E11</f>
        <v>84.3690248565965</v>
      </c>
      <c r="M11" s="134" t="n">
        <f aca="false">L11-K11</f>
        <v>28.2207260477124</v>
      </c>
      <c r="N11" s="0" t="s">
        <v>778</v>
      </c>
      <c r="O11" s="0" t="str">
        <f aca="false">MID(N11,2,LEN(N11)-2)</f>
        <v>1_chlorobutane</v>
      </c>
      <c r="P11" s="134" t="n">
        <v>-24.3707068890593</v>
      </c>
      <c r="Q11" s="134" t="n">
        <f aca="false">-0.298*P11</f>
        <v>7.26247065293967</v>
      </c>
      <c r="R11" s="134" t="n">
        <v>55.506988002231</v>
      </c>
    </row>
    <row r="12" customFormat="false" ht="16.15" hidden="false" customHeight="false" outlineLevel="0" collapsed="false">
      <c r="A12" s="0" t="s">
        <v>14</v>
      </c>
      <c r="B12" s="23" t="n">
        <v>2.32</v>
      </c>
      <c r="C12" s="22" t="n">
        <v>-5.18393881453155</v>
      </c>
      <c r="D12" s="21" t="n">
        <f aca="false">B12-C12</f>
        <v>7.50393881453155</v>
      </c>
      <c r="E12" s="147" t="n">
        <v>88.4321223709369</v>
      </c>
      <c r="F12" s="139"/>
      <c r="H12" s="140" t="n">
        <f aca="false">VLOOKUP(A12,$O$2:$Q$503,3,0)</f>
        <v>6.6827520248639</v>
      </c>
      <c r="I12" s="140" t="n">
        <f aca="false">D12</f>
        <v>7.50393881453155</v>
      </c>
      <c r="J12" s="140" t="n">
        <f aca="false">I12-H12</f>
        <v>0.821186789667649</v>
      </c>
      <c r="K12" s="141" t="n">
        <f aca="false">VLOOKUP(A12,$O$2:$R$503,4,0)</f>
        <v>48.1073761040965</v>
      </c>
      <c r="L12" s="140" t="n">
        <f aca="false">E12</f>
        <v>88.4321223709369</v>
      </c>
      <c r="M12" s="134" t="n">
        <f aca="false">L12-K12</f>
        <v>40.3247462668404</v>
      </c>
      <c r="N12" s="0" t="s">
        <v>779</v>
      </c>
      <c r="O12" s="0" t="str">
        <f aca="false">MID(N12,2,LEN(N12)-2)</f>
        <v>1_chloroheptane</v>
      </c>
      <c r="P12" s="134" t="n">
        <v>-32.1108499582612</v>
      </c>
      <c r="Q12" s="134" t="n">
        <f aca="false">-0.298*P12</f>
        <v>9.56903328756184</v>
      </c>
      <c r="R12" s="134" t="n">
        <v>87.4615567759107</v>
      </c>
    </row>
    <row r="13" customFormat="false" ht="16.15" hidden="false" customHeight="false" outlineLevel="0" collapsed="false">
      <c r="A13" s="0" t="s">
        <v>29</v>
      </c>
      <c r="B13" s="23" t="n">
        <v>-4.63</v>
      </c>
      <c r="C13" s="72" t="n">
        <v>-12.4497131931166</v>
      </c>
      <c r="D13" s="21" t="n">
        <f aca="false">B13-C13</f>
        <v>7.81971319311664</v>
      </c>
      <c r="E13" s="138" t="n">
        <v>64.5315487571702</v>
      </c>
      <c r="F13" s="139"/>
      <c r="H13" s="140" t="n">
        <f aca="false">VLOOKUP(A13,$O$2:$Q$503,3,0)</f>
        <v>7.50513751552668</v>
      </c>
      <c r="I13" s="140" t="n">
        <f aca="false">D13</f>
        <v>7.81971319311664</v>
      </c>
      <c r="J13" s="140" t="n">
        <f aca="false">I13-H13</f>
        <v>0.314575677589952</v>
      </c>
      <c r="K13" s="141" t="n">
        <f aca="false">VLOOKUP(A13,$O$2:$R$503,4,0)</f>
        <v>66.167268887571</v>
      </c>
      <c r="L13" s="140" t="n">
        <f aca="false">E13</f>
        <v>64.5315487571702</v>
      </c>
      <c r="M13" s="134" t="n">
        <f aca="false">L13-K13</f>
        <v>-1.63572013040083</v>
      </c>
      <c r="N13" s="0" t="s">
        <v>780</v>
      </c>
      <c r="O13" s="0" t="str">
        <f aca="false">MID(N13,2,LEN(N13)-2)</f>
        <v>1_chlorohexane</v>
      </c>
      <c r="P13" s="134" t="n">
        <v>-29.2208636342803</v>
      </c>
      <c r="Q13" s="134" t="n">
        <f aca="false">-0.298*P13</f>
        <v>8.70781736301553</v>
      </c>
      <c r="R13" s="134" t="n">
        <v>75.4500257073911</v>
      </c>
    </row>
    <row r="14" customFormat="false" ht="16.15" hidden="false" customHeight="false" outlineLevel="0" collapsed="false">
      <c r="A14" s="0" t="s">
        <v>31</v>
      </c>
      <c r="B14" s="23" t="n">
        <v>-6.4</v>
      </c>
      <c r="C14" s="75" t="n">
        <v>-16.1184512428298</v>
      </c>
      <c r="D14" s="21" t="n">
        <f aca="false">B14-C14</f>
        <v>9.71845124282983</v>
      </c>
      <c r="E14" s="138" t="n">
        <v>78.1548757170172</v>
      </c>
      <c r="F14" s="139"/>
      <c r="H14" s="140" t="n">
        <f aca="false">VLOOKUP(A14,$O$2:$Q$503,3,0)</f>
        <v>9.24917498468512</v>
      </c>
      <c r="I14" s="140" t="n">
        <f aca="false">D14</f>
        <v>9.71845124282983</v>
      </c>
      <c r="J14" s="140" t="n">
        <f aca="false">I14-H14</f>
        <v>0.469276258144703</v>
      </c>
      <c r="K14" s="141" t="n">
        <f aca="false">VLOOKUP(A14,$O$2:$R$503,4,0)</f>
        <v>88.5728526774304</v>
      </c>
      <c r="L14" s="140" t="n">
        <f aca="false">E14</f>
        <v>78.1548757170172</v>
      </c>
      <c r="M14" s="134" t="n">
        <f aca="false">L14-K14</f>
        <v>-10.4179769604132</v>
      </c>
      <c r="N14" s="0" t="s">
        <v>781</v>
      </c>
      <c r="O14" s="0" t="str">
        <f aca="false">MID(N14,2,LEN(N14)-2)</f>
        <v>1_chloropentane</v>
      </c>
      <c r="P14" s="134" t="n">
        <v>-26.7239947822633</v>
      </c>
      <c r="Q14" s="134" t="n">
        <f aca="false">-0.298*P14</f>
        <v>7.96375044511446</v>
      </c>
      <c r="R14" s="134" t="n">
        <v>65.1591307215812</v>
      </c>
    </row>
    <row r="15" customFormat="false" ht="16.15" hidden="false" customHeight="false" outlineLevel="0" collapsed="false">
      <c r="A15" s="0" t="s">
        <v>16</v>
      </c>
      <c r="B15" s="23" t="n">
        <v>2.51</v>
      </c>
      <c r="C15" s="22" t="n">
        <v>-5.39904397705545</v>
      </c>
      <c r="D15" s="21" t="n">
        <f aca="false">B15-C15</f>
        <v>7.90904397705545</v>
      </c>
      <c r="E15" s="147" t="n">
        <v>117.112810707457</v>
      </c>
      <c r="F15" s="139"/>
      <c r="H15" s="140" t="n">
        <f aca="false">VLOOKUP(A15,$O$2:$Q$503,3,0)</f>
        <v>7.19424847190009</v>
      </c>
      <c r="I15" s="140" t="n">
        <f aca="false">D15</f>
        <v>7.90904397705545</v>
      </c>
      <c r="J15" s="140" t="n">
        <f aca="false">I15-H15</f>
        <v>0.714795505155355</v>
      </c>
      <c r="K15" s="141" t="n">
        <v>100</v>
      </c>
      <c r="L15" s="140" t="n">
        <f aca="false">E15</f>
        <v>117.112810707457</v>
      </c>
      <c r="M15" s="134" t="n">
        <f aca="false">L15-K15</f>
        <v>17.112810707457</v>
      </c>
      <c r="N15" s="0" t="s">
        <v>782</v>
      </c>
      <c r="O15" s="0" t="str">
        <f aca="false">MID(N15,2,LEN(N15)-2)</f>
        <v>1_chloropropane</v>
      </c>
      <c r="P15" s="134" t="n">
        <v>-21.5452129049105</v>
      </c>
      <c r="Q15" s="134" t="n">
        <f aca="false">-0.298*P15</f>
        <v>6.42047344566333</v>
      </c>
      <c r="R15" s="134" t="n">
        <v>43.6895651525632</v>
      </c>
    </row>
    <row r="16" customFormat="false" ht="16.15" hidden="false" customHeight="false" outlineLevel="0" collapsed="false">
      <c r="A16" s="0" t="s">
        <v>34</v>
      </c>
      <c r="B16" s="23" t="n">
        <v>-2.74</v>
      </c>
      <c r="C16" s="75" t="n">
        <v>-12.0673040152964</v>
      </c>
      <c r="D16" s="21" t="n">
        <f aca="false">B16-C16</f>
        <v>9.32730401529637</v>
      </c>
      <c r="E16" s="138" t="n">
        <v>58.1022944550669</v>
      </c>
      <c r="F16" s="139"/>
      <c r="H16" s="140" t="n">
        <f aca="false">VLOOKUP(A16,$O$2:$Q$503,3,0)</f>
        <v>9.13742385265956</v>
      </c>
      <c r="I16" s="140" t="n">
        <f aca="false">D16</f>
        <v>9.32730401529637</v>
      </c>
      <c r="J16" s="140" t="n">
        <f aca="false">I16-H16</f>
        <v>0.189880162636806</v>
      </c>
      <c r="K16" s="141" t="n">
        <f aca="false">VLOOKUP(A16,$O$2:$R$503,4,0)</f>
        <v>94.9079732097015</v>
      </c>
      <c r="L16" s="140" t="n">
        <f aca="false">E16</f>
        <v>58.1022944550669</v>
      </c>
      <c r="M16" s="134" t="n">
        <f aca="false">L16-K16</f>
        <v>-36.8056787546346</v>
      </c>
      <c r="N16" s="0" t="s">
        <v>783</v>
      </c>
      <c r="O16" s="0" t="str">
        <f aca="false">MID(N16,2,LEN(N16)-2)</f>
        <v>1_ethylnaphthalene</v>
      </c>
      <c r="P16" s="134" t="n">
        <v>-31.7960505515882</v>
      </c>
      <c r="Q16" s="134" t="n">
        <f aca="false">-0.298*P16</f>
        <v>9.47522306437328</v>
      </c>
      <c r="R16" s="134" t="n">
        <v>85.4435923292482</v>
      </c>
    </row>
    <row r="17" customFormat="false" ht="16.15" hidden="false" customHeight="false" outlineLevel="0" collapsed="false">
      <c r="A17" s="0" t="s">
        <v>36</v>
      </c>
      <c r="B17" s="23" t="n">
        <v>-4.59</v>
      </c>
      <c r="C17" s="72" t="n">
        <v>-14.2111854684512</v>
      </c>
      <c r="D17" s="21" t="n">
        <f aca="false">B17-C17</f>
        <v>9.62118546845124</v>
      </c>
      <c r="E17" s="138" t="n">
        <v>75.5497131931166</v>
      </c>
      <c r="F17" s="139"/>
      <c r="H17" s="140" t="n">
        <f aca="false">VLOOKUP(A17,$O$2:$Q$503,3,0)</f>
        <v>8.35075054693439</v>
      </c>
      <c r="I17" s="140" t="n">
        <f aca="false">D17</f>
        <v>9.62118546845124</v>
      </c>
      <c r="J17" s="140" t="n">
        <f aca="false">I17-H17</f>
        <v>1.27043492151686</v>
      </c>
      <c r="K17" s="141" t="n">
        <f aca="false">VLOOKUP(A17,$O$2:$R$503,4,0)</f>
        <v>77.8469427966589</v>
      </c>
      <c r="L17" s="140" t="n">
        <f aca="false">E17</f>
        <v>75.5497131931166</v>
      </c>
      <c r="M17" s="134" t="n">
        <f aca="false">L17-K17</f>
        <v>-2.29722960354226</v>
      </c>
      <c r="N17" s="0" t="s">
        <v>784</v>
      </c>
      <c r="O17" s="0" t="str">
        <f aca="false">MID(N17,2,LEN(N17)-2)</f>
        <v>1_iodobutane</v>
      </c>
      <c r="P17" s="134" t="n">
        <v>-25.4292060867212</v>
      </c>
      <c r="Q17" s="134" t="n">
        <f aca="false">-0.298*P17</f>
        <v>7.57790341384292</v>
      </c>
      <c r="R17" s="134" t="n">
        <v>59.2630149256664</v>
      </c>
    </row>
    <row r="18" customFormat="false" ht="16.15" hidden="false" customHeight="false" outlineLevel="0" collapsed="false">
      <c r="A18" s="0" t="s">
        <v>38</v>
      </c>
      <c r="B18" s="23" t="n">
        <v>-4.77</v>
      </c>
      <c r="C18" s="72" t="n">
        <v>-12.6695984703633</v>
      </c>
      <c r="D18" s="21" t="n">
        <f aca="false">B18-C18</f>
        <v>7.89959847036329</v>
      </c>
      <c r="E18" s="138" t="n">
        <v>67.0650095602294</v>
      </c>
      <c r="F18" s="139"/>
      <c r="H18" s="140" t="n">
        <f aca="false">VLOOKUP(A18,$O$2:$Q$503,3,0)</f>
        <v>7.40570629181153</v>
      </c>
      <c r="I18" s="140" t="n">
        <f aca="false">D18</f>
        <v>7.89959847036329</v>
      </c>
      <c r="J18" s="140" t="n">
        <f aca="false">I18-H18</f>
        <v>0.49389217855176</v>
      </c>
      <c r="K18" s="141" t="n">
        <f aca="false">VLOOKUP(A18,$O$2:$R$503,4,0)</f>
        <v>63.6116756830225</v>
      </c>
      <c r="L18" s="140" t="n">
        <f aca="false">E18</f>
        <v>67.0650095602294</v>
      </c>
      <c r="M18" s="134" t="n">
        <f aca="false">L18-K18</f>
        <v>3.45333387720694</v>
      </c>
      <c r="N18" s="0" t="s">
        <v>785</v>
      </c>
      <c r="O18" s="0" t="str">
        <f aca="false">MID(N18,2,LEN(N18)-2)</f>
        <v>1_iodoheptane</v>
      </c>
      <c r="P18" s="134" t="n">
        <v>-33.1701746844282</v>
      </c>
      <c r="Q18" s="134" t="n">
        <f aca="false">-0.298*P18</f>
        <v>9.8847120559596</v>
      </c>
      <c r="R18" s="134" t="n">
        <v>91.254933890138</v>
      </c>
    </row>
    <row r="19" customFormat="false" ht="16.15" hidden="false" customHeight="false" outlineLevel="0" collapsed="false">
      <c r="A19" s="0" t="s">
        <v>38</v>
      </c>
      <c r="B19" s="23" t="n">
        <v>-4.77</v>
      </c>
      <c r="C19" s="72" t="n">
        <v>-11.880879541109</v>
      </c>
      <c r="D19" s="21" t="n">
        <f aca="false">B19-C19</f>
        <v>7.11087954110899</v>
      </c>
      <c r="E19" s="138" t="n">
        <v>67.0650095602294</v>
      </c>
      <c r="F19" s="139"/>
      <c r="H19" s="140" t="n">
        <f aca="false">VLOOKUP(A19,$O$2:$Q$503,3,0)</f>
        <v>7.40570629181153</v>
      </c>
      <c r="I19" s="140" t="n">
        <f aca="false">D19</f>
        <v>7.11087954110899</v>
      </c>
      <c r="J19" s="140" t="n">
        <f aca="false">I19-H19</f>
        <v>-0.294826750702543</v>
      </c>
      <c r="K19" s="141" t="n">
        <f aca="false">VLOOKUP(A19,$O$2:$R$503,4,0)</f>
        <v>63.6116756830225</v>
      </c>
      <c r="L19" s="140" t="n">
        <f aca="false">E19</f>
        <v>67.0650095602294</v>
      </c>
      <c r="M19" s="134" t="n">
        <f aca="false">L19-K19</f>
        <v>3.45333387720694</v>
      </c>
      <c r="N19" s="0" t="s">
        <v>786</v>
      </c>
      <c r="O19" s="0" t="str">
        <f aca="false">MID(N19,2,LEN(N19)-2)</f>
        <v>1_iodohexane</v>
      </c>
      <c r="P19" s="134" t="n">
        <v>-30.60413129037</v>
      </c>
      <c r="Q19" s="134" t="n">
        <f aca="false">-0.298*P19</f>
        <v>9.12003112453026</v>
      </c>
      <c r="R19" s="134" t="n">
        <v>80.6630351592662</v>
      </c>
    </row>
    <row r="20" customFormat="false" ht="16.15" hidden="false" customHeight="false" outlineLevel="0" collapsed="false">
      <c r="A20" s="0" t="s">
        <v>40</v>
      </c>
      <c r="B20" s="23" t="n">
        <v>-9.62</v>
      </c>
      <c r="C20" s="75" t="n">
        <v>-15.5759082217973</v>
      </c>
      <c r="D20" s="21" t="n">
        <f aca="false">B20-C20</f>
        <v>5.95590822179733</v>
      </c>
      <c r="E20" s="138" t="n">
        <v>59.5363288718929</v>
      </c>
      <c r="F20" s="139"/>
      <c r="H20" s="140" t="n">
        <f aca="false">VLOOKUP(A20,$O$2:$Q$503,3,0)</f>
        <v>7.6718066414506</v>
      </c>
      <c r="I20" s="140" t="n">
        <f aca="false">D20</f>
        <v>5.95590822179733</v>
      </c>
      <c r="J20" s="140" t="n">
        <f aca="false">I20-H20</f>
        <v>-1.71589841965327</v>
      </c>
      <c r="K20" s="141" t="n">
        <f aca="false">VLOOKUP(A20,$O$2:$R$503,4,0)</f>
        <v>47.2489316855781</v>
      </c>
      <c r="L20" s="140" t="n">
        <f aca="false">E20</f>
        <v>59.5363288718929</v>
      </c>
      <c r="M20" s="134" t="n">
        <f aca="false">L20-K20</f>
        <v>12.2873971863148</v>
      </c>
      <c r="N20" s="0" t="s">
        <v>787</v>
      </c>
      <c r="O20" s="0" t="str">
        <f aca="false">MID(N20,2,LEN(N20)-2)</f>
        <v>1_iodopentane</v>
      </c>
      <c r="P20" s="134" t="n">
        <v>-28.0524202119028</v>
      </c>
      <c r="Q20" s="134" t="n">
        <f aca="false">-0.298*P20</f>
        <v>8.35962122314703</v>
      </c>
      <c r="R20" s="134" t="n">
        <v>70.1044009454492</v>
      </c>
    </row>
    <row r="21" customFormat="false" ht="16.15" hidden="false" customHeight="false" outlineLevel="0" collapsed="false">
      <c r="A21" s="0" t="s">
        <v>42</v>
      </c>
      <c r="B21" s="23" t="n">
        <v>-3.05</v>
      </c>
      <c r="C21" s="72" t="n">
        <v>-10.8244741873805</v>
      </c>
      <c r="D21" s="21" t="n">
        <f aca="false">B21-C21</f>
        <v>7.7744741873805</v>
      </c>
      <c r="E21" s="138" t="n">
        <v>66.9216061185468</v>
      </c>
      <c r="F21" s="139"/>
      <c r="H21" s="140" t="n">
        <f aca="false">VLOOKUP(A21,$O$2:$Q$503,3,0)</f>
        <v>8.44522717239071</v>
      </c>
      <c r="I21" s="140" t="n">
        <f aca="false">D21</f>
        <v>7.7744741873805</v>
      </c>
      <c r="J21" s="140" t="n">
        <f aca="false">I21-H21</f>
        <v>-0.670752985010213</v>
      </c>
      <c r="K21" s="141" t="n">
        <f aca="false">VLOOKUP(A21,$O$2:$R$503,4,0)</f>
        <v>81.9356384492663</v>
      </c>
      <c r="L21" s="140" t="n">
        <f aca="false">E21</f>
        <v>66.9216061185468</v>
      </c>
      <c r="M21" s="134" t="n">
        <f aca="false">L21-K21</f>
        <v>-15.0140323307195</v>
      </c>
      <c r="N21" s="0" t="s">
        <v>788</v>
      </c>
      <c r="O21" s="0" t="str">
        <f aca="false">MID(N21,2,LEN(N21)-2)</f>
        <v>1_iodopropane</v>
      </c>
      <c r="P21" s="134" t="n">
        <v>-22.871650437617</v>
      </c>
      <c r="Q21" s="134" t="n">
        <f aca="false">-0.298*P21</f>
        <v>6.81575183040987</v>
      </c>
      <c r="R21" s="134" t="n">
        <v>48.7115318008073</v>
      </c>
    </row>
    <row r="22" customFormat="false" ht="16.15" hidden="false" customHeight="false" outlineLevel="0" collapsed="false">
      <c r="A22" s="0" t="s">
        <v>44</v>
      </c>
      <c r="B22" s="23" t="n">
        <v>-4.93</v>
      </c>
      <c r="C22" s="72" t="n">
        <v>-12.7102294455067</v>
      </c>
      <c r="D22" s="21" t="n">
        <f aca="false">B22-C22</f>
        <v>7.78022944550669</v>
      </c>
      <c r="E22" s="138" t="n">
        <v>66.1328871892925</v>
      </c>
      <c r="F22" s="139"/>
      <c r="H22" s="140" t="n">
        <f aca="false">VLOOKUP(A22,$O$2:$Q$503,3,0)</f>
        <v>7.39770013673307</v>
      </c>
      <c r="I22" s="140" t="n">
        <f aca="false">D22</f>
        <v>7.78022944550669</v>
      </c>
      <c r="J22" s="140" t="n">
        <f aca="false">I22-H22</f>
        <v>0.382529308773623</v>
      </c>
      <c r="K22" s="141" t="n">
        <f aca="false">VLOOKUP(A22,$O$2:$R$503,4,0)</f>
        <v>63.6844814336962</v>
      </c>
      <c r="L22" s="140" t="n">
        <f aca="false">E22</f>
        <v>66.1328871892925</v>
      </c>
      <c r="M22" s="134" t="n">
        <f aca="false">L22-K22</f>
        <v>2.44840575559633</v>
      </c>
      <c r="N22" s="0" t="s">
        <v>789</v>
      </c>
      <c r="O22" s="0" t="str">
        <f aca="false">MID(N22,2,LEN(N22)-2)</f>
        <v>1_methyl_imidazole</v>
      </c>
      <c r="P22" s="134" t="n">
        <v>-22.9274799306781</v>
      </c>
      <c r="Q22" s="134" t="n">
        <f aca="false">-0.298*P22</f>
        <v>6.83238901934207</v>
      </c>
      <c r="R22" s="134" t="n">
        <v>58.3204983128297</v>
      </c>
    </row>
    <row r="23" customFormat="false" ht="16.15" hidden="false" customHeight="false" outlineLevel="0" collapsed="false">
      <c r="A23" s="0" t="s">
        <v>46</v>
      </c>
      <c r="B23" s="23" t="n">
        <v>-10.64</v>
      </c>
      <c r="C23" s="75" t="n">
        <v>-15.8005736137667</v>
      </c>
      <c r="D23" s="21" t="n">
        <f aca="false">B23-C23</f>
        <v>5.16057361376673</v>
      </c>
      <c r="E23" s="138" t="n">
        <v>55.736137667304</v>
      </c>
      <c r="F23" s="139"/>
      <c r="H23" s="140" t="n">
        <f aca="false">VLOOKUP(A23,$O$2:$Q$503,3,0)</f>
        <v>7.75009867470523</v>
      </c>
      <c r="I23" s="140" t="n">
        <f aca="false">D23</f>
        <v>5.16057361376673</v>
      </c>
      <c r="J23" s="140" t="n">
        <f aca="false">I23-H23</f>
        <v>-2.5895250609385</v>
      </c>
      <c r="K23" s="141" t="n">
        <f aca="false">VLOOKUP(A23,$O$2:$R$503,4,0)</f>
        <v>46.2495898440143</v>
      </c>
      <c r="L23" s="140" t="n">
        <f aca="false">E23</f>
        <v>55.736137667304</v>
      </c>
      <c r="M23" s="134" t="n">
        <f aca="false">L23-K23</f>
        <v>9.48654782328971</v>
      </c>
      <c r="N23" s="0" t="s">
        <v>790</v>
      </c>
      <c r="O23" s="0" t="str">
        <f aca="false">MID(N23,2,LEN(N23)-2)</f>
        <v>1_methyl_pyrrole</v>
      </c>
      <c r="P23" s="134" t="n">
        <v>-22.8594813703593</v>
      </c>
      <c r="Q23" s="134" t="n">
        <f aca="false">-0.298*P23</f>
        <v>6.81212544836707</v>
      </c>
      <c r="R23" s="134" t="n">
        <v>50.3606933649516</v>
      </c>
    </row>
    <row r="24" customFormat="false" ht="16.15" hidden="false" customHeight="false" outlineLevel="0" collapsed="false">
      <c r="A24" s="0" t="s">
        <v>48</v>
      </c>
      <c r="B24" s="23" t="n">
        <v>-3.15</v>
      </c>
      <c r="C24" s="75" t="n">
        <v>-11.2594646271511</v>
      </c>
      <c r="D24" s="21" t="n">
        <f aca="false">B24-C24</f>
        <v>8.10946462715105</v>
      </c>
      <c r="E24" s="138" t="n">
        <v>93.0927342256214</v>
      </c>
      <c r="F24" s="139"/>
      <c r="H24" s="140" t="n">
        <f aca="false">VLOOKUP(A24,$O$2:$Q$503,3,0)</f>
        <v>9.06513896534685</v>
      </c>
      <c r="I24" s="140" t="n">
        <f aca="false">D24</f>
        <v>8.10946462715105</v>
      </c>
      <c r="J24" s="140" t="n">
        <f aca="false">I24-H24</f>
        <v>-0.955674338195799</v>
      </c>
      <c r="K24" s="141" t="n">
        <f aca="false">VLOOKUP(A24,$O$2:$R$503,4,0)</f>
        <v>79.9188898370541</v>
      </c>
      <c r="L24" s="140" t="n">
        <f aca="false">E24</f>
        <v>93.0927342256214</v>
      </c>
      <c r="M24" s="134" t="n">
        <f aca="false">L24-K24</f>
        <v>13.1738443885673</v>
      </c>
      <c r="N24" s="0" t="s">
        <v>791</v>
      </c>
      <c r="O24" s="0" t="str">
        <f aca="false">MID(N24,2,LEN(N24)-2)</f>
        <v>1_methylcyclohexene</v>
      </c>
      <c r="P24" s="134" t="n">
        <v>-26.6274184501627</v>
      </c>
      <c r="Q24" s="134" t="n">
        <f aca="false">-0.298*P24</f>
        <v>7.93497069814848</v>
      </c>
      <c r="R24" s="134" t="n">
        <v>65.3361332291323</v>
      </c>
    </row>
    <row r="25" customFormat="false" ht="16.15" hidden="false" customHeight="false" outlineLevel="0" collapsed="false">
      <c r="A25" s="0" t="s">
        <v>52</v>
      </c>
      <c r="B25" s="23" t="n">
        <v>-6.69</v>
      </c>
      <c r="C25" s="72" t="n">
        <v>-12.0195028680688</v>
      </c>
      <c r="D25" s="21" t="n">
        <f aca="false">B25-C25</f>
        <v>5.32950286806883</v>
      </c>
      <c r="E25" s="138" t="n">
        <v>23.5420650095602</v>
      </c>
      <c r="F25" s="139"/>
      <c r="H25" s="140" t="n">
        <f aca="false">VLOOKUP(A25,$O$2:$Q$503,3,0)</f>
        <v>6.22281500064173</v>
      </c>
      <c r="I25" s="140" t="n">
        <f aca="false">D25</f>
        <v>5.32950286806883</v>
      </c>
      <c r="J25" s="140" t="n">
        <f aca="false">I25-H25</f>
        <v>-0.893312132572898</v>
      </c>
      <c r="K25" s="141" t="n">
        <f aca="false">VLOOKUP(A25,$O$2:$R$503,4,0)</f>
        <v>32.7250793061983</v>
      </c>
      <c r="L25" s="140" t="n">
        <f aca="false">E25</f>
        <v>23.5420650095602</v>
      </c>
      <c r="M25" s="134" t="n">
        <f aca="false">L25-K25</f>
        <v>-9.18301429663807</v>
      </c>
      <c r="N25" s="0" t="s">
        <v>792</v>
      </c>
      <c r="O25" s="0" t="str">
        <f aca="false">MID(N25,2,LEN(N25)-2)</f>
        <v>1_methylnaphthalene</v>
      </c>
      <c r="P25" s="134" t="n">
        <v>-29.5681948999658</v>
      </c>
      <c r="Q25" s="134" t="n">
        <f aca="false">-0.298*P25</f>
        <v>8.81132208018981</v>
      </c>
      <c r="R25" s="134" t="n">
        <v>76.1109989676886</v>
      </c>
    </row>
    <row r="26" customFormat="false" ht="16.15" hidden="false" customHeight="false" outlineLevel="0" collapsed="false">
      <c r="A26" s="0" t="s">
        <v>54</v>
      </c>
      <c r="B26" s="23" t="n">
        <v>-3.95</v>
      </c>
      <c r="C26" s="75" t="n">
        <v>-13.4009560229446</v>
      </c>
      <c r="D26" s="21" t="n">
        <f aca="false">B26-C26</f>
        <v>9.45095602294455</v>
      </c>
      <c r="E26" s="138" t="n">
        <v>47.9684512428298</v>
      </c>
      <c r="F26" s="139"/>
      <c r="H26" s="140" t="n">
        <f aca="false">VLOOKUP(A26,$O$2:$Q$503,3,0)</f>
        <v>9.74979194881855</v>
      </c>
      <c r="I26" s="140" t="n">
        <f aca="false">D26</f>
        <v>9.45095602294455</v>
      </c>
      <c r="J26" s="140" t="n">
        <f aca="false">I26-H26</f>
        <v>-0.298835925873997</v>
      </c>
      <c r="K26" s="141" t="n">
        <f aca="false">VLOOKUP(A26,$O$2:$R$503,4,0)</f>
        <v>87.8997719489991</v>
      </c>
      <c r="L26" s="140" t="n">
        <f aca="false">E26</f>
        <v>47.9684512428298</v>
      </c>
      <c r="M26" s="134" t="n">
        <f aca="false">L26-K26</f>
        <v>-39.9313207061693</v>
      </c>
      <c r="N26" s="0" t="s">
        <v>793</v>
      </c>
      <c r="O26" s="0" t="str">
        <f aca="false">MID(N26,2,LEN(N26)-2)</f>
        <v>1_naphthol</v>
      </c>
      <c r="P26" s="134" t="n">
        <v>-29.7578775450874</v>
      </c>
      <c r="Q26" s="134" t="n">
        <f aca="false">-0.298*P26</f>
        <v>8.86784750843604</v>
      </c>
      <c r="R26" s="134" t="n">
        <v>60.5184706103594</v>
      </c>
    </row>
    <row r="27" customFormat="false" ht="16.15" hidden="false" customHeight="false" outlineLevel="0" collapsed="false">
      <c r="A27" s="0" t="s">
        <v>18</v>
      </c>
      <c r="B27" s="23" t="n">
        <v>-0.86</v>
      </c>
      <c r="C27" s="22" t="n">
        <v>-6.97648183556405</v>
      </c>
      <c r="D27" s="21" t="n">
        <f aca="false">B27-C27</f>
        <v>6.11648183556405</v>
      </c>
      <c r="E27" s="147" t="n">
        <v>69.3116634799235</v>
      </c>
      <c r="F27" s="139"/>
      <c r="H27" s="140" t="n">
        <f aca="false">VLOOKUP(A27,$O$2:$Q$503,3,0)</f>
        <v>6.65149746099848</v>
      </c>
      <c r="I27" s="140" t="n">
        <f aca="false">D27</f>
        <v>6.11648183556405</v>
      </c>
      <c r="J27" s="140" t="n">
        <f aca="false">I27-H27</f>
        <v>-0.53501562543443</v>
      </c>
      <c r="K27" s="141" t="n">
        <f aca="false">VLOOKUP(A27,$O$2:$R$503,4,0)</f>
        <v>47.2109738961772</v>
      </c>
      <c r="L27" s="140" t="n">
        <f aca="false">E27</f>
        <v>69.3116634799235</v>
      </c>
      <c r="M27" s="134" t="n">
        <f aca="false">L27-K27</f>
        <v>22.1006895837463</v>
      </c>
      <c r="N27" s="0" t="s">
        <v>794</v>
      </c>
      <c r="O27" s="0" t="str">
        <f aca="false">MID(N27,2,LEN(N27)-2)</f>
        <v>1_naphthylamine</v>
      </c>
      <c r="P27" s="134" t="n">
        <v>-28.7770720526069</v>
      </c>
      <c r="Q27" s="134" t="n">
        <f aca="false">-0.298*P27</f>
        <v>8.57556747167686</v>
      </c>
      <c r="R27" s="134" t="n">
        <v>61.3494740176198</v>
      </c>
    </row>
    <row r="28" customFormat="false" ht="16.15" hidden="false" customHeight="false" outlineLevel="0" collapsed="false">
      <c r="A28" s="0" t="s">
        <v>57</v>
      </c>
      <c r="B28" s="23" t="n">
        <v>-0.82</v>
      </c>
      <c r="C28" s="75" t="n">
        <v>-5.50181644359465</v>
      </c>
      <c r="D28" s="21" t="n">
        <f aca="false">B28-C28</f>
        <v>4.68181644359465</v>
      </c>
      <c r="E28" s="138" t="n">
        <v>47.9923518164436</v>
      </c>
      <c r="F28" s="139"/>
      <c r="H28" s="140" t="n">
        <f aca="false">VLOOKUP(A28,$O$2:$Q$503,3,0)</f>
        <v>4.92812830382984</v>
      </c>
      <c r="I28" s="140" t="n">
        <f aca="false">D28</f>
        <v>4.68181644359465</v>
      </c>
      <c r="J28" s="140" t="n">
        <f aca="false">I28-H28</f>
        <v>-0.246311860235188</v>
      </c>
      <c r="K28" s="141" t="n">
        <f aca="false">VLOOKUP(A28,$O$2:$R$503,4,0)</f>
        <v>22.8838837451454</v>
      </c>
      <c r="L28" s="140" t="n">
        <f aca="false">E28</f>
        <v>47.9923518164436</v>
      </c>
      <c r="M28" s="134" t="n">
        <f aca="false">L28-K28</f>
        <v>25.1084680712982</v>
      </c>
      <c r="N28" s="0" t="s">
        <v>795</v>
      </c>
      <c r="O28" s="0" t="str">
        <f aca="false">MID(N28,2,LEN(N28)-2)</f>
        <v>1_nitrobutane</v>
      </c>
      <c r="P28" s="134" t="n">
        <v>-25.6314074537091</v>
      </c>
      <c r="Q28" s="134" t="n">
        <f aca="false">-0.298*P28</f>
        <v>7.63815942120531</v>
      </c>
      <c r="R28" s="134" t="n">
        <v>60.4232707075777</v>
      </c>
    </row>
    <row r="29" customFormat="false" ht="16.15" hidden="false" customHeight="false" outlineLevel="0" collapsed="false">
      <c r="A29" s="0" t="s">
        <v>20</v>
      </c>
      <c r="B29" s="23" t="n">
        <v>1.38</v>
      </c>
      <c r="C29" s="22" t="n">
        <v>-5.35124282982792</v>
      </c>
      <c r="D29" s="21" t="n">
        <f aca="false">B29-C29</f>
        <v>6.73124282982792</v>
      </c>
      <c r="E29" s="147" t="n">
        <v>93.2122370936903</v>
      </c>
      <c r="F29" s="139"/>
      <c r="H29" s="140" t="n">
        <f aca="false">VLOOKUP(A29,$O$2:$Q$503,3,0)</f>
        <v>6.52541224553657</v>
      </c>
      <c r="I29" s="140" t="n">
        <f aca="false">D29</f>
        <v>6.73124282982792</v>
      </c>
      <c r="J29" s="140" t="n">
        <f aca="false">I29-H29</f>
        <v>0.205830584291348</v>
      </c>
      <c r="K29" s="141" t="n">
        <f aca="false">VLOOKUP(A29,$O$2:$R$503,4,0)</f>
        <v>45.7091587614255</v>
      </c>
      <c r="L29" s="140" t="n">
        <f aca="false">E29</f>
        <v>93.2122370936903</v>
      </c>
      <c r="M29" s="134" t="n">
        <f aca="false">L29-K29</f>
        <v>47.5030783322648</v>
      </c>
      <c r="N29" s="0" t="s">
        <v>796</v>
      </c>
      <c r="O29" s="0" t="str">
        <f aca="false">MID(N29,2,LEN(N29)-2)</f>
        <v>1_nitropentane</v>
      </c>
      <c r="P29" s="134" t="n">
        <v>-28.1611186704385</v>
      </c>
      <c r="Q29" s="134" t="n">
        <f aca="false">-0.298*P29</f>
        <v>8.39201336379067</v>
      </c>
      <c r="R29" s="134" t="n">
        <v>70.83308003886</v>
      </c>
    </row>
    <row r="30" customFormat="false" ht="16.15" hidden="false" customHeight="false" outlineLevel="0" collapsed="false">
      <c r="A30" s="0" t="s">
        <v>61</v>
      </c>
      <c r="B30" s="23" t="n">
        <v>0.61</v>
      </c>
      <c r="C30" s="22" t="n">
        <v>-5.85315487571702</v>
      </c>
      <c r="D30" s="21" t="n">
        <f aca="false">B30-C30</f>
        <v>6.46315487571702</v>
      </c>
      <c r="E30" s="138" t="n">
        <v>138.790630975143</v>
      </c>
      <c r="F30" s="139"/>
      <c r="H30" s="140" t="n">
        <f aca="false">VLOOKUP(A30,$O$2:$Q$503,3,0)</f>
        <v>6.17245435905864</v>
      </c>
      <c r="I30" s="140" t="n">
        <f aca="false">D30</f>
        <v>6.46315487571702</v>
      </c>
      <c r="J30" s="140" t="n">
        <f aca="false">I30-H30</f>
        <v>0.290700516658379</v>
      </c>
      <c r="K30" s="141" t="n">
        <v>120</v>
      </c>
      <c r="L30" s="140" t="n">
        <f aca="false">E30</f>
        <v>138.790630975143</v>
      </c>
      <c r="M30" s="134" t="n">
        <f aca="false">L30-K30</f>
        <v>18.7906309751434</v>
      </c>
      <c r="N30" s="0" t="s">
        <v>797</v>
      </c>
      <c r="O30" s="0" t="str">
        <f aca="false">MID(N30,2,LEN(N30)-2)</f>
        <v>1_nitropropane</v>
      </c>
      <c r="P30" s="134" t="n">
        <v>-23.0752730577084</v>
      </c>
      <c r="Q30" s="134" t="n">
        <f aca="false">-0.298*P30</f>
        <v>6.8764313711971</v>
      </c>
      <c r="R30" s="134" t="n">
        <v>49.8326477658222</v>
      </c>
    </row>
    <row r="31" customFormat="false" ht="16.15" hidden="false" customHeight="false" outlineLevel="0" collapsed="false">
      <c r="A31" s="0" t="s">
        <v>22</v>
      </c>
      <c r="B31" s="23" t="n">
        <v>-4.72</v>
      </c>
      <c r="C31" s="22" t="n">
        <v>-14.1514340344168</v>
      </c>
      <c r="D31" s="21" t="n">
        <f aca="false">B31-C31</f>
        <v>9.43143403441682</v>
      </c>
      <c r="E31" s="147" t="n">
        <v>80.0669216061185</v>
      </c>
      <c r="F31" s="139"/>
      <c r="H31" s="140" t="n">
        <f aca="false">VLOOKUP(A31,$O$2:$Q$503,3,0)</f>
        <v>7.24675984532062</v>
      </c>
      <c r="I31" s="140" t="n">
        <f aca="false">D31</f>
        <v>9.43143403441682</v>
      </c>
      <c r="J31" s="140" t="n">
        <f aca="false">I31-H31</f>
        <v>2.1846741890962</v>
      </c>
      <c r="K31" s="141" t="n">
        <f aca="false">VLOOKUP(A31,$O$2:$R$503,4,0)</f>
        <v>55.8648596858492</v>
      </c>
      <c r="L31" s="140" t="n">
        <f aca="false">E31</f>
        <v>80.0669216061185</v>
      </c>
      <c r="M31" s="134" t="n">
        <f aca="false">L31-K31</f>
        <v>24.2020619202693</v>
      </c>
      <c r="N31" s="0" t="s">
        <v>798</v>
      </c>
      <c r="O31" s="0" t="str">
        <f aca="false">MID(N31,2,LEN(N31)-2)</f>
        <v>11_diacetoxyethane</v>
      </c>
      <c r="P31" s="134" t="n">
        <v>-33.2572301709517</v>
      </c>
      <c r="Q31" s="134" t="n">
        <f aca="false">-0.298*P31</f>
        <v>9.91065459094361</v>
      </c>
      <c r="R31" s="134" t="n">
        <v>109.825064501461</v>
      </c>
    </row>
    <row r="32" customFormat="false" ht="16.15" hidden="false" customHeight="false" outlineLevel="0" collapsed="false">
      <c r="A32" s="0" t="s">
        <v>23</v>
      </c>
      <c r="B32" s="23" t="n">
        <v>-4.62</v>
      </c>
      <c r="C32" s="22" t="n">
        <v>-14.4095602294455</v>
      </c>
      <c r="D32" s="21" t="n">
        <f aca="false">B32-C32</f>
        <v>9.78956022944551</v>
      </c>
      <c r="E32" s="147" t="n">
        <v>81.2619502868069</v>
      </c>
      <c r="F32" s="139"/>
      <c r="H32" s="140" t="n">
        <f aca="false">VLOOKUP(A32,$O$2:$Q$503,3,0)</f>
        <v>7.10652704594181</v>
      </c>
      <c r="I32" s="140" t="n">
        <f aca="false">D32</f>
        <v>9.78956022944551</v>
      </c>
      <c r="J32" s="140" t="n">
        <f aca="false">I32-H32</f>
        <v>2.6830331835037</v>
      </c>
      <c r="K32" s="141" t="n">
        <f aca="false">VLOOKUP(A32,$O$2:$R$503,4,0)</f>
        <v>52.2284217840235</v>
      </c>
      <c r="L32" s="140" t="n">
        <f aca="false">E32</f>
        <v>81.2619502868069</v>
      </c>
      <c r="M32" s="134" t="n">
        <f aca="false">L32-K32</f>
        <v>29.0335285027834</v>
      </c>
      <c r="N32" s="0" t="s">
        <v>799</v>
      </c>
      <c r="O32" s="0" t="str">
        <f aca="false">MID(N32,2,LEN(N32)-2)</f>
        <v>11_dichloroethane</v>
      </c>
      <c r="P32" s="134" t="n">
        <v>-20.6767501823444</v>
      </c>
      <c r="Q32" s="134" t="n">
        <f aca="false">-0.298*P32</f>
        <v>6.16167155433863</v>
      </c>
      <c r="R32" s="134" t="n">
        <v>39.1091958982092</v>
      </c>
    </row>
    <row r="33" customFormat="false" ht="16.15" hidden="false" customHeight="false" outlineLevel="0" collapsed="false">
      <c r="A33" s="0" t="s">
        <v>66</v>
      </c>
      <c r="B33" s="23" t="n">
        <v>-6.35</v>
      </c>
      <c r="C33" s="72" t="n">
        <v>-13.6208413001912</v>
      </c>
      <c r="D33" s="21" t="n">
        <f aca="false">B33-C33</f>
        <v>7.2708413001912</v>
      </c>
      <c r="E33" s="138" t="n">
        <v>52.868068833652</v>
      </c>
      <c r="F33" s="139"/>
      <c r="H33" s="140" t="n">
        <f aca="false">VLOOKUP(A33,$O$2:$Q$503,3,0)</f>
        <v>7.84125549602179</v>
      </c>
      <c r="I33" s="140" t="n">
        <f aca="false">D33</f>
        <v>7.2708413001912</v>
      </c>
      <c r="J33" s="140" t="n">
        <f aca="false">I33-H33</f>
        <v>-0.570414195830589</v>
      </c>
      <c r="K33" s="141" t="n">
        <f aca="false">VLOOKUP(A33,$O$2:$R$503,4,0)</f>
        <v>53.7976515545799</v>
      </c>
      <c r="L33" s="140" t="n">
        <f aca="false">E33</f>
        <v>52.868068833652</v>
      </c>
      <c r="M33" s="134" t="n">
        <f aca="false">L33-K33</f>
        <v>-0.929582720927897</v>
      </c>
      <c r="N33" s="0" t="s">
        <v>800</v>
      </c>
      <c r="O33" s="0" t="str">
        <f aca="false">MID(N33,2,LEN(N33)-2)</f>
        <v>11_dichloroethene</v>
      </c>
      <c r="P33" s="134" t="n">
        <v>-19.9842125432721</v>
      </c>
      <c r="Q33" s="134" t="n">
        <f aca="false">-0.298*P33</f>
        <v>5.95529533789509</v>
      </c>
      <c r="R33" s="134" t="n">
        <v>36.8768473299153</v>
      </c>
    </row>
    <row r="34" customFormat="false" ht="16.15" hidden="false" customHeight="false" outlineLevel="0" collapsed="false">
      <c r="A34" s="0" t="s">
        <v>68</v>
      </c>
      <c r="B34" s="23" t="n">
        <v>-3.71</v>
      </c>
      <c r="C34" s="75" t="n">
        <v>-10.3249521988528</v>
      </c>
      <c r="D34" s="21" t="n">
        <f aca="false">B34-C34</f>
        <v>6.61495219885277</v>
      </c>
      <c r="E34" s="138" t="n">
        <v>55.8556405353728</v>
      </c>
      <c r="F34" s="139"/>
      <c r="H34" s="140" t="n">
        <f aca="false">VLOOKUP(A34,$O$2:$Q$503,3,0)</f>
        <v>7.05858128793508</v>
      </c>
      <c r="I34" s="140" t="n">
        <f aca="false">D34</f>
        <v>6.61495219885277</v>
      </c>
      <c r="J34" s="140" t="n">
        <f aca="false">I34-H34</f>
        <v>-0.44362908908231</v>
      </c>
      <c r="K34" s="141" t="n">
        <f aca="false">VLOOKUP(A34,$O$2:$R$503,4,0)</f>
        <v>60.7780653361917</v>
      </c>
      <c r="L34" s="140" t="n">
        <f aca="false">E34</f>
        <v>55.8556405353728</v>
      </c>
      <c r="M34" s="134" t="n">
        <f aca="false">L34-K34</f>
        <v>-4.92242480081885</v>
      </c>
      <c r="N34" s="0" t="s">
        <v>801</v>
      </c>
      <c r="O34" s="0" t="str">
        <f aca="false">MID(N34,2,LEN(N34)-2)</f>
        <v>11_diethoxyethane</v>
      </c>
      <c r="P34" s="134" t="n">
        <v>-31.8613048532126</v>
      </c>
      <c r="Q34" s="134" t="n">
        <f aca="false">-0.298*P34</f>
        <v>9.49466884625736</v>
      </c>
      <c r="R34" s="134" t="n">
        <v>94.5079436856279</v>
      </c>
    </row>
    <row r="35" customFormat="false" ht="16.15" hidden="false" customHeight="false" outlineLevel="0" collapsed="false">
      <c r="A35" s="0" t="s">
        <v>70</v>
      </c>
      <c r="B35" s="23" t="n">
        <v>-0.5</v>
      </c>
      <c r="C35" s="75" t="n">
        <v>-7.42820267686425</v>
      </c>
      <c r="D35" s="21" t="n">
        <f aca="false">B35-C35</f>
        <v>6.92820267686425</v>
      </c>
      <c r="E35" s="138" t="n">
        <v>83.604206500956</v>
      </c>
      <c r="F35" s="139"/>
      <c r="H35" s="140" t="n">
        <f aca="false">VLOOKUP(A35,$O$2:$Q$503,3,0)</f>
        <v>5.12093335661684</v>
      </c>
      <c r="I35" s="140" t="n">
        <f aca="false">D35</f>
        <v>6.92820267686425</v>
      </c>
      <c r="J35" s="140" t="n">
        <f aca="false">I35-H35</f>
        <v>1.80726932024741</v>
      </c>
      <c r="K35" s="141" t="n">
        <v>61.25</v>
      </c>
      <c r="L35" s="140" t="n">
        <f aca="false">E35</f>
        <v>83.604206500956</v>
      </c>
      <c r="M35" s="134" t="n">
        <f aca="false">L35-K35</f>
        <v>22.354206500956</v>
      </c>
      <c r="N35" s="0" t="s">
        <v>802</v>
      </c>
      <c r="O35" s="0" t="str">
        <f aca="false">MID(N35,2,LEN(N35)-2)</f>
        <v>11_difluoroethane</v>
      </c>
      <c r="P35" s="134" t="n">
        <v>-18.6420128458789</v>
      </c>
      <c r="Q35" s="134" t="n">
        <f aca="false">-0.298*P35</f>
        <v>5.55531982807191</v>
      </c>
      <c r="R35" s="134" t="n">
        <v>30.8277975006432</v>
      </c>
    </row>
    <row r="36" customFormat="false" ht="16.15" hidden="false" customHeight="false" outlineLevel="0" collapsed="false">
      <c r="A36" s="0" t="s">
        <v>72</v>
      </c>
      <c r="B36" s="23" t="n">
        <v>-0.59</v>
      </c>
      <c r="C36" s="75" t="n">
        <v>-5.73604206500956</v>
      </c>
      <c r="D36" s="21" t="n">
        <f aca="false">B36-C36</f>
        <v>5.14604206500956</v>
      </c>
      <c r="E36" s="138" t="n">
        <v>30.9034416826004</v>
      </c>
      <c r="F36" s="139"/>
      <c r="H36" s="140" t="n">
        <f aca="false">VLOOKUP(A36,$O$2:$Q$503,3,0)</f>
        <v>5.36099973282272</v>
      </c>
      <c r="I36" s="140" t="n">
        <f aca="false">D36</f>
        <v>5.14604206500956</v>
      </c>
      <c r="J36" s="140" t="n">
        <f aca="false">I36-H36</f>
        <v>-0.214957667813163</v>
      </c>
      <c r="K36" s="141" t="n">
        <f aca="false">VLOOKUP(A36,$O$2:$R$503,4,0)</f>
        <v>28.5567404383332</v>
      </c>
      <c r="L36" s="140" t="n">
        <f aca="false">E36</f>
        <v>30.9034416826004</v>
      </c>
      <c r="M36" s="134" t="n">
        <f aca="false">L36-K36</f>
        <v>2.34670124426718</v>
      </c>
      <c r="N36" s="0" t="s">
        <v>803</v>
      </c>
      <c r="O36" s="0" t="str">
        <f aca="false">MID(N36,2,LEN(N36)-2)</f>
        <v>111_trichloroethane</v>
      </c>
      <c r="P36" s="134" t="n">
        <v>-22.3618381071402</v>
      </c>
      <c r="Q36" s="134" t="n">
        <f aca="false">-0.298*P36</f>
        <v>6.66382775592778</v>
      </c>
      <c r="R36" s="134" t="n">
        <v>46.6819746656755</v>
      </c>
    </row>
    <row r="37" customFormat="false" ht="16.15" hidden="false" customHeight="false" outlineLevel="0" collapsed="false">
      <c r="A37" s="0" t="s">
        <v>74</v>
      </c>
      <c r="B37" s="23" t="n">
        <v>-0.77</v>
      </c>
      <c r="C37" s="75" t="n">
        <v>-4.58642447418738</v>
      </c>
      <c r="D37" s="21" t="n">
        <f aca="false">B37-C37</f>
        <v>3.81642447418738</v>
      </c>
      <c r="E37" s="138" t="n">
        <v>36.8546845124283</v>
      </c>
      <c r="F37" s="139"/>
      <c r="H37" s="140" t="n">
        <f aca="false">VLOOKUP(A37,$O$2:$Q$503,3,0)</f>
        <v>4.91808479473956</v>
      </c>
      <c r="I37" s="140" t="n">
        <f aca="false">D37</f>
        <v>3.81642447418738</v>
      </c>
      <c r="J37" s="140" t="n">
        <f aca="false">I37-H37</f>
        <v>-1.10166032055218</v>
      </c>
      <c r="K37" s="141" t="n">
        <f aca="false">VLOOKUP(A37,$O$2:$R$503,4,0)</f>
        <v>20.5575498259198</v>
      </c>
      <c r="L37" s="140" t="n">
        <f aca="false">E37</f>
        <v>36.8546845124283</v>
      </c>
      <c r="M37" s="134" t="n">
        <f aca="false">L37-K37</f>
        <v>16.2971346865085</v>
      </c>
      <c r="N37" s="0" t="s">
        <v>804</v>
      </c>
      <c r="O37" s="0" t="str">
        <f aca="false">MID(N37,2,LEN(N37)-2)</f>
        <v>111_trifluoro_222_trimethoxyethane</v>
      </c>
      <c r="P37" s="134" t="n">
        <v>-28.3516396312389</v>
      </c>
      <c r="Q37" s="134" t="n">
        <f aca="false">-0.298*P37</f>
        <v>8.44878861010919</v>
      </c>
      <c r="R37" s="134" t="n">
        <v>72.9069342158999</v>
      </c>
    </row>
    <row r="38" customFormat="false" ht="16.15" hidden="false" customHeight="false" outlineLevel="0" collapsed="false">
      <c r="A38" s="0" t="s">
        <v>76</v>
      </c>
      <c r="B38" s="23" t="n">
        <v>-0.55</v>
      </c>
      <c r="C38" s="75" t="n">
        <v>-4.932982791587</v>
      </c>
      <c r="D38" s="21" t="n">
        <f aca="false">B38-C38</f>
        <v>4.382982791587</v>
      </c>
      <c r="E38" s="138" t="n">
        <v>44.0487571701721</v>
      </c>
      <c r="F38" s="139"/>
      <c r="H38" s="140" t="n">
        <f aca="false">VLOOKUP(A38,$O$2:$Q$503,3,0)</f>
        <v>4.78189018696909</v>
      </c>
      <c r="I38" s="140" t="n">
        <f aca="false">D38</f>
        <v>4.382982791587</v>
      </c>
      <c r="J38" s="140" t="n">
        <f aca="false">I38-H38</f>
        <v>-0.398907395382095</v>
      </c>
      <c r="K38" s="141" t="n">
        <f aca="false">VLOOKUP(A38,$O$2:$R$503,4,0)</f>
        <v>20.8267551349621</v>
      </c>
      <c r="L38" s="140" t="n">
        <f aca="false">E38</f>
        <v>44.0487571701721</v>
      </c>
      <c r="M38" s="134" t="n">
        <f aca="false">L38-K38</f>
        <v>23.22200203521</v>
      </c>
      <c r="N38" s="0" t="s">
        <v>805</v>
      </c>
      <c r="O38" s="0" t="str">
        <f aca="false">MID(N38,2,LEN(N38)-2)</f>
        <v>111_trifluoropropan_2_ol</v>
      </c>
      <c r="P38" s="134" t="n">
        <v>-22.6905578752074</v>
      </c>
      <c r="Q38" s="134" t="n">
        <f aca="false">-0.298*P38</f>
        <v>6.7617862468118</v>
      </c>
      <c r="R38" s="134" t="n">
        <v>35.8544866573217</v>
      </c>
    </row>
    <row r="39" customFormat="false" ht="16.15" hidden="false" customHeight="false" outlineLevel="0" collapsed="false">
      <c r="A39" s="0" t="s">
        <v>24</v>
      </c>
      <c r="B39" s="23" t="n">
        <v>-5.48</v>
      </c>
      <c r="C39" s="22" t="n">
        <v>-17.2537284894837</v>
      </c>
      <c r="D39" s="21" t="n">
        <f aca="false">B39-C39</f>
        <v>11.7737284894837</v>
      </c>
      <c r="E39" s="147" t="n">
        <v>105.162523900574</v>
      </c>
      <c r="F39" s="139"/>
      <c r="H39" s="140" t="n">
        <f aca="false">VLOOKUP(A39,$O$2:$Q$503,3,0)</f>
        <v>8.31733684889741</v>
      </c>
      <c r="I39" s="140" t="n">
        <f aca="false">D39</f>
        <v>11.7737284894837</v>
      </c>
      <c r="J39" s="140" t="n">
        <f aca="false">I39-H39</f>
        <v>3.45639164058634</v>
      </c>
      <c r="K39" s="141" t="n">
        <f aca="false">VLOOKUP(A39,$O$2:$R$503,4,0)</f>
        <v>73.0300168045981</v>
      </c>
      <c r="L39" s="140" t="n">
        <f aca="false">E39</f>
        <v>105.162523900574</v>
      </c>
      <c r="M39" s="134" t="n">
        <f aca="false">L39-K39</f>
        <v>32.1325070959755</v>
      </c>
      <c r="N39" s="0" t="s">
        <v>806</v>
      </c>
      <c r="O39" s="0" t="str">
        <f aca="false">MID(N39,2,LEN(N39)-2)</f>
        <v>111_trimethoxyethane</v>
      </c>
      <c r="P39" s="134" t="n">
        <v>-28.0192792597358</v>
      </c>
      <c r="Q39" s="134" t="n">
        <f aca="false">-0.298*P39</f>
        <v>8.34974521940127</v>
      </c>
      <c r="R39" s="134" t="n">
        <v>78.725247156363</v>
      </c>
    </row>
    <row r="40" customFormat="false" ht="16.15" hidden="false" customHeight="false" outlineLevel="0" collapsed="false">
      <c r="A40" s="0" t="s">
        <v>25</v>
      </c>
      <c r="B40" s="23" t="n">
        <v>1.23</v>
      </c>
      <c r="C40" s="22" t="n">
        <v>-7.31108986615679</v>
      </c>
      <c r="D40" s="21" t="n">
        <f aca="false">B40-C40</f>
        <v>8.54108986615679</v>
      </c>
      <c r="E40" s="147" t="n">
        <v>97.9923518164436</v>
      </c>
      <c r="F40" s="139"/>
      <c r="H40" s="140" t="n">
        <f aca="false">VLOOKUP(A40,$O$2:$Q$503,3,0)</f>
        <v>7.40980671845329</v>
      </c>
      <c r="I40" s="140" t="n">
        <f aca="false">D40</f>
        <v>8.54108986615679</v>
      </c>
      <c r="J40" s="140" t="n">
        <f aca="false">I40-H40</f>
        <v>1.1312831477035</v>
      </c>
      <c r="K40" s="141" t="n">
        <f aca="false">VLOOKUP(A40,$O$2:$R$503,4,0)</f>
        <v>58.1862265854476</v>
      </c>
      <c r="L40" s="140" t="n">
        <f aca="false">E40</f>
        <v>97.9923518164436</v>
      </c>
      <c r="M40" s="134" t="n">
        <f aca="false">L40-K40</f>
        <v>39.806125230996</v>
      </c>
      <c r="N40" s="0" t="s">
        <v>807</v>
      </c>
      <c r="O40" s="0" t="str">
        <f aca="false">MID(N40,2,LEN(N40)-2)</f>
        <v>1112_tetrachloroethane</v>
      </c>
      <c r="P40" s="134" t="n">
        <v>-23.5919540408771</v>
      </c>
      <c r="Q40" s="134" t="n">
        <f aca="false">-0.298*P40</f>
        <v>7.03040230418138</v>
      </c>
      <c r="R40" s="134" t="n">
        <v>50.7147931090062</v>
      </c>
    </row>
    <row r="41" customFormat="false" ht="16.15" hidden="false" customHeight="false" outlineLevel="0" collapsed="false">
      <c r="A41" s="0" t="s">
        <v>26</v>
      </c>
      <c r="B41" s="23" t="n">
        <v>-5.46</v>
      </c>
      <c r="C41" s="22" t="n">
        <v>-16.2977055449331</v>
      </c>
      <c r="D41" s="21" t="n">
        <f aca="false">B41-C41</f>
        <v>10.8377055449331</v>
      </c>
      <c r="E41" s="147" t="n">
        <v>81.2619502868069</v>
      </c>
      <c r="F41" s="139"/>
      <c r="H41" s="140" t="n">
        <f aca="false">VLOOKUP(A41,$O$2:$Q$503,3,0)</f>
        <v>8.11661099376866</v>
      </c>
      <c r="I41" s="140" t="n">
        <f aca="false">D41</f>
        <v>10.8377055449331</v>
      </c>
      <c r="J41" s="140" t="n">
        <f aca="false">I41-H41</f>
        <v>2.72109455116441</v>
      </c>
      <c r="K41" s="141" t="n">
        <f aca="false">VLOOKUP(A41,$O$2:$R$503,4,0)</f>
        <v>64.6456130934584</v>
      </c>
      <c r="L41" s="140" t="n">
        <f aca="false">E41</f>
        <v>81.2619502868069</v>
      </c>
      <c r="M41" s="134" t="n">
        <f aca="false">L41-K41</f>
        <v>16.6163371933485</v>
      </c>
      <c r="N41" s="0" t="s">
        <v>808</v>
      </c>
      <c r="O41" s="0" t="str">
        <f aca="false">MID(N41,2,LEN(N41)-2)</f>
        <v>112_trichloro_122_trifluoroethane</v>
      </c>
      <c r="P41" s="134" t="n">
        <v>-23.9928258275728</v>
      </c>
      <c r="Q41" s="134" t="n">
        <f aca="false">-0.298*P41</f>
        <v>7.1498620966167</v>
      </c>
      <c r="R41" s="134" t="n">
        <v>54.0558110862227</v>
      </c>
    </row>
    <row r="42" customFormat="false" ht="16.15" hidden="false" customHeight="false" outlineLevel="0" collapsed="false">
      <c r="A42" s="0" t="s">
        <v>28</v>
      </c>
      <c r="B42" s="23" t="n">
        <v>-5.49</v>
      </c>
      <c r="C42" s="22" t="n">
        <v>-15.6045889101338</v>
      </c>
      <c r="D42" s="21" t="n">
        <f aca="false">B42-C42</f>
        <v>10.1145889101338</v>
      </c>
      <c r="E42" s="147" t="n">
        <v>88.4321223709369</v>
      </c>
      <c r="F42" s="139"/>
      <c r="H42" s="140" t="n">
        <f aca="false">VLOOKUP(A42,$O$2:$Q$503,3,0)</f>
        <v>7.44188191156938</v>
      </c>
      <c r="I42" s="140" t="n">
        <f aca="false">D42</f>
        <v>10.1145889101338</v>
      </c>
      <c r="J42" s="140" t="n">
        <f aca="false">I42-H42</f>
        <v>2.67270699856446</v>
      </c>
      <c r="K42" s="141" t="n">
        <f aca="false">VLOOKUP(A42,$O$2:$R$503,4,0)</f>
        <v>53.946465962067</v>
      </c>
      <c r="L42" s="140" t="n">
        <f aca="false">E42</f>
        <v>88.4321223709369</v>
      </c>
      <c r="M42" s="134" t="n">
        <f aca="false">L42-K42</f>
        <v>34.4856564088699</v>
      </c>
      <c r="N42" s="0" t="s">
        <v>809</v>
      </c>
      <c r="O42" s="0" t="str">
        <f aca="false">MID(N42,2,LEN(N42)-2)</f>
        <v>112_trichloroethane</v>
      </c>
      <c r="P42" s="134" t="n">
        <v>-21.7583740512266</v>
      </c>
      <c r="Q42" s="134" t="n">
        <f aca="false">-0.298*P42</f>
        <v>6.48399546726553</v>
      </c>
      <c r="R42" s="134" t="n">
        <v>41.5030920377293</v>
      </c>
    </row>
    <row r="43" customFormat="false" ht="16.15" hidden="false" customHeight="false" outlineLevel="0" collapsed="false">
      <c r="A43" s="0" t="s">
        <v>30</v>
      </c>
      <c r="B43" s="23" t="n">
        <v>0.75</v>
      </c>
      <c r="C43" s="22" t="n">
        <v>-4.96883365200765</v>
      </c>
      <c r="D43" s="21" t="n">
        <f aca="false">B43-C43</f>
        <v>5.71883365200765</v>
      </c>
      <c r="E43" s="147" t="n">
        <v>74.0917782026769</v>
      </c>
      <c r="F43" s="139"/>
      <c r="H43" s="140" t="n">
        <f aca="false">VLOOKUP(A43,$O$2:$Q$503,3,0)</f>
        <v>5.62286451536013</v>
      </c>
      <c r="I43" s="140" t="n">
        <f aca="false">D43</f>
        <v>5.71883365200765</v>
      </c>
      <c r="J43" s="140" t="n">
        <f aca="false">I43-H43</f>
        <v>0.0959691366475211</v>
      </c>
      <c r="K43" s="141" t="n">
        <f aca="false">VLOOKUP(A43,$O$2:$R$503,4,0)</f>
        <v>33.3111444124617</v>
      </c>
      <c r="L43" s="140" t="n">
        <f aca="false">E43</f>
        <v>74.0917782026769</v>
      </c>
      <c r="M43" s="134" t="n">
        <f aca="false">L43-K43</f>
        <v>40.7806337902152</v>
      </c>
      <c r="N43" s="0" t="s">
        <v>810</v>
      </c>
      <c r="O43" s="0" t="str">
        <f aca="false">MID(N43,2,LEN(N43)-2)</f>
        <v>1122_tetrachloroethane</v>
      </c>
      <c r="P43" s="134" t="n">
        <v>-23.3065666310546</v>
      </c>
      <c r="Q43" s="134" t="n">
        <f aca="false">-0.298*P43</f>
        <v>6.94535685605427</v>
      </c>
      <c r="R43" s="134" t="n">
        <v>47.7007560508736</v>
      </c>
    </row>
    <row r="44" customFormat="false" ht="16.15" hidden="false" customHeight="false" outlineLevel="0" collapsed="false">
      <c r="A44" s="0" t="s">
        <v>82</v>
      </c>
      <c r="B44" s="23" t="n">
        <v>-3.24</v>
      </c>
      <c r="C44" s="72" t="n">
        <v>-17.5381453154876</v>
      </c>
      <c r="D44" s="21" t="n">
        <f aca="false">B44-C44</f>
        <v>14.2981453154876</v>
      </c>
      <c r="E44" s="138" t="n">
        <v>94.7896749521989</v>
      </c>
      <c r="F44" s="139"/>
      <c r="H44" s="140" t="n">
        <f aca="false">VLOOKUP(A44,$O$2:$Q$503,3,0)</f>
        <v>10.8610096181214</v>
      </c>
      <c r="I44" s="140" t="n">
        <f aca="false">D44</f>
        <v>14.2981453154876</v>
      </c>
      <c r="J44" s="140" t="n">
        <f aca="false">I44-H44</f>
        <v>3.43713569736616</v>
      </c>
      <c r="K44" s="141" t="n">
        <f aca="false">VLOOKUP(A44,$O$2:$R$503,4,0)</f>
        <v>114.035099953376</v>
      </c>
      <c r="L44" s="140" t="n">
        <f aca="false">E44</f>
        <v>94.7896749521989</v>
      </c>
      <c r="M44" s="134" t="n">
        <f aca="false">L44-K44</f>
        <v>-19.2454250011772</v>
      </c>
      <c r="N44" s="0" t="s">
        <v>811</v>
      </c>
      <c r="O44" s="0" t="str">
        <f aca="false">MID(N44,2,LEN(N44)-2)</f>
        <v>12_diacetoxyethane</v>
      </c>
      <c r="P44" s="134" t="n">
        <v>-33.7770173107962</v>
      </c>
      <c r="Q44" s="134" t="n">
        <f aca="false">-0.298*P44</f>
        <v>10.0655511586173</v>
      </c>
      <c r="R44" s="134" t="n">
        <v>112.487030606226</v>
      </c>
    </row>
    <row r="45" customFormat="false" ht="16.15" hidden="false" customHeight="false" outlineLevel="0" collapsed="false">
      <c r="A45" s="0" t="s">
        <v>32</v>
      </c>
      <c r="B45" s="23" t="n">
        <v>-1.28</v>
      </c>
      <c r="C45" s="70" t="n">
        <v>-10.7886233269598</v>
      </c>
      <c r="D45" s="21" t="n">
        <f aca="false">B45-C45</f>
        <v>9.50862332695985</v>
      </c>
      <c r="E45" s="148" t="n">
        <v>116.395793499044</v>
      </c>
      <c r="F45" s="139"/>
      <c r="H45" s="140" t="n">
        <f aca="false">VLOOKUP(A45,$O$2:$Q$503,3,0)</f>
        <v>9.17879336302869</v>
      </c>
      <c r="I45" s="140" t="n">
        <f aca="false">D45</f>
        <v>9.50862332695985</v>
      </c>
      <c r="J45" s="140" t="n">
        <f aca="false">I45-H45</f>
        <v>0.329829963931154</v>
      </c>
      <c r="K45" s="141" t="n">
        <f aca="false">VLOOKUP(A45,$O$2:$R$503,4,0)</f>
        <v>82.6523596433571</v>
      </c>
      <c r="L45" s="140" t="n">
        <f aca="false">E45</f>
        <v>116.395793499044</v>
      </c>
      <c r="M45" s="134" t="n">
        <f aca="false">L45-K45</f>
        <v>33.7434338556869</v>
      </c>
      <c r="N45" s="0" t="s">
        <v>812</v>
      </c>
      <c r="O45" s="0" t="str">
        <f aca="false">MID(N45,2,LEN(N45)-2)</f>
        <v>12_dibromoethane</v>
      </c>
      <c r="P45" s="134" t="n">
        <v>-21.5332903341843</v>
      </c>
      <c r="Q45" s="134" t="n">
        <f aca="false">-0.298*P45</f>
        <v>6.41692051958692</v>
      </c>
      <c r="R45" s="134" t="n">
        <v>42.7654753263955</v>
      </c>
    </row>
    <row r="46" customFormat="false" ht="16.15" hidden="false" customHeight="false" outlineLevel="0" collapsed="false">
      <c r="A46" s="0" t="s">
        <v>83</v>
      </c>
      <c r="B46" s="23" t="n">
        <v>-3.65</v>
      </c>
      <c r="C46" s="72" t="n">
        <v>-16.6562141491396</v>
      </c>
      <c r="D46" s="21" t="n">
        <f aca="false">B46-C46</f>
        <v>13.0062141491396</v>
      </c>
      <c r="E46" s="138" t="n">
        <v>95.4349904397706</v>
      </c>
      <c r="F46" s="139"/>
      <c r="H46" s="140" t="n">
        <f aca="false">VLOOKUP(A46,$O$2:$Q$503,3,0)</f>
        <v>9.3362058867595</v>
      </c>
      <c r="I46" s="140" t="n">
        <f aca="false">D46</f>
        <v>13.0062141491396</v>
      </c>
      <c r="J46" s="140" t="n">
        <f aca="false">I46-H46</f>
        <v>3.67000826238008</v>
      </c>
      <c r="K46" s="141" t="n">
        <f aca="false">VLOOKUP(A46,$O$2:$R$503,4,0)</f>
        <v>92.8417844134974</v>
      </c>
      <c r="L46" s="140" t="n">
        <f aca="false">E46</f>
        <v>95.4349904397706</v>
      </c>
      <c r="M46" s="134" t="n">
        <f aca="false">L46-K46</f>
        <v>2.59320602627317</v>
      </c>
      <c r="N46" s="0" t="s">
        <v>813</v>
      </c>
      <c r="O46" s="0" t="str">
        <f aca="false">MID(N46,2,LEN(N46)-2)</f>
        <v>12_dichlorobenzene</v>
      </c>
      <c r="P46" s="134" t="n">
        <v>-25.3077888309073</v>
      </c>
      <c r="Q46" s="134" t="n">
        <f aca="false">-0.298*P46</f>
        <v>7.54172107161037</v>
      </c>
      <c r="R46" s="134" t="n">
        <v>57.792598547569</v>
      </c>
    </row>
    <row r="47" customFormat="false" ht="16.15" hidden="false" customHeight="false" outlineLevel="0" collapsed="false">
      <c r="A47" s="0" t="s">
        <v>33</v>
      </c>
      <c r="B47" s="23" t="n">
        <v>-1.64</v>
      </c>
      <c r="C47" s="70" t="n">
        <v>-9.18967495219885</v>
      </c>
      <c r="D47" s="21" t="n">
        <f aca="false">B47-C47</f>
        <v>7.54967495219885</v>
      </c>
      <c r="E47" s="148" t="n">
        <v>86.7590822179732</v>
      </c>
      <c r="F47" s="139"/>
      <c r="H47" s="140" t="n">
        <f aca="false">VLOOKUP(A47,$O$2:$Q$503,3,0)</f>
        <v>8.34879108958543</v>
      </c>
      <c r="I47" s="140" t="n">
        <f aca="false">D47</f>
        <v>7.54967495219885</v>
      </c>
      <c r="J47" s="140" t="n">
        <f aca="false">I47-H47</f>
        <v>-0.799116137386577</v>
      </c>
      <c r="K47" s="141" t="n">
        <f aca="false">VLOOKUP(A47,$O$2:$R$503,4,0)</f>
        <v>70.1729884277934</v>
      </c>
      <c r="L47" s="140" t="n">
        <f aca="false">E47</f>
        <v>86.7590822179732</v>
      </c>
      <c r="M47" s="134" t="n">
        <f aca="false">L47-K47</f>
        <v>16.5860937901798</v>
      </c>
      <c r="N47" s="0" t="s">
        <v>814</v>
      </c>
      <c r="O47" s="0" t="str">
        <f aca="false">MID(N47,2,LEN(N47)-2)</f>
        <v>12_dichloroethane</v>
      </c>
      <c r="P47" s="134" t="n">
        <v>-20.3560551549562</v>
      </c>
      <c r="Q47" s="134" t="n">
        <f aca="false">-0.298*P47</f>
        <v>6.06610443617695</v>
      </c>
      <c r="R47" s="134" t="n">
        <v>37.0391432767042</v>
      </c>
    </row>
    <row r="48" customFormat="false" ht="16.15" hidden="false" customHeight="false" outlineLevel="0" collapsed="false">
      <c r="A48" s="0" t="s">
        <v>35</v>
      </c>
      <c r="B48" s="23" t="n">
        <v>-1.46</v>
      </c>
      <c r="C48" s="70" t="n">
        <v>-9.01281070745698</v>
      </c>
      <c r="D48" s="21" t="n">
        <f aca="false">B48-C48</f>
        <v>7.55281070745698</v>
      </c>
      <c r="E48" s="148" t="n">
        <v>76.4818355640535</v>
      </c>
      <c r="F48" s="139"/>
      <c r="H48" s="140" t="n">
        <f aca="false">VLOOKUP(A48,$O$2:$Q$503,3,0)</f>
        <v>7.6168327794111</v>
      </c>
      <c r="I48" s="140" t="n">
        <f aca="false">D48</f>
        <v>7.55281070745698</v>
      </c>
      <c r="J48" s="140" t="n">
        <f aca="false">I48-H48</f>
        <v>-0.0640220719541258</v>
      </c>
      <c r="K48" s="141" t="n">
        <f aca="false">VLOOKUP(A48,$O$2:$R$503,4,0)</f>
        <v>61.0042842886837</v>
      </c>
      <c r="L48" s="140" t="n">
        <f aca="false">E48</f>
        <v>76.4818355640535</v>
      </c>
      <c r="M48" s="134" t="n">
        <f aca="false">L48-K48</f>
        <v>15.4775512753698</v>
      </c>
      <c r="N48" s="0" t="s">
        <v>815</v>
      </c>
      <c r="O48" s="0" t="str">
        <f aca="false">MID(N48,2,LEN(N48)-2)</f>
        <v>12_dichloropropane</v>
      </c>
      <c r="P48" s="134" t="n">
        <v>-22.7020590740821</v>
      </c>
      <c r="Q48" s="134" t="n">
        <f aca="false">-0.298*P48</f>
        <v>6.76521360407647</v>
      </c>
      <c r="R48" s="134" t="n">
        <v>47.1486753527766</v>
      </c>
    </row>
    <row r="49" customFormat="false" ht="16.15" hidden="false" customHeight="false" outlineLevel="0" collapsed="false">
      <c r="A49" s="0" t="s">
        <v>84</v>
      </c>
      <c r="B49" s="23" t="n">
        <v>-4.07</v>
      </c>
      <c r="C49" s="72" t="n">
        <v>-14.9401529636711</v>
      </c>
      <c r="D49" s="21" t="n">
        <f aca="false">B49-C49</f>
        <v>10.8701529636711</v>
      </c>
      <c r="E49" s="138" t="n">
        <v>88.6472275334608</v>
      </c>
      <c r="F49" s="139"/>
      <c r="H49" s="140" t="n">
        <f aca="false">VLOOKUP(A49,$O$2:$Q$503,3,0)</f>
        <v>7.7843333379934</v>
      </c>
      <c r="I49" s="140" t="n">
        <f aca="false">D49</f>
        <v>10.8701529636711</v>
      </c>
      <c r="J49" s="140" t="n">
        <f aca="false">I49-H49</f>
        <v>3.08581962567772</v>
      </c>
      <c r="K49" s="141" t="n">
        <f aca="false">VLOOKUP(A49,$O$2:$R$503,4,0)</f>
        <v>71.409229794477</v>
      </c>
      <c r="L49" s="140" t="n">
        <f aca="false">E49</f>
        <v>88.6472275334608</v>
      </c>
      <c r="M49" s="134" t="n">
        <f aca="false">L49-K49</f>
        <v>17.2379977389838</v>
      </c>
      <c r="N49" s="0" t="s">
        <v>816</v>
      </c>
      <c r="O49" s="0" t="str">
        <f aca="false">MID(N49,2,LEN(N49)-2)</f>
        <v>12_diethoxyethane</v>
      </c>
      <c r="P49" s="134" t="n">
        <v>-32.3217949616577</v>
      </c>
      <c r="Q49" s="134" t="n">
        <f aca="false">-0.298*P49</f>
        <v>9.631894898574</v>
      </c>
      <c r="R49" s="134" t="n">
        <v>96.1459203958679</v>
      </c>
    </row>
    <row r="50" customFormat="false" ht="16.15" hidden="false" customHeight="false" outlineLevel="0" collapsed="false">
      <c r="A50" s="0" t="s">
        <v>37</v>
      </c>
      <c r="B50" s="23" t="n">
        <v>-1.83</v>
      </c>
      <c r="C50" s="70" t="n">
        <v>-7.69110898661568</v>
      </c>
      <c r="D50" s="21" t="n">
        <f aca="false">B50-C50</f>
        <v>5.86110898661568</v>
      </c>
      <c r="E50" s="148" t="n">
        <v>68.3556405353728</v>
      </c>
      <c r="F50" s="139"/>
      <c r="H50" s="140" t="n">
        <f aca="false">VLOOKUP(A50,$O$2:$Q$503,3,0)</f>
        <v>6.56776053893609</v>
      </c>
      <c r="I50" s="140" t="n">
        <f aca="false">D50</f>
        <v>5.86110898661568</v>
      </c>
      <c r="J50" s="140" t="n">
        <f aca="false">I50-H50</f>
        <v>-0.706651552320415</v>
      </c>
      <c r="K50" s="141" t="n">
        <f aca="false">VLOOKUP(A50,$O$2:$R$503,4,0)</f>
        <v>45.9085256741176</v>
      </c>
      <c r="L50" s="140" t="n">
        <f aca="false">E50</f>
        <v>68.3556405353728</v>
      </c>
      <c r="M50" s="134" t="n">
        <f aca="false">L50-K50</f>
        <v>22.4471148612552</v>
      </c>
      <c r="N50" s="0" t="s">
        <v>817</v>
      </c>
      <c r="O50" s="0" t="str">
        <f aca="false">MID(N50,2,LEN(N50)-2)</f>
        <v>12_dimethoxyethane</v>
      </c>
      <c r="P50" s="134" t="n">
        <v>-26.4087046899444</v>
      </c>
      <c r="Q50" s="134" t="n">
        <f aca="false">-0.298*P50</f>
        <v>7.86979399760343</v>
      </c>
      <c r="R50" s="134" t="n">
        <v>75.2055103626836</v>
      </c>
    </row>
    <row r="51" customFormat="false" ht="16.15" hidden="false" customHeight="false" outlineLevel="0" collapsed="false">
      <c r="A51" s="0" t="s">
        <v>39</v>
      </c>
      <c r="B51" s="23" t="n">
        <v>-1.61</v>
      </c>
      <c r="C51" s="70" t="n">
        <v>-6.92151051625239</v>
      </c>
      <c r="D51" s="21" t="n">
        <f aca="false">B51-C51</f>
        <v>5.31151051625239</v>
      </c>
      <c r="E51" s="148" t="n">
        <v>54.4933078393882</v>
      </c>
      <c r="F51" s="139"/>
      <c r="H51" s="140" t="n">
        <f aca="false">VLOOKUP(A51,$O$2:$Q$503,3,0)</f>
        <v>5.80451926114978</v>
      </c>
      <c r="I51" s="140" t="n">
        <f aca="false">D51</f>
        <v>5.31151051625239</v>
      </c>
      <c r="J51" s="140" t="n">
        <f aca="false">I51-H51</f>
        <v>-0.493008744897391</v>
      </c>
      <c r="K51" s="141" t="n">
        <f aca="false">VLOOKUP(A51,$O$2:$R$503,4,0)</f>
        <v>35.411039514597</v>
      </c>
      <c r="L51" s="140" t="n">
        <f aca="false">E51</f>
        <v>54.4933078393882</v>
      </c>
      <c r="M51" s="134" t="n">
        <f aca="false">L51-K51</f>
        <v>19.0822683247912</v>
      </c>
      <c r="N51" s="0" t="s">
        <v>818</v>
      </c>
      <c r="O51" s="0" t="str">
        <f aca="false">MID(N51,2,LEN(N51)-2)</f>
        <v>12_ethanediol</v>
      </c>
      <c r="P51" s="134" t="n">
        <v>-22.1213616777808</v>
      </c>
      <c r="Q51" s="134" t="n">
        <f aca="false">-0.298*P51</f>
        <v>6.59216577997868</v>
      </c>
      <c r="R51" s="134" t="n">
        <v>34.8030033384841</v>
      </c>
    </row>
    <row r="52" customFormat="false" ht="16.15" hidden="false" customHeight="false" outlineLevel="0" collapsed="false">
      <c r="A52" s="0" t="s">
        <v>86</v>
      </c>
      <c r="B52" s="23" t="n">
        <v>-8.71</v>
      </c>
      <c r="C52" s="72" t="n">
        <v>-16.5869024856597</v>
      </c>
      <c r="D52" s="21" t="n">
        <f aca="false">B52-C52</f>
        <v>7.87690248565965</v>
      </c>
      <c r="E52" s="138" t="n">
        <v>23.1118546845124</v>
      </c>
      <c r="F52" s="139"/>
      <c r="H52" s="140" t="n">
        <f aca="false">VLOOKUP(A52,$O$2:$Q$503,3,0)</f>
        <v>6.69480007599261</v>
      </c>
      <c r="I52" s="140" t="n">
        <f aca="false">D52</f>
        <v>7.87690248565965</v>
      </c>
      <c r="J52" s="140" t="n">
        <f aca="false">I52-H52</f>
        <v>1.18210240966704</v>
      </c>
      <c r="K52" s="141" t="n">
        <f aca="false">VLOOKUP(A52,$O$2:$R$503,4,0)</f>
        <v>65.4294828266856</v>
      </c>
      <c r="L52" s="140" t="n">
        <f aca="false">E52</f>
        <v>23.1118546845124</v>
      </c>
      <c r="M52" s="134" t="n">
        <f aca="false">L52-K52</f>
        <v>-42.3176281421732</v>
      </c>
      <c r="N52" s="0" t="s">
        <v>819</v>
      </c>
      <c r="O52" s="0" t="str">
        <f aca="false">MID(N52,2,LEN(N52)-2)</f>
        <v>123_trichlorobenzene</v>
      </c>
      <c r="P52" s="134" t="n">
        <v>-26.7908508832522</v>
      </c>
      <c r="Q52" s="134" t="n">
        <f aca="false">-0.298*P52</f>
        <v>7.98367356320916</v>
      </c>
      <c r="R52" s="134" t="n">
        <v>63.9433634133102</v>
      </c>
    </row>
    <row r="53" customFormat="false" ht="16.15" hidden="false" customHeight="false" outlineLevel="0" collapsed="false">
      <c r="A53" s="0" t="s">
        <v>88</v>
      </c>
      <c r="B53" s="23" t="n">
        <v>-9.71</v>
      </c>
      <c r="C53" s="74" t="n">
        <v>-16.2738049713193</v>
      </c>
      <c r="D53" s="21" t="n">
        <f aca="false">B53-C53</f>
        <v>6.56380497131931</v>
      </c>
      <c r="E53" s="138" t="n">
        <v>22.6099426386233</v>
      </c>
      <c r="F53" s="139"/>
      <c r="H53" s="140" t="n">
        <f aca="false">VLOOKUP(A53,$O$2:$Q$503,3,0)</f>
        <v>6.1731035522094</v>
      </c>
      <c r="I53" s="140" t="n">
        <f aca="false">D53</f>
        <v>6.56380497131931</v>
      </c>
      <c r="J53" s="140" t="n">
        <f aca="false">I53-H53</f>
        <v>0.390701419109911</v>
      </c>
      <c r="K53" s="141" t="n">
        <f aca="false">VLOOKUP(A53,$O$2:$R$503,4,0)</f>
        <v>52.2053998576328</v>
      </c>
      <c r="L53" s="140" t="n">
        <f aca="false">E53</f>
        <v>22.6099426386233</v>
      </c>
      <c r="M53" s="134" t="n">
        <f aca="false">L53-K53</f>
        <v>-29.5954572190095</v>
      </c>
      <c r="N53" s="0" t="s">
        <v>820</v>
      </c>
      <c r="O53" s="0" t="str">
        <f aca="false">MID(N53,2,LEN(N53)-2)</f>
        <v>123_trimethylbenzene</v>
      </c>
      <c r="P53" s="134" t="n">
        <v>-28.7164870634145</v>
      </c>
      <c r="Q53" s="134" t="n">
        <f aca="false">-0.298*P53</f>
        <v>8.55751314489752</v>
      </c>
      <c r="R53" s="134" t="n">
        <v>73.6978849774289</v>
      </c>
    </row>
    <row r="54" customFormat="false" ht="16.15" hidden="false" customHeight="false" outlineLevel="0" collapsed="false">
      <c r="A54" s="0" t="s">
        <v>41</v>
      </c>
      <c r="B54" s="23" t="n">
        <v>1.83</v>
      </c>
      <c r="C54" s="22" t="n">
        <v>-4.03671128107075</v>
      </c>
      <c r="D54" s="21" t="n">
        <f aca="false">B54-C54</f>
        <v>5.86671128107075</v>
      </c>
      <c r="E54" s="147" t="n">
        <v>66.9216061185468</v>
      </c>
      <c r="F54" s="139"/>
      <c r="H54" s="140" t="n">
        <f aca="false">VLOOKUP(A54,$O$2:$Q$503,3,0)</f>
        <v>5.28268138350313</v>
      </c>
      <c r="I54" s="140" t="n">
        <f aca="false">D54</f>
        <v>5.86671128107075</v>
      </c>
      <c r="J54" s="140" t="n">
        <f aca="false">I54-H54</f>
        <v>0.584029897567612</v>
      </c>
      <c r="K54" s="141" t="n">
        <f aca="false">VLOOKUP(A54,$O$2:$R$503,4,0)</f>
        <v>28.7114935509782</v>
      </c>
      <c r="L54" s="140" t="n">
        <f aca="false">E54</f>
        <v>66.9216061185468</v>
      </c>
      <c r="M54" s="134" t="n">
        <f aca="false">L54-K54</f>
        <v>38.2101125675686</v>
      </c>
      <c r="N54" s="0" t="s">
        <v>821</v>
      </c>
      <c r="O54" s="0" t="str">
        <f aca="false">MID(N54,2,LEN(N54)-2)</f>
        <v>1234_tetrachlorobenzene</v>
      </c>
      <c r="P54" s="134" t="n">
        <v>-28.3129565101283</v>
      </c>
      <c r="Q54" s="134" t="n">
        <f aca="false">-0.298*P54</f>
        <v>8.43726104001823</v>
      </c>
      <c r="R54" s="134" t="n">
        <v>70.6584525909639</v>
      </c>
    </row>
    <row r="55" customFormat="false" ht="16.15" hidden="false" customHeight="false" outlineLevel="0" collapsed="false">
      <c r="A55" s="0" t="s">
        <v>43</v>
      </c>
      <c r="B55" s="23" t="n">
        <v>-5</v>
      </c>
      <c r="C55" s="22" t="n">
        <v>-11.9693116634799</v>
      </c>
      <c r="D55" s="21" t="n">
        <f aca="false">B55-C55</f>
        <v>6.96931166347992</v>
      </c>
      <c r="E55" s="147" t="n">
        <v>47.5621414913958</v>
      </c>
      <c r="F55" s="139"/>
      <c r="H55" s="140" t="n">
        <f aca="false">VLOOKUP(A55,$O$2:$Q$503,3,0)</f>
        <v>5.90207947444115</v>
      </c>
      <c r="I55" s="140" t="n">
        <f aca="false">D55</f>
        <v>6.96931166347992</v>
      </c>
      <c r="J55" s="140" t="n">
        <f aca="false">I55-H55</f>
        <v>1.06723218903878</v>
      </c>
      <c r="K55" s="141" t="n">
        <f aca="false">VLOOKUP(A55,$O$2:$R$503,4,0)</f>
        <v>30.9059896917722</v>
      </c>
      <c r="L55" s="140" t="n">
        <f aca="false">E55</f>
        <v>47.5621414913958</v>
      </c>
      <c r="M55" s="134" t="n">
        <f aca="false">L55-K55</f>
        <v>16.6561517996236</v>
      </c>
      <c r="N55" s="0" t="s">
        <v>822</v>
      </c>
      <c r="O55" s="0" t="str">
        <f aca="false">MID(N55,2,LEN(N55)-2)</f>
        <v>1235_tetrachlorobenzene</v>
      </c>
      <c r="P55" s="134" t="n">
        <v>-28.5776752502955</v>
      </c>
      <c r="Q55" s="134" t="n">
        <f aca="false">-0.298*P55</f>
        <v>8.51614722458806</v>
      </c>
      <c r="R55" s="134" t="n">
        <v>71.9941819151297</v>
      </c>
    </row>
    <row r="56" customFormat="false" ht="16.15" hidden="false" customHeight="false" outlineLevel="0" collapsed="false">
      <c r="A56" s="0" t="s">
        <v>45</v>
      </c>
      <c r="B56" s="23" t="n">
        <v>1.28</v>
      </c>
      <c r="C56" s="22" t="n">
        <v>-3.34359464627151</v>
      </c>
      <c r="D56" s="21" t="n">
        <f aca="false">B56-C56</f>
        <v>4.62359464627151</v>
      </c>
      <c r="E56" s="147" t="n">
        <v>57.3613766730402</v>
      </c>
      <c r="F56" s="139"/>
      <c r="H56" s="140" t="n">
        <f aca="false">VLOOKUP(A56,$O$2:$Q$503,3,0)</f>
        <v>4.83804466761963</v>
      </c>
      <c r="I56" s="140" t="n">
        <f aca="false">D56</f>
        <v>4.62359464627151</v>
      </c>
      <c r="J56" s="140" t="n">
        <f aca="false">I56-H56</f>
        <v>-0.214450021348119</v>
      </c>
      <c r="K56" s="141" t="n">
        <f aca="false">VLOOKUP(A56,$O$2:$R$503,4,0)</f>
        <v>22.2619077671875</v>
      </c>
      <c r="L56" s="140" t="n">
        <f aca="false">E56</f>
        <v>57.3613766730402</v>
      </c>
      <c r="M56" s="134" t="n">
        <f aca="false">L56-K56</f>
        <v>35.0994689058526</v>
      </c>
      <c r="N56" s="0" t="s">
        <v>823</v>
      </c>
      <c r="O56" s="0" t="str">
        <f aca="false">MID(N56,2,LEN(N56)-2)</f>
        <v>124_trichlorobenzene</v>
      </c>
      <c r="P56" s="134" t="n">
        <v>-27.0340860440093</v>
      </c>
      <c r="Q56" s="134" t="n">
        <f aca="false">-0.298*P56</f>
        <v>8.05615764111477</v>
      </c>
      <c r="R56" s="134" t="n">
        <v>65.0333280249329</v>
      </c>
    </row>
    <row r="57" customFormat="false" ht="16.15" hidden="false" customHeight="false" outlineLevel="0" collapsed="false">
      <c r="A57" s="0" t="s">
        <v>89</v>
      </c>
      <c r="B57" s="23" t="n">
        <v>-2.94</v>
      </c>
      <c r="C57" s="75" t="n">
        <v>-10.2986615678776</v>
      </c>
      <c r="D57" s="21" t="n">
        <f aca="false">B57-C57</f>
        <v>7.35866156787763</v>
      </c>
      <c r="E57" s="138" t="n">
        <v>67.6386233269598</v>
      </c>
      <c r="F57" s="139"/>
      <c r="H57" s="140" t="n">
        <f aca="false">VLOOKUP(A57,$O$2:$Q$503,3,0)</f>
        <v>7.71519913365117</v>
      </c>
      <c r="I57" s="140" t="n">
        <f aca="false">D57</f>
        <v>7.35866156787763</v>
      </c>
      <c r="J57" s="140" t="n">
        <f aca="false">I57-H57</f>
        <v>-0.35653756577354</v>
      </c>
      <c r="K57" s="141" t="n">
        <f aca="false">VLOOKUP(A57,$O$2:$R$503,4,0)</f>
        <v>71.3406471478982</v>
      </c>
      <c r="L57" s="140" t="n">
        <f aca="false">E57</f>
        <v>67.6386233269598</v>
      </c>
      <c r="M57" s="134" t="n">
        <f aca="false">L57-K57</f>
        <v>-3.70202382093835</v>
      </c>
      <c r="N57" s="0" t="s">
        <v>824</v>
      </c>
      <c r="O57" s="0" t="str">
        <f aca="false">MID(N57,2,LEN(N57)-2)</f>
        <v>124_trimethylbenzene</v>
      </c>
      <c r="P57" s="134" t="n">
        <v>-29.4174670216001</v>
      </c>
      <c r="Q57" s="134" t="n">
        <f aca="false">-0.298*P57</f>
        <v>8.76640517243683</v>
      </c>
      <c r="R57" s="134" t="n">
        <v>76.6470887682977</v>
      </c>
    </row>
    <row r="58" customFormat="false" ht="16.15" hidden="false" customHeight="false" outlineLevel="0" collapsed="false">
      <c r="A58" s="0" t="s">
        <v>47</v>
      </c>
      <c r="B58" s="23" t="n">
        <v>-0.79</v>
      </c>
      <c r="C58" s="22" t="n">
        <v>-9.00803059273423</v>
      </c>
      <c r="D58" s="21" t="n">
        <f aca="false">B58-C58</f>
        <v>8.21803059273423</v>
      </c>
      <c r="E58" s="147" t="n">
        <v>88.4321223709369</v>
      </c>
      <c r="F58" s="139"/>
      <c r="H58" s="140" t="n">
        <f aca="false">VLOOKUP(A58,$O$2:$Q$503,3,0)</f>
        <v>8.1426199155747</v>
      </c>
      <c r="I58" s="140" t="n">
        <f aca="false">D58</f>
        <v>8.21803059273423</v>
      </c>
      <c r="J58" s="140" t="n">
        <f aca="false">I58-H58</f>
        <v>0.0754106771595229</v>
      </c>
      <c r="K58" s="141" t="n">
        <f aca="false">VLOOKUP(A58,$O$2:$R$503,4,0)</f>
        <v>68.0317556880917</v>
      </c>
      <c r="L58" s="140" t="n">
        <f aca="false">E58</f>
        <v>88.4321223709369</v>
      </c>
      <c r="M58" s="134" t="n">
        <f aca="false">L58-K58</f>
        <v>20.4003666828452</v>
      </c>
      <c r="N58" s="0" t="s">
        <v>825</v>
      </c>
      <c r="O58" s="0" t="str">
        <f aca="false">MID(N58,2,LEN(N58)-2)</f>
        <v>1245_tetrachlorobenzene</v>
      </c>
      <c r="P58" s="134" t="n">
        <v>-28.5872429518288</v>
      </c>
      <c r="Q58" s="134" t="n">
        <f aca="false">-0.298*P58</f>
        <v>8.51899839964498</v>
      </c>
      <c r="R58" s="134" t="n">
        <v>71.9904851553676</v>
      </c>
    </row>
    <row r="59" customFormat="false" ht="16.15" hidden="false" customHeight="false" outlineLevel="0" collapsed="false">
      <c r="A59" s="0" t="s">
        <v>91</v>
      </c>
      <c r="B59" s="23" t="n">
        <v>-0.22</v>
      </c>
      <c r="C59" s="75" t="n">
        <v>-3.73317399617591</v>
      </c>
      <c r="D59" s="21" t="n">
        <f aca="false">B59-C59</f>
        <v>3.51317399617591</v>
      </c>
      <c r="E59" s="138" t="n">
        <v>36.3288718929254</v>
      </c>
      <c r="F59" s="139"/>
      <c r="H59" s="140" t="n">
        <f aca="false">VLOOKUP(A59,$O$2:$Q$503,3,0)</f>
        <v>4.43646484347251</v>
      </c>
      <c r="I59" s="140" t="n">
        <f aca="false">D59</f>
        <v>3.51317399617591</v>
      </c>
      <c r="J59" s="140" t="n">
        <f aca="false">I59-H59</f>
        <v>-0.923290847296607</v>
      </c>
      <c r="K59" s="141" t="n">
        <f aca="false">VLOOKUP(A59,$O$2:$R$503,4,0)</f>
        <v>16.288285570089</v>
      </c>
      <c r="L59" s="140" t="n">
        <f aca="false">E59</f>
        <v>36.3288718929254</v>
      </c>
      <c r="M59" s="134" t="n">
        <f aca="false">L59-K59</f>
        <v>20.0405863228364</v>
      </c>
      <c r="N59" s="0" t="s">
        <v>826</v>
      </c>
      <c r="O59" s="0" t="str">
        <f aca="false">MID(N59,2,LEN(N59)-2)</f>
        <v>13_dichlorobenzene</v>
      </c>
      <c r="P59" s="134" t="n">
        <v>-25.5367965650908</v>
      </c>
      <c r="Q59" s="134" t="n">
        <f aca="false">-0.298*P59</f>
        <v>7.60996537639706</v>
      </c>
      <c r="R59" s="134" t="n">
        <v>58.8625828585933</v>
      </c>
    </row>
    <row r="60" customFormat="false" ht="16.15" hidden="false" customHeight="false" outlineLevel="0" collapsed="false">
      <c r="A60" s="0" t="s">
        <v>51</v>
      </c>
      <c r="B60" s="23" t="n">
        <v>-4.21</v>
      </c>
      <c r="C60" s="22" t="n">
        <v>-16.5367112810707</v>
      </c>
      <c r="D60" s="21" t="n">
        <f aca="false">B60-C60</f>
        <v>12.3267112810707</v>
      </c>
      <c r="E60" s="147" t="n">
        <v>124.282982791587</v>
      </c>
      <c r="F60" s="139"/>
      <c r="H60" s="140" t="n">
        <f aca="false">VLOOKUP(A60,$O$2:$Q$503,3,0)</f>
        <v>9.53906402888147</v>
      </c>
      <c r="I60" s="140" t="n">
        <f aca="false">D60</f>
        <v>12.3267112810707</v>
      </c>
      <c r="J60" s="140" t="n">
        <f aca="false">I60-H60</f>
        <v>2.78764725218928</v>
      </c>
      <c r="K60" s="141" t="n">
        <f aca="false">VLOOKUP(A60,$O$2:$R$503,4,0)</f>
        <v>88.1455109500853</v>
      </c>
      <c r="L60" s="140" t="n">
        <f aca="false">E60</f>
        <v>124.282982791587</v>
      </c>
      <c r="M60" s="134" t="n">
        <f aca="false">L60-K60</f>
        <v>36.1374718415017</v>
      </c>
      <c r="N60" s="0" t="s">
        <v>827</v>
      </c>
      <c r="O60" s="0" t="str">
        <f aca="false">MID(N60,2,LEN(N60)-2)</f>
        <v>13_dichloropropane</v>
      </c>
      <c r="P60" s="134" t="n">
        <v>-22.7931416634575</v>
      </c>
      <c r="Q60" s="134" t="n">
        <f aca="false">-0.298*P60</f>
        <v>6.79235621571034</v>
      </c>
      <c r="R60" s="134" t="n">
        <v>47.8907577092209</v>
      </c>
    </row>
    <row r="61" customFormat="false" ht="16.15" hidden="false" customHeight="false" outlineLevel="0" collapsed="false">
      <c r="A61" s="0" t="s">
        <v>92</v>
      </c>
      <c r="B61" s="23" t="n">
        <v>-3.04</v>
      </c>
      <c r="C61" s="72" t="n">
        <v>-12.9994263862333</v>
      </c>
      <c r="D61" s="21" t="n">
        <f aca="false">B61-C61</f>
        <v>9.95942638623327</v>
      </c>
      <c r="E61" s="138" t="n">
        <v>64.0057361376673</v>
      </c>
      <c r="F61" s="139"/>
      <c r="H61" s="140" t="n">
        <f aca="false">VLOOKUP(A61,$O$2:$Q$503,3,0)</f>
        <v>9.49550534496762</v>
      </c>
      <c r="I61" s="140" t="n">
        <f aca="false">D61</f>
        <v>9.95942638623327</v>
      </c>
      <c r="J61" s="140" t="n">
        <f aca="false">I61-H61</f>
        <v>0.463921041265648</v>
      </c>
      <c r="K61" s="141" t="n">
        <f aca="false">VLOOKUP(A61,$O$2:$R$503,4,0)</f>
        <v>97.0245253489881</v>
      </c>
      <c r="L61" s="140" t="n">
        <f aca="false">E61</f>
        <v>64.0057361376673</v>
      </c>
      <c r="M61" s="134" t="n">
        <f aca="false">L61-K61</f>
        <v>-33.0187892113208</v>
      </c>
      <c r="N61" s="0" t="s">
        <v>828</v>
      </c>
      <c r="O61" s="0" t="str">
        <f aca="false">MID(N61,2,LEN(N61)-2)</f>
        <v>13_dimethylnaphthalene</v>
      </c>
      <c r="P61" s="134" t="n">
        <v>-32.1511992961348</v>
      </c>
      <c r="Q61" s="134" t="n">
        <f aca="false">-0.298*P61</f>
        <v>9.58105739024817</v>
      </c>
      <c r="R61" s="134" t="n">
        <v>86.876349386836</v>
      </c>
    </row>
    <row r="62" customFormat="false" ht="16.15" hidden="false" customHeight="false" outlineLevel="0" collapsed="false">
      <c r="A62" s="0" t="s">
        <v>93</v>
      </c>
      <c r="B62" s="23" t="n">
        <v>-2.92</v>
      </c>
      <c r="C62" s="72" t="n">
        <v>-13.8000956022945</v>
      </c>
      <c r="D62" s="21" t="n">
        <f aca="false">B62-C62</f>
        <v>10.8800956022945</v>
      </c>
      <c r="E62" s="138" t="n">
        <v>58.0544933078394</v>
      </c>
      <c r="F62" s="139"/>
      <c r="H62" s="140" t="n">
        <f aca="false">VLOOKUP(A62,$O$2:$Q$503,3,0)</f>
        <v>9.60456343035588</v>
      </c>
      <c r="I62" s="140" t="n">
        <f aca="false">D62</f>
        <v>10.8800956022945</v>
      </c>
      <c r="J62" s="140" t="n">
        <f aca="false">I62-H62</f>
        <v>1.27553217193858</v>
      </c>
      <c r="K62" s="141" t="n">
        <f aca="false">VLOOKUP(A62,$O$2:$R$503,4,0)</f>
        <v>101.42617901856</v>
      </c>
      <c r="L62" s="140" t="n">
        <f aca="false">E62</f>
        <v>58.0544933078394</v>
      </c>
      <c r="M62" s="134" t="n">
        <f aca="false">L62-K62</f>
        <v>-43.3716857107206</v>
      </c>
      <c r="N62" s="0" t="s">
        <v>829</v>
      </c>
      <c r="O62" s="0" t="str">
        <f aca="false">MID(N62,2,LEN(N62)-2)</f>
        <v>135_trichlorobenzene</v>
      </c>
      <c r="P62" s="134" t="n">
        <v>-27.2860654626315</v>
      </c>
      <c r="Q62" s="134" t="n">
        <f aca="false">-0.298*P62</f>
        <v>8.13124750786419</v>
      </c>
      <c r="R62" s="134" t="n">
        <v>66.3523538757528</v>
      </c>
    </row>
    <row r="63" customFormat="false" ht="16.15" hidden="false" customHeight="false" outlineLevel="0" collapsed="false">
      <c r="A63" s="0" t="s">
        <v>53</v>
      </c>
      <c r="B63" s="23" t="n">
        <v>-4.4</v>
      </c>
      <c r="C63" s="22" t="n">
        <v>-15.6762906309751</v>
      </c>
      <c r="D63" s="21" t="n">
        <f aca="false">B63-C63</f>
        <v>11.2762906309751</v>
      </c>
      <c r="E63" s="147" t="n">
        <v>109.942638623327</v>
      </c>
      <c r="F63" s="139"/>
      <c r="H63" s="140" t="n">
        <f aca="false">VLOOKUP(A63,$O$2:$Q$503,3,0)</f>
        <v>8.79750112512334</v>
      </c>
      <c r="I63" s="140" t="n">
        <f aca="false">D63</f>
        <v>11.2762906309751</v>
      </c>
      <c r="J63" s="140" t="n">
        <f aca="false">I63-H63</f>
        <v>2.4787895058518</v>
      </c>
      <c r="K63" s="141" t="n">
        <f aca="false">VLOOKUP(A63,$O$2:$R$503,4,0)</f>
        <v>79.5734247127339</v>
      </c>
      <c r="L63" s="140" t="n">
        <f aca="false">E63</f>
        <v>109.942638623327</v>
      </c>
      <c r="M63" s="134" t="n">
        <f aca="false">L63-K63</f>
        <v>30.369213910593</v>
      </c>
      <c r="N63" s="0" t="s">
        <v>830</v>
      </c>
      <c r="O63" s="0" t="str">
        <f aca="false">MID(N63,2,LEN(N63)-2)</f>
        <v>135_trimethylbenzene</v>
      </c>
      <c r="P63" s="134" t="n">
        <v>-30.0369976210884</v>
      </c>
      <c r="Q63" s="134" t="n">
        <f aca="false">-0.298*P63</f>
        <v>8.95102529108434</v>
      </c>
      <c r="R63" s="134" t="n">
        <v>79.1849612694927</v>
      </c>
    </row>
    <row r="64" customFormat="false" ht="16.15" hidden="false" customHeight="false" outlineLevel="0" collapsed="false">
      <c r="A64" s="0" t="s">
        <v>55</v>
      </c>
      <c r="B64" s="23" t="n">
        <v>-4.06</v>
      </c>
      <c r="C64" s="22" t="n">
        <v>-16.0347992351816</v>
      </c>
      <c r="D64" s="21" t="n">
        <f aca="false">B64-C64</f>
        <v>11.9747992351816</v>
      </c>
      <c r="E64" s="147" t="n">
        <v>112.332695984704</v>
      </c>
      <c r="F64" s="139"/>
      <c r="H64" s="140" t="n">
        <f aca="false">VLOOKUP(A64,$O$2:$Q$503,3,0)</f>
        <v>8.49361050878682</v>
      </c>
      <c r="I64" s="140" t="n">
        <f aca="false">D64</f>
        <v>11.9747992351816</v>
      </c>
      <c r="J64" s="140" t="n">
        <f aca="false">I64-H64</f>
        <v>3.48118872639482</v>
      </c>
      <c r="K64" s="141" t="n">
        <f aca="false">VLOOKUP(A64,$O$2:$R$503,4,0)</f>
        <v>72.1974199842397</v>
      </c>
      <c r="L64" s="140" t="n">
        <f aca="false">E64</f>
        <v>112.332695984704</v>
      </c>
      <c r="M64" s="134" t="n">
        <f aca="false">L64-K64</f>
        <v>40.1352760004639</v>
      </c>
      <c r="N64" s="0" t="s">
        <v>831</v>
      </c>
      <c r="O64" s="0" t="str">
        <f aca="false">MID(N64,2,LEN(N64)-2)</f>
        <v>14_dichlorobenzene</v>
      </c>
      <c r="P64" s="134" t="n">
        <v>-25.5355409767162</v>
      </c>
      <c r="Q64" s="134" t="n">
        <f aca="false">-0.298*P64</f>
        <v>7.60959121106143</v>
      </c>
      <c r="R64" s="134" t="n">
        <v>58.7688172536859</v>
      </c>
    </row>
    <row r="65" customFormat="false" ht="16.15" hidden="false" customHeight="false" outlineLevel="0" collapsed="false">
      <c r="A65" s="0" t="s">
        <v>96</v>
      </c>
      <c r="B65" s="23" t="n">
        <v>-0.89</v>
      </c>
      <c r="C65" s="75" t="n">
        <v>-5.59024856596558</v>
      </c>
      <c r="D65" s="21" t="n">
        <f aca="false">B65-C65</f>
        <v>4.70024856596558</v>
      </c>
      <c r="E65" s="138" t="n">
        <v>99.8087954110899</v>
      </c>
      <c r="F65" s="139"/>
      <c r="H65" s="140" t="n">
        <f aca="false">VLOOKUP(A65,$O$2:$Q$503,3,0)</f>
        <v>5.12196733143273</v>
      </c>
      <c r="I65" s="140" t="n">
        <f aca="false">D65</f>
        <v>4.70024856596558</v>
      </c>
      <c r="J65" s="140" t="n">
        <f aca="false">I65-H65</f>
        <v>-0.421718765467151</v>
      </c>
      <c r="K65" s="141" t="n">
        <f aca="false">VLOOKUP(A65,$O$2:$R$503,4,0)</f>
        <v>24.5994276142941</v>
      </c>
      <c r="L65" s="140" t="n">
        <f aca="false">E65</f>
        <v>99.8087954110899</v>
      </c>
      <c r="M65" s="134" t="n">
        <f aca="false">L65-K65</f>
        <v>75.2093677967958</v>
      </c>
      <c r="N65" s="0" t="s">
        <v>832</v>
      </c>
      <c r="O65" s="0" t="str">
        <f aca="false">MID(N65,2,LEN(N65)-2)</f>
        <v>14_dichlorobutane</v>
      </c>
      <c r="P65" s="134" t="n">
        <v>-25.2701966811817</v>
      </c>
      <c r="Q65" s="134" t="n">
        <f aca="false">-0.298*P65</f>
        <v>7.53051861099215</v>
      </c>
      <c r="R65" s="134" t="n">
        <v>58.0483315957994</v>
      </c>
    </row>
    <row r="66" customFormat="false" ht="16.15" hidden="false" customHeight="false" outlineLevel="0" collapsed="false">
      <c r="A66" s="0" t="s">
        <v>97</v>
      </c>
      <c r="B66" s="23" t="n">
        <v>-0.83</v>
      </c>
      <c r="C66" s="22" t="n">
        <v>-8.60172084130019</v>
      </c>
      <c r="D66" s="21" t="n">
        <f aca="false">B66-C66</f>
        <v>7.77172084130019</v>
      </c>
      <c r="E66" s="138" t="n">
        <v>98.0879541108986</v>
      </c>
      <c r="F66" s="139"/>
      <c r="H66" s="140" t="n">
        <f aca="false">VLOOKUP(A66,$O$2:$Q$503,3,0)</f>
        <v>8.18317920987958</v>
      </c>
      <c r="I66" s="140" t="n">
        <f aca="false">D66</f>
        <v>7.77172084130019</v>
      </c>
      <c r="J66" s="140" t="n">
        <f aca="false">I66-H66</f>
        <v>-0.411458368579391</v>
      </c>
      <c r="K66" s="141" t="n">
        <f aca="false">VLOOKUP(A66,$O$2:$R$503,4,0)</f>
        <v>68.5271417726737</v>
      </c>
      <c r="L66" s="140" t="n">
        <f aca="false">E66</f>
        <v>98.0879541108986</v>
      </c>
      <c r="M66" s="134" t="n">
        <f aca="false">L66-K66</f>
        <v>29.5608123382249</v>
      </c>
      <c r="N66" s="0" t="s">
        <v>833</v>
      </c>
      <c r="O66" s="0" t="str">
        <f aca="false">MID(N66,2,LEN(N66)-2)</f>
        <v>14_dimethyl_piperazine</v>
      </c>
      <c r="P66" s="134" t="n">
        <v>-29.5897770071858</v>
      </c>
      <c r="Q66" s="134" t="n">
        <f aca="false">-0.298*P66</f>
        <v>8.81775354814137</v>
      </c>
      <c r="R66" s="134" t="n">
        <v>96.8446652483141</v>
      </c>
    </row>
    <row r="67" customFormat="false" ht="16.15" hidden="false" customHeight="false" outlineLevel="0" collapsed="false">
      <c r="A67" s="0" t="s">
        <v>56</v>
      </c>
      <c r="B67" s="23" t="n">
        <v>1.99</v>
      </c>
      <c r="C67" s="22" t="n">
        <v>-2.53097514340344</v>
      </c>
      <c r="D67" s="21" t="n">
        <f aca="false">B67-C67</f>
        <v>4.52097514340344</v>
      </c>
      <c r="E67" s="147" t="n">
        <v>52.5812619502868</v>
      </c>
      <c r="F67" s="139"/>
      <c r="H67" s="140" t="n">
        <f aca="false">VLOOKUP(A67,$O$2:$Q$503,3,0)</f>
        <v>4.33839953697017</v>
      </c>
      <c r="I67" s="140" t="n">
        <f aca="false">D67</f>
        <v>4.52097514340344</v>
      </c>
      <c r="J67" s="140" t="n">
        <f aca="false">I67-H67</f>
        <v>0.182575606433269</v>
      </c>
      <c r="K67" s="141" t="n">
        <f aca="false">VLOOKUP(A67,$O$2:$R$503,4,0)</f>
        <v>15.6183973609535</v>
      </c>
      <c r="L67" s="140" t="n">
        <f aca="false">E67</f>
        <v>52.5812619502868</v>
      </c>
      <c r="M67" s="134" t="n">
        <f aca="false">L67-K67</f>
        <v>36.9628645893333</v>
      </c>
      <c r="N67" s="0" t="s">
        <v>834</v>
      </c>
      <c r="O67" s="0" t="str">
        <f aca="false">MID(N67,2,LEN(N67)-2)</f>
        <v>14_dimethylnaphthalene</v>
      </c>
      <c r="P67" s="134" t="n">
        <v>-31.6159983572515</v>
      </c>
      <c r="Q67" s="134" t="n">
        <f aca="false">-0.298*P67</f>
        <v>9.42156751046095</v>
      </c>
      <c r="R67" s="134" t="n">
        <v>84.6312807029531</v>
      </c>
    </row>
    <row r="68" customFormat="false" ht="16.15" hidden="false" customHeight="false" outlineLevel="0" collapsed="false">
      <c r="A68" s="0" t="s">
        <v>58</v>
      </c>
      <c r="B68" s="23" t="n">
        <v>-5.1</v>
      </c>
      <c r="C68" s="22" t="n">
        <v>-10.1863288718929</v>
      </c>
      <c r="D68" s="21" t="n">
        <f aca="false">B68-C68</f>
        <v>5.08632887189293</v>
      </c>
      <c r="E68" s="147" t="n">
        <v>27.2466539196941</v>
      </c>
      <c r="F68" s="139"/>
      <c r="H68" s="140" t="n">
        <f aca="false">VLOOKUP(A68,$O$2:$Q$503,3,0)</f>
        <v>4.90402387562382</v>
      </c>
      <c r="I68" s="140" t="n">
        <f aca="false">D68</f>
        <v>5.08632887189293</v>
      </c>
      <c r="J68" s="140" t="n">
        <f aca="false">I68-H68</f>
        <v>0.182304996269105</v>
      </c>
      <c r="K68" s="141" t="n">
        <f aca="false">VLOOKUP(A68,$O$2:$R$503,4,0)</f>
        <v>18.6207041096507</v>
      </c>
      <c r="L68" s="140" t="n">
        <f aca="false">E68</f>
        <v>27.2466539196941</v>
      </c>
      <c r="M68" s="134" t="n">
        <f aca="false">L68-K68</f>
        <v>8.62594981004337</v>
      </c>
      <c r="N68" s="0" t="s">
        <v>835</v>
      </c>
      <c r="O68" s="0" t="str">
        <f aca="false">MID(N68,2,LEN(N68)-2)</f>
        <v>14_dioxane</v>
      </c>
      <c r="P68" s="134" t="n">
        <v>-22.7683197510532</v>
      </c>
      <c r="Q68" s="134" t="n">
        <f aca="false">-0.298*P68</f>
        <v>6.78495928581385</v>
      </c>
      <c r="R68" s="134" t="n">
        <v>56.1480729872334</v>
      </c>
    </row>
    <row r="69" customFormat="false" ht="16.15" hidden="false" customHeight="false" outlineLevel="0" collapsed="false">
      <c r="A69" s="0" t="s">
        <v>98</v>
      </c>
      <c r="B69" s="23" t="n">
        <v>-3.13</v>
      </c>
      <c r="C69" s="75" t="n">
        <v>-9.55774378585086</v>
      </c>
      <c r="D69" s="21" t="n">
        <f aca="false">B69-C69</f>
        <v>6.42774378585086</v>
      </c>
      <c r="E69" s="138" t="n">
        <v>49.0200764818356</v>
      </c>
      <c r="F69" s="139"/>
      <c r="H69" s="140" t="n">
        <f aca="false">VLOOKUP(A69,$O$2:$Q$503,3,0)</f>
        <v>6.83064565576786</v>
      </c>
      <c r="I69" s="140" t="n">
        <f aca="false">D69</f>
        <v>6.42774378585086</v>
      </c>
      <c r="J69" s="140" t="n">
        <f aca="false">I69-H69</f>
        <v>-0.402901869916996</v>
      </c>
      <c r="K69" s="141" t="n">
        <f aca="false">VLOOKUP(A69,$O$2:$R$503,4,0)</f>
        <v>61.2929175559281</v>
      </c>
      <c r="L69" s="140" t="n">
        <f aca="false">E69</f>
        <v>49.0200764818356</v>
      </c>
      <c r="M69" s="134" t="n">
        <f aca="false">L69-K69</f>
        <v>-12.2728410740925</v>
      </c>
      <c r="N69" s="0" t="s">
        <v>836</v>
      </c>
      <c r="O69" s="0" t="str">
        <f aca="false">MID(N69,2,LEN(N69)-2)</f>
        <v>2_bromo_2_methylpropane</v>
      </c>
      <c r="P69" s="134" t="n">
        <v>-23.9735859990817</v>
      </c>
      <c r="Q69" s="134" t="n">
        <f aca="false">-0.298*P69</f>
        <v>7.14412862772635</v>
      </c>
      <c r="R69" s="134" t="n">
        <v>53.9748436061382</v>
      </c>
    </row>
    <row r="70" customFormat="false" ht="16.15" hidden="false" customHeight="false" outlineLevel="0" collapsed="false">
      <c r="A70" s="0" t="s">
        <v>100</v>
      </c>
      <c r="B70" s="23" t="n">
        <v>-7.17</v>
      </c>
      <c r="C70" s="75" t="n">
        <v>-15.998948374761</v>
      </c>
      <c r="D70" s="21" t="n">
        <f aca="false">B70-C70</f>
        <v>8.82894837476099</v>
      </c>
      <c r="E70" s="138" t="n">
        <v>33.1739961759082</v>
      </c>
      <c r="F70" s="139"/>
      <c r="H70" s="140" t="n">
        <f aca="false">VLOOKUP(A70,$O$2:$Q$503,3,0)</f>
        <v>7.07045958649422</v>
      </c>
      <c r="I70" s="140" t="n">
        <f aca="false">D70</f>
        <v>8.82894837476099</v>
      </c>
      <c r="J70" s="140" t="n">
        <f aca="false">I70-H70</f>
        <v>1.75848878826677</v>
      </c>
      <c r="K70" s="141" t="n">
        <f aca="false">VLOOKUP(A70,$O$2:$R$503,4,0)</f>
        <v>64.0781086207303</v>
      </c>
      <c r="L70" s="140" t="n">
        <f aca="false">E70</f>
        <v>33.1739961759082</v>
      </c>
      <c r="M70" s="134" t="n">
        <f aca="false">L70-K70</f>
        <v>-30.9041124448221</v>
      </c>
      <c r="N70" s="0" t="s">
        <v>837</v>
      </c>
      <c r="O70" s="0" t="str">
        <f aca="false">MID(N70,2,LEN(N70)-2)</f>
        <v>2_bromopropane</v>
      </c>
      <c r="P70" s="134" t="n">
        <v>-22.0282121773341</v>
      </c>
      <c r="Q70" s="134" t="n">
        <f aca="false">-0.298*P70</f>
        <v>6.56440722884556</v>
      </c>
      <c r="R70" s="134" t="n">
        <v>45.8109068280319</v>
      </c>
    </row>
    <row r="71" customFormat="false" ht="16.15" hidden="false" customHeight="false" outlineLevel="0" collapsed="false">
      <c r="A71" s="0" t="s">
        <v>60</v>
      </c>
      <c r="B71" s="23" t="n">
        <v>2.07</v>
      </c>
      <c r="C71" s="22" t="n">
        <v>-5.59024856596558</v>
      </c>
      <c r="D71" s="21" t="n">
        <f aca="false">B71-C71</f>
        <v>7.66024856596558</v>
      </c>
      <c r="E71" s="147" t="n">
        <v>92.0172084130019</v>
      </c>
      <c r="F71" s="139"/>
      <c r="H71" s="140" t="n">
        <f aca="false">VLOOKUP(A71,$O$2:$Q$503,3,0)</f>
        <v>6.81985358880552</v>
      </c>
      <c r="I71" s="140" t="n">
        <f aca="false">D71</f>
        <v>7.66024856596558</v>
      </c>
      <c r="J71" s="140" t="n">
        <f aca="false">I71-H71</f>
        <v>0.840394977160065</v>
      </c>
      <c r="K71" s="141" t="n">
        <f aca="false">VLOOKUP(A71,$O$2:$R$503,4,0)</f>
        <v>50.0121589792471</v>
      </c>
      <c r="L71" s="140" t="n">
        <f aca="false">E71</f>
        <v>92.0172084130019</v>
      </c>
      <c r="M71" s="134" t="n">
        <f aca="false">L71-K71</f>
        <v>42.0050494337548</v>
      </c>
      <c r="N71" s="0" t="s">
        <v>838</v>
      </c>
      <c r="O71" s="0" t="str">
        <f aca="false">MID(N71,2,LEN(N71)-2)</f>
        <v>2_butoxyethanol</v>
      </c>
      <c r="P71" s="134" t="n">
        <v>-30.9446377907154</v>
      </c>
      <c r="Q71" s="134" t="n">
        <f aca="false">-0.298*P71</f>
        <v>9.22150206163319</v>
      </c>
      <c r="R71" s="134" t="n">
        <v>87.0154320654619</v>
      </c>
    </row>
    <row r="72" customFormat="false" ht="16.15" hidden="false" customHeight="false" outlineLevel="0" collapsed="false">
      <c r="A72" s="0" t="s">
        <v>101</v>
      </c>
      <c r="B72" s="23" t="n">
        <v>-9.31</v>
      </c>
      <c r="C72" s="72" t="n">
        <v>-20.8412045889101</v>
      </c>
      <c r="D72" s="21" t="n">
        <f aca="false">B72-C72</f>
        <v>11.5312045889101</v>
      </c>
      <c r="E72" s="138" t="n">
        <v>85.4445506692161</v>
      </c>
      <c r="F72" s="139"/>
      <c r="H72" s="140" t="n">
        <f aca="false">VLOOKUP(A72,$O$2:$Q$503,3,0)</f>
        <v>9.39854672507511</v>
      </c>
      <c r="I72" s="140" t="n">
        <f aca="false">D72</f>
        <v>11.5312045889101</v>
      </c>
      <c r="J72" s="140" t="n">
        <f aca="false">I72-H72</f>
        <v>2.13265786383502</v>
      </c>
      <c r="K72" s="141" t="n">
        <f aca="false">VLOOKUP(A72,$O$2:$R$503,4,0)</f>
        <v>100.78351051933</v>
      </c>
      <c r="L72" s="140" t="n">
        <f aca="false">E72</f>
        <v>85.4445506692161</v>
      </c>
      <c r="M72" s="134" t="n">
        <f aca="false">L72-K72</f>
        <v>-15.3389598501139</v>
      </c>
      <c r="N72" s="0" t="s">
        <v>839</v>
      </c>
      <c r="O72" s="0" t="str">
        <f aca="false">MID(N72,2,LEN(N72)-2)</f>
        <v>2_chloro_111_trimethoxyethane</v>
      </c>
      <c r="P72" s="134" t="n">
        <v>-28.7094043869973</v>
      </c>
      <c r="Q72" s="134" t="n">
        <f aca="false">-0.298*P72</f>
        <v>8.55540250732519</v>
      </c>
      <c r="R72" s="134" t="n">
        <v>80.1050977031166</v>
      </c>
    </row>
    <row r="73" customFormat="false" ht="16.15" hidden="false" customHeight="false" outlineLevel="0" collapsed="false">
      <c r="A73" s="0" t="s">
        <v>102</v>
      </c>
      <c r="B73" s="23" t="n">
        <v>-4.24</v>
      </c>
      <c r="C73" s="72" t="n">
        <v>-13.5108986615679</v>
      </c>
      <c r="D73" s="21" t="n">
        <f aca="false">B73-C73</f>
        <v>9.27089866156788</v>
      </c>
      <c r="E73" s="138" t="n">
        <v>72.538240917782</v>
      </c>
      <c r="F73" s="139"/>
      <c r="H73" s="140" t="n">
        <f aca="false">VLOOKUP(A73,$O$2:$Q$503,3,0)</f>
        <v>7.59077828787728</v>
      </c>
      <c r="I73" s="140" t="n">
        <f aca="false">D73</f>
        <v>9.27089866156788</v>
      </c>
      <c r="J73" s="140" t="n">
        <f aca="false">I73-H73</f>
        <v>1.6801203736906</v>
      </c>
      <c r="K73" s="141" t="n">
        <f aca="false">VLOOKUP(A73,$O$2:$R$503,4,0)</f>
        <v>69.9210649123835</v>
      </c>
      <c r="L73" s="140" t="n">
        <f aca="false">E73</f>
        <v>72.538240917782</v>
      </c>
      <c r="M73" s="134" t="n">
        <f aca="false">L73-K73</f>
        <v>2.61717600539852</v>
      </c>
      <c r="N73" s="0" t="s">
        <v>840</v>
      </c>
      <c r="O73" s="0" t="str">
        <f aca="false">MID(N73,2,LEN(N73)-2)</f>
        <v>2_chloro_2_methylpropane</v>
      </c>
      <c r="P73" s="134" t="n">
        <v>-23.6197879380753</v>
      </c>
      <c r="Q73" s="134" t="n">
        <f aca="false">-0.298*P73</f>
        <v>7.03869680554644</v>
      </c>
      <c r="R73" s="134" t="n">
        <v>52.6287684253444</v>
      </c>
    </row>
    <row r="74" customFormat="false" ht="16.15" hidden="false" customHeight="false" outlineLevel="0" collapsed="false">
      <c r="A74" s="0" t="s">
        <v>62</v>
      </c>
      <c r="B74" s="23" t="n">
        <v>2.48</v>
      </c>
      <c r="C74" s="22" t="n">
        <v>-6.95258126195029</v>
      </c>
      <c r="D74" s="21" t="n">
        <f aca="false">B74-C74</f>
        <v>9.43258126195029</v>
      </c>
      <c r="E74" s="147" t="n">
        <v>117.112810707457</v>
      </c>
      <c r="F74" s="139"/>
      <c r="H74" s="140" t="n">
        <f aca="false">VLOOKUP(A74,$O$2:$Q$503,3,0)</f>
        <v>8.34613650021347</v>
      </c>
      <c r="I74" s="140" t="n">
        <f aca="false">D74</f>
        <v>9.43258126195029</v>
      </c>
      <c r="J74" s="140" t="n">
        <f aca="false">I74-H74</f>
        <v>1.08644476173682</v>
      </c>
      <c r="K74" s="141" t="n">
        <f aca="false">VLOOKUP(A74,$O$2:$R$503,4,0)</f>
        <v>71.15702753661</v>
      </c>
      <c r="L74" s="140" t="n">
        <f aca="false">E74</f>
        <v>117.112810707457</v>
      </c>
      <c r="M74" s="134" t="n">
        <f aca="false">L74-K74</f>
        <v>45.955783170847</v>
      </c>
      <c r="N74" s="0" t="s">
        <v>841</v>
      </c>
      <c r="O74" s="0" t="str">
        <f aca="false">MID(N74,2,LEN(N74)-2)</f>
        <v>2_chloroaniline</v>
      </c>
      <c r="P74" s="134" t="n">
        <v>-24.6818346823288</v>
      </c>
      <c r="Q74" s="134" t="n">
        <f aca="false">-0.298*P74</f>
        <v>7.35518673533398</v>
      </c>
      <c r="R74" s="134" t="n">
        <v>46.7325515767167</v>
      </c>
    </row>
    <row r="75" customFormat="false" ht="16.15" hidden="false" customHeight="false" outlineLevel="0" collapsed="false">
      <c r="A75" s="0" t="s">
        <v>103</v>
      </c>
      <c r="B75" s="23" t="n">
        <v>-3.95</v>
      </c>
      <c r="C75" s="72" t="n">
        <v>-15.0931166347992</v>
      </c>
      <c r="D75" s="21" t="n">
        <f aca="false">B75-C75</f>
        <v>11.1431166347992</v>
      </c>
      <c r="E75" s="138" t="n">
        <v>104.94741873805</v>
      </c>
      <c r="F75" s="139"/>
      <c r="H75" s="140" t="n">
        <f aca="false">VLOOKUP(A75,$O$2:$Q$503,3,0)</f>
        <v>8.96719711802417</v>
      </c>
      <c r="I75" s="140" t="n">
        <f aca="false">D75</f>
        <v>11.1431166347992</v>
      </c>
      <c r="J75" s="140" t="n">
        <f aca="false">I75-H75</f>
        <v>2.17591951677507</v>
      </c>
      <c r="K75" s="141" t="n">
        <f aca="false">VLOOKUP(A75,$O$2:$R$503,4,0)</f>
        <v>86.6580248255261</v>
      </c>
      <c r="L75" s="140" t="n">
        <f aca="false">E75</f>
        <v>104.94741873805</v>
      </c>
      <c r="M75" s="134" t="n">
        <f aca="false">L75-K75</f>
        <v>18.2893939125236</v>
      </c>
      <c r="N75" s="0" t="s">
        <v>842</v>
      </c>
      <c r="O75" s="0" t="str">
        <f aca="false">MID(N75,2,LEN(N75)-2)</f>
        <v>2_chlorobutane</v>
      </c>
      <c r="P75" s="134" t="n">
        <v>-23.9742342204095</v>
      </c>
      <c r="Q75" s="134" t="n">
        <f aca="false">-0.298*P75</f>
        <v>7.14432179768203</v>
      </c>
      <c r="R75" s="134" t="n">
        <v>53.9896369819611</v>
      </c>
    </row>
    <row r="76" customFormat="false" ht="16.15" hidden="false" customHeight="false" outlineLevel="0" collapsed="false">
      <c r="A76" s="0" t="s">
        <v>104</v>
      </c>
      <c r="B76" s="23" t="n">
        <v>-10</v>
      </c>
      <c r="C76" s="74" t="n">
        <v>-16.919120458891</v>
      </c>
      <c r="D76" s="21" t="n">
        <f aca="false">B76-C76</f>
        <v>6.91912045889101</v>
      </c>
      <c r="E76" s="138" t="n">
        <v>40.0334608030593</v>
      </c>
      <c r="F76" s="139"/>
      <c r="H76" s="140" t="n">
        <f aca="false">VLOOKUP(A76,$O$2:$Q$503,3,0)</f>
        <v>7.2729681329054</v>
      </c>
      <c r="I76" s="140" t="n">
        <f aca="false">D76</f>
        <v>6.91912045889101</v>
      </c>
      <c r="J76" s="140" t="n">
        <f aca="false">I76-H76</f>
        <v>-0.353847674014384</v>
      </c>
      <c r="K76" s="141" t="n">
        <f aca="false">VLOOKUP(A76,$O$2:$R$503,4,0)</f>
        <v>71.8087270484804</v>
      </c>
      <c r="L76" s="140" t="n">
        <f aca="false">E76</f>
        <v>40.0334608030593</v>
      </c>
      <c r="M76" s="134" t="n">
        <f aca="false">L76-K76</f>
        <v>-31.7752662454211</v>
      </c>
      <c r="N76" s="0" t="s">
        <v>843</v>
      </c>
      <c r="O76" s="0" t="str">
        <f aca="false">MID(N76,2,LEN(N76)-2)</f>
        <v>2_chlorophenol</v>
      </c>
      <c r="P76" s="134" t="n">
        <v>-24.5486631456306</v>
      </c>
      <c r="Q76" s="134" t="n">
        <f aca="false">-0.298*P76</f>
        <v>7.31550161739792</v>
      </c>
      <c r="R76" s="134" t="n">
        <v>50.2506872125551</v>
      </c>
    </row>
    <row r="77" customFormat="false" ht="16.15" hidden="false" customHeight="false" outlineLevel="0" collapsed="false">
      <c r="A77" s="0" t="s">
        <v>105</v>
      </c>
      <c r="B77" s="23" t="n">
        <v>-6.32</v>
      </c>
      <c r="C77" s="75" t="n">
        <v>-15.8101338432122</v>
      </c>
      <c r="D77" s="21" t="n">
        <f aca="false">B77-C77</f>
        <v>9.49013384321224</v>
      </c>
      <c r="E77" s="138" t="n">
        <v>47.8250478011472</v>
      </c>
      <c r="F77" s="139"/>
      <c r="H77" s="140" t="n">
        <f aca="false">VLOOKUP(A77,$O$2:$Q$503,3,0)</f>
        <v>7.92547244275604</v>
      </c>
      <c r="I77" s="140" t="n">
        <f aca="false">D77</f>
        <v>9.49013384321224</v>
      </c>
      <c r="J77" s="140" t="n">
        <f aca="false">I77-H77</f>
        <v>1.5646614004562</v>
      </c>
      <c r="K77" s="141" t="n">
        <f aca="false">VLOOKUP(A77,$O$2:$R$503,4,0)</f>
        <v>81.7454496045263</v>
      </c>
      <c r="L77" s="140" t="n">
        <f aca="false">E77</f>
        <v>47.8250478011472</v>
      </c>
      <c r="M77" s="134" t="n">
        <f aca="false">L77-K77</f>
        <v>-33.9204018033791</v>
      </c>
      <c r="N77" s="0" t="s">
        <v>844</v>
      </c>
      <c r="O77" s="0" t="str">
        <f aca="false">MID(N77,2,LEN(N77)-2)</f>
        <v>2_chloropropane</v>
      </c>
      <c r="P77" s="134" t="n">
        <v>-21.6470305945946</v>
      </c>
      <c r="Q77" s="134" t="n">
        <f aca="false">-0.298*P77</f>
        <v>6.45081511718919</v>
      </c>
      <c r="R77" s="134" t="n">
        <v>44.3336729752513</v>
      </c>
    </row>
    <row r="78" customFormat="false" ht="16.15" hidden="false" customHeight="false" outlineLevel="0" collapsed="false">
      <c r="A78" s="0" t="s">
        <v>107</v>
      </c>
      <c r="B78" s="23" t="n">
        <v>-3.88</v>
      </c>
      <c r="C78" s="75" t="n">
        <v>-15.1194072657744</v>
      </c>
      <c r="D78" s="21" t="n">
        <f aca="false">B78-C78</f>
        <v>11.2394072657744</v>
      </c>
      <c r="E78" s="138" t="n">
        <v>96.6539196940727</v>
      </c>
      <c r="F78" s="139"/>
      <c r="H78" s="140" t="n">
        <f aca="false">VLOOKUP(A78,$O$2:$Q$503,3,0)</f>
        <v>8.14305794031216</v>
      </c>
      <c r="I78" s="140" t="n">
        <f aca="false">D78</f>
        <v>11.2394072657744</v>
      </c>
      <c r="J78" s="140" t="n">
        <f aca="false">I78-H78</f>
        <v>3.09634932546222</v>
      </c>
      <c r="K78" s="141" t="n">
        <f aca="false">VLOOKUP(A78,$O$2:$R$503,4,0)</f>
        <v>83.3307874379102</v>
      </c>
      <c r="L78" s="140" t="n">
        <f aca="false">E78</f>
        <v>96.6539196940727</v>
      </c>
      <c r="M78" s="134" t="n">
        <f aca="false">L78-K78</f>
        <v>13.3231322561625</v>
      </c>
      <c r="N78" s="0" t="s">
        <v>845</v>
      </c>
      <c r="O78" s="0" t="str">
        <f aca="false">MID(N78,2,LEN(N78)-2)</f>
        <v>2_chloropyridine</v>
      </c>
      <c r="P78" s="134" t="n">
        <v>-23.7941554465462</v>
      </c>
      <c r="Q78" s="134" t="n">
        <f aca="false">-0.298*P78</f>
        <v>7.09065832307077</v>
      </c>
      <c r="R78" s="134" t="n">
        <v>56.798717973153</v>
      </c>
    </row>
    <row r="79" customFormat="false" ht="16.15" hidden="false" customHeight="false" outlineLevel="0" collapsed="false">
      <c r="A79" s="0" t="s">
        <v>63</v>
      </c>
      <c r="B79" s="23" t="n">
        <v>2.32</v>
      </c>
      <c r="C79" s="22" t="n">
        <v>-6.28336520076482</v>
      </c>
      <c r="D79" s="21" t="n">
        <f aca="false">B79-C79</f>
        <v>8.60336520076482</v>
      </c>
      <c r="E79" s="147" t="n">
        <v>105.162523900574</v>
      </c>
      <c r="F79" s="139"/>
      <c r="H79" s="140" t="n">
        <f aca="false">VLOOKUP(A79,$O$2:$Q$503,3,0)</f>
        <v>7.58069636581507</v>
      </c>
      <c r="I79" s="140" t="n">
        <f aca="false">D79</f>
        <v>8.60336520076482</v>
      </c>
      <c r="J79" s="140" t="n">
        <f aca="false">I79-H79</f>
        <v>1.02266883494975</v>
      </c>
      <c r="K79" s="141" t="n">
        <f aca="false">VLOOKUP(A79,$O$2:$R$503,4,0)</f>
        <v>60.5669281474087</v>
      </c>
      <c r="L79" s="140" t="n">
        <f aca="false">E79</f>
        <v>105.162523900574</v>
      </c>
      <c r="M79" s="134" t="n">
        <f aca="false">L79-K79</f>
        <v>44.5955957531649</v>
      </c>
      <c r="N79" s="0" t="s">
        <v>846</v>
      </c>
      <c r="O79" s="0" t="str">
        <f aca="false">MID(N79,2,LEN(N79)-2)</f>
        <v>2_chlorotoluene</v>
      </c>
      <c r="P79" s="134" t="n">
        <v>-26.056141699546</v>
      </c>
      <c r="Q79" s="134" t="n">
        <f aca="false">-0.298*P79</f>
        <v>7.76473022646471</v>
      </c>
      <c r="R79" s="134" t="n">
        <v>61.5470530732094</v>
      </c>
    </row>
    <row r="80" customFormat="false" ht="16.15" hidden="false" customHeight="false" outlineLevel="0" collapsed="false">
      <c r="A80" s="0" t="s">
        <v>108</v>
      </c>
      <c r="B80" s="23" t="n">
        <v>-4.09</v>
      </c>
      <c r="C80" s="72" t="n">
        <v>-14.2470363288719</v>
      </c>
      <c r="D80" s="21" t="n">
        <f aca="false">B80-C80</f>
        <v>10.1570363288719</v>
      </c>
      <c r="E80" s="138" t="n">
        <v>89.4359464627151</v>
      </c>
      <c r="F80" s="139"/>
      <c r="H80" s="140" t="n">
        <f aca="false">VLOOKUP(A80,$O$2:$Q$503,3,0)</f>
        <v>8.46861766901769</v>
      </c>
      <c r="I80" s="140" t="n">
        <f aca="false">D80</f>
        <v>10.1570363288719</v>
      </c>
      <c r="J80" s="140" t="n">
        <f aca="false">I80-H80</f>
        <v>1.6884186598542</v>
      </c>
      <c r="K80" s="141" t="n">
        <f aca="false">VLOOKUP(A80,$O$2:$R$503,4,0)</f>
        <v>85.9457043142985</v>
      </c>
      <c r="L80" s="140" t="n">
        <f aca="false">E80</f>
        <v>89.4359464627151</v>
      </c>
      <c r="M80" s="134" t="n">
        <f aca="false">L80-K80</f>
        <v>3.4902421484166</v>
      </c>
      <c r="N80" s="0" t="s">
        <v>847</v>
      </c>
      <c r="O80" s="0" t="str">
        <f aca="false">MID(N80,2,LEN(N80)-2)</f>
        <v>2_ethoxyethanol</v>
      </c>
      <c r="P80" s="134" t="n">
        <v>-27.5374216217672</v>
      </c>
      <c r="Q80" s="134" t="n">
        <f aca="false">-0.298*P80</f>
        <v>8.20615164328663</v>
      </c>
      <c r="R80" s="134" t="n">
        <v>69.171747722434</v>
      </c>
    </row>
    <row r="81" customFormat="false" ht="16.15" hidden="false" customHeight="false" outlineLevel="0" collapsed="false">
      <c r="A81" s="0" t="s">
        <v>64</v>
      </c>
      <c r="B81" s="23" t="n">
        <v>-1.06</v>
      </c>
      <c r="C81" s="70" t="n">
        <v>-6.61797323135755</v>
      </c>
      <c r="D81" s="21" t="n">
        <f aca="false">B81-C81</f>
        <v>5.55797323135755</v>
      </c>
      <c r="E81" s="148" t="n">
        <v>78.8718929254302</v>
      </c>
      <c r="F81" s="139"/>
      <c r="H81" s="140" t="n">
        <f aca="false">VLOOKUP(A81,$O$2:$Q$503,3,0)</f>
        <v>8.48299430784877</v>
      </c>
      <c r="I81" s="140" t="n">
        <f aca="false">D81</f>
        <v>5.55797323135755</v>
      </c>
      <c r="J81" s="140" t="n">
        <f aca="false">I81-H81</f>
        <v>-2.92502107649121</v>
      </c>
      <c r="K81" s="141" t="n">
        <v>70</v>
      </c>
      <c r="L81" s="140" t="n">
        <f aca="false">E81</f>
        <v>78.8718929254302</v>
      </c>
      <c r="M81" s="134" t="n">
        <f aca="false">L81-K81</f>
        <v>8.8718929254302</v>
      </c>
      <c r="N81" s="0" t="s">
        <v>848</v>
      </c>
      <c r="O81" s="0" t="str">
        <f aca="false">MID(N81,2,LEN(N81)-2)</f>
        <v>2_ethylpyrazine</v>
      </c>
      <c r="P81" s="134" t="n">
        <v>-26.9589174218807</v>
      </c>
      <c r="Q81" s="134" t="n">
        <f aca="false">-0.298*P81</f>
        <v>8.03375739172045</v>
      </c>
      <c r="R81" s="134" t="n">
        <v>72.9969521097159</v>
      </c>
    </row>
    <row r="82" customFormat="false" ht="16.15" hidden="false" customHeight="false" outlineLevel="0" collapsed="false">
      <c r="A82" s="0" t="s">
        <v>109</v>
      </c>
      <c r="B82" s="23" t="n">
        <v>-4.39</v>
      </c>
      <c r="C82" s="72" t="n">
        <v>-12.724569789675</v>
      </c>
      <c r="D82" s="21" t="n">
        <f aca="false">B82-C82</f>
        <v>8.33456978967495</v>
      </c>
      <c r="E82" s="138" t="n">
        <v>55.2581261950287</v>
      </c>
      <c r="F82" s="139"/>
      <c r="H82" s="140" t="n">
        <f aca="false">VLOOKUP(A82,$O$2:$Q$503,3,0)</f>
        <v>6.7377608201974</v>
      </c>
      <c r="I82" s="140" t="n">
        <f aca="false">D82</f>
        <v>8.33456978967495</v>
      </c>
      <c r="J82" s="140" t="n">
        <f aca="false">I82-H82</f>
        <v>1.59680896947755</v>
      </c>
      <c r="K82" s="141" t="n">
        <f aca="false">VLOOKUP(A82,$O$2:$R$503,4,0)</f>
        <v>54.7888363624786</v>
      </c>
      <c r="L82" s="140" t="n">
        <f aca="false">E82</f>
        <v>55.2581261950287</v>
      </c>
      <c r="M82" s="134" t="n">
        <f aca="false">L82-K82</f>
        <v>0.469289832550075</v>
      </c>
      <c r="N82" s="0" t="s">
        <v>849</v>
      </c>
      <c r="O82" s="0" t="str">
        <f aca="false">MID(N82,2,LEN(N82)-2)</f>
        <v>2_ethylpyridine</v>
      </c>
      <c r="P82" s="134" t="n">
        <v>-27.5605360234464</v>
      </c>
      <c r="Q82" s="134" t="n">
        <f aca="false">-0.298*P82</f>
        <v>8.21303973498703</v>
      </c>
      <c r="R82" s="134" t="n">
        <v>74.963792337815</v>
      </c>
    </row>
    <row r="83" customFormat="false" ht="16.15" hidden="false" customHeight="false" outlineLevel="0" collapsed="false">
      <c r="A83" s="0" t="s">
        <v>65</v>
      </c>
      <c r="B83" s="23" t="n">
        <v>-0.53</v>
      </c>
      <c r="C83" s="22" t="n">
        <v>-9.8923518164436</v>
      </c>
      <c r="D83" s="21" t="n">
        <f aca="false">B83-C83</f>
        <v>9.3623518164436</v>
      </c>
      <c r="E83" s="147" t="n">
        <v>107.55258126195</v>
      </c>
      <c r="F83" s="139"/>
      <c r="H83" s="140" t="n">
        <f aca="false">VLOOKUP(A83,$O$2:$Q$503,3,0)</f>
        <v>8.90583312571732</v>
      </c>
      <c r="I83" s="140" t="n">
        <f aca="false">D83</f>
        <v>9.3623518164436</v>
      </c>
      <c r="J83" s="140" t="n">
        <f aca="false">I83-H83</f>
        <v>0.456518690726274</v>
      </c>
      <c r="K83" s="141" t="n">
        <f aca="false">VLOOKUP(A83,$O$2:$R$503,4,0)</f>
        <v>78.6124899652713</v>
      </c>
      <c r="L83" s="140" t="n">
        <f aca="false">E83</f>
        <v>107.55258126195</v>
      </c>
      <c r="M83" s="134" t="n">
        <f aca="false">L83-K83</f>
        <v>28.940091296679</v>
      </c>
      <c r="N83" s="0" t="s">
        <v>850</v>
      </c>
      <c r="O83" s="0" t="str">
        <f aca="false">MID(N83,2,LEN(N83)-2)</f>
        <v>2_ethyltoluene</v>
      </c>
      <c r="P83" s="134" t="n">
        <v>-28.8350361844958</v>
      </c>
      <c r="Q83" s="134" t="n">
        <f aca="false">-0.298*P83</f>
        <v>8.59284078297975</v>
      </c>
      <c r="R83" s="134" t="n">
        <v>74.237831405724</v>
      </c>
    </row>
    <row r="84" customFormat="false" ht="16.15" hidden="false" customHeight="false" outlineLevel="0" collapsed="false">
      <c r="A84" s="0" t="s">
        <v>110</v>
      </c>
      <c r="B84" s="23" t="n">
        <v>-2.4</v>
      </c>
      <c r="C84" s="75" t="n">
        <v>-10.5998087954111</v>
      </c>
      <c r="D84" s="21" t="n">
        <f aca="false">B84-C84</f>
        <v>8.19980879541109</v>
      </c>
      <c r="E84" s="138" t="n">
        <v>82.0984703632887</v>
      </c>
      <c r="F84" s="139"/>
      <c r="H84" s="140" t="n">
        <f aca="false">VLOOKUP(A84,$O$2:$Q$503,3,0)</f>
        <v>8.20284818896976</v>
      </c>
      <c r="I84" s="140" t="n">
        <f aca="false">D84</f>
        <v>8.19980879541109</v>
      </c>
      <c r="J84" s="140" t="n">
        <f aca="false">I84-H84</f>
        <v>-0.00303939355866767</v>
      </c>
      <c r="K84" s="141" t="n">
        <f aca="false">VLOOKUP(A84,$O$2:$R$503,4,0)</f>
        <v>67.6124723788661</v>
      </c>
      <c r="L84" s="140" t="n">
        <f aca="false">E84</f>
        <v>82.0984703632887</v>
      </c>
      <c r="M84" s="134" t="n">
        <f aca="false">L84-K84</f>
        <v>14.4859979844226</v>
      </c>
      <c r="N84" s="0" t="s">
        <v>851</v>
      </c>
      <c r="O84" s="0" t="str">
        <f aca="false">MID(N84,2,LEN(N84)-2)</f>
        <v>2_fluorophenol</v>
      </c>
      <c r="P84" s="134" t="n">
        <v>-23.4488679452318</v>
      </c>
      <c r="Q84" s="134" t="n">
        <f aca="false">-0.298*P84</f>
        <v>6.98776264767908</v>
      </c>
      <c r="R84" s="134" t="n">
        <v>46.4623577278007</v>
      </c>
    </row>
    <row r="85" customFormat="false" ht="16.15" hidden="false" customHeight="false" outlineLevel="0" collapsed="false">
      <c r="A85" s="0" t="s">
        <v>111</v>
      </c>
      <c r="B85" s="23" t="n">
        <v>-7.81</v>
      </c>
      <c r="C85" s="74" t="n">
        <v>-14.5051625239006</v>
      </c>
      <c r="D85" s="21" t="n">
        <f aca="false">B85-C85</f>
        <v>6.69516252390057</v>
      </c>
      <c r="E85" s="138" t="n">
        <v>32.5525812619503</v>
      </c>
      <c r="F85" s="139"/>
      <c r="H85" s="140" t="n">
        <f aca="false">VLOOKUP(A85,$O$2:$Q$503,3,0)</f>
        <v>6.87067303721271</v>
      </c>
      <c r="I85" s="140" t="n">
        <f aca="false">D85</f>
        <v>6.69516252390057</v>
      </c>
      <c r="J85" s="140" t="n">
        <f aca="false">I85-H85</f>
        <v>-0.175510513312137</v>
      </c>
      <c r="K85" s="141" t="n">
        <f aca="false">VLOOKUP(A85,$O$2:$R$503,4,0)</f>
        <v>65.4439686749132</v>
      </c>
      <c r="L85" s="140" t="n">
        <f aca="false">E85</f>
        <v>32.5525812619503</v>
      </c>
      <c r="M85" s="134" t="n">
        <f aca="false">L85-K85</f>
        <v>-32.8913874129629</v>
      </c>
      <c r="N85" s="0" t="s">
        <v>852</v>
      </c>
      <c r="O85" s="0" t="str">
        <f aca="false">MID(N85,2,LEN(N85)-2)</f>
        <v>2_iodophenol</v>
      </c>
      <c r="P85" s="134" t="n">
        <v>-25.5137166046371</v>
      </c>
      <c r="Q85" s="134" t="n">
        <f aca="false">-0.298*P85</f>
        <v>7.60308754818186</v>
      </c>
      <c r="R85" s="134" t="n">
        <v>55.1373394890559</v>
      </c>
    </row>
    <row r="86" customFormat="false" ht="16.15" hidden="false" customHeight="false" outlineLevel="0" collapsed="false">
      <c r="A86" s="0" t="s">
        <v>67</v>
      </c>
      <c r="B86" s="23" t="n">
        <v>-4.09</v>
      </c>
      <c r="C86" s="22" t="n">
        <v>-17.1820267686424</v>
      </c>
      <c r="D86" s="21" t="n">
        <f aca="false">B86-C86</f>
        <v>13.0920267686424</v>
      </c>
      <c r="E86" s="147" t="n">
        <v>136.23326959847</v>
      </c>
      <c r="F86" s="139"/>
      <c r="H86" s="140" t="n">
        <f aca="false">VLOOKUP(A86,$O$2:$Q$503,3,0)</f>
        <v>10.8590870918756</v>
      </c>
      <c r="I86" s="140" t="n">
        <f aca="false">D86</f>
        <v>13.0920267686424</v>
      </c>
      <c r="J86" s="140" t="n">
        <f aca="false">I86-H86</f>
        <v>2.23293967676683</v>
      </c>
      <c r="K86" s="141" t="n">
        <f aca="false">VLOOKUP(A86,$O$2:$R$503,4,0)</f>
        <v>92.8875090066097</v>
      </c>
      <c r="L86" s="140" t="n">
        <f aca="false">E86</f>
        <v>136.23326959847</v>
      </c>
      <c r="M86" s="134" t="n">
        <f aca="false">L86-K86</f>
        <v>43.3457605918607</v>
      </c>
      <c r="N86" s="0" t="s">
        <v>853</v>
      </c>
      <c r="O86" s="0" t="str">
        <f aca="false">MID(N86,2,LEN(N86)-2)</f>
        <v>2_iodopropane</v>
      </c>
      <c r="P86" s="134" t="n">
        <v>-22.6327314008488</v>
      </c>
      <c r="Q86" s="134" t="n">
        <f aca="false">-0.298*P86</f>
        <v>6.74455395745294</v>
      </c>
      <c r="R86" s="134" t="n">
        <v>47.8416355048897</v>
      </c>
    </row>
    <row r="87" customFormat="false" ht="16.15" hidden="false" customHeight="false" outlineLevel="0" collapsed="false">
      <c r="A87" s="0" t="s">
        <v>112</v>
      </c>
      <c r="B87" s="23" t="n">
        <v>-6.13</v>
      </c>
      <c r="C87" s="72" t="n">
        <v>-14.1299235181644</v>
      </c>
      <c r="D87" s="21" t="n">
        <f aca="false">B87-C87</f>
        <v>7.99992351816444</v>
      </c>
      <c r="E87" s="138" t="n">
        <v>62.0219885277247</v>
      </c>
      <c r="F87" s="139"/>
      <c r="H87" s="140" t="n">
        <f aca="false">VLOOKUP(A87,$O$2:$Q$503,3,0)</f>
        <v>7.70165621870482</v>
      </c>
      <c r="I87" s="140" t="n">
        <f aca="false">D87</f>
        <v>7.99992351816444</v>
      </c>
      <c r="J87" s="140" t="n">
        <f aca="false">I87-H87</f>
        <v>0.298267299459616</v>
      </c>
      <c r="K87" s="141" t="n">
        <f aca="false">VLOOKUP(A87,$O$2:$R$503,4,0)</f>
        <v>53.6559065162926</v>
      </c>
      <c r="L87" s="140" t="n">
        <f aca="false">E87</f>
        <v>62.0219885277247</v>
      </c>
      <c r="M87" s="134" t="n">
        <f aca="false">L87-K87</f>
        <v>8.36608201143206</v>
      </c>
      <c r="N87" s="0" t="s">
        <v>854</v>
      </c>
      <c r="O87" s="0" t="str">
        <f aca="false">MID(N87,2,LEN(N87)-2)</f>
        <v>2_isobutylpyrazine</v>
      </c>
      <c r="P87" s="134" t="n">
        <v>-30.384510854407</v>
      </c>
      <c r="Q87" s="134" t="n">
        <f aca="false">-0.298*P87</f>
        <v>9.05458423461329</v>
      </c>
      <c r="R87" s="134" t="n">
        <v>88.5378916534649</v>
      </c>
    </row>
    <row r="88" customFormat="false" ht="16.15" hidden="false" customHeight="false" outlineLevel="0" collapsed="false">
      <c r="A88" s="0" t="s">
        <v>113</v>
      </c>
      <c r="B88" s="23" t="n">
        <v>-0.8</v>
      </c>
      <c r="C88" s="22" t="n">
        <v>-8.62562141491396</v>
      </c>
      <c r="D88" s="21" t="n">
        <f aca="false">B88-C88</f>
        <v>7.82562141491396</v>
      </c>
      <c r="E88" s="138" t="n">
        <v>80.0908221797323</v>
      </c>
      <c r="F88" s="139"/>
      <c r="H88" s="140" t="n">
        <f aca="false">VLOOKUP(A88,$O$2:$Q$503,3,0)</f>
        <v>8.18538440172338</v>
      </c>
      <c r="I88" s="140" t="n">
        <f aca="false">D88</f>
        <v>7.82562141491396</v>
      </c>
      <c r="J88" s="140" t="n">
        <f aca="false">I88-H88</f>
        <v>-0.359762986809423</v>
      </c>
      <c r="K88" s="141" t="n">
        <f aca="false">VLOOKUP(A88,$O$2:$R$503,4,0)</f>
        <v>68.5550537598484</v>
      </c>
      <c r="L88" s="140" t="n">
        <f aca="false">E88</f>
        <v>80.0908221797323</v>
      </c>
      <c r="M88" s="134" t="n">
        <f aca="false">L88-K88</f>
        <v>11.5357684198839</v>
      </c>
      <c r="N88" s="0" t="s">
        <v>855</v>
      </c>
      <c r="O88" s="0" t="str">
        <f aca="false">MID(N88,2,LEN(N88)-2)</f>
        <v>2_methoxy_111_trimethoxyethane</v>
      </c>
      <c r="P88" s="134" t="n">
        <v>-32.3618182463659</v>
      </c>
      <c r="Q88" s="134" t="n">
        <f aca="false">-0.298*P88</f>
        <v>9.64382183741704</v>
      </c>
      <c r="R88" s="134" t="n">
        <v>102.155797260339</v>
      </c>
    </row>
    <row r="89" customFormat="false" ht="16.15" hidden="false" customHeight="false" outlineLevel="0" collapsed="false">
      <c r="A89" s="0" t="s">
        <v>69</v>
      </c>
      <c r="B89" s="23" t="n">
        <v>-4.57</v>
      </c>
      <c r="C89" s="22" t="n">
        <v>-14.9353728489484</v>
      </c>
      <c r="D89" s="21" t="n">
        <f aca="false">B89-C89</f>
        <v>10.3653728489484</v>
      </c>
      <c r="E89" s="147" t="n">
        <v>96.0803059273423</v>
      </c>
      <c r="F89" s="139"/>
      <c r="H89" s="140" t="n">
        <f aca="false">VLOOKUP(A89,$O$2:$Q$503,3,0)</f>
        <v>7.97763267859325</v>
      </c>
      <c r="I89" s="140" t="n">
        <f aca="false">D89</f>
        <v>10.3653728489484</v>
      </c>
      <c r="J89" s="140" t="n">
        <f aca="false">I89-H89</f>
        <v>2.38774017035513</v>
      </c>
      <c r="K89" s="141" t="n">
        <f aca="false">VLOOKUP(A89,$O$2:$R$503,4,0)</f>
        <v>66.1310527977912</v>
      </c>
      <c r="L89" s="140" t="n">
        <f aca="false">E89</f>
        <v>96.0803059273423</v>
      </c>
      <c r="M89" s="134" t="n">
        <f aca="false">L89-K89</f>
        <v>29.9492531295511</v>
      </c>
      <c r="N89" s="0" t="s">
        <v>856</v>
      </c>
      <c r="O89" s="0" t="str">
        <f aca="false">MID(N89,2,LEN(N89)-2)</f>
        <v>2_methoxyaniline</v>
      </c>
      <c r="P89" s="134" t="n">
        <v>-26.9340758365935</v>
      </c>
      <c r="Q89" s="134" t="n">
        <f aca="false">-0.298*P89</f>
        <v>8.02635459930486</v>
      </c>
      <c r="R89" s="134" t="n">
        <v>59.3985271482225</v>
      </c>
    </row>
    <row r="90" customFormat="false" ht="16.15" hidden="false" customHeight="false" outlineLevel="0" collapsed="false">
      <c r="A90" s="0" t="s">
        <v>71</v>
      </c>
      <c r="B90" s="23" t="n">
        <v>-4.35</v>
      </c>
      <c r="C90" s="22" t="n">
        <v>-15.3655831739962</v>
      </c>
      <c r="D90" s="21" t="n">
        <f aca="false">B90-C90</f>
        <v>11.0155831739962</v>
      </c>
      <c r="E90" s="147" t="n">
        <v>97.9923518164436</v>
      </c>
      <c r="F90" s="139"/>
      <c r="H90" s="140" t="n">
        <f aca="false">VLOOKUP(A90,$O$2:$Q$503,3,0)</f>
        <v>8.0102358600589</v>
      </c>
      <c r="I90" s="140" t="n">
        <f aca="false">D90</f>
        <v>11.0155831739962</v>
      </c>
      <c r="J90" s="140" t="n">
        <f aca="false">I90-H90</f>
        <v>3.00534731393727</v>
      </c>
      <c r="K90" s="141" t="n">
        <f aca="false">VLOOKUP(A90,$O$2:$R$503,4,0)</f>
        <v>66.5294933947324</v>
      </c>
      <c r="L90" s="140" t="n">
        <f aca="false">E90</f>
        <v>97.9923518164436</v>
      </c>
      <c r="M90" s="134" t="n">
        <f aca="false">L90-K90</f>
        <v>31.4628584217112</v>
      </c>
      <c r="N90" s="0" t="s">
        <v>857</v>
      </c>
      <c r="O90" s="0" t="str">
        <f aca="false">MID(N90,2,LEN(N90)-2)</f>
        <v>2_methoxyethanamine</v>
      </c>
      <c r="P90" s="134" t="n">
        <v>-24.1057074339479</v>
      </c>
      <c r="Q90" s="134" t="n">
        <f aca="false">-0.298*P90</f>
        <v>7.18350081531647</v>
      </c>
      <c r="R90" s="134" t="n">
        <v>62.2280784843274</v>
      </c>
    </row>
    <row r="91" customFormat="false" ht="16.15" hidden="false" customHeight="false" outlineLevel="0" collapsed="false">
      <c r="A91" s="0" t="s">
        <v>114</v>
      </c>
      <c r="B91" s="23" t="n">
        <v>-3.41</v>
      </c>
      <c r="C91" s="72" t="n">
        <v>-11.2188336520076</v>
      </c>
      <c r="D91" s="21" t="n">
        <f aca="false">B91-C91</f>
        <v>7.80883365200765</v>
      </c>
      <c r="E91" s="138" t="n">
        <v>71.9885277246654</v>
      </c>
      <c r="F91" s="139"/>
      <c r="H91" s="140" t="n">
        <f aca="false">VLOOKUP(A91,$O$2:$Q$503,3,0)</f>
        <v>7.95549027540646</v>
      </c>
      <c r="I91" s="140" t="n">
        <f aca="false">D91</f>
        <v>7.80883365200765</v>
      </c>
      <c r="J91" s="140" t="n">
        <f aca="false">I91-H91</f>
        <v>-0.146656623398815</v>
      </c>
      <c r="K91" s="141" t="n">
        <f aca="false">VLOOKUP(A91,$O$2:$R$503,4,0)</f>
        <v>75.2310806347263</v>
      </c>
      <c r="L91" s="140" t="n">
        <f aca="false">E91</f>
        <v>71.9885277246654</v>
      </c>
      <c r="M91" s="134" t="n">
        <f aca="false">L91-K91</f>
        <v>-3.24255291006089</v>
      </c>
      <c r="N91" s="0" t="s">
        <v>858</v>
      </c>
      <c r="O91" s="0" t="str">
        <f aca="false">MID(N91,2,LEN(N91)-2)</f>
        <v>2_methoxyethanol</v>
      </c>
      <c r="P91" s="134" t="n">
        <v>-25.1635921714272</v>
      </c>
      <c r="Q91" s="134" t="n">
        <f aca="false">-0.298*P91</f>
        <v>7.49875046708531</v>
      </c>
      <c r="R91" s="134" t="n">
        <v>53.8826858969406</v>
      </c>
    </row>
    <row r="92" customFormat="false" ht="16.15" hidden="false" customHeight="false" outlineLevel="0" collapsed="false">
      <c r="A92" s="0" t="s">
        <v>117</v>
      </c>
      <c r="B92" s="23" t="n">
        <v>-6.61</v>
      </c>
      <c r="C92" s="72" t="n">
        <v>-13.0089866156788</v>
      </c>
      <c r="D92" s="21" t="n">
        <f aca="false">B92-C92</f>
        <v>6.39898661567878</v>
      </c>
      <c r="E92" s="138" t="n">
        <v>50.5258126195029</v>
      </c>
      <c r="F92" s="139"/>
      <c r="H92" s="140" t="n">
        <f aca="false">VLOOKUP(A92,$O$2:$Q$503,3,0)</f>
        <v>6.93657656690831</v>
      </c>
      <c r="I92" s="140" t="n">
        <f aca="false">D92</f>
        <v>6.39898661567878</v>
      </c>
      <c r="J92" s="140" t="n">
        <f aca="false">I92-H92</f>
        <v>-0.537589951229529</v>
      </c>
      <c r="K92" s="141" t="n">
        <f aca="false">VLOOKUP(A92,$O$2:$R$503,4,0)</f>
        <v>43.0321576037997</v>
      </c>
      <c r="L92" s="140" t="n">
        <f aca="false">E92</f>
        <v>50.5258126195029</v>
      </c>
      <c r="M92" s="134" t="n">
        <f aca="false">L92-K92</f>
        <v>7.49365501570316</v>
      </c>
      <c r="N92" s="0" t="s">
        <v>859</v>
      </c>
      <c r="O92" s="0" t="str">
        <f aca="false">MID(N92,2,LEN(N92)-2)</f>
        <v>2_methoxyphenol</v>
      </c>
      <c r="P92" s="134" t="n">
        <v>-26.4616392820529</v>
      </c>
      <c r="Q92" s="134" t="n">
        <f aca="false">-0.298*P92</f>
        <v>7.88556850605176</v>
      </c>
      <c r="R92" s="134" t="n">
        <v>60.4432103798238</v>
      </c>
    </row>
    <row r="93" customFormat="false" ht="16.15" hidden="false" customHeight="false" outlineLevel="0" collapsed="false">
      <c r="A93" s="0" t="s">
        <v>119</v>
      </c>
      <c r="B93" s="23" t="n">
        <v>-5.11</v>
      </c>
      <c r="C93" s="75" t="n">
        <v>-15.0333652007648</v>
      </c>
      <c r="D93" s="21" t="n">
        <f aca="false">B93-C93</f>
        <v>9.92336520076482</v>
      </c>
      <c r="E93" s="138" t="n">
        <v>76.123326959847</v>
      </c>
      <c r="F93" s="139"/>
      <c r="H93" s="140" t="n">
        <f aca="false">VLOOKUP(A93,$O$2:$Q$503,3,0)</f>
        <v>7.41908008358746</v>
      </c>
      <c r="I93" s="140" t="n">
        <f aca="false">D93</f>
        <v>9.92336520076482</v>
      </c>
      <c r="J93" s="140" t="n">
        <f aca="false">I93-H93</f>
        <v>2.50428511717735</v>
      </c>
      <c r="K93" s="141" t="n">
        <f aca="false">VLOOKUP(A93,$O$2:$R$503,4,0)</f>
        <v>63.6596185102893</v>
      </c>
      <c r="L93" s="140" t="n">
        <f aca="false">E93</f>
        <v>76.123326959847</v>
      </c>
      <c r="M93" s="134" t="n">
        <f aca="false">L93-K93</f>
        <v>12.4637084495577</v>
      </c>
      <c r="N93" s="0" t="s">
        <v>860</v>
      </c>
      <c r="O93" s="0" t="str">
        <f aca="false">MID(N93,2,LEN(N93)-2)</f>
        <v>2_methyl_but_2_ene</v>
      </c>
      <c r="P93" s="134" t="n">
        <v>-24.218919693145</v>
      </c>
      <c r="Q93" s="134" t="n">
        <f aca="false">-0.298*P93</f>
        <v>7.21723806855721</v>
      </c>
      <c r="R93" s="134" t="n">
        <v>55.3696572330982</v>
      </c>
    </row>
    <row r="94" customFormat="false" ht="16.15" hidden="false" customHeight="false" outlineLevel="0" collapsed="false">
      <c r="A94" s="0" t="s">
        <v>73</v>
      </c>
      <c r="B94" s="23" t="n">
        <v>-5.03</v>
      </c>
      <c r="C94" s="22" t="n">
        <v>-12.4019120458891</v>
      </c>
      <c r="D94" s="21" t="n">
        <f aca="false">B94-C94</f>
        <v>7.3719120458891</v>
      </c>
      <c r="E94" s="147" t="n">
        <v>62.1414913957935</v>
      </c>
      <c r="F94" s="139"/>
      <c r="H94" s="140" t="n">
        <f aca="false">VLOOKUP(A94,$O$2:$Q$503,3,0)</f>
        <v>6.19976871573412</v>
      </c>
      <c r="I94" s="140" t="n">
        <f aca="false">D94</f>
        <v>7.3719120458891</v>
      </c>
      <c r="J94" s="140" t="n">
        <f aca="false">I94-H94</f>
        <v>1.17214333015498</v>
      </c>
      <c r="K94" s="141" t="n">
        <f aca="false">VLOOKUP(A94,$O$2:$R$503,4,0)</f>
        <v>38.0755766448709</v>
      </c>
      <c r="L94" s="140" t="n">
        <f aca="false">E94</f>
        <v>62.1414913957935</v>
      </c>
      <c r="M94" s="134" t="n">
        <f aca="false">L94-K94</f>
        <v>24.0659147509226</v>
      </c>
      <c r="N94" s="0" t="s">
        <v>861</v>
      </c>
      <c r="O94" s="0" t="str">
        <f aca="false">MID(N94,2,LEN(N94)-2)</f>
        <v>2_methylbut_2_ene</v>
      </c>
      <c r="P94" s="134" t="n">
        <v>-24.218919693145</v>
      </c>
      <c r="Q94" s="134" t="n">
        <f aca="false">-0.298*P94</f>
        <v>7.21723806855721</v>
      </c>
      <c r="R94" s="134" t="n">
        <v>55.3696572330982</v>
      </c>
    </row>
    <row r="95" customFormat="false" ht="16.15" hidden="false" customHeight="false" outlineLevel="0" collapsed="false">
      <c r="A95" s="0" t="s">
        <v>75</v>
      </c>
      <c r="B95" s="23" t="n">
        <v>-4.85</v>
      </c>
      <c r="C95" s="22" t="n">
        <v>-13.1786806883365</v>
      </c>
      <c r="D95" s="21" t="n">
        <f aca="false">B95-C95</f>
        <v>8.32868068833652</v>
      </c>
      <c r="E95" s="147" t="n">
        <v>64.0535372848948</v>
      </c>
      <c r="F95" s="139"/>
      <c r="H95" s="140" t="n">
        <f aca="false">VLOOKUP(A95,$O$2:$Q$503,3,0)</f>
        <v>6.33694083145682</v>
      </c>
      <c r="I95" s="140" t="n">
        <f aca="false">D95</f>
        <v>8.32868068833652</v>
      </c>
      <c r="J95" s="140" t="n">
        <f aca="false">I95-H95</f>
        <v>1.99173985687971</v>
      </c>
      <c r="K95" s="141" t="n">
        <f aca="false">VLOOKUP(A95,$O$2:$R$503,4,0)</f>
        <v>44.6404253754364</v>
      </c>
      <c r="L95" s="140" t="n">
        <f aca="false">E95</f>
        <v>64.0535372848948</v>
      </c>
      <c r="M95" s="134" t="n">
        <f aca="false">L95-K95</f>
        <v>19.4131119094584</v>
      </c>
      <c r="N95" s="0" t="s">
        <v>862</v>
      </c>
      <c r="O95" s="0" t="str">
        <f aca="false">MID(N95,2,LEN(N95)-2)</f>
        <v>2_methylbuta_13_diene</v>
      </c>
      <c r="P95" s="134" t="n">
        <v>-22.8777273642322</v>
      </c>
      <c r="Q95" s="134" t="n">
        <f aca="false">-0.298*P95</f>
        <v>6.8175627545412</v>
      </c>
      <c r="R95" s="134" t="n">
        <v>49.4736891838419</v>
      </c>
    </row>
    <row r="96" customFormat="false" ht="16.15" hidden="false" customHeight="false" outlineLevel="0" collapsed="false">
      <c r="A96" s="0" t="s">
        <v>77</v>
      </c>
      <c r="B96" s="23" t="n">
        <v>-4.74</v>
      </c>
      <c r="C96" s="22" t="n">
        <v>-13.3818355640535</v>
      </c>
      <c r="D96" s="21" t="n">
        <f aca="false">B96-C96</f>
        <v>8.64183556405354</v>
      </c>
      <c r="E96" s="147" t="n">
        <v>65.0095602294455</v>
      </c>
      <c r="F96" s="139"/>
      <c r="H96" s="140" t="n">
        <f aca="false">VLOOKUP(A96,$O$2:$Q$503,3,0)</f>
        <v>6.54705445057498</v>
      </c>
      <c r="I96" s="140" t="n">
        <f aca="false">D96</f>
        <v>8.64183556405354</v>
      </c>
      <c r="J96" s="140" t="n">
        <f aca="false">I96-H96</f>
        <v>2.09478111347855</v>
      </c>
      <c r="K96" s="141" t="n">
        <f aca="false">VLOOKUP(A96,$O$2:$R$503,4,0)</f>
        <v>46.2069069221842</v>
      </c>
      <c r="L96" s="140" t="n">
        <f aca="false">E96</f>
        <v>65.0095602294455</v>
      </c>
      <c r="M96" s="134" t="n">
        <f aca="false">L96-K96</f>
        <v>18.8026533072613</v>
      </c>
      <c r="N96" s="0" t="s">
        <v>863</v>
      </c>
      <c r="O96" s="0" t="str">
        <f aca="false">MID(N96,2,LEN(N96)-2)</f>
        <v>2_methylbutan_1_ol</v>
      </c>
      <c r="P96" s="134" t="n">
        <v>-25.5748835379785</v>
      </c>
      <c r="Q96" s="134" t="n">
        <f aca="false">-0.298*P96</f>
        <v>7.62131529431759</v>
      </c>
      <c r="R96" s="134" t="n">
        <v>63.0815496399048</v>
      </c>
    </row>
    <row r="97" customFormat="false" ht="16.15" hidden="false" customHeight="false" outlineLevel="0" collapsed="false">
      <c r="A97" s="0" t="s">
        <v>78</v>
      </c>
      <c r="B97" s="23" t="n">
        <v>1.96</v>
      </c>
      <c r="C97" s="22" t="n">
        <v>-4.87323135755258</v>
      </c>
      <c r="D97" s="21" t="n">
        <f aca="false">B97-C97</f>
        <v>6.83323135755258</v>
      </c>
      <c r="E97" s="147" t="n">
        <v>78.8718929254302</v>
      </c>
      <c r="F97" s="139"/>
      <c r="H97" s="140" t="n">
        <f aca="false">VLOOKUP(A97,$O$2:$Q$503,3,0)</f>
        <v>6.05599930094379</v>
      </c>
      <c r="I97" s="140" t="n">
        <f aca="false">D97</f>
        <v>6.83323135755258</v>
      </c>
      <c r="J97" s="140" t="n">
        <f aca="false">I97-H97</f>
        <v>0.777232056608793</v>
      </c>
      <c r="K97" s="141" t="n">
        <f aca="false">VLOOKUP(A97,$O$2:$R$503,4,0)</f>
        <v>39.4241094694497</v>
      </c>
      <c r="L97" s="140" t="n">
        <f aca="false">E97</f>
        <v>78.8718929254302</v>
      </c>
      <c r="M97" s="134" t="n">
        <f aca="false">L97-K97</f>
        <v>39.4477834559805</v>
      </c>
      <c r="N97" s="0" t="s">
        <v>864</v>
      </c>
      <c r="O97" s="0" t="str">
        <f aca="false">MID(N97,2,LEN(N97)-2)</f>
        <v>2_methylbutan_2_ol</v>
      </c>
      <c r="P97" s="134" t="n">
        <v>-25.5654138587691</v>
      </c>
      <c r="Q97" s="134" t="n">
        <f aca="false">-0.298*P97</f>
        <v>7.61849332991319</v>
      </c>
      <c r="R97" s="134" t="n">
        <v>62.1928077886721</v>
      </c>
    </row>
    <row r="98" customFormat="false" ht="16.15" hidden="false" customHeight="false" outlineLevel="0" collapsed="false">
      <c r="A98" s="0" t="s">
        <v>120</v>
      </c>
      <c r="B98" s="23" t="n">
        <v>-6.46</v>
      </c>
      <c r="C98" s="72" t="n">
        <v>-12.9038240917782</v>
      </c>
      <c r="D98" s="21" t="n">
        <f aca="false">B98-C98</f>
        <v>6.4438240917782</v>
      </c>
      <c r="E98" s="138" t="n">
        <v>38.2887189292543</v>
      </c>
      <c r="F98" s="139"/>
      <c r="H98" s="140" t="n">
        <f aca="false">VLOOKUP(A98,$O$2:$Q$503,3,0)</f>
        <v>7.31856543215181</v>
      </c>
      <c r="I98" s="140" t="n">
        <f aca="false">D98</f>
        <v>6.4438240917782</v>
      </c>
      <c r="J98" s="140" t="n">
        <f aca="false">I98-H98</f>
        <v>-0.874741340373609</v>
      </c>
      <c r="K98" s="141" t="n">
        <f aca="false">VLOOKUP(A98,$O$2:$R$503,4,0)</f>
        <v>44.551889005888</v>
      </c>
      <c r="L98" s="140" t="n">
        <f aca="false">E98</f>
        <v>38.2887189292543</v>
      </c>
      <c r="M98" s="134" t="n">
        <f aca="false">L98-K98</f>
        <v>-6.2631700766337</v>
      </c>
      <c r="N98" s="0" t="s">
        <v>865</v>
      </c>
      <c r="O98" s="0" t="str">
        <f aca="false">MID(N98,2,LEN(N98)-2)</f>
        <v>2_methylbutane</v>
      </c>
      <c r="P98" s="134" t="n">
        <v>-24.2265474642436</v>
      </c>
      <c r="Q98" s="134" t="n">
        <f aca="false">-0.298*P98</f>
        <v>7.21951114434459</v>
      </c>
      <c r="R98" s="134" t="n">
        <v>55.5633872265805</v>
      </c>
    </row>
    <row r="99" customFormat="false" ht="16.15" hidden="false" customHeight="false" outlineLevel="0" collapsed="false">
      <c r="A99" s="0" t="s">
        <v>121</v>
      </c>
      <c r="B99" s="23" t="n">
        <v>-3.8</v>
      </c>
      <c r="C99" s="75" t="n">
        <v>-9.17294455066922</v>
      </c>
      <c r="D99" s="21" t="n">
        <f aca="false">B99-C99</f>
        <v>5.37294455066922</v>
      </c>
      <c r="E99" s="138" t="n">
        <v>39.7705544933078</v>
      </c>
      <c r="F99" s="139"/>
      <c r="H99" s="140" t="n">
        <f aca="false">VLOOKUP(A99,$O$2:$Q$503,3,0)</f>
        <v>6.35156497994349</v>
      </c>
      <c r="I99" s="140" t="n">
        <f aca="false">D99</f>
        <v>5.37294455066922</v>
      </c>
      <c r="J99" s="140" t="n">
        <f aca="false">I99-H99</f>
        <v>-0.978620429274277</v>
      </c>
      <c r="K99" s="141" t="n">
        <f aca="false">VLOOKUP(A99,$O$2:$R$503,4,0)</f>
        <v>51.7194922913363</v>
      </c>
      <c r="L99" s="140" t="n">
        <f aca="false">E99</f>
        <v>39.7705544933078</v>
      </c>
      <c r="M99" s="134" t="n">
        <f aca="false">L99-K99</f>
        <v>-11.9489377980285</v>
      </c>
      <c r="N99" s="0" t="s">
        <v>866</v>
      </c>
      <c r="O99" s="0" t="str">
        <f aca="false">MID(N99,2,LEN(N99)-2)</f>
        <v>2_methylhexane</v>
      </c>
      <c r="P99" s="134" t="n">
        <v>-29.3360718617204</v>
      </c>
      <c r="Q99" s="134" t="n">
        <f aca="false">-0.298*P99</f>
        <v>8.74214941479268</v>
      </c>
      <c r="R99" s="134" t="n">
        <v>76.6564772289249</v>
      </c>
    </row>
    <row r="100" customFormat="false" ht="16.15" hidden="false" customHeight="false" outlineLevel="0" collapsed="false">
      <c r="A100" s="0" t="s">
        <v>79</v>
      </c>
      <c r="B100" s="23" t="n">
        <v>1.32</v>
      </c>
      <c r="C100" s="22" t="n">
        <v>-4.56252390057361</v>
      </c>
      <c r="D100" s="21" t="n">
        <f aca="false">B100-C100</f>
        <v>5.88252390057362</v>
      </c>
      <c r="E100" s="147" t="n">
        <v>66.9216061185468</v>
      </c>
      <c r="F100" s="139"/>
      <c r="H100" s="140" t="n">
        <f aca="false">VLOOKUP(A100,$O$2:$Q$503,3,0)</f>
        <v>5.74144299525964</v>
      </c>
      <c r="I100" s="140" t="n">
        <f aca="false">D100</f>
        <v>5.88252390057362</v>
      </c>
      <c r="J100" s="140" t="n">
        <f aca="false">I100-H100</f>
        <v>0.141080905313975</v>
      </c>
      <c r="K100" s="141" t="n">
        <f aca="false">VLOOKUP(A100,$O$2:$R$503,4,0)</f>
        <v>34.802835436863</v>
      </c>
      <c r="L100" s="140" t="n">
        <f aca="false">E100</f>
        <v>66.9216061185468</v>
      </c>
      <c r="M100" s="134" t="n">
        <f aca="false">L100-K100</f>
        <v>32.1187706816838</v>
      </c>
      <c r="N100" s="0" t="s">
        <v>867</v>
      </c>
      <c r="O100" s="0" t="str">
        <f aca="false">MID(N100,2,LEN(N100)-2)</f>
        <v>2_methylpent_1_ene</v>
      </c>
      <c r="P100" s="134" t="n">
        <v>-26.4951449553135</v>
      </c>
      <c r="Q100" s="134" t="n">
        <f aca="false">-0.298*P100</f>
        <v>7.89555319668342</v>
      </c>
      <c r="R100" s="134" t="n">
        <v>64.741623055587</v>
      </c>
    </row>
    <row r="101" customFormat="false" ht="16.15" hidden="false" customHeight="false" outlineLevel="0" collapsed="false">
      <c r="A101" s="0" t="s">
        <v>122</v>
      </c>
      <c r="B101" s="23" t="n">
        <v>-0.48</v>
      </c>
      <c r="C101" s="22" t="n">
        <v>-4.22791586998088</v>
      </c>
      <c r="D101" s="21" t="n">
        <f aca="false">B101-C101</f>
        <v>3.74791586998088</v>
      </c>
      <c r="E101" s="138" t="n">
        <v>79.5411089866157</v>
      </c>
      <c r="F101" s="139"/>
      <c r="H101" s="140" t="n">
        <f aca="false">VLOOKUP(A101,$O$2:$Q$503,3,0)</f>
        <v>5.47306865957416</v>
      </c>
      <c r="I101" s="140" t="n">
        <f aca="false">D101</f>
        <v>3.74791586998088</v>
      </c>
      <c r="J101" s="140" t="n">
        <f aca="false">I101-H101</f>
        <v>-1.72515278959328</v>
      </c>
      <c r="K101" s="141" t="n">
        <f aca="false">VLOOKUP(A101,$O$2:$R$503,4,0)</f>
        <v>30.6712969133284</v>
      </c>
      <c r="L101" s="140" t="n">
        <f aca="false">E101</f>
        <v>79.5411089866157</v>
      </c>
      <c r="M101" s="134" t="n">
        <f aca="false">L101-K101</f>
        <v>48.8698120732873</v>
      </c>
      <c r="N101" s="0" t="s">
        <v>868</v>
      </c>
      <c r="O101" s="0" t="str">
        <f aca="false">MID(N101,2,LEN(N101)-2)</f>
        <v>2_methylpentan_2_ol</v>
      </c>
      <c r="P101" s="134" t="n">
        <v>-28.438775062434</v>
      </c>
      <c r="Q101" s="134" t="n">
        <f aca="false">-0.298*P101</f>
        <v>8.47475496860533</v>
      </c>
      <c r="R101" s="134" t="n">
        <v>73.4308935272041</v>
      </c>
    </row>
    <row r="102" customFormat="false" ht="16.15" hidden="false" customHeight="false" outlineLevel="0" collapsed="false">
      <c r="A102" s="0" t="s">
        <v>123</v>
      </c>
      <c r="B102" s="23" t="n">
        <v>-4.52</v>
      </c>
      <c r="C102" s="75" t="n">
        <v>-14.6007648183556</v>
      </c>
      <c r="D102" s="21" t="n">
        <f aca="false">B102-C102</f>
        <v>10.0807648183556</v>
      </c>
      <c r="E102" s="138" t="n">
        <v>129.971319311663</v>
      </c>
      <c r="F102" s="139"/>
      <c r="H102" s="140" t="n">
        <f aca="false">VLOOKUP(A102,$O$2:$Q$503,3,0)</f>
        <v>9.9678604747528</v>
      </c>
      <c r="I102" s="140" t="n">
        <f aca="false">D102</f>
        <v>10.0807648183556</v>
      </c>
      <c r="J102" s="140" t="n">
        <f aca="false">I102-H102</f>
        <v>0.112904343602837</v>
      </c>
      <c r="K102" s="141" t="n">
        <f aca="false">VLOOKUP(A102,$O$2:$R$503,4,0)</f>
        <v>90.2025232289887</v>
      </c>
      <c r="L102" s="140" t="n">
        <f aca="false">E102</f>
        <v>129.971319311663</v>
      </c>
      <c r="M102" s="134" t="n">
        <f aca="false">L102-K102</f>
        <v>39.7687960826748</v>
      </c>
      <c r="N102" s="0" t="s">
        <v>869</v>
      </c>
      <c r="O102" s="0" t="str">
        <f aca="false">MID(N102,2,LEN(N102)-2)</f>
        <v>2_methylpentan_3_ol</v>
      </c>
      <c r="P102" s="134" t="n">
        <v>-27.7873080576319</v>
      </c>
      <c r="Q102" s="134" t="n">
        <f aca="false">-0.298*P102</f>
        <v>8.28061780117431</v>
      </c>
      <c r="R102" s="134" t="n">
        <v>72.161607627294</v>
      </c>
    </row>
    <row r="103" customFormat="false" ht="16.15" hidden="false" customHeight="false" outlineLevel="0" collapsed="false">
      <c r="A103" s="0" t="s">
        <v>124</v>
      </c>
      <c r="B103" s="23" t="n">
        <v>-4.69</v>
      </c>
      <c r="C103" s="72" t="n">
        <v>-11.3120458891013</v>
      </c>
      <c r="D103" s="21" t="n">
        <f aca="false">B103-C103</f>
        <v>6.62204588910134</v>
      </c>
      <c r="E103" s="138" t="n">
        <v>54.3977055449331</v>
      </c>
      <c r="F103" s="139"/>
      <c r="H103" s="140" t="n">
        <f aca="false">VLOOKUP(A103,$O$2:$Q$503,3,0)</f>
        <v>6.62779930532507</v>
      </c>
      <c r="I103" s="140" t="n">
        <f aca="false">D103</f>
        <v>6.62204588910134</v>
      </c>
      <c r="J103" s="140" t="n">
        <f aca="false">I103-H103</f>
        <v>-0.00575341622372783</v>
      </c>
      <c r="K103" s="141" t="n">
        <f aca="false">VLOOKUP(A103,$O$2:$R$503,4,0)</f>
        <v>52.9904518005328</v>
      </c>
      <c r="L103" s="140" t="n">
        <f aca="false">E103</f>
        <v>54.3977055449331</v>
      </c>
      <c r="M103" s="134" t="n">
        <f aca="false">L103-K103</f>
        <v>1.40725374440027</v>
      </c>
      <c r="N103" s="0" t="s">
        <v>870</v>
      </c>
      <c r="O103" s="0" t="str">
        <f aca="false">MID(N103,2,LEN(N103)-2)</f>
        <v>2_methylpentane</v>
      </c>
      <c r="P103" s="134" t="n">
        <v>-27.1016658402559</v>
      </c>
      <c r="Q103" s="134" t="n">
        <f aca="false">-0.298*P103</f>
        <v>8.07629642039626</v>
      </c>
      <c r="R103" s="134" t="n">
        <v>67.427533872469</v>
      </c>
    </row>
    <row r="104" customFormat="false" ht="16.15" hidden="false" customHeight="false" outlineLevel="0" collapsed="false">
      <c r="A104" s="0" t="s">
        <v>125</v>
      </c>
      <c r="B104" s="23" t="n">
        <v>-5.48</v>
      </c>
      <c r="C104" s="75" t="n">
        <v>-14.5935946462715</v>
      </c>
      <c r="D104" s="21" t="n">
        <f aca="false">B104-C104</f>
        <v>9.11359464627151</v>
      </c>
      <c r="E104" s="138" t="n">
        <v>60.3250478011472</v>
      </c>
      <c r="F104" s="139"/>
      <c r="H104" s="140" t="n">
        <f aca="false">VLOOKUP(A104,$O$2:$Q$503,3,0)</f>
        <v>6.97544811610108</v>
      </c>
      <c r="I104" s="140" t="n">
        <f aca="false">D104</f>
        <v>9.11359464627151</v>
      </c>
      <c r="J104" s="140" t="n">
        <f aca="false">I104-H104</f>
        <v>2.13814653017043</v>
      </c>
      <c r="K104" s="141" t="n">
        <f aca="false">VLOOKUP(A104,$O$2:$R$503,4,0)</f>
        <v>62.7202217137619</v>
      </c>
      <c r="L104" s="140" t="n">
        <f aca="false">E104</f>
        <v>60.3250478011472</v>
      </c>
      <c r="M104" s="134" t="n">
        <f aca="false">L104-K104</f>
        <v>-2.39517391261467</v>
      </c>
      <c r="N104" s="0" t="s">
        <v>871</v>
      </c>
      <c r="O104" s="0" t="str">
        <f aca="false">MID(N104,2,LEN(N104)-2)</f>
        <v>2_methylpropan_1_ol</v>
      </c>
      <c r="P104" s="134" t="n">
        <v>-24.4559375411106</v>
      </c>
      <c r="Q104" s="134" t="n">
        <f aca="false">-0.298*P104</f>
        <v>7.28786938725096</v>
      </c>
      <c r="R104" s="134" t="n">
        <v>48.2621053565229</v>
      </c>
    </row>
    <row r="105" customFormat="false" ht="16.15" hidden="false" customHeight="false" outlineLevel="0" collapsed="false">
      <c r="A105" s="0" t="s">
        <v>127</v>
      </c>
      <c r="B105" s="23" t="n">
        <v>3.12</v>
      </c>
      <c r="C105" s="75" t="n">
        <v>-2.99942638623327</v>
      </c>
      <c r="D105" s="21" t="n">
        <f aca="false">B105-C105</f>
        <v>6.11942638623327</v>
      </c>
      <c r="E105" s="138" t="n">
        <v>90.7504780114723</v>
      </c>
      <c r="F105" s="139"/>
      <c r="H105" s="140" t="n">
        <f aca="false">VLOOKUP(A105,$O$2:$Q$503,3,0)</f>
        <v>5.23873853288324</v>
      </c>
      <c r="I105" s="140" t="n">
        <f aca="false">D105</f>
        <v>6.11942638623327</v>
      </c>
      <c r="J105" s="140" t="n">
        <f aca="false">I105-H105</f>
        <v>0.880687853350029</v>
      </c>
      <c r="K105" s="141" t="n">
        <v>77</v>
      </c>
      <c r="L105" s="140" t="n">
        <f aca="false">E105</f>
        <v>90.7504780114723</v>
      </c>
      <c r="M105" s="134" t="n">
        <f aca="false">L105-K105</f>
        <v>13.7504780114723</v>
      </c>
      <c r="N105" s="0" t="s">
        <v>872</v>
      </c>
      <c r="O105" s="0" t="str">
        <f aca="false">MID(N105,2,LEN(N105)-2)</f>
        <v>2_methylpropan_2_ol</v>
      </c>
      <c r="P105" s="134" t="n">
        <v>-23.9458524986749</v>
      </c>
      <c r="Q105" s="134" t="n">
        <f aca="false">-0.298*P105</f>
        <v>7.13586404460512</v>
      </c>
      <c r="R105" s="134" t="n">
        <v>56.1482988088842</v>
      </c>
    </row>
    <row r="106" customFormat="false" ht="16.15" hidden="false" customHeight="false" outlineLevel="0" collapsed="false">
      <c r="A106" s="0" t="s">
        <v>128</v>
      </c>
      <c r="B106" s="23" t="n">
        <v>-3.47</v>
      </c>
      <c r="C106" s="75" t="n">
        <v>-10.6954110898662</v>
      </c>
      <c r="D106" s="21" t="n">
        <f aca="false">B106-C106</f>
        <v>7.22541108986616</v>
      </c>
      <c r="E106" s="138" t="n">
        <v>50.2868068833652</v>
      </c>
      <c r="F106" s="139"/>
      <c r="H106" s="140" t="n">
        <f aca="false">VLOOKUP(A106,$O$2:$Q$503,3,0)</f>
        <v>6.60299483381566</v>
      </c>
      <c r="I106" s="140" t="n">
        <f aca="false">D106</f>
        <v>7.22541108986616</v>
      </c>
      <c r="J106" s="140" t="n">
        <f aca="false">I106-H106</f>
        <v>0.622416256050498</v>
      </c>
      <c r="K106" s="141" t="n">
        <f aca="false">VLOOKUP(A106,$O$2:$R$503,4,0)</f>
        <v>52.4438235955372</v>
      </c>
      <c r="L106" s="140" t="n">
        <f aca="false">E106</f>
        <v>50.2868068833652</v>
      </c>
      <c r="M106" s="134" t="n">
        <f aca="false">L106-K106</f>
        <v>-2.15701671217199</v>
      </c>
      <c r="N106" s="0" t="s">
        <v>873</v>
      </c>
      <c r="O106" s="0" t="str">
        <f aca="false">MID(N106,2,LEN(N106)-2)</f>
        <v>2_methylpropane</v>
      </c>
      <c r="P106" s="134" t="n">
        <v>-22.4253423653151</v>
      </c>
      <c r="Q106" s="134" t="n">
        <f aca="false">-0.298*P106</f>
        <v>6.6827520248639</v>
      </c>
      <c r="R106" s="134" t="n">
        <v>48.1073761040965</v>
      </c>
    </row>
    <row r="107" customFormat="false" ht="16.15" hidden="false" customHeight="false" outlineLevel="0" collapsed="false">
      <c r="A107" s="0" t="s">
        <v>129</v>
      </c>
      <c r="B107" s="23" t="n">
        <v>-3.12</v>
      </c>
      <c r="C107" s="75" t="n">
        <v>-11.0826003824092</v>
      </c>
      <c r="D107" s="21" t="n">
        <f aca="false">B107-C107</f>
        <v>7.96260038240918</v>
      </c>
      <c r="E107" s="138" t="n">
        <v>63.5994263862333</v>
      </c>
      <c r="F107" s="139"/>
      <c r="H107" s="140" t="n">
        <f aca="false">VLOOKUP(A107,$O$2:$Q$503,3,0)</f>
        <v>7.13750587936174</v>
      </c>
      <c r="I107" s="140" t="n">
        <f aca="false">D107</f>
        <v>7.96260038240918</v>
      </c>
      <c r="J107" s="140" t="n">
        <f aca="false">I107-H107</f>
        <v>0.825094503047442</v>
      </c>
      <c r="K107" s="141" t="n">
        <f aca="false">VLOOKUP(A107,$O$2:$R$503,4,0)</f>
        <v>58.3975764913188</v>
      </c>
      <c r="L107" s="140" t="n">
        <f aca="false">E107</f>
        <v>63.5994263862333</v>
      </c>
      <c r="M107" s="134" t="n">
        <f aca="false">L107-K107</f>
        <v>5.20184989491447</v>
      </c>
      <c r="N107" s="0" t="s">
        <v>874</v>
      </c>
      <c r="O107" s="0" t="str">
        <f aca="false">MID(N107,2,LEN(N107)-2)</f>
        <v>2_methylpropene</v>
      </c>
      <c r="P107" s="134" t="n">
        <v>-21.6716865226068</v>
      </c>
      <c r="Q107" s="134" t="n">
        <f aca="false">-0.298*P107</f>
        <v>6.45816258373683</v>
      </c>
      <c r="R107" s="134" t="n">
        <v>44.7975945625376</v>
      </c>
    </row>
    <row r="108" customFormat="false" ht="16.15" hidden="false" customHeight="false" outlineLevel="0" collapsed="false">
      <c r="A108" s="0" t="s">
        <v>80</v>
      </c>
      <c r="B108" s="23" t="n">
        <v>-0.89</v>
      </c>
      <c r="C108" s="22" t="n">
        <v>-8.07590822179732</v>
      </c>
      <c r="D108" s="21" t="n">
        <f aca="false">B108-C108</f>
        <v>7.18590822179732</v>
      </c>
      <c r="E108" s="147" t="n">
        <v>81.2619502868069</v>
      </c>
      <c r="F108" s="139"/>
      <c r="H108" s="140" t="n">
        <f aca="false">VLOOKUP(A108,$O$2:$Q$503,3,0)</f>
        <v>7.41889806571737</v>
      </c>
      <c r="I108" s="140" t="n">
        <f aca="false">D108</f>
        <v>7.18590822179732</v>
      </c>
      <c r="J108" s="140" t="n">
        <f aca="false">I108-H108</f>
        <v>-0.232989843920045</v>
      </c>
      <c r="K108" s="141" t="n">
        <f aca="false">VLOOKUP(A108,$O$2:$R$503,4,0)</f>
        <v>57.8885380832516</v>
      </c>
      <c r="L108" s="140" t="n">
        <f aca="false">E108</f>
        <v>81.2619502868069</v>
      </c>
      <c r="M108" s="134" t="n">
        <f aca="false">L108-K108</f>
        <v>23.3734122035553</v>
      </c>
      <c r="N108" s="0" t="s">
        <v>875</v>
      </c>
      <c r="O108" s="0" t="str">
        <f aca="false">MID(N108,2,LEN(N108)-2)</f>
        <v>2_methylpyrazine</v>
      </c>
      <c r="P108" s="134" t="n">
        <v>-24.4082505688052</v>
      </c>
      <c r="Q108" s="134" t="n">
        <f aca="false">-0.298*P108</f>
        <v>7.27365866950395</v>
      </c>
      <c r="R108" s="134" t="n">
        <v>63.6821506619617</v>
      </c>
    </row>
    <row r="109" customFormat="false" ht="16.15" hidden="false" customHeight="false" outlineLevel="0" collapsed="false">
      <c r="A109" s="149" t="s">
        <v>142</v>
      </c>
      <c r="B109" s="150" t="n">
        <v>-1.5</v>
      </c>
      <c r="C109" s="151" t="n">
        <v>-7.97</v>
      </c>
      <c r="D109" s="152" t="n">
        <v>6.47</v>
      </c>
      <c r="E109" s="151" t="n">
        <v>39.8</v>
      </c>
      <c r="F109" s="139"/>
      <c r="H109" s="140" t="n">
        <f aca="false">VLOOKUP(A109,$O$2:$Q$503,3,0)</f>
        <v>6.70719044764419</v>
      </c>
      <c r="I109" s="140" t="n">
        <f aca="false">D109</f>
        <v>6.47</v>
      </c>
      <c r="J109" s="140" t="n">
        <f aca="false">I109-H109</f>
        <v>-0.237190447644189</v>
      </c>
      <c r="K109" s="141" t="n">
        <f aca="false">VLOOKUP(A109,$O$2:$R$503,4,0)</f>
        <v>48.1755839557658</v>
      </c>
      <c r="L109" s="140" t="n">
        <f aca="false">E109</f>
        <v>39.8</v>
      </c>
      <c r="M109" s="134" t="n">
        <f aca="false">L109-K109</f>
        <v>-8.37558395576581</v>
      </c>
      <c r="N109" s="0" t="s">
        <v>876</v>
      </c>
      <c r="O109" s="0" t="str">
        <f aca="false">MID(N109,2,LEN(N109)-2)</f>
        <v>2_methylpyridine</v>
      </c>
      <c r="P109" s="134" t="n">
        <v>-25.1850252198882</v>
      </c>
      <c r="Q109" s="134" t="n">
        <f aca="false">-0.298*P109</f>
        <v>7.50513751552668</v>
      </c>
      <c r="R109" s="134" t="n">
        <v>66.167268887571</v>
      </c>
    </row>
    <row r="110" customFormat="false" ht="15" hidden="false" customHeight="false" outlineLevel="0" collapsed="false">
      <c r="A110" s="81" t="s">
        <v>148</v>
      </c>
      <c r="B110" s="150" t="n">
        <v>-5.88</v>
      </c>
      <c r="C110" s="151" t="n">
        <v>-14.46</v>
      </c>
      <c r="D110" s="152" t="n">
        <v>8.58</v>
      </c>
      <c r="E110" s="151" t="n">
        <v>99.1</v>
      </c>
      <c r="F110" s="139"/>
      <c r="H110" s="140" t="n">
        <f aca="false">VLOOKUP(A110,$O$2:$Q$503,3,0)</f>
        <v>8.3662164196437</v>
      </c>
      <c r="I110" s="140" t="n">
        <f aca="false">D110</f>
        <v>8.58</v>
      </c>
      <c r="J110" s="140" t="n">
        <f aca="false">I110-H110</f>
        <v>0.213783580356301</v>
      </c>
      <c r="K110" s="141" t="n">
        <f aca="false">VLOOKUP(A110,$O$2:$R$503,4,0)</f>
        <v>64.9706396310845</v>
      </c>
      <c r="L110" s="140" t="n">
        <f aca="false">E110</f>
        <v>99.1</v>
      </c>
      <c r="M110" s="134" t="n">
        <f aca="false">L110-K110</f>
        <v>34.1293603689155</v>
      </c>
      <c r="N110" s="0" t="s">
        <v>877</v>
      </c>
      <c r="O110" s="0" t="str">
        <f aca="false">MID(N110,2,LEN(N110)-2)</f>
        <v>2_methyltetrahydrofuran</v>
      </c>
      <c r="P110" s="134" t="n">
        <v>-24.3920000891921</v>
      </c>
      <c r="Q110" s="134" t="n">
        <f aca="false">-0.298*P110</f>
        <v>7.26881602657925</v>
      </c>
      <c r="R110" s="134" t="n">
        <v>60.657358583986</v>
      </c>
    </row>
    <row r="111" customFormat="false" ht="16.15" hidden="false" customHeight="false" outlineLevel="0" collapsed="false">
      <c r="A111" s="153" t="s">
        <v>112</v>
      </c>
      <c r="B111" s="150" t="n">
        <v>-6.13</v>
      </c>
      <c r="C111" s="154" t="n">
        <v>-14.13</v>
      </c>
      <c r="D111" s="152" t="n">
        <v>8</v>
      </c>
      <c r="E111" s="155" t="n">
        <v>62.02</v>
      </c>
      <c r="F111" s="139"/>
      <c r="H111" s="140" t="n">
        <f aca="false">VLOOKUP(A111,$O$2:$Q$503,3,0)</f>
        <v>7.70165621870482</v>
      </c>
      <c r="I111" s="140" t="n">
        <f aca="false">D111</f>
        <v>8</v>
      </c>
      <c r="J111" s="140" t="n">
        <f aca="false">I111-H111</f>
        <v>0.298343781295181</v>
      </c>
      <c r="K111" s="141" t="n">
        <f aca="false">VLOOKUP(A111,$O$2:$R$503,4,0)</f>
        <v>53.6559065162926</v>
      </c>
      <c r="L111" s="140" t="n">
        <f aca="false">E111</f>
        <v>62.02</v>
      </c>
      <c r="M111" s="134" t="n">
        <f aca="false">L111-K111</f>
        <v>8.3640934837074</v>
      </c>
      <c r="N111" s="0" t="s">
        <v>878</v>
      </c>
      <c r="O111" s="0" t="str">
        <f aca="false">MID(N111,2,LEN(N111)-2)</f>
        <v>2_methylthiophene</v>
      </c>
      <c r="P111" s="134" t="n">
        <v>-23.5125569290875</v>
      </c>
      <c r="Q111" s="134" t="n">
        <f aca="false">-0.298*P111</f>
        <v>7.00674196486807</v>
      </c>
      <c r="R111" s="134" t="n">
        <v>51.6552300927914</v>
      </c>
    </row>
    <row r="112" customFormat="false" ht="15" hidden="false" customHeight="false" outlineLevel="0" collapsed="false">
      <c r="E112" s="156"/>
      <c r="F112" s="139"/>
      <c r="H112" s="140"/>
      <c r="J112" s="143" t="n">
        <f aca="false">SQRT(SUMSQ(J2:J111)/COUNTA(J2:J111))</f>
        <v>1.52284039859393</v>
      </c>
      <c r="K112" s="141"/>
      <c r="L112" s="140"/>
      <c r="M112" s="143" t="n">
        <f aca="false">SQRT(SUMSQ(M2:M111)/COUNTA(M2:M111))</f>
        <v>25.7960115527635</v>
      </c>
      <c r="N112" s="0" t="s">
        <v>879</v>
      </c>
      <c r="O112" s="0" t="str">
        <f aca="false">MID(N112,2,LEN(N112)-2)</f>
        <v>2_naphthol</v>
      </c>
      <c r="P112" s="134" t="n">
        <v>-29.060209585444</v>
      </c>
      <c r="Q112" s="134" t="n">
        <f aca="false">-0.298*P112</f>
        <v>8.65994245646231</v>
      </c>
      <c r="R112" s="134" t="n">
        <v>62.9680190500987</v>
      </c>
    </row>
    <row r="113" customFormat="false" ht="15" hidden="false" customHeight="false" outlineLevel="0" collapsed="false">
      <c r="B113" s="0"/>
      <c r="E113" s="0"/>
      <c r="F113" s="0"/>
      <c r="H113" s="14"/>
      <c r="I113" s="14"/>
      <c r="J113" s="14"/>
      <c r="N113" s="0" t="s">
        <v>880</v>
      </c>
      <c r="O113" s="0" t="str">
        <f aca="false">MID(N113,2,LEN(N113)-2)</f>
        <v>2_naphthylamine</v>
      </c>
      <c r="P113" s="134" t="n">
        <v>-28.7588924193809</v>
      </c>
      <c r="Q113" s="134" t="n">
        <f aca="false">-0.298*P113</f>
        <v>8.57014994097551</v>
      </c>
      <c r="R113" s="134" t="n">
        <v>62.9641236341398</v>
      </c>
    </row>
    <row r="114" customFormat="false" ht="15" hidden="false" customHeight="false" outlineLevel="0" collapsed="false">
      <c r="N114" s="0" t="s">
        <v>881</v>
      </c>
      <c r="O114" s="0" t="str">
        <f aca="false">MID(N114,2,LEN(N114)-2)</f>
        <v>2_nitroaniline</v>
      </c>
      <c r="P114" s="134" t="n">
        <v>-25.6815985095173</v>
      </c>
      <c r="Q114" s="134" t="n">
        <f aca="false">-0.298*P114</f>
        <v>7.65311635583616</v>
      </c>
      <c r="R114" s="134" t="n">
        <v>50.3731760492655</v>
      </c>
    </row>
    <row r="115" customFormat="false" ht="15" hidden="false" customHeight="false" outlineLevel="0" collapsed="false">
      <c r="N115" s="0" t="s">
        <v>882</v>
      </c>
      <c r="O115" s="0" t="str">
        <f aca="false">MID(N115,2,LEN(N115)-2)</f>
        <v>2_nitrophenol</v>
      </c>
      <c r="P115" s="134" t="n">
        <v>-25.5034099435073</v>
      </c>
      <c r="Q115" s="134" t="n">
        <f aca="false">-0.298*P115</f>
        <v>7.60001616316518</v>
      </c>
      <c r="R115" s="134" t="n">
        <v>45.5989773829081</v>
      </c>
    </row>
    <row r="116" customFormat="false" ht="15" hidden="false" customHeight="false" outlineLevel="0" collapsed="false">
      <c r="N116" s="0" t="s">
        <v>883</v>
      </c>
      <c r="O116" s="0" t="str">
        <f aca="false">MID(N116,2,LEN(N116)-2)</f>
        <v>2_nitropropane</v>
      </c>
      <c r="P116" s="134" t="n">
        <v>-22.7140931814183</v>
      </c>
      <c r="Q116" s="134" t="n">
        <f aca="false">-0.298*P116</f>
        <v>6.76879976806265</v>
      </c>
      <c r="R116" s="134" t="n">
        <v>48.57979808264</v>
      </c>
    </row>
    <row r="117" customFormat="false" ht="15" hidden="false" customHeight="false" outlineLevel="0" collapsed="false">
      <c r="N117" s="0" t="s">
        <v>884</v>
      </c>
      <c r="O117" s="0" t="str">
        <f aca="false">MID(N117,2,LEN(N117)-2)</f>
        <v>2_nitrotoluene</v>
      </c>
      <c r="P117" s="134" t="n">
        <v>-26.6436164902626</v>
      </c>
      <c r="Q117" s="134" t="n">
        <f aca="false">-0.298*P117</f>
        <v>7.93979771409826</v>
      </c>
      <c r="R117" s="134" t="n">
        <v>63.384556213711</v>
      </c>
    </row>
    <row r="118" customFormat="false" ht="15" hidden="false" customHeight="false" outlineLevel="0" collapsed="false">
      <c r="N118" s="0" t="s">
        <v>885</v>
      </c>
      <c r="O118" s="0" t="str">
        <f aca="false">MID(N118,2,LEN(N118)-2)</f>
        <v>2_phenylethanol</v>
      </c>
      <c r="P118" s="134" t="n">
        <v>-28.6459152522641</v>
      </c>
      <c r="Q118" s="134" t="n">
        <f aca="false">-0.298*P118</f>
        <v>8.5364827451747</v>
      </c>
      <c r="R118" s="134" t="n">
        <v>72.0336161436984</v>
      </c>
    </row>
    <row r="119" customFormat="false" ht="15" hidden="false" customHeight="false" outlineLevel="0" collapsed="false">
      <c r="N119" s="0" t="s">
        <v>886</v>
      </c>
      <c r="O119" s="0" t="str">
        <f aca="false">MID(N119,2,LEN(N119)-2)</f>
        <v>2_propoxyethanol</v>
      </c>
      <c r="P119" s="134" t="n">
        <v>-31.0374999486078</v>
      </c>
      <c r="Q119" s="134" t="n">
        <f aca="false">-0.298*P119</f>
        <v>9.24917498468512</v>
      </c>
      <c r="R119" s="134" t="n">
        <v>88.5728526774304</v>
      </c>
    </row>
    <row r="120" customFormat="false" ht="15" hidden="false" customHeight="false" outlineLevel="0" collapsed="false">
      <c r="N120" s="0" t="s">
        <v>887</v>
      </c>
      <c r="O120" s="0" t="str">
        <f aca="false">MID(N120,2,LEN(N120)-2)</f>
        <v>22_dimethylbutane</v>
      </c>
      <c r="P120" s="134" t="n">
        <v>-25.9898261749083</v>
      </c>
      <c r="Q120" s="134" t="n">
        <f aca="false">-0.298*P120</f>
        <v>7.74496820012267</v>
      </c>
      <c r="R120" s="134" t="n">
        <v>62.8391758613294</v>
      </c>
    </row>
    <row r="121" customFormat="false" ht="15" hidden="false" customHeight="false" outlineLevel="0" collapsed="false">
      <c r="N121" s="0" t="s">
        <v>888</v>
      </c>
      <c r="O121" s="0" t="str">
        <f aca="false">MID(N121,2,LEN(N121)-2)</f>
        <v>22_dimethylpentane</v>
      </c>
      <c r="P121" s="134" t="n">
        <v>-28.575689948227</v>
      </c>
      <c r="Q121" s="134" t="n">
        <f aca="false">-0.298*P121</f>
        <v>8.51555560457165</v>
      </c>
      <c r="R121" s="134" t="n">
        <v>73.5107761776108</v>
      </c>
    </row>
    <row r="122" customFormat="false" ht="15" hidden="false" customHeight="false" outlineLevel="0" collapsed="false">
      <c r="N122" s="0" t="s">
        <v>889</v>
      </c>
      <c r="O122" s="0" t="str">
        <f aca="false">MID(N122,2,LEN(N122)-2)</f>
        <v>22_dimethylpropane</v>
      </c>
      <c r="P122" s="134" t="n">
        <v>-24.1417733956379</v>
      </c>
      <c r="Q122" s="134" t="n">
        <f aca="false">-0.298*P122</f>
        <v>7.19424847190009</v>
      </c>
      <c r="R122" s="134" t="n">
        <v>55.2187910465883</v>
      </c>
    </row>
    <row r="123" customFormat="false" ht="15" hidden="false" customHeight="false" outlineLevel="0" collapsed="false">
      <c r="N123" s="0" t="s">
        <v>890</v>
      </c>
      <c r="O123" s="0" t="str">
        <f aca="false">MID(N123,2,LEN(N123)-2)</f>
        <v>222_trifluoroethanol</v>
      </c>
      <c r="P123" s="134" t="n">
        <v>-21.2355643520759</v>
      </c>
      <c r="Q123" s="134" t="n">
        <f aca="false">-0.298*P123</f>
        <v>6.32819817691862</v>
      </c>
      <c r="R123" s="134" t="n">
        <v>24.7235139764663</v>
      </c>
    </row>
    <row r="124" customFormat="false" ht="15" hidden="false" customHeight="false" outlineLevel="0" collapsed="false">
      <c r="N124" s="0" t="s">
        <v>891</v>
      </c>
      <c r="O124" s="0" t="str">
        <f aca="false">MID(N124,2,LEN(N124)-2)</f>
        <v>224_trimethylpentane</v>
      </c>
      <c r="P124" s="134" t="n">
        <v>-29.5876620332172</v>
      </c>
      <c r="Q124" s="134" t="n">
        <f aca="false">-0.298*P124</f>
        <v>8.81712328589873</v>
      </c>
      <c r="R124" s="134" t="n">
        <v>77.707684248257</v>
      </c>
    </row>
    <row r="125" customFormat="false" ht="15" hidden="false" customHeight="false" outlineLevel="0" collapsed="false">
      <c r="N125" s="0" t="s">
        <v>892</v>
      </c>
      <c r="O125" s="0" t="str">
        <f aca="false">MID(N125,2,LEN(N125)-2)</f>
        <v>225_trimethylhexane</v>
      </c>
      <c r="P125" s="134" t="n">
        <v>-32.3301208767111</v>
      </c>
      <c r="Q125" s="134" t="n">
        <f aca="false">-0.298*P125</f>
        <v>9.63437602125991</v>
      </c>
      <c r="R125" s="134" t="n">
        <v>89.027198055429</v>
      </c>
    </row>
    <row r="126" customFormat="false" ht="15" hidden="false" customHeight="false" outlineLevel="0" collapsed="false">
      <c r="N126" s="0" t="s">
        <v>893</v>
      </c>
      <c r="O126" s="0" t="str">
        <f aca="false">MID(N126,2,LEN(N126)-2)</f>
        <v>23_dimethylbuta_13_diene</v>
      </c>
      <c r="P126" s="134" t="n">
        <v>-24.9356779251722</v>
      </c>
      <c r="Q126" s="134" t="n">
        <f aca="false">-0.298*P126</f>
        <v>7.43083202170132</v>
      </c>
      <c r="R126" s="134" t="n">
        <v>58.0696867033511</v>
      </c>
    </row>
    <row r="127" customFormat="false" ht="15" hidden="false" customHeight="false" outlineLevel="0" collapsed="false">
      <c r="N127" s="0" t="s">
        <v>894</v>
      </c>
      <c r="O127" s="0" t="str">
        <f aca="false">MID(N127,2,LEN(N127)-2)</f>
        <v>23_dimethylbutane</v>
      </c>
      <c r="P127" s="134" t="n">
        <v>-26.1122884309588</v>
      </c>
      <c r="Q127" s="134" t="n">
        <f aca="false">-0.298*P127</f>
        <v>7.78146195242572</v>
      </c>
      <c r="R127" s="134" t="n">
        <v>63.3296040651974</v>
      </c>
    </row>
    <row r="128" customFormat="false" ht="15" hidden="false" customHeight="false" outlineLevel="0" collapsed="false">
      <c r="N128" s="0" t="s">
        <v>895</v>
      </c>
      <c r="O128" s="0" t="str">
        <f aca="false">MID(N128,2,LEN(N128)-2)</f>
        <v>23_dimethylnaphthalene</v>
      </c>
      <c r="P128" s="134" t="n">
        <v>-32.0252702977001</v>
      </c>
      <c r="Q128" s="134" t="n">
        <f aca="false">-0.298*P128</f>
        <v>9.54353054871463</v>
      </c>
      <c r="R128" s="134" t="n">
        <v>86.4161005072928</v>
      </c>
    </row>
    <row r="129" customFormat="false" ht="15" hidden="false" customHeight="false" outlineLevel="0" collapsed="false">
      <c r="N129" s="0" t="s">
        <v>896</v>
      </c>
      <c r="O129" s="0" t="str">
        <f aca="false">MID(N129,2,LEN(N129)-2)</f>
        <v>23_dimethylpentane</v>
      </c>
      <c r="P129" s="134" t="n">
        <v>-28.2174892248968</v>
      </c>
      <c r="Q129" s="134" t="n">
        <f aca="false">-0.298*P129</f>
        <v>8.40881178901925</v>
      </c>
      <c r="R129" s="134" t="n">
        <v>72.0375560014581</v>
      </c>
    </row>
    <row r="130" customFormat="false" ht="15" hidden="false" customHeight="false" outlineLevel="0" collapsed="false">
      <c r="N130" s="0" t="s">
        <v>897</v>
      </c>
      <c r="O130" s="0" t="str">
        <f aca="false">MID(N130,2,LEN(N130)-2)</f>
        <v>23_dimethylphenol</v>
      </c>
      <c r="P130" s="134" t="n">
        <v>-27.5072512983905</v>
      </c>
      <c r="Q130" s="134" t="n">
        <f aca="false">-0.298*P130</f>
        <v>8.19716088692037</v>
      </c>
      <c r="R130" s="134" t="n">
        <v>60.6966402279976</v>
      </c>
    </row>
    <row r="131" customFormat="false" ht="15" hidden="false" customHeight="false" outlineLevel="0" collapsed="false">
      <c r="N131" s="0" t="s">
        <v>898</v>
      </c>
      <c r="O131" s="0" t="str">
        <f aca="false">MID(N131,2,LEN(N131)-2)</f>
        <v>23_dimethylpyridine</v>
      </c>
      <c r="P131" s="134" t="n">
        <v>-27.2221752314745</v>
      </c>
      <c r="Q131" s="134" t="n">
        <f aca="false">-0.298*P131</f>
        <v>8.1122082189794</v>
      </c>
      <c r="R131" s="134" t="n">
        <v>74.6848230149175</v>
      </c>
    </row>
    <row r="132" customFormat="false" ht="15" hidden="false" customHeight="false" outlineLevel="0" collapsed="false">
      <c r="N132" s="0" t="s">
        <v>899</v>
      </c>
      <c r="O132" s="0" t="str">
        <f aca="false">MID(N132,2,LEN(N132)-2)</f>
        <v>234_trimethylpentane</v>
      </c>
      <c r="P132" s="134" t="n">
        <v>-29.7682422224175</v>
      </c>
      <c r="Q132" s="134" t="n">
        <f aca="false">-0.298*P132</f>
        <v>8.87093618228041</v>
      </c>
      <c r="R132" s="134" t="n">
        <v>78.4528478395485</v>
      </c>
    </row>
    <row r="133" customFormat="false" ht="15" hidden="false" customHeight="false" outlineLevel="0" collapsed="false">
      <c r="N133" s="0" t="s">
        <v>900</v>
      </c>
      <c r="O133" s="0" t="str">
        <f aca="false">MID(N133,2,LEN(N133)-2)</f>
        <v>24_dimethylpentan_3_one</v>
      </c>
      <c r="P133" s="134" t="n">
        <v>-30.6624961498643</v>
      </c>
      <c r="Q133" s="134" t="n">
        <f aca="false">-0.298*P133</f>
        <v>9.13742385265956</v>
      </c>
      <c r="R133" s="134" t="n">
        <v>94.9079732097015</v>
      </c>
    </row>
    <row r="134" customFormat="false" ht="15" hidden="false" customHeight="false" outlineLevel="0" collapsed="false">
      <c r="N134" s="0" t="s">
        <v>901</v>
      </c>
      <c r="O134" s="0" t="str">
        <f aca="false">MID(N134,2,LEN(N134)-2)</f>
        <v>24_dimethylpentane</v>
      </c>
      <c r="P134" s="134" t="n">
        <v>-27.8893462629353</v>
      </c>
      <c r="Q134" s="134" t="n">
        <f aca="false">-0.298*P134</f>
        <v>8.31102518635472</v>
      </c>
      <c r="R134" s="134" t="n">
        <v>70.677462310939</v>
      </c>
    </row>
    <row r="135" customFormat="false" ht="15" hidden="false" customHeight="false" outlineLevel="0" collapsed="false">
      <c r="N135" s="0" t="s">
        <v>902</v>
      </c>
      <c r="O135" s="0" t="str">
        <f aca="false">MID(N135,2,LEN(N135)-2)</f>
        <v>24_dimethylphenol</v>
      </c>
      <c r="P135" s="134" t="n">
        <v>-28.0897469520119</v>
      </c>
      <c r="Q135" s="134" t="n">
        <f aca="false">-0.298*P135</f>
        <v>8.37074459169955</v>
      </c>
      <c r="R135" s="134" t="n">
        <v>63.1454996335684</v>
      </c>
    </row>
    <row r="136" customFormat="false" ht="15" hidden="false" customHeight="false" outlineLevel="0" collapsed="false">
      <c r="N136" s="0" t="s">
        <v>903</v>
      </c>
      <c r="O136" s="0" t="str">
        <f aca="false">MID(N136,2,LEN(N136)-2)</f>
        <v>24_dimethylpyridine</v>
      </c>
      <c r="P136" s="134" t="n">
        <v>-27.8270430644769</v>
      </c>
      <c r="Q136" s="134" t="n">
        <f aca="false">-0.298*P136</f>
        <v>8.29245883321412</v>
      </c>
      <c r="R136" s="134" t="n">
        <v>77.5379721881325</v>
      </c>
    </row>
    <row r="137" customFormat="false" ht="15" hidden="false" customHeight="false" outlineLevel="0" collapsed="false">
      <c r="N137" s="0" t="s">
        <v>904</v>
      </c>
      <c r="O137" s="0" t="str">
        <f aca="false">MID(N137,2,LEN(N137)-2)</f>
        <v>25_dimethylphenol</v>
      </c>
      <c r="P137" s="134" t="n">
        <v>-27.8641843661901</v>
      </c>
      <c r="Q137" s="134" t="n">
        <f aca="false">-0.298*P137</f>
        <v>8.30352694112465</v>
      </c>
      <c r="R137" s="134" t="n">
        <v>67.5785239682053</v>
      </c>
    </row>
    <row r="138" customFormat="false" ht="15" hidden="false" customHeight="false" outlineLevel="0" collapsed="false">
      <c r="N138" s="0" t="s">
        <v>905</v>
      </c>
      <c r="O138" s="0" t="str">
        <f aca="false">MID(N138,2,LEN(N138)-2)</f>
        <v>25_dimethylpyridine</v>
      </c>
      <c r="P138" s="134" t="n">
        <v>-27.9173395770604</v>
      </c>
      <c r="Q138" s="134" t="n">
        <f aca="false">-0.298*P138</f>
        <v>8.319367193964</v>
      </c>
      <c r="R138" s="134" t="n">
        <v>78.1131257496243</v>
      </c>
    </row>
    <row r="139" customFormat="false" ht="15" hidden="false" customHeight="false" outlineLevel="0" collapsed="false">
      <c r="N139" s="0" t="s">
        <v>906</v>
      </c>
      <c r="O139" s="0" t="str">
        <f aca="false">MID(N139,2,LEN(N139)-2)</f>
        <v>25_dimethyltetrahydrofuran</v>
      </c>
      <c r="P139" s="134" t="n">
        <v>-27.373387706833</v>
      </c>
      <c r="Q139" s="134" t="n">
        <f aca="false">-0.298*P139</f>
        <v>8.15726953663623</v>
      </c>
      <c r="R139" s="134" t="n">
        <v>73.9127994569004</v>
      </c>
    </row>
    <row r="140" customFormat="false" ht="15" hidden="false" customHeight="false" outlineLevel="0" collapsed="false">
      <c r="N140" s="0" t="s">
        <v>907</v>
      </c>
      <c r="O140" s="0" t="str">
        <f aca="false">MID(N140,2,LEN(N140)-2)</f>
        <v>26_dimethylaniline</v>
      </c>
      <c r="P140" s="134" t="n">
        <v>-27.7906300226536</v>
      </c>
      <c r="Q140" s="134" t="n">
        <f aca="false">-0.298*P140</f>
        <v>8.28160774675077</v>
      </c>
      <c r="R140" s="134" t="n">
        <v>66.4663957019029</v>
      </c>
    </row>
    <row r="141" customFormat="false" ht="15" hidden="false" customHeight="false" outlineLevel="0" collapsed="false">
      <c r="N141" s="0" t="s">
        <v>908</v>
      </c>
      <c r="O141" s="0" t="str">
        <f aca="false">MID(N141,2,LEN(N141)-2)</f>
        <v>26_dimethylnaphthalene</v>
      </c>
      <c r="P141" s="134" t="n">
        <v>-32.6824868790332</v>
      </c>
      <c r="Q141" s="134" t="n">
        <f aca="false">-0.298*P141</f>
        <v>9.73938108995189</v>
      </c>
      <c r="R141" s="134" t="n">
        <v>89.0787492792875</v>
      </c>
    </row>
    <row r="142" customFormat="false" ht="15" hidden="false" customHeight="false" outlineLevel="0" collapsed="false">
      <c r="N142" s="0" t="s">
        <v>909</v>
      </c>
      <c r="O142" s="0" t="str">
        <f aca="false">MID(N142,2,LEN(N142)-2)</f>
        <v>26_dimethylphenol</v>
      </c>
      <c r="P142" s="134" t="n">
        <v>-27.5723335381709</v>
      </c>
      <c r="Q142" s="134" t="n">
        <f aca="false">-0.298*P142</f>
        <v>8.21655539437493</v>
      </c>
      <c r="R142" s="134" t="n">
        <v>65.7139810211729</v>
      </c>
    </row>
    <row r="143" customFormat="false" ht="15" hidden="false" customHeight="false" outlineLevel="0" collapsed="false">
      <c r="N143" s="0" t="s">
        <v>910</v>
      </c>
      <c r="O143" s="0" t="str">
        <f aca="false">MID(N143,2,LEN(N143)-2)</f>
        <v>26_dimethylpyridine</v>
      </c>
      <c r="P143" s="134" t="n">
        <v>-28.0226528420617</v>
      </c>
      <c r="Q143" s="134" t="n">
        <f aca="false">-0.298*P143</f>
        <v>8.35075054693439</v>
      </c>
      <c r="R143" s="134" t="n">
        <v>77.8469427966589</v>
      </c>
    </row>
    <row r="144" customFormat="false" ht="15" hidden="false" customHeight="false" outlineLevel="0" collapsed="false">
      <c r="N144" s="0" t="s">
        <v>911</v>
      </c>
      <c r="O144" s="0" t="str">
        <f aca="false">MID(N144,2,LEN(N144)-2)</f>
        <v>3_acetylpyridine</v>
      </c>
      <c r="P144" s="134" t="n">
        <v>-27.6605956369118</v>
      </c>
      <c r="Q144" s="134" t="n">
        <f aca="false">-0.298*P144</f>
        <v>8.24285749979972</v>
      </c>
      <c r="R144" s="134" t="n">
        <v>80.338593317064</v>
      </c>
    </row>
    <row r="145" customFormat="false" ht="15" hidden="false" customHeight="false" outlineLevel="0" collapsed="false">
      <c r="N145" s="0" t="s">
        <v>912</v>
      </c>
      <c r="O145" s="0" t="str">
        <f aca="false">MID(N145,2,LEN(N145)-2)</f>
        <v>3_chloroaniline</v>
      </c>
      <c r="P145" s="134" t="n">
        <v>-25.0427178040336</v>
      </c>
      <c r="Q145" s="134" t="n">
        <f aca="false">-0.298*P145</f>
        <v>7.46272990560201</v>
      </c>
      <c r="R145" s="134" t="n">
        <v>46.9038180966541</v>
      </c>
    </row>
    <row r="146" customFormat="false" ht="15" hidden="false" customHeight="false" outlineLevel="0" collapsed="false">
      <c r="N146" s="0" t="s">
        <v>913</v>
      </c>
      <c r="O146" s="0" t="str">
        <f aca="false">MID(N146,2,LEN(N146)-2)</f>
        <v>3_chlorophenol</v>
      </c>
      <c r="P146" s="134" t="n">
        <v>-25.0317173128647</v>
      </c>
      <c r="Q146" s="134" t="n">
        <f aca="false">-0.298*P146</f>
        <v>7.45945175923368</v>
      </c>
      <c r="R146" s="134" t="n">
        <v>46.931065094856</v>
      </c>
    </row>
    <row r="147" customFormat="false" ht="15" hidden="false" customHeight="false" outlineLevel="0" collapsed="false">
      <c r="N147" s="0" t="s">
        <v>914</v>
      </c>
      <c r="O147" s="0" t="str">
        <f aca="false">MID(N147,2,LEN(N147)-2)</f>
        <v>3_chloroprop_1_ene</v>
      </c>
      <c r="P147" s="134" t="n">
        <v>-20.7317875909176</v>
      </c>
      <c r="Q147" s="134" t="n">
        <f aca="false">-0.298*P147</f>
        <v>6.17807270209345</v>
      </c>
      <c r="R147" s="134" t="n">
        <v>39.6199157193001</v>
      </c>
    </row>
    <row r="148" customFormat="false" ht="15" hidden="false" customHeight="false" outlineLevel="0" collapsed="false">
      <c r="N148" s="0" t="s">
        <v>915</v>
      </c>
      <c r="O148" s="0" t="str">
        <f aca="false">MID(N148,2,LEN(N148)-2)</f>
        <v>3_chloropyridine</v>
      </c>
      <c r="P148" s="134" t="n">
        <v>-23.6547630565089</v>
      </c>
      <c r="Q148" s="134" t="n">
        <f aca="false">-0.298*P148</f>
        <v>7.04911939083965</v>
      </c>
      <c r="R148" s="134" t="n">
        <v>56.1681846067913</v>
      </c>
    </row>
    <row r="149" customFormat="false" ht="15" hidden="false" customHeight="false" outlineLevel="0" collapsed="false">
      <c r="N149" s="0" t="s">
        <v>916</v>
      </c>
      <c r="O149" s="0" t="str">
        <f aca="false">MID(N149,2,LEN(N149)-2)</f>
        <v>3_cyanophenol</v>
      </c>
      <c r="P149" s="134" t="n">
        <v>-25.8925541961283</v>
      </c>
      <c r="Q149" s="134" t="n">
        <f aca="false">-0.298*P149</f>
        <v>7.71598115044623</v>
      </c>
      <c r="R149" s="134" t="n">
        <v>49.4870895638247</v>
      </c>
    </row>
    <row r="150" customFormat="false" ht="15" hidden="false" customHeight="false" outlineLevel="0" collapsed="false">
      <c r="N150" s="0" t="s">
        <v>917</v>
      </c>
      <c r="O150" s="0" t="str">
        <f aca="false">MID(N150,2,LEN(N150)-2)</f>
        <v>3_cyanopyridine</v>
      </c>
      <c r="P150" s="134" t="n">
        <v>-24.457548621742</v>
      </c>
      <c r="Q150" s="134" t="n">
        <f aca="false">-0.298*P150</f>
        <v>7.28834948927912</v>
      </c>
      <c r="R150" s="134" t="n">
        <v>57.8619585394529</v>
      </c>
    </row>
    <row r="151" customFormat="false" ht="15" hidden="false" customHeight="false" outlineLevel="0" collapsed="false">
      <c r="N151" s="0" t="s">
        <v>918</v>
      </c>
      <c r="O151" s="0" t="str">
        <f aca="false">MID(N151,2,LEN(N151)-2)</f>
        <v>3_ethylphenol</v>
      </c>
      <c r="P151" s="134" t="n">
        <v>-28.2528899614296</v>
      </c>
      <c r="Q151" s="134" t="n">
        <f aca="false">-0.298*P151</f>
        <v>8.41936120850602</v>
      </c>
      <c r="R151" s="134" t="n">
        <v>64.2688874533136</v>
      </c>
    </row>
    <row r="152" customFormat="false" ht="15" hidden="false" customHeight="false" outlineLevel="0" collapsed="false">
      <c r="N152" s="0" t="s">
        <v>919</v>
      </c>
      <c r="O152" s="0" t="str">
        <f aca="false">MID(N152,2,LEN(N152)-2)</f>
        <v>3_ethylpyridine</v>
      </c>
      <c r="P152" s="134" t="n">
        <v>-27.2933582641051</v>
      </c>
      <c r="Q152" s="134" t="n">
        <f aca="false">-0.298*P152</f>
        <v>8.13342076270332</v>
      </c>
      <c r="R152" s="134" t="n">
        <v>73.8071327881487</v>
      </c>
    </row>
    <row r="153" customFormat="false" ht="15" hidden="false" customHeight="false" outlineLevel="0" collapsed="false">
      <c r="N153" s="0" t="s">
        <v>920</v>
      </c>
      <c r="O153" s="0" t="str">
        <f aca="false">MID(N153,2,LEN(N153)-2)</f>
        <v>3_formylpyridine</v>
      </c>
      <c r="P153" s="134" t="n">
        <v>-24.952726642049</v>
      </c>
      <c r="Q153" s="134" t="n">
        <f aca="false">-0.298*P153</f>
        <v>7.4359125393306</v>
      </c>
      <c r="R153" s="134" t="n">
        <v>67.0036854399975</v>
      </c>
    </row>
    <row r="154" customFormat="false" ht="15" hidden="false" customHeight="false" outlineLevel="0" collapsed="false">
      <c r="N154" s="0" t="s">
        <v>921</v>
      </c>
      <c r="O154" s="0" t="str">
        <f aca="false">MID(N154,2,LEN(N154)-2)</f>
        <v>3_hydroxybenzaldehyde</v>
      </c>
      <c r="P154" s="134" t="n">
        <v>-26.1542589684971</v>
      </c>
      <c r="Q154" s="134" t="n">
        <f aca="false">-0.298*P154</f>
        <v>7.79396917261214</v>
      </c>
      <c r="R154" s="134" t="n">
        <v>59.3994758824778</v>
      </c>
    </row>
    <row r="155" customFormat="false" ht="15" hidden="false" customHeight="false" outlineLevel="0" collapsed="false">
      <c r="N155" s="0" t="s">
        <v>922</v>
      </c>
      <c r="O155" s="0" t="str">
        <f aca="false">MID(N155,2,LEN(N155)-2)</f>
        <v>3_methoxyaniline</v>
      </c>
      <c r="P155" s="134" t="n">
        <v>-26.8435752559529</v>
      </c>
      <c r="Q155" s="134" t="n">
        <f aca="false">-0.298*P155</f>
        <v>7.99938542627396</v>
      </c>
      <c r="R155" s="134" t="n">
        <v>56.9799562211271</v>
      </c>
    </row>
    <row r="156" customFormat="false" ht="15" hidden="false" customHeight="false" outlineLevel="0" collapsed="false">
      <c r="N156" s="0" t="s">
        <v>923</v>
      </c>
      <c r="O156" s="0" t="str">
        <f aca="false">MID(N156,2,LEN(N156)-2)</f>
        <v>3_methoxyphenol</v>
      </c>
      <c r="P156" s="134" t="n">
        <v>-26.792384686622</v>
      </c>
      <c r="Q156" s="134" t="n">
        <f aca="false">-0.298*P156</f>
        <v>7.98413063661336</v>
      </c>
      <c r="R156" s="134" t="n">
        <v>55.9051146820766</v>
      </c>
    </row>
    <row r="157" customFormat="false" ht="15" hidden="false" customHeight="false" outlineLevel="0" collapsed="false">
      <c r="N157" s="0" t="s">
        <v>924</v>
      </c>
      <c r="O157" s="0" t="str">
        <f aca="false">MID(N157,2,LEN(N157)-2)</f>
        <v>3_methyl_1h_indole</v>
      </c>
      <c r="P157" s="134" t="n">
        <v>-28.0745517437708</v>
      </c>
      <c r="Q157" s="134" t="n">
        <f aca="false">-0.298*P157</f>
        <v>8.3662164196437</v>
      </c>
      <c r="R157" s="134" t="n">
        <v>64.9706396310845</v>
      </c>
    </row>
    <row r="158" customFormat="false" ht="15" hidden="false" customHeight="false" outlineLevel="0" collapsed="false">
      <c r="N158" s="0" t="s">
        <v>925</v>
      </c>
      <c r="O158" s="0" t="str">
        <f aca="false">MID(N158,2,LEN(N158)-2)</f>
        <v>3_methyl_but_1_ene</v>
      </c>
      <c r="P158" s="134" t="n">
        <v>-24.202820733227</v>
      </c>
      <c r="Q158" s="134" t="n">
        <f aca="false">-0.298*P158</f>
        <v>7.21244057850165</v>
      </c>
      <c r="R158" s="134" t="n">
        <v>55.2206109914962</v>
      </c>
    </row>
    <row r="159" customFormat="false" ht="15" hidden="false" customHeight="false" outlineLevel="0" collapsed="false">
      <c r="N159" s="0" t="s">
        <v>926</v>
      </c>
      <c r="O159" s="0" t="str">
        <f aca="false">MID(N159,2,LEN(N159)-2)</f>
        <v>3_methylbut_1_ene</v>
      </c>
      <c r="P159" s="134" t="n">
        <v>-24.2028207250369</v>
      </c>
      <c r="Q159" s="134" t="n">
        <f aca="false">-0.298*P159</f>
        <v>7.212440576061</v>
      </c>
      <c r="R159" s="134" t="n">
        <v>55.2206238097482</v>
      </c>
    </row>
    <row r="160" customFormat="false" ht="15" hidden="false" customHeight="false" outlineLevel="0" collapsed="false">
      <c r="N160" s="0" t="s">
        <v>927</v>
      </c>
      <c r="O160" s="0" t="str">
        <f aca="false">MID(N160,2,LEN(N160)-2)</f>
        <v>3_methylbutan_1_ol</v>
      </c>
      <c r="P160" s="134" t="n">
        <v>-27.8202026107596</v>
      </c>
      <c r="Q160" s="134" t="n">
        <f aca="false">-0.298*P160</f>
        <v>8.29042037800636</v>
      </c>
      <c r="R160" s="134" t="n">
        <v>56.5971264685758</v>
      </c>
    </row>
    <row r="161" customFormat="false" ht="15" hidden="false" customHeight="false" outlineLevel="0" collapsed="false">
      <c r="N161" s="0" t="s">
        <v>928</v>
      </c>
      <c r="O161" s="0" t="str">
        <f aca="false">MID(N161,2,LEN(N161)-2)</f>
        <v>3_methylbutan_2_one</v>
      </c>
      <c r="P161" s="134" t="n">
        <v>-26.1104314972707</v>
      </c>
      <c r="Q161" s="134" t="n">
        <f aca="false">-0.298*P161</f>
        <v>7.78090858618667</v>
      </c>
      <c r="R161" s="134" t="n">
        <v>73.4181460041387</v>
      </c>
    </row>
    <row r="162" customFormat="false" ht="15" hidden="false" customHeight="false" outlineLevel="0" collapsed="false">
      <c r="N162" s="0" t="s">
        <v>929</v>
      </c>
      <c r="O162" s="0" t="str">
        <f aca="false">MID(N162,2,LEN(N162)-2)</f>
        <v>3_methylbutanoic_acid</v>
      </c>
      <c r="P162" s="134" t="n">
        <v>-27.5655577780531</v>
      </c>
      <c r="Q162" s="134" t="n">
        <f aca="false">-0.298*P162</f>
        <v>8.21453621785982</v>
      </c>
      <c r="R162" s="134" t="n">
        <v>61.862987614988</v>
      </c>
    </row>
    <row r="163" customFormat="false" ht="15" hidden="false" customHeight="false" outlineLevel="0" collapsed="false">
      <c r="N163" s="0" t="s">
        <v>930</v>
      </c>
      <c r="O163" s="0" t="str">
        <f aca="false">MID(N163,2,LEN(N163)-2)</f>
        <v>3_methylheptane</v>
      </c>
      <c r="P163" s="134" t="n">
        <v>-31.8320409579189</v>
      </c>
      <c r="Q163" s="134" t="n">
        <f aca="false">-0.298*P163</f>
        <v>9.48594820545983</v>
      </c>
      <c r="R163" s="134" t="n">
        <v>86.9801574909613</v>
      </c>
    </row>
    <row r="164" customFormat="false" ht="15" hidden="false" customHeight="false" outlineLevel="0" collapsed="false">
      <c r="N164" s="0" t="s">
        <v>931</v>
      </c>
      <c r="O164" s="0" t="str">
        <f aca="false">MID(N164,2,LEN(N164)-2)</f>
        <v>3_methylhexane</v>
      </c>
      <c r="P164" s="134" t="n">
        <v>-28.8893764087281</v>
      </c>
      <c r="Q164" s="134" t="n">
        <f aca="false">-0.298*P164</f>
        <v>8.60903416980097</v>
      </c>
      <c r="R164" s="134" t="n">
        <v>74.8187295267784</v>
      </c>
    </row>
    <row r="165" customFormat="false" ht="15" hidden="false" customHeight="false" outlineLevel="0" collapsed="false">
      <c r="N165" s="0" t="s">
        <v>932</v>
      </c>
      <c r="O165" s="0" t="str">
        <f aca="false">MID(N165,2,LEN(N165)-2)</f>
        <v>3_methylpentane</v>
      </c>
      <c r="P165" s="134" t="n">
        <v>-26.7564109591294</v>
      </c>
      <c r="Q165" s="134" t="n">
        <f aca="false">-0.298*P165</f>
        <v>7.97341046582056</v>
      </c>
      <c r="R165" s="134" t="n">
        <v>65.9963868089287</v>
      </c>
    </row>
    <row r="166" customFormat="false" ht="15" hidden="false" customHeight="false" outlineLevel="0" collapsed="false">
      <c r="N166" s="0" t="s">
        <v>933</v>
      </c>
      <c r="O166" s="0" t="str">
        <f aca="false">MID(N166,2,LEN(N166)-2)</f>
        <v>3_methylpyridine</v>
      </c>
      <c r="P166" s="134" t="n">
        <v>-24.8513633953407</v>
      </c>
      <c r="Q166" s="134" t="n">
        <f aca="false">-0.298*P166</f>
        <v>7.40570629181153</v>
      </c>
      <c r="R166" s="134" t="n">
        <v>63.6116756830225</v>
      </c>
    </row>
    <row r="167" customFormat="false" ht="15" hidden="false" customHeight="false" outlineLevel="0" collapsed="false">
      <c r="N167" s="0" t="s">
        <v>934</v>
      </c>
      <c r="O167" s="0" t="str">
        <f aca="false">MID(N167,2,LEN(N167)-2)</f>
        <v>3_nitroaniline</v>
      </c>
      <c r="P167" s="134" t="n">
        <v>-26.5031974337546</v>
      </c>
      <c r="Q167" s="134" t="n">
        <f aca="false">-0.298*P167</f>
        <v>7.89795283525887</v>
      </c>
      <c r="R167" s="134" t="n">
        <v>48.5269312270096</v>
      </c>
    </row>
    <row r="168" customFormat="false" ht="15" hidden="false" customHeight="false" outlineLevel="0" collapsed="false">
      <c r="N168" s="0" t="s">
        <v>935</v>
      </c>
      <c r="O168" s="0" t="str">
        <f aca="false">MID(N168,2,LEN(N168)-2)</f>
        <v>3_nitrophenol</v>
      </c>
      <c r="P168" s="134" t="n">
        <v>-25.7443175887604</v>
      </c>
      <c r="Q168" s="134" t="n">
        <f aca="false">-0.298*P168</f>
        <v>7.6718066414506</v>
      </c>
      <c r="R168" s="134" t="n">
        <v>47.2489316855781</v>
      </c>
    </row>
    <row r="169" customFormat="false" ht="15" hidden="false" customHeight="false" outlineLevel="0" collapsed="false">
      <c r="N169" s="0" t="s">
        <v>936</v>
      </c>
      <c r="O169" s="0" t="str">
        <f aca="false">MID(N169,2,LEN(N169)-2)</f>
        <v>3_nitrotoluene</v>
      </c>
      <c r="P169" s="134" t="n">
        <v>-27.3741474635285</v>
      </c>
      <c r="Q169" s="134" t="n">
        <f aca="false">-0.298*P169</f>
        <v>8.15749594413149</v>
      </c>
      <c r="R169" s="134" t="n">
        <v>66.3824936500225</v>
      </c>
    </row>
    <row r="170" customFormat="false" ht="15" hidden="false" customHeight="false" outlineLevel="0" collapsed="false">
      <c r="N170" s="0" t="s">
        <v>937</v>
      </c>
      <c r="O170" s="0" t="str">
        <f aca="false">MID(N170,2,LEN(N170)-2)</f>
        <v>3_phenylpropanol</v>
      </c>
      <c r="P170" s="134" t="n">
        <v>-30.7938112830668</v>
      </c>
      <c r="Q170" s="134" t="n">
        <f aca="false">-0.298*P170</f>
        <v>9.17655576235391</v>
      </c>
      <c r="R170" s="134" t="n">
        <v>82.7681814413592</v>
      </c>
    </row>
    <row r="171" customFormat="false" ht="15" hidden="false" customHeight="false" outlineLevel="0" collapsed="false">
      <c r="N171" s="0" t="s">
        <v>938</v>
      </c>
      <c r="O171" s="0" t="str">
        <f aca="false">MID(N171,2,LEN(N171)-2)</f>
        <v>33_dimethylbutan_2_one</v>
      </c>
      <c r="P171" s="134" t="n">
        <v>-27.371387319935</v>
      </c>
      <c r="Q171" s="134" t="n">
        <f aca="false">-0.298*P171</f>
        <v>8.15667342134063</v>
      </c>
      <c r="R171" s="134" t="n">
        <v>78.3557034231085</v>
      </c>
    </row>
    <row r="172" customFormat="false" ht="15" hidden="false" customHeight="false" outlineLevel="0" collapsed="false">
      <c r="N172" s="0" t="s">
        <v>939</v>
      </c>
      <c r="O172" s="0" t="str">
        <f aca="false">MID(N172,2,LEN(N172)-2)</f>
        <v>33_dimethylpentane</v>
      </c>
      <c r="P172" s="134" t="n">
        <v>-27.7896705865104</v>
      </c>
      <c r="Q172" s="134" t="n">
        <f aca="false">-0.298*P172</f>
        <v>8.2813218347801</v>
      </c>
      <c r="R172" s="134" t="n">
        <v>70.2829384535927</v>
      </c>
    </row>
    <row r="173" customFormat="false" ht="15" hidden="false" customHeight="false" outlineLevel="0" collapsed="false">
      <c r="N173" s="0" t="s">
        <v>940</v>
      </c>
      <c r="O173" s="0" t="str">
        <f aca="false">MID(N173,2,LEN(N173)-2)</f>
        <v>333_trimethoxypropionitrile</v>
      </c>
      <c r="P173" s="134" t="n">
        <v>-29.8256998975768</v>
      </c>
      <c r="Q173" s="134" t="n">
        <f aca="false">-0.298*P173</f>
        <v>8.88805856947789</v>
      </c>
      <c r="R173" s="134" t="n">
        <v>80.4098185435433</v>
      </c>
    </row>
    <row r="174" customFormat="false" ht="15" hidden="false" customHeight="false" outlineLevel="0" collapsed="false">
      <c r="N174" s="0" t="s">
        <v>941</v>
      </c>
      <c r="O174" s="0" t="str">
        <f aca="false">MID(N174,2,LEN(N174)-2)</f>
        <v>34_dimethylphenol</v>
      </c>
      <c r="P174" s="134" t="n">
        <v>-27.6390339043693</v>
      </c>
      <c r="Q174" s="134" t="n">
        <f aca="false">-0.298*P174</f>
        <v>8.23643210350205</v>
      </c>
      <c r="R174" s="134" t="n">
        <v>61.7966484763367</v>
      </c>
    </row>
    <row r="175" customFormat="false" ht="15" hidden="false" customHeight="false" outlineLevel="0" collapsed="false">
      <c r="N175" s="0" t="s">
        <v>942</v>
      </c>
      <c r="O175" s="0" t="str">
        <f aca="false">MID(N175,2,LEN(N175)-2)</f>
        <v>34_dimethylpyridine</v>
      </c>
      <c r="P175" s="134" t="n">
        <v>-26.747490962965</v>
      </c>
      <c r="Q175" s="134" t="n">
        <f aca="false">-0.298*P175</f>
        <v>7.97075230696357</v>
      </c>
      <c r="R175" s="134" t="n">
        <v>71.8314434333745</v>
      </c>
    </row>
    <row r="176" customFormat="false" ht="15" hidden="false" customHeight="false" outlineLevel="0" collapsed="false">
      <c r="N176" s="0" t="s">
        <v>943</v>
      </c>
      <c r="O176" s="0" t="str">
        <f aca="false">MID(N176,2,LEN(N176)-2)</f>
        <v>35_dimethylphenol</v>
      </c>
      <c r="P176" s="134" t="n">
        <v>-28.40046077882</v>
      </c>
      <c r="Q176" s="134" t="n">
        <f aca="false">-0.298*P176</f>
        <v>8.46333731208836</v>
      </c>
      <c r="R176" s="134" t="n">
        <v>65.0152974687737</v>
      </c>
    </row>
    <row r="177" customFormat="false" ht="15" hidden="false" customHeight="false" outlineLevel="0" collapsed="false">
      <c r="N177" s="0" t="s">
        <v>944</v>
      </c>
      <c r="O177" s="0" t="str">
        <f aca="false">MID(N177,2,LEN(N177)-2)</f>
        <v>35_dimethylpyridine</v>
      </c>
      <c r="P177" s="134" t="n">
        <v>-27.683951799197</v>
      </c>
      <c r="Q177" s="134" t="n">
        <f aca="false">-0.298*P177</f>
        <v>8.24981763616071</v>
      </c>
      <c r="R177" s="134" t="n">
        <v>76.9106184371044</v>
      </c>
    </row>
    <row r="178" customFormat="false" ht="15" hidden="false" customHeight="false" outlineLevel="0" collapsed="false">
      <c r="N178" s="0" t="s">
        <v>945</v>
      </c>
      <c r="O178" s="0" t="str">
        <f aca="false">MID(N178,2,LEN(N178)-2)</f>
        <v>4_acetylpyridine</v>
      </c>
      <c r="P178" s="134" t="n">
        <v>-27.4434883947017</v>
      </c>
      <c r="Q178" s="134" t="n">
        <f aca="false">-0.298*P178</f>
        <v>8.17815954162111</v>
      </c>
      <c r="R178" s="134" t="n">
        <v>78.2782387906336</v>
      </c>
    </row>
    <row r="179" customFormat="false" ht="15" hidden="false" customHeight="false" outlineLevel="0" collapsed="false">
      <c r="N179" s="0" t="s">
        <v>946</v>
      </c>
      <c r="O179" s="0" t="str">
        <f aca="false">MID(N179,2,LEN(N179)-2)</f>
        <v>4_bromophenol</v>
      </c>
      <c r="P179" s="134" t="n">
        <v>-25.3728002303624</v>
      </c>
      <c r="Q179" s="134" t="n">
        <f aca="false">-0.298*P179</f>
        <v>7.561094468648</v>
      </c>
      <c r="R179" s="134" t="n">
        <v>48.0546883069899</v>
      </c>
    </row>
    <row r="180" customFormat="false" ht="15" hidden="false" customHeight="false" outlineLevel="0" collapsed="false">
      <c r="N180" s="0" t="s">
        <v>947</v>
      </c>
      <c r="O180" s="0" t="str">
        <f aca="false">MID(N180,2,LEN(N180)-2)</f>
        <v>4_bromotoluene</v>
      </c>
      <c r="P180" s="134" t="n">
        <v>-26.904971141231</v>
      </c>
      <c r="Q180" s="134" t="n">
        <f aca="false">-0.298*P180</f>
        <v>8.01768140008684</v>
      </c>
      <c r="R180" s="134" t="n">
        <v>64.9687392738537</v>
      </c>
    </row>
    <row r="181" customFormat="false" ht="15" hidden="false" customHeight="false" outlineLevel="0" collapsed="false">
      <c r="N181" s="0" t="s">
        <v>948</v>
      </c>
      <c r="O181" s="0" t="str">
        <f aca="false">MID(N181,2,LEN(N181)-2)</f>
        <v>4_chloro_3_methylphenol</v>
      </c>
      <c r="P181" s="134" t="n">
        <v>-27.1409997115328</v>
      </c>
      <c r="Q181" s="134" t="n">
        <f aca="false">-0.298*P181</f>
        <v>8.08801791403677</v>
      </c>
      <c r="R181" s="134" t="n">
        <v>56.3863919565169</v>
      </c>
    </row>
    <row r="182" customFormat="false" ht="15" hidden="false" customHeight="false" outlineLevel="0" collapsed="false">
      <c r="N182" s="0" t="s">
        <v>949</v>
      </c>
      <c r="O182" s="0" t="str">
        <f aca="false">MID(N182,2,LEN(N182)-2)</f>
        <v>4_chloroaniline</v>
      </c>
      <c r="P182" s="134" t="n">
        <v>-25.5655763093032</v>
      </c>
      <c r="Q182" s="134" t="n">
        <f aca="false">-0.298*P182</f>
        <v>7.61854174017235</v>
      </c>
      <c r="R182" s="134" t="n">
        <v>47.4757506375884</v>
      </c>
    </row>
    <row r="183" customFormat="false" ht="15" hidden="false" customHeight="false" outlineLevel="0" collapsed="false">
      <c r="N183" s="0" t="s">
        <v>950</v>
      </c>
      <c r="O183" s="0" t="str">
        <f aca="false">MID(N183,2,LEN(N183)-2)</f>
        <v>4_chlorophenol</v>
      </c>
      <c r="P183" s="134" t="n">
        <v>-24.9562648187973</v>
      </c>
      <c r="Q183" s="134" t="n">
        <f aca="false">-0.298*P183</f>
        <v>7.4369669160016</v>
      </c>
      <c r="R183" s="134" t="n">
        <v>46.7336126233762</v>
      </c>
    </row>
    <row r="184" customFormat="false" ht="15" hidden="false" customHeight="false" outlineLevel="0" collapsed="false">
      <c r="N184" s="0" t="s">
        <v>951</v>
      </c>
      <c r="O184" s="0" t="str">
        <f aca="false">MID(N184,2,LEN(N184)-2)</f>
        <v>4_cyanophenol</v>
      </c>
      <c r="P184" s="134" t="n">
        <v>-26.1817423705982</v>
      </c>
      <c r="Q184" s="134" t="n">
        <f aca="false">-0.298*P184</f>
        <v>7.80215922643826</v>
      </c>
      <c r="R184" s="134" t="n">
        <v>49.422721915784</v>
      </c>
    </row>
    <row r="185" customFormat="false" ht="15" hidden="false" customHeight="false" outlineLevel="0" collapsed="false">
      <c r="N185" s="0" t="s">
        <v>952</v>
      </c>
      <c r="O185" s="0" t="str">
        <f aca="false">MID(N185,2,LEN(N185)-2)</f>
        <v>4_cyanopyridine</v>
      </c>
      <c r="P185" s="134" t="n">
        <v>-24.4213283891663</v>
      </c>
      <c r="Q185" s="134" t="n">
        <f aca="false">-0.298*P185</f>
        <v>7.27755585997156</v>
      </c>
      <c r="R185" s="134" t="n">
        <v>57.6263666291825</v>
      </c>
    </row>
    <row r="186" customFormat="false" ht="15" hidden="false" customHeight="false" outlineLevel="0" collapsed="false">
      <c r="N186" s="0" t="s">
        <v>953</v>
      </c>
      <c r="O186" s="0" t="str">
        <f aca="false">MID(N186,2,LEN(N186)-2)</f>
        <v>4_ethylphenol</v>
      </c>
      <c r="P186" s="134" t="n">
        <v>-28.2692517466709</v>
      </c>
      <c r="Q186" s="134" t="n">
        <f aca="false">-0.298*P186</f>
        <v>8.42423702050793</v>
      </c>
      <c r="R186" s="134" t="n">
        <v>63.6402891863781</v>
      </c>
    </row>
    <row r="187" customFormat="false" ht="15" hidden="false" customHeight="false" outlineLevel="0" collapsed="false">
      <c r="N187" s="0" t="s">
        <v>954</v>
      </c>
      <c r="O187" s="0" t="str">
        <f aca="false">MID(N187,2,LEN(N187)-2)</f>
        <v>4_ethylpyridine</v>
      </c>
      <c r="P187" s="134" t="n">
        <v>-27.2510416495653</v>
      </c>
      <c r="Q187" s="134" t="n">
        <f aca="false">-0.298*P187</f>
        <v>8.12081041157046</v>
      </c>
      <c r="R187" s="134" t="n">
        <v>73.8197370404439</v>
      </c>
    </row>
    <row r="188" customFormat="false" ht="15" hidden="false" customHeight="false" outlineLevel="0" collapsed="false">
      <c r="N188" s="0" t="s">
        <v>955</v>
      </c>
      <c r="O188" s="0" t="str">
        <f aca="false">MID(N188,2,LEN(N188)-2)</f>
        <v>4_ethyltoluene</v>
      </c>
      <c r="P188" s="134" t="n">
        <v>-29.8961321714553</v>
      </c>
      <c r="Q188" s="134" t="n">
        <f aca="false">-0.298*P188</f>
        <v>8.90904738709368</v>
      </c>
      <c r="R188" s="134" t="n">
        <v>78.6564100961116</v>
      </c>
    </row>
    <row r="189" customFormat="false" ht="15" hidden="false" customHeight="false" outlineLevel="0" collapsed="false">
      <c r="N189" s="0" t="s">
        <v>956</v>
      </c>
      <c r="O189" s="0" t="str">
        <f aca="false">MID(N189,2,LEN(N189)-2)</f>
        <v>4_fluorophenol</v>
      </c>
      <c r="P189" s="134" t="n">
        <v>-24.0047760267503</v>
      </c>
      <c r="Q189" s="134" t="n">
        <f aca="false">-0.298*P189</f>
        <v>7.15342325597159</v>
      </c>
      <c r="R189" s="134" t="n">
        <v>42.9539448251638</v>
      </c>
    </row>
    <row r="190" customFormat="false" ht="15" hidden="false" customHeight="false" outlineLevel="0" collapsed="false">
      <c r="N190" s="0" t="s">
        <v>957</v>
      </c>
      <c r="O190" s="0" t="str">
        <f aca="false">MID(N190,2,LEN(N190)-2)</f>
        <v>4_formylpyridine</v>
      </c>
      <c r="P190" s="134" t="n">
        <v>-24.7105925348283</v>
      </c>
      <c r="Q190" s="134" t="n">
        <f aca="false">-0.298*P190</f>
        <v>7.36375657537883</v>
      </c>
      <c r="R190" s="134" t="n">
        <v>64.437869912509</v>
      </c>
    </row>
    <row r="191" customFormat="false" ht="15" hidden="false" customHeight="false" outlineLevel="0" collapsed="false">
      <c r="N191" s="0" t="s">
        <v>958</v>
      </c>
      <c r="O191" s="0" t="str">
        <f aca="false">MID(N191,2,LEN(N191)-2)</f>
        <v>4_hydroxybenzaldehyde</v>
      </c>
      <c r="P191" s="134" t="n">
        <v>-26.3287578960693</v>
      </c>
      <c r="Q191" s="134" t="n">
        <f aca="false">-0.298*P191</f>
        <v>7.84596985302865</v>
      </c>
      <c r="R191" s="134" t="n">
        <v>60.1454715556227</v>
      </c>
    </row>
    <row r="192" customFormat="false" ht="15" hidden="false" customHeight="false" outlineLevel="0" collapsed="false">
      <c r="N192" s="0" t="s">
        <v>959</v>
      </c>
      <c r="O192" s="0" t="str">
        <f aca="false">MID(N192,2,LEN(N192)-2)</f>
        <v>4_isopropyltoluene</v>
      </c>
      <c r="P192" s="134" t="n">
        <v>-31.8214380604778</v>
      </c>
      <c r="Q192" s="134" t="n">
        <f aca="false">-0.298*P192</f>
        <v>9.48278854202238</v>
      </c>
      <c r="R192" s="134" t="n">
        <v>86.2585303230845</v>
      </c>
    </row>
    <row r="193" customFormat="false" ht="15" hidden="false" customHeight="false" outlineLevel="0" collapsed="false">
      <c r="N193" s="0" t="s">
        <v>960</v>
      </c>
      <c r="O193" s="0" t="str">
        <f aca="false">MID(N193,2,LEN(N193)-2)</f>
        <v>4_methoxyacetophenone</v>
      </c>
      <c r="P193" s="134" t="n">
        <v>-31.4456548560511</v>
      </c>
      <c r="Q193" s="134" t="n">
        <f aca="false">-0.298*P193</f>
        <v>9.37080514710323</v>
      </c>
      <c r="R193" s="134" t="n">
        <v>93.9641096391172</v>
      </c>
    </row>
    <row r="194" customFormat="false" ht="15" hidden="false" customHeight="false" outlineLevel="0" collapsed="false">
      <c r="N194" s="0" t="s">
        <v>961</v>
      </c>
      <c r="O194" s="0" t="str">
        <f aca="false">MID(N194,2,LEN(N194)-2)</f>
        <v>4_methoxyaniline</v>
      </c>
      <c r="P194" s="134" t="n">
        <v>-27.3518489283828</v>
      </c>
      <c r="Q194" s="134" t="n">
        <f aca="false">-0.298*P194</f>
        <v>8.15085098065807</v>
      </c>
      <c r="R194" s="134" t="n">
        <v>59.2523041719192</v>
      </c>
    </row>
    <row r="195" customFormat="false" ht="15" hidden="false" customHeight="false" outlineLevel="0" collapsed="false">
      <c r="N195" s="0" t="s">
        <v>962</v>
      </c>
      <c r="O195" s="0" t="str">
        <f aca="false">MID(N195,2,LEN(N195)-2)</f>
        <v>4_methyl_1h_imidazole</v>
      </c>
      <c r="P195" s="134" t="n">
        <v>-23.3372189011734</v>
      </c>
      <c r="Q195" s="134" t="n">
        <f aca="false">-0.298*P195</f>
        <v>6.95449123254967</v>
      </c>
      <c r="R195" s="134" t="n">
        <v>58.5438349912799</v>
      </c>
    </row>
    <row r="196" customFormat="false" ht="15" hidden="false" customHeight="false" outlineLevel="0" collapsed="false">
      <c r="N196" s="0" t="s">
        <v>963</v>
      </c>
      <c r="O196" s="0" t="str">
        <f aca="false">MID(N196,2,LEN(N196)-2)</f>
        <v>4_methylacetophenone</v>
      </c>
      <c r="P196" s="134" t="n">
        <v>-30.7212021514189</v>
      </c>
      <c r="Q196" s="134" t="n">
        <f aca="false">-0.298*P196</f>
        <v>9.15491824112283</v>
      </c>
      <c r="R196" s="134" t="n">
        <v>91.0533302318174</v>
      </c>
    </row>
    <row r="197" customFormat="false" ht="15" hidden="false" customHeight="false" outlineLevel="0" collapsed="false">
      <c r="N197" s="0" t="s">
        <v>964</v>
      </c>
      <c r="O197" s="0" t="str">
        <f aca="false">MID(N197,2,LEN(N197)-2)</f>
        <v>4_methylbenzaldehyde</v>
      </c>
      <c r="P197" s="134" t="n">
        <v>-28.0290074174219</v>
      </c>
      <c r="Q197" s="134" t="n">
        <f aca="false">-0.298*P197</f>
        <v>8.35264421039173</v>
      </c>
      <c r="R197" s="134" t="n">
        <v>77.4931531412199</v>
      </c>
    </row>
    <row r="198" customFormat="false" ht="15" hidden="false" customHeight="false" outlineLevel="0" collapsed="false">
      <c r="N198" s="0" t="s">
        <v>965</v>
      </c>
      <c r="O198" s="0" t="str">
        <f aca="false">MID(N198,2,LEN(N198)-2)</f>
        <v>4_methylpentan_2_ol</v>
      </c>
      <c r="P198" s="134" t="n">
        <v>-27.2993397906773</v>
      </c>
      <c r="Q198" s="134" t="n">
        <f aca="false">-0.298*P198</f>
        <v>8.13520325762184</v>
      </c>
      <c r="R198" s="134" t="n">
        <v>66.342999198151</v>
      </c>
    </row>
    <row r="199" customFormat="false" ht="15" hidden="false" customHeight="false" outlineLevel="0" collapsed="false">
      <c r="N199" s="0" t="s">
        <v>966</v>
      </c>
      <c r="O199" s="0" t="str">
        <f aca="false">MID(N199,2,LEN(N199)-2)</f>
        <v>4_methylpentan_2_one</v>
      </c>
      <c r="P199" s="134" t="n">
        <v>-28.3396884979554</v>
      </c>
      <c r="Q199" s="134" t="n">
        <f aca="false">-0.298*P199</f>
        <v>8.44522717239071</v>
      </c>
      <c r="R199" s="134" t="n">
        <v>81.9356384492663</v>
      </c>
    </row>
    <row r="200" customFormat="false" ht="15" hidden="false" customHeight="false" outlineLevel="0" collapsed="false">
      <c r="N200" s="0" t="s">
        <v>967</v>
      </c>
      <c r="O200" s="0" t="str">
        <f aca="false">MID(N200,2,LEN(N200)-2)</f>
        <v>4_methylpyridine</v>
      </c>
      <c r="P200" s="134" t="n">
        <v>-24.8244971031311</v>
      </c>
      <c r="Q200" s="134" t="n">
        <f aca="false">-0.298*P200</f>
        <v>7.39770013673307</v>
      </c>
      <c r="R200" s="134" t="n">
        <v>63.6844814336962</v>
      </c>
    </row>
    <row r="201" customFormat="false" ht="15" hidden="false" customHeight="false" outlineLevel="0" collapsed="false">
      <c r="N201" s="0" t="s">
        <v>968</v>
      </c>
      <c r="O201" s="0" t="str">
        <f aca="false">MID(N201,2,LEN(N201)-2)</f>
        <v>4_n_propylphenol</v>
      </c>
      <c r="P201" s="134" t="n">
        <v>-30.8386736798747</v>
      </c>
      <c r="Q201" s="134" t="n">
        <f aca="false">-0.298*P201</f>
        <v>9.18992475660266</v>
      </c>
      <c r="R201" s="134" t="n">
        <v>74.1685983772749</v>
      </c>
    </row>
    <row r="202" customFormat="false" ht="15" hidden="false" customHeight="false" outlineLevel="0" collapsed="false">
      <c r="N202" s="0" t="s">
        <v>969</v>
      </c>
      <c r="O202" s="0" t="str">
        <f aca="false">MID(N202,2,LEN(N202)-2)</f>
        <v>4_nitroaniline</v>
      </c>
      <c r="P202" s="134" t="n">
        <v>-26.6463041453413</v>
      </c>
      <c r="Q202" s="134" t="n">
        <f aca="false">-0.298*P202</f>
        <v>7.94059863531171</v>
      </c>
      <c r="R202" s="134" t="n">
        <v>46.4642713435046</v>
      </c>
    </row>
    <row r="203" customFormat="false" ht="15" hidden="false" customHeight="false" outlineLevel="0" collapsed="false">
      <c r="N203" s="0" t="s">
        <v>970</v>
      </c>
      <c r="O203" s="0" t="str">
        <f aca="false">MID(N203,2,LEN(N203)-2)</f>
        <v>4_nitrophenol</v>
      </c>
      <c r="P203" s="134" t="n">
        <v>-26.0070425325679</v>
      </c>
      <c r="Q203" s="134" t="n">
        <f aca="false">-0.298*P203</f>
        <v>7.75009867470523</v>
      </c>
      <c r="R203" s="134" t="n">
        <v>46.2495898440143</v>
      </c>
    </row>
    <row r="204" customFormat="false" ht="15" hidden="false" customHeight="false" outlineLevel="0" collapsed="false">
      <c r="N204" s="0" t="s">
        <v>971</v>
      </c>
      <c r="O204" s="0" t="str">
        <f aca="false">MID(N204,2,LEN(N204)-2)</f>
        <v>4_tert_butylphenol</v>
      </c>
      <c r="P204" s="134" t="n">
        <v>-33.1420039798807</v>
      </c>
      <c r="Q204" s="134" t="n">
        <f aca="false">-0.298*P204</f>
        <v>9.87631718600445</v>
      </c>
      <c r="R204" s="134" t="n">
        <v>74.0468417981774</v>
      </c>
    </row>
    <row r="205" customFormat="false" ht="15" hidden="false" customHeight="false" outlineLevel="0" collapsed="false">
      <c r="N205" s="0" t="s">
        <v>972</v>
      </c>
      <c r="O205" s="0" t="str">
        <f aca="false">MID(N205,2,LEN(N205)-2)</f>
        <v>acenaphthene</v>
      </c>
      <c r="P205" s="134" t="n">
        <v>-30.4199294139156</v>
      </c>
      <c r="Q205" s="134" t="n">
        <f aca="false">-0.298*P205</f>
        <v>9.06513896534685</v>
      </c>
      <c r="R205" s="134" t="n">
        <v>79.9188898370541</v>
      </c>
    </row>
    <row r="206" customFormat="false" ht="15" hidden="false" customHeight="false" outlineLevel="0" collapsed="false">
      <c r="N206" s="0" t="s">
        <v>973</v>
      </c>
      <c r="O206" s="0" t="str">
        <f aca="false">MID(N206,2,LEN(N206)-2)</f>
        <v>acetaldehyde</v>
      </c>
      <c r="P206" s="134" t="n">
        <v>-18.2739661958764</v>
      </c>
      <c r="Q206" s="134" t="n">
        <f aca="false">-0.298*P206</f>
        <v>5.44564192637117</v>
      </c>
      <c r="R206" s="134" t="n">
        <v>36.8050502723232</v>
      </c>
    </row>
    <row r="207" customFormat="false" ht="15" hidden="false" customHeight="false" outlineLevel="0" collapsed="false">
      <c r="N207" s="0" t="s">
        <v>974</v>
      </c>
      <c r="O207" s="0" t="str">
        <f aca="false">MID(N207,2,LEN(N207)-2)</f>
        <v>acetic_acid</v>
      </c>
      <c r="P207" s="134" t="n">
        <v>-20.8819295323548</v>
      </c>
      <c r="Q207" s="134" t="n">
        <f aca="false">-0.298*P207</f>
        <v>6.22281500064173</v>
      </c>
      <c r="R207" s="134" t="n">
        <v>32.7250793061983</v>
      </c>
    </row>
    <row r="208" customFormat="false" ht="15" hidden="false" customHeight="false" outlineLevel="0" collapsed="false">
      <c r="N208" s="0" t="s">
        <v>975</v>
      </c>
      <c r="O208" s="0" t="str">
        <f aca="false">MID(N208,2,LEN(N208)-2)</f>
        <v>acetonitrile</v>
      </c>
      <c r="P208" s="134" t="n">
        <v>-17.4950407641714</v>
      </c>
      <c r="Q208" s="134" t="n">
        <f aca="false">-0.298*P208</f>
        <v>5.21352214772308</v>
      </c>
      <c r="R208" s="134" t="n">
        <v>27.5140532858454</v>
      </c>
    </row>
    <row r="209" customFormat="false" ht="15" hidden="false" customHeight="false" outlineLevel="0" collapsed="false">
      <c r="N209" s="0" t="s">
        <v>976</v>
      </c>
      <c r="O209" s="0" t="str">
        <f aca="false">MID(N209,2,LEN(N209)-2)</f>
        <v>acetophenone</v>
      </c>
      <c r="P209" s="134" t="n">
        <v>-28.1044838723208</v>
      </c>
      <c r="Q209" s="134" t="n">
        <f aca="false">-0.298*P209</f>
        <v>8.3751361939516</v>
      </c>
      <c r="R209" s="134" t="n">
        <v>79.6138541114469</v>
      </c>
    </row>
    <row r="210" customFormat="false" ht="15" hidden="false" customHeight="false" outlineLevel="0" collapsed="false">
      <c r="N210" s="0" t="s">
        <v>977</v>
      </c>
      <c r="O210" s="0" t="str">
        <f aca="false">MID(N210,2,LEN(N210)-2)</f>
        <v>alpha_methylstyrene</v>
      </c>
      <c r="P210" s="134" t="n">
        <v>-28.2268383249193</v>
      </c>
      <c r="Q210" s="134" t="n">
        <f aca="false">-0.298*P210</f>
        <v>8.41159782082595</v>
      </c>
      <c r="R210" s="134" t="n">
        <v>71.3153317311839</v>
      </c>
    </row>
    <row r="211" customFormat="false" ht="15" hidden="false" customHeight="false" outlineLevel="0" collapsed="false">
      <c r="N211" s="0" t="s">
        <v>978</v>
      </c>
      <c r="O211" s="0" t="str">
        <f aca="false">MID(N211,2,LEN(N211)-2)</f>
        <v>aniline</v>
      </c>
      <c r="P211" s="134" t="n">
        <v>-23.8656361450968</v>
      </c>
      <c r="Q211" s="134" t="n">
        <f aca="false">-0.298*P211</f>
        <v>7.11195957123885</v>
      </c>
      <c r="R211" s="134" t="n">
        <v>44.1409931665085</v>
      </c>
    </row>
    <row r="212" customFormat="false" ht="15" hidden="false" customHeight="false" outlineLevel="0" collapsed="false">
      <c r="N212" s="0" t="s">
        <v>979</v>
      </c>
      <c r="O212" s="0" t="str">
        <f aca="false">MID(N212,2,LEN(N212)-2)</f>
        <v>anisole</v>
      </c>
      <c r="P212" s="134" t="n">
        <v>-25.6646685523458</v>
      </c>
      <c r="Q212" s="134" t="n">
        <f aca="false">-0.298*P212</f>
        <v>7.64807122859905</v>
      </c>
      <c r="R212" s="134" t="n">
        <v>61.4581217475184</v>
      </c>
    </row>
    <row r="213" customFormat="false" ht="15" hidden="false" customHeight="false" outlineLevel="0" collapsed="false">
      <c r="N213" s="0" t="s">
        <v>980</v>
      </c>
      <c r="O213" s="0" t="str">
        <f aca="false">MID(N213,2,LEN(N213)-2)</f>
        <v>anthracene</v>
      </c>
      <c r="P213" s="134" t="n">
        <v>-32.7174226470421</v>
      </c>
      <c r="Q213" s="134" t="n">
        <f aca="false">-0.298*P213</f>
        <v>9.74979194881855</v>
      </c>
      <c r="R213" s="134" t="n">
        <v>87.8997719489991</v>
      </c>
    </row>
    <row r="214" customFormat="false" ht="15" hidden="false" customHeight="false" outlineLevel="0" collapsed="false">
      <c r="N214" s="0" t="s">
        <v>981</v>
      </c>
      <c r="O214" s="0" t="str">
        <f aca="false">MID(N214,2,LEN(N214)-2)</f>
        <v>azetidine</v>
      </c>
      <c r="P214" s="134" t="n">
        <v>-20.9345783072306</v>
      </c>
      <c r="Q214" s="134" t="n">
        <f aca="false">-0.298*P214</f>
        <v>6.23850433555472</v>
      </c>
      <c r="R214" s="134" t="n">
        <v>50.7629821017259</v>
      </c>
    </row>
    <row r="215" customFormat="false" ht="15" hidden="false" customHeight="false" outlineLevel="0" collapsed="false">
      <c r="N215" s="0" t="s">
        <v>982</v>
      </c>
      <c r="O215" s="0" t="str">
        <f aca="false">MID(N215,2,LEN(N215)-2)</f>
        <v>benzaldehyde</v>
      </c>
      <c r="P215" s="134" t="n">
        <v>-25.3735578660235</v>
      </c>
      <c r="Q215" s="134" t="n">
        <f aca="false">-0.298*P215</f>
        <v>7.561320244075</v>
      </c>
      <c r="R215" s="134" t="n">
        <v>65.8817614907882</v>
      </c>
    </row>
    <row r="216" customFormat="false" ht="15" hidden="false" customHeight="false" outlineLevel="0" collapsed="false">
      <c r="N216" s="0" t="s">
        <v>983</v>
      </c>
      <c r="O216" s="0" t="str">
        <f aca="false">MID(N216,2,LEN(N216)-2)</f>
        <v>benzamide</v>
      </c>
      <c r="P216" s="134" t="n">
        <v>-27.2932821219985</v>
      </c>
      <c r="Q216" s="134" t="n">
        <f aca="false">-0.298*P216</f>
        <v>8.13339807235555</v>
      </c>
      <c r="R216" s="134" t="n">
        <v>78.925285562718</v>
      </c>
    </row>
    <row r="217" customFormat="false" ht="15" hidden="false" customHeight="false" outlineLevel="0" collapsed="false">
      <c r="N217" s="0" t="s">
        <v>984</v>
      </c>
      <c r="O217" s="0" t="str">
        <f aca="false">MID(N217,2,LEN(N217)-2)</f>
        <v>benzene</v>
      </c>
      <c r="P217" s="134" t="n">
        <v>-22.3204612785184</v>
      </c>
      <c r="Q217" s="134" t="n">
        <f aca="false">-0.298*P217</f>
        <v>6.65149746099848</v>
      </c>
      <c r="R217" s="134" t="n">
        <v>47.2109738961772</v>
      </c>
    </row>
    <row r="218" customFormat="false" ht="15" hidden="false" customHeight="false" outlineLevel="0" collapsed="false">
      <c r="N218" s="0" t="s">
        <v>985</v>
      </c>
      <c r="O218" s="0" t="str">
        <f aca="false">MID(N218,2,LEN(N218)-2)</f>
        <v>benzonitrile</v>
      </c>
      <c r="P218" s="134" t="n">
        <v>-24.9622494580986</v>
      </c>
      <c r="Q218" s="134" t="n">
        <f aca="false">-0.298*P218</f>
        <v>7.43875033851338</v>
      </c>
      <c r="R218" s="134" t="n">
        <v>57.4886527498301</v>
      </c>
    </row>
    <row r="219" customFormat="false" ht="15" hidden="false" customHeight="false" outlineLevel="0" collapsed="false">
      <c r="N219" s="0" t="s">
        <v>986</v>
      </c>
      <c r="O219" s="0" t="str">
        <f aca="false">MID(N219,2,LEN(N219)-2)</f>
        <v>benzotrifluoride</v>
      </c>
      <c r="P219" s="134" t="n">
        <v>-26.3678444861553</v>
      </c>
      <c r="Q219" s="134" t="n">
        <f aca="false">-0.298*P219</f>
        <v>7.85761765687428</v>
      </c>
      <c r="R219" s="134" t="n">
        <v>61.7973993056616</v>
      </c>
    </row>
    <row r="220" customFormat="false" ht="15" hidden="false" customHeight="false" outlineLevel="0" collapsed="false">
      <c r="N220" s="0" t="s">
        <v>987</v>
      </c>
      <c r="O220" s="0" t="str">
        <f aca="false">MID(N220,2,LEN(N220)-2)</f>
        <v>benzyl_alcohol</v>
      </c>
      <c r="P220" s="134" t="n">
        <v>-26.3268071914804</v>
      </c>
      <c r="Q220" s="134" t="n">
        <f aca="false">-0.298*P220</f>
        <v>7.84538854306116</v>
      </c>
      <c r="R220" s="134" t="n">
        <v>62.9164240763365</v>
      </c>
    </row>
    <row r="221" customFormat="false" ht="15" hidden="false" customHeight="false" outlineLevel="0" collapsed="false">
      <c r="N221" s="0" t="s">
        <v>988</v>
      </c>
      <c r="O221" s="0" t="str">
        <f aca="false">MID(N221,2,LEN(N221)-2)</f>
        <v>benzyl_bromide</v>
      </c>
      <c r="P221" s="134" t="n">
        <v>-26.619588738946</v>
      </c>
      <c r="Q221" s="134" t="n">
        <f aca="false">-0.298*P221</f>
        <v>7.93263744420591</v>
      </c>
      <c r="R221" s="134" t="n">
        <v>63.4232619651252</v>
      </c>
    </row>
    <row r="222" customFormat="false" ht="15" hidden="false" customHeight="false" outlineLevel="0" collapsed="false">
      <c r="N222" s="0" t="s">
        <v>989</v>
      </c>
      <c r="O222" s="0" t="str">
        <f aca="false">MID(N222,2,LEN(N222)-2)</f>
        <v>benzyl_chloride</v>
      </c>
      <c r="P222" s="134" t="n">
        <v>-26.2172052091505</v>
      </c>
      <c r="Q222" s="134" t="n">
        <f aca="false">-0.298*P222</f>
        <v>7.81272715232685</v>
      </c>
      <c r="R222" s="134" t="n">
        <v>61.7970946424034</v>
      </c>
    </row>
    <row r="223" customFormat="false" ht="15" hidden="false" customHeight="false" outlineLevel="0" collapsed="false">
      <c r="N223" s="0" t="s">
        <v>990</v>
      </c>
      <c r="O223" s="0" t="str">
        <f aca="false">MID(N223,2,LEN(N223)-2)</f>
        <v>biphenyl</v>
      </c>
      <c r="P223" s="134" t="n">
        <v>-32.2639562291347</v>
      </c>
      <c r="Q223" s="134" t="n">
        <f aca="false">-0.298*P223</f>
        <v>9.61465895628214</v>
      </c>
      <c r="R223" s="134" t="n">
        <v>87.6943894572589</v>
      </c>
    </row>
    <row r="224" customFormat="false" ht="15" hidden="false" customHeight="false" outlineLevel="0" collapsed="false">
      <c r="N224" s="0" t="s">
        <v>991</v>
      </c>
      <c r="O224" s="0" t="str">
        <f aca="false">MID(N224,2,LEN(N224)-2)</f>
        <v>bis_2_chloroethyl__ether</v>
      </c>
      <c r="P224" s="134" t="n">
        <v>-26.9515651546897</v>
      </c>
      <c r="Q224" s="134" t="n">
        <f aca="false">-0.298*P224</f>
        <v>8.03156641609753</v>
      </c>
      <c r="R224" s="134" t="n">
        <v>65.0873502391608</v>
      </c>
    </row>
    <row r="225" customFormat="false" ht="15" hidden="false" customHeight="false" outlineLevel="0" collapsed="false">
      <c r="N225" s="0" t="s">
        <v>992</v>
      </c>
      <c r="O225" s="0" t="str">
        <f aca="false">MID(N225,2,LEN(N225)-2)</f>
        <v>bromobenzene</v>
      </c>
      <c r="P225" s="134" t="n">
        <v>-24.3068978751257</v>
      </c>
      <c r="Q225" s="134" t="n">
        <f aca="false">-0.298*P225</f>
        <v>7.24345556678746</v>
      </c>
      <c r="R225" s="134" t="n">
        <v>54.0566258866448</v>
      </c>
    </row>
    <row r="226" customFormat="false" ht="15" hidden="false" customHeight="false" outlineLevel="0" collapsed="false">
      <c r="N226" s="0" t="s">
        <v>993</v>
      </c>
      <c r="O226" s="0" t="str">
        <f aca="false">MID(N226,2,LEN(N226)-2)</f>
        <v>bromoethane</v>
      </c>
      <c r="P226" s="134" t="n">
        <v>-19.5843843441281</v>
      </c>
      <c r="Q226" s="134" t="n">
        <f aca="false">-0.298*P226</f>
        <v>5.83614653455017</v>
      </c>
      <c r="R226" s="134" t="n">
        <v>35.5935430459576</v>
      </c>
    </row>
    <row r="227" customFormat="false" ht="15" hidden="false" customHeight="false" outlineLevel="0" collapsed="false">
      <c r="N227" s="0" t="s">
        <v>994</v>
      </c>
      <c r="O227" s="0" t="str">
        <f aca="false">MID(N227,2,LEN(N227)-2)</f>
        <v>bromomethane</v>
      </c>
      <c r="P227" s="134" t="n">
        <v>-16.5373433014424</v>
      </c>
      <c r="Q227" s="134" t="n">
        <f aca="false">-0.298*P227</f>
        <v>4.92812830382984</v>
      </c>
      <c r="R227" s="134" t="n">
        <v>22.8838837451454</v>
      </c>
    </row>
    <row r="228" customFormat="false" ht="15" hidden="false" customHeight="false" outlineLevel="0" collapsed="false">
      <c r="N228" s="0" t="s">
        <v>995</v>
      </c>
      <c r="O228" s="0" t="str">
        <f aca="false">MID(N228,2,LEN(N228)-2)</f>
        <v>bromotrifluoromethane</v>
      </c>
      <c r="P228" s="134" t="n">
        <v>-19.141787755244</v>
      </c>
      <c r="Q228" s="134" t="n">
        <f aca="false">-0.298*P228</f>
        <v>5.70425275106271</v>
      </c>
      <c r="R228" s="134" t="n">
        <v>33.7780758895971</v>
      </c>
    </row>
    <row r="229" customFormat="false" ht="15" hidden="false" customHeight="false" outlineLevel="0" collapsed="false">
      <c r="N229" s="0" t="s">
        <v>996</v>
      </c>
      <c r="O229" s="0" t="str">
        <f aca="false">MID(N229,2,LEN(N229)-2)</f>
        <v>but_1_ene</v>
      </c>
      <c r="P229" s="134" t="n">
        <v>-21.8973565286462</v>
      </c>
      <c r="Q229" s="134" t="n">
        <f aca="false">-0.298*P229</f>
        <v>6.52541224553657</v>
      </c>
      <c r="R229" s="134" t="n">
        <v>45.7091587614255</v>
      </c>
    </row>
    <row r="230" customFormat="false" ht="15" hidden="false" customHeight="false" outlineLevel="0" collapsed="false">
      <c r="N230" s="0" t="s">
        <v>997</v>
      </c>
      <c r="O230" s="0" t="str">
        <f aca="false">MID(N230,2,LEN(N230)-2)</f>
        <v>but_1_yne</v>
      </c>
      <c r="P230" s="134" t="n">
        <v>-21.2676088038473</v>
      </c>
      <c r="Q230" s="134" t="n">
        <f aca="false">-0.298*P230</f>
        <v>6.3377474235465</v>
      </c>
      <c r="R230" s="134" t="n">
        <v>42.7322303142306</v>
      </c>
    </row>
    <row r="231" customFormat="false" ht="15" hidden="false" customHeight="false" outlineLevel="0" collapsed="false">
      <c r="N231" s="0" t="s">
        <v>998</v>
      </c>
      <c r="O231" s="0" t="str">
        <f aca="false">MID(N231,2,LEN(N231)-2)</f>
        <v>buta_13_diene</v>
      </c>
      <c r="P231" s="134" t="n">
        <v>-20.7129340908008</v>
      </c>
      <c r="Q231" s="134" t="n">
        <f aca="false">-0.298*P231</f>
        <v>6.17245435905864</v>
      </c>
      <c r="R231" s="134" t="n">
        <v>40.4489213801058</v>
      </c>
    </row>
    <row r="232" customFormat="false" ht="15" hidden="false" customHeight="false" outlineLevel="0" collapsed="false">
      <c r="N232" s="0" t="s">
        <v>999</v>
      </c>
      <c r="O232" s="0" t="str">
        <f aca="false">MID(N232,2,LEN(N232)-2)</f>
        <v>butan_1_ol</v>
      </c>
      <c r="P232" s="134" t="n">
        <v>-24.3179860581229</v>
      </c>
      <c r="Q232" s="134" t="n">
        <f aca="false">-0.298*P232</f>
        <v>7.24675984532062</v>
      </c>
      <c r="R232" s="134" t="n">
        <v>55.8648596858492</v>
      </c>
    </row>
    <row r="233" customFormat="false" ht="15" hidden="false" customHeight="false" outlineLevel="0" collapsed="false">
      <c r="N233" s="0" t="s">
        <v>1000</v>
      </c>
      <c r="O233" s="0" t="str">
        <f aca="false">MID(N233,2,LEN(N233)-2)</f>
        <v>butan_2_ol</v>
      </c>
      <c r="P233" s="134" t="n">
        <v>-23.8474061944356</v>
      </c>
      <c r="Q233" s="134" t="n">
        <f aca="false">-0.298*P233</f>
        <v>7.10652704594181</v>
      </c>
      <c r="R233" s="134" t="n">
        <v>52.2284217840235</v>
      </c>
    </row>
    <row r="234" customFormat="false" ht="15" hidden="false" customHeight="false" outlineLevel="0" collapsed="false">
      <c r="N234" s="0" t="s">
        <v>1001</v>
      </c>
      <c r="O234" s="0" t="str">
        <f aca="false">MID(N234,2,LEN(N234)-2)</f>
        <v>butanenitrile</v>
      </c>
      <c r="P234" s="134" t="n">
        <v>-23.0547454906276</v>
      </c>
      <c r="Q234" s="134" t="n">
        <f aca="false">-0.298*P234</f>
        <v>6.87031415620703</v>
      </c>
      <c r="R234" s="134" t="n">
        <v>51.0749021122474</v>
      </c>
    </row>
    <row r="235" customFormat="false" ht="15" hidden="false" customHeight="false" outlineLevel="0" collapsed="false">
      <c r="N235" s="0" t="s">
        <v>1002</v>
      </c>
      <c r="O235" s="0" t="str">
        <f aca="false">MID(N235,2,LEN(N235)-2)</f>
        <v>butanoic_acid</v>
      </c>
      <c r="P235" s="134" t="n">
        <v>-26.3129379061134</v>
      </c>
      <c r="Q235" s="134" t="n">
        <f aca="false">-0.298*P235</f>
        <v>7.84125549602179</v>
      </c>
      <c r="R235" s="134" t="n">
        <v>53.7976515545799</v>
      </c>
    </row>
    <row r="236" customFormat="false" ht="15" hidden="false" customHeight="false" outlineLevel="0" collapsed="false">
      <c r="N236" s="0" t="s">
        <v>1003</v>
      </c>
      <c r="O236" s="0" t="str">
        <f aca="false">MID(N236,2,LEN(N236)-2)</f>
        <v>butanone</v>
      </c>
      <c r="P236" s="134" t="n">
        <v>-23.6865143890439</v>
      </c>
      <c r="Q236" s="134" t="n">
        <f aca="false">-0.298*P236</f>
        <v>7.05858128793508</v>
      </c>
      <c r="R236" s="134" t="n">
        <v>60.7780653361917</v>
      </c>
    </row>
    <row r="237" customFormat="false" ht="15" hidden="false" customHeight="false" outlineLevel="0" collapsed="false">
      <c r="N237" s="0" t="s">
        <v>1004</v>
      </c>
      <c r="O237" s="0" t="str">
        <f aca="false">MID(N237,2,LEN(N237)-2)</f>
        <v>butyraldehyde</v>
      </c>
      <c r="P237" s="134" t="n">
        <v>-23.6865141834936</v>
      </c>
      <c r="Q237" s="134" t="n">
        <f aca="false">-0.298*P237</f>
        <v>7.05858122668109</v>
      </c>
      <c r="R237" s="134" t="n">
        <v>60.7781534737496</v>
      </c>
    </row>
    <row r="238" customFormat="false" ht="15" hidden="false" customHeight="false" outlineLevel="0" collapsed="false">
      <c r="N238" s="0" t="s">
        <v>1005</v>
      </c>
      <c r="O238" s="0" t="str">
        <f aca="false">MID(N238,2,LEN(N238)-2)</f>
        <v>chlorobenzene</v>
      </c>
      <c r="P238" s="134" t="n">
        <v>-23.8731536236336</v>
      </c>
      <c r="Q238" s="134" t="n">
        <f aca="false">-0.298*P238</f>
        <v>7.11419977984281</v>
      </c>
      <c r="R238" s="134" t="n">
        <v>52.3740158263152</v>
      </c>
    </row>
    <row r="239" customFormat="false" ht="15" hidden="false" customHeight="false" outlineLevel="0" collapsed="false">
      <c r="N239" s="0" t="s">
        <v>1006</v>
      </c>
      <c r="O239" s="0" t="str">
        <f aca="false">MID(N239,2,LEN(N239)-2)</f>
        <v>chlorodifluoromethane</v>
      </c>
      <c r="P239" s="134" t="n">
        <v>-17.1843401228753</v>
      </c>
      <c r="Q239" s="134" t="n">
        <f aca="false">-0.298*P239</f>
        <v>5.12093335661684</v>
      </c>
      <c r="R239" s="134" t="n">
        <v>21.2485374957816</v>
      </c>
    </row>
    <row r="240" customFormat="false" ht="15" hidden="false" customHeight="false" outlineLevel="0" collapsed="false">
      <c r="N240" s="0" t="s">
        <v>1007</v>
      </c>
      <c r="O240" s="0" t="str">
        <f aca="false">MID(N240,2,LEN(N240)-2)</f>
        <v>chloroethane</v>
      </c>
      <c r="P240" s="134" t="n">
        <v>-19.1558200144233</v>
      </c>
      <c r="Q240" s="134" t="n">
        <f aca="false">-0.298*P240</f>
        <v>5.70843436429814</v>
      </c>
      <c r="R240" s="134" t="n">
        <v>33.8521437579444</v>
      </c>
    </row>
    <row r="241" customFormat="false" ht="15" hidden="false" customHeight="false" outlineLevel="0" collapsed="false">
      <c r="N241" s="0" t="s">
        <v>1008</v>
      </c>
      <c r="O241" s="0" t="str">
        <f aca="false">MID(N241,2,LEN(N241)-2)</f>
        <v>chloroethylene</v>
      </c>
      <c r="P241" s="134" t="n">
        <v>-17.989931989338</v>
      </c>
      <c r="Q241" s="134" t="n">
        <f aca="false">-0.298*P241</f>
        <v>5.36099973282272</v>
      </c>
      <c r="R241" s="134" t="n">
        <v>28.5567404383332</v>
      </c>
    </row>
    <row r="242" customFormat="false" ht="15" hidden="false" customHeight="false" outlineLevel="0" collapsed="false">
      <c r="N242" s="0" t="s">
        <v>1009</v>
      </c>
      <c r="O242" s="0" t="str">
        <f aca="false">MID(N242,2,LEN(N242)-2)</f>
        <v>chlorofluoromethane</v>
      </c>
      <c r="P242" s="134" t="n">
        <v>-16.5036402508039</v>
      </c>
      <c r="Q242" s="134" t="n">
        <f aca="false">-0.298*P242</f>
        <v>4.91808479473956</v>
      </c>
      <c r="R242" s="134" t="n">
        <v>20.5575498259198</v>
      </c>
    </row>
    <row r="243" customFormat="false" ht="15" hidden="false" customHeight="false" outlineLevel="0" collapsed="false">
      <c r="N243" s="0" t="s">
        <v>1010</v>
      </c>
      <c r="O243" s="0" t="str">
        <f aca="false">MID(N243,2,LEN(N243)-2)</f>
        <v>chloromethane</v>
      </c>
      <c r="P243" s="134" t="n">
        <v>-16.0466113656681</v>
      </c>
      <c r="Q243" s="134" t="n">
        <f aca="false">-0.298*P243</f>
        <v>4.78189018696909</v>
      </c>
      <c r="R243" s="134" t="n">
        <v>20.8267551349621</v>
      </c>
    </row>
    <row r="244" customFormat="false" ht="15" hidden="false" customHeight="false" outlineLevel="0" collapsed="false">
      <c r="N244" s="0" t="s">
        <v>1011</v>
      </c>
      <c r="O244" s="0" t="str">
        <f aca="false">MID(N244,2,LEN(N244)-2)</f>
        <v>cis_12_dimethylcyclohexane</v>
      </c>
      <c r="P244" s="134" t="n">
        <v>-28.2701482489167</v>
      </c>
      <c r="Q244" s="134" t="n">
        <f aca="false">-0.298*P244</f>
        <v>8.42450417817718</v>
      </c>
      <c r="R244" s="134" t="n">
        <v>72.2604734393645</v>
      </c>
    </row>
    <row r="245" customFormat="false" ht="15" hidden="false" customHeight="false" outlineLevel="0" collapsed="false">
      <c r="N245" s="0" t="s">
        <v>1012</v>
      </c>
      <c r="O245" s="0" t="str">
        <f aca="false">MID(N245,2,LEN(N245)-2)</f>
        <v>cyanobenzene</v>
      </c>
      <c r="P245" s="134" t="n">
        <v>-24.9622503603711</v>
      </c>
      <c r="Q245" s="134" t="n">
        <f aca="false">-0.298*P245</f>
        <v>7.43875060739059</v>
      </c>
      <c r="R245" s="134" t="n">
        <v>57.4887701103072</v>
      </c>
    </row>
    <row r="246" customFormat="false" ht="15" hidden="false" customHeight="false" outlineLevel="0" collapsed="false">
      <c r="N246" s="0" t="s">
        <v>1013</v>
      </c>
      <c r="O246" s="0" t="str">
        <f aca="false">MID(N246,2,LEN(N246)-2)</f>
        <v>cyclohepta_135_triene</v>
      </c>
      <c r="P246" s="134" t="n">
        <v>-24.5631883624768</v>
      </c>
      <c r="Q246" s="134" t="n">
        <f aca="false">-0.298*P246</f>
        <v>7.31983013201809</v>
      </c>
      <c r="R246" s="134" t="n">
        <v>56.3862651595143</v>
      </c>
    </row>
    <row r="247" customFormat="false" ht="15" hidden="false" customHeight="false" outlineLevel="0" collapsed="false">
      <c r="N247" s="0" t="s">
        <v>1014</v>
      </c>
      <c r="O247" s="0" t="str">
        <f aca="false">MID(N247,2,LEN(N247)-2)</f>
        <v>cycloheptanol</v>
      </c>
      <c r="P247" s="134" t="n">
        <v>-27.9105263385819</v>
      </c>
      <c r="Q247" s="134" t="n">
        <f aca="false">-0.298*P247</f>
        <v>8.31733684889741</v>
      </c>
      <c r="R247" s="134" t="n">
        <v>73.0300168045981</v>
      </c>
    </row>
    <row r="248" customFormat="false" ht="15" hidden="false" customHeight="false" outlineLevel="0" collapsed="false">
      <c r="N248" s="0" t="s">
        <v>1015</v>
      </c>
      <c r="O248" s="0" t="str">
        <f aca="false">MID(N248,2,LEN(N248)-2)</f>
        <v>cyclohexane</v>
      </c>
      <c r="P248" s="134" t="n">
        <v>-24.8651232162862</v>
      </c>
      <c r="Q248" s="134" t="n">
        <f aca="false">-0.298*P248</f>
        <v>7.40980671845329</v>
      </c>
      <c r="R248" s="134" t="n">
        <v>58.1862265854476</v>
      </c>
    </row>
    <row r="249" customFormat="false" ht="15" hidden="false" customHeight="false" outlineLevel="0" collapsed="false">
      <c r="N249" s="0" t="s">
        <v>1016</v>
      </c>
      <c r="O249" s="0" t="str">
        <f aca="false">MID(N249,2,LEN(N249)-2)</f>
        <v>cyclohexanol</v>
      </c>
      <c r="P249" s="134" t="n">
        <v>-27.236949643519</v>
      </c>
      <c r="Q249" s="134" t="n">
        <f aca="false">-0.298*P249</f>
        <v>8.11661099376866</v>
      </c>
      <c r="R249" s="134" t="n">
        <v>64.6456130934584</v>
      </c>
    </row>
    <row r="250" customFormat="false" ht="15" hidden="false" customHeight="false" outlineLevel="0" collapsed="false">
      <c r="N250" s="0" t="s">
        <v>1017</v>
      </c>
      <c r="O250" s="0" t="str">
        <f aca="false">MID(N250,2,LEN(N250)-2)</f>
        <v>cyclohexanone</v>
      </c>
      <c r="P250" s="134" t="n">
        <v>-26.2470571316359</v>
      </c>
      <c r="Q250" s="134" t="n">
        <f aca="false">-0.298*P250</f>
        <v>7.8216230252275</v>
      </c>
      <c r="R250" s="134" t="n">
        <v>73.8531670161868</v>
      </c>
    </row>
    <row r="251" customFormat="false" ht="15" hidden="false" customHeight="false" outlineLevel="0" collapsed="false">
      <c r="N251" s="0" t="s">
        <v>1018</v>
      </c>
      <c r="O251" s="0" t="str">
        <f aca="false">MID(N251,2,LEN(N251)-2)</f>
        <v>cyclohexene</v>
      </c>
      <c r="P251" s="134" t="n">
        <v>-24.273762750967</v>
      </c>
      <c r="Q251" s="134" t="n">
        <f aca="false">-0.298*P251</f>
        <v>7.23358129978817</v>
      </c>
      <c r="R251" s="134" t="n">
        <v>55.522392863506</v>
      </c>
    </row>
    <row r="252" customFormat="false" ht="15" hidden="false" customHeight="false" outlineLevel="0" collapsed="false">
      <c r="N252" s="0" t="s">
        <v>1019</v>
      </c>
      <c r="O252" s="0" t="str">
        <f aca="false">MID(N252,2,LEN(N252)-2)</f>
        <v>cyclohexylamine</v>
      </c>
      <c r="P252" s="134" t="n">
        <v>-26.2142957074678</v>
      </c>
      <c r="Q252" s="134" t="n">
        <f aca="false">-0.298*P252</f>
        <v>7.8118601208254</v>
      </c>
      <c r="R252" s="134" t="n">
        <v>62.8584162538378</v>
      </c>
    </row>
    <row r="253" customFormat="false" ht="15" hidden="false" customHeight="false" outlineLevel="0" collapsed="false">
      <c r="N253" s="0" t="s">
        <v>1020</v>
      </c>
      <c r="O253" s="0" t="str">
        <f aca="false">MID(N253,2,LEN(N253)-2)</f>
        <v>cyclopentane</v>
      </c>
      <c r="P253" s="134" t="n">
        <v>-23.0464618281153</v>
      </c>
      <c r="Q253" s="134" t="n">
        <f aca="false">-0.298*P253</f>
        <v>6.86784562477836</v>
      </c>
      <c r="R253" s="134" t="n">
        <v>50.6399995870461</v>
      </c>
    </row>
    <row r="254" customFormat="false" ht="15" hidden="false" customHeight="false" outlineLevel="0" collapsed="false">
      <c r="N254" s="0" t="s">
        <v>1021</v>
      </c>
      <c r="O254" s="0" t="str">
        <f aca="false">MID(N254,2,LEN(N254)-2)</f>
        <v>cyclopentanol</v>
      </c>
      <c r="P254" s="134" t="n">
        <v>-24.9727580925147</v>
      </c>
      <c r="Q254" s="134" t="n">
        <f aca="false">-0.298*P254</f>
        <v>7.44188191156938</v>
      </c>
      <c r="R254" s="134" t="n">
        <v>53.946465962067</v>
      </c>
    </row>
    <row r="255" customFormat="false" ht="15" hidden="false" customHeight="false" outlineLevel="0" collapsed="false">
      <c r="N255" s="0" t="s">
        <v>1022</v>
      </c>
      <c r="O255" s="0" t="str">
        <f aca="false">MID(N255,2,LEN(N255)-2)</f>
        <v>cyclopentanone</v>
      </c>
      <c r="P255" s="134" t="n">
        <v>-24.2012906303384</v>
      </c>
      <c r="Q255" s="134" t="n">
        <f aca="false">-0.298*P255</f>
        <v>7.21198460784084</v>
      </c>
      <c r="R255" s="134" t="n">
        <v>63.6546033292941</v>
      </c>
    </row>
    <row r="256" customFormat="false" ht="15" hidden="false" customHeight="false" outlineLevel="0" collapsed="false">
      <c r="N256" s="0" t="s">
        <v>1023</v>
      </c>
      <c r="O256" s="0" t="str">
        <f aca="false">MID(N256,2,LEN(N256)-2)</f>
        <v>cyclopentene</v>
      </c>
      <c r="P256" s="134" t="n">
        <v>-22.2814836952361</v>
      </c>
      <c r="Q256" s="134" t="n">
        <f aca="false">-0.298*P256</f>
        <v>6.63988214118036</v>
      </c>
      <c r="R256" s="134" t="n">
        <v>47.2142437115474</v>
      </c>
    </row>
    <row r="257" customFormat="false" ht="15" hidden="false" customHeight="false" outlineLevel="0" collapsed="false">
      <c r="N257" s="0" t="s">
        <v>1024</v>
      </c>
      <c r="O257" s="0" t="str">
        <f aca="false">MID(N257,2,LEN(N257)-2)</f>
        <v>cyclopropane</v>
      </c>
      <c r="P257" s="134" t="n">
        <v>-18.868672870336</v>
      </c>
      <c r="Q257" s="134" t="n">
        <f aca="false">-0.298*P257</f>
        <v>5.62286451536013</v>
      </c>
      <c r="R257" s="134" t="n">
        <v>33.3111444124617</v>
      </c>
    </row>
    <row r="258" customFormat="false" ht="15" hidden="false" customHeight="false" outlineLevel="0" collapsed="false">
      <c r="N258" s="0" t="s">
        <v>1025</v>
      </c>
      <c r="O258" s="0" t="str">
        <f aca="false">MID(N258,2,LEN(N258)-2)</f>
        <v>decan_1_ol</v>
      </c>
      <c r="P258" s="134" t="n">
        <v>-40.3426839338628</v>
      </c>
      <c r="Q258" s="134" t="n">
        <f aca="false">-0.298*P258</f>
        <v>12.0221198122911</v>
      </c>
      <c r="R258" s="134" t="n">
        <v>118.494296794244</v>
      </c>
    </row>
    <row r="259" customFormat="false" ht="15" hidden="false" customHeight="false" outlineLevel="0" collapsed="false">
      <c r="N259" s="0" t="s">
        <v>1026</v>
      </c>
      <c r="O259" s="0" t="str">
        <f aca="false">MID(N259,2,LEN(N259)-2)</f>
        <v>decan_2_one</v>
      </c>
      <c r="P259" s="134" t="n">
        <v>-39.2961176097892</v>
      </c>
      <c r="Q259" s="134" t="n">
        <f aca="false">-0.298*P259</f>
        <v>11.7102430477172</v>
      </c>
      <c r="R259" s="134" t="n">
        <v>126.110698912237</v>
      </c>
    </row>
    <row r="260" customFormat="false" ht="15" hidden="false" customHeight="false" outlineLevel="0" collapsed="false">
      <c r="N260" s="0" t="s">
        <v>1027</v>
      </c>
      <c r="O260" s="0" t="str">
        <f aca="false">MID(N260,2,LEN(N260)-2)</f>
        <v>di_isopropyl_sulfide</v>
      </c>
      <c r="P260" s="134" t="n">
        <v>-28.9389403066618</v>
      </c>
      <c r="Q260" s="134" t="n">
        <f aca="false">-0.298*P260</f>
        <v>8.62380421138522</v>
      </c>
      <c r="R260" s="134" t="n">
        <v>75.6420648629914</v>
      </c>
    </row>
    <row r="261" customFormat="false" ht="15" hidden="false" customHeight="false" outlineLevel="0" collapsed="false">
      <c r="N261" s="0" t="s">
        <v>1028</v>
      </c>
      <c r="O261" s="0" t="str">
        <f aca="false">MID(N261,2,LEN(N261)-2)</f>
        <v>di_n_butyl_ether</v>
      </c>
      <c r="P261" s="134" t="n">
        <v>-35.5536580712985</v>
      </c>
      <c r="Q261" s="134" t="n">
        <f aca="false">-0.298*P261</f>
        <v>10.594990105247</v>
      </c>
      <c r="R261" s="134" t="n">
        <v>106.51107444774</v>
      </c>
    </row>
    <row r="262" customFormat="false" ht="15" hidden="false" customHeight="false" outlineLevel="0" collapsed="false">
      <c r="N262" s="0" t="s">
        <v>1029</v>
      </c>
      <c r="O262" s="0" t="str">
        <f aca="false">MID(N262,2,LEN(N262)-2)</f>
        <v>di_n_butylamine</v>
      </c>
      <c r="P262" s="134" t="n">
        <v>-36.4463410004074</v>
      </c>
      <c r="Q262" s="134" t="n">
        <f aca="false">-0.298*P262</f>
        <v>10.8610096181214</v>
      </c>
      <c r="R262" s="134" t="n">
        <v>114.035099953376</v>
      </c>
    </row>
    <row r="263" customFormat="false" ht="15" hidden="false" customHeight="false" outlineLevel="0" collapsed="false">
      <c r="N263" s="0" t="s">
        <v>1030</v>
      </c>
      <c r="O263" s="0" t="str">
        <f aca="false">MID(N263,2,LEN(N263)-2)</f>
        <v>di_n_propyl_ether</v>
      </c>
      <c r="P263" s="134" t="n">
        <v>-30.4239665704287</v>
      </c>
      <c r="Q263" s="134" t="n">
        <f aca="false">-0.298*P263</f>
        <v>9.06634203798775</v>
      </c>
      <c r="R263" s="134" t="n">
        <v>85.1582134507517</v>
      </c>
    </row>
    <row r="264" customFormat="false" ht="15" hidden="false" customHeight="false" outlineLevel="0" collapsed="false">
      <c r="N264" s="0" t="s">
        <v>1031</v>
      </c>
      <c r="O264" s="0" t="str">
        <f aca="false">MID(N264,2,LEN(N264)-2)</f>
        <v>di_n_propyl_sulfide</v>
      </c>
      <c r="P264" s="134" t="n">
        <v>-30.8013200101634</v>
      </c>
      <c r="Q264" s="134" t="n">
        <f aca="false">-0.298*P264</f>
        <v>9.17879336302869</v>
      </c>
      <c r="R264" s="134" t="n">
        <v>82.6523596433571</v>
      </c>
    </row>
    <row r="265" customFormat="false" ht="15" hidden="false" customHeight="false" outlineLevel="0" collapsed="false">
      <c r="N265" s="0" t="s">
        <v>1032</v>
      </c>
      <c r="O265" s="0" t="str">
        <f aca="false">MID(N265,2,LEN(N265)-2)</f>
        <v>di_n_propylamine</v>
      </c>
      <c r="P265" s="134" t="n">
        <v>-31.3295499555688</v>
      </c>
      <c r="Q265" s="134" t="n">
        <f aca="false">-0.298*P265</f>
        <v>9.3362058867595</v>
      </c>
      <c r="R265" s="134" t="n">
        <v>92.8417844134974</v>
      </c>
    </row>
    <row r="266" customFormat="false" ht="15" hidden="false" customHeight="false" outlineLevel="0" collapsed="false">
      <c r="N266" s="0" t="s">
        <v>1033</v>
      </c>
      <c r="O266" s="0" t="str">
        <f aca="false">MID(N266,2,LEN(N266)-2)</f>
        <v>dibromomethane</v>
      </c>
      <c r="P266" s="134" t="n">
        <v>-18.7667812795178</v>
      </c>
      <c r="Q266" s="134" t="n">
        <f aca="false">-0.298*P266</f>
        <v>5.5925008212963</v>
      </c>
      <c r="R266" s="134" t="n">
        <v>31.1830156235141</v>
      </c>
    </row>
    <row r="267" customFormat="false" ht="15" hidden="false" customHeight="false" outlineLevel="0" collapsed="false">
      <c r="N267" s="0" t="s">
        <v>1034</v>
      </c>
      <c r="O267" s="0" t="str">
        <f aca="false">MID(N267,2,LEN(N267)-2)</f>
        <v>dichloromethane</v>
      </c>
      <c r="P267" s="134" t="n">
        <v>-17.7338483269429</v>
      </c>
      <c r="Q267" s="134" t="n">
        <f aca="false">-0.298*P267</f>
        <v>5.28468680142898</v>
      </c>
      <c r="R267" s="134" t="n">
        <v>26.4114164827494</v>
      </c>
    </row>
    <row r="268" customFormat="false" ht="15" hidden="false" customHeight="false" outlineLevel="0" collapsed="false">
      <c r="N268" s="0" t="s">
        <v>1035</v>
      </c>
      <c r="O268" s="0" t="str">
        <f aca="false">MID(N268,2,LEN(N268)-2)</f>
        <v>diethoxymethoxybenzene</v>
      </c>
      <c r="P268" s="134" t="n">
        <v>-39.205104076985</v>
      </c>
      <c r="Q268" s="134" t="n">
        <f aca="false">-0.298*P268</f>
        <v>11.6831210149415</v>
      </c>
      <c r="R268" s="134" t="n">
        <v>120.53822832542</v>
      </c>
    </row>
    <row r="269" customFormat="false" ht="15" hidden="false" customHeight="false" outlineLevel="0" collapsed="false">
      <c r="N269" s="0" t="s">
        <v>1036</v>
      </c>
      <c r="O269" s="0" t="str">
        <f aca="false">MID(N269,2,LEN(N269)-2)</f>
        <v>diethyl_disulfide</v>
      </c>
      <c r="P269" s="134" t="n">
        <v>-28.0160774818303</v>
      </c>
      <c r="Q269" s="134" t="n">
        <f aca="false">-0.298*P269</f>
        <v>8.34879108958543</v>
      </c>
      <c r="R269" s="134" t="n">
        <v>70.1729884277934</v>
      </c>
    </row>
    <row r="270" customFormat="false" ht="15" hidden="false" customHeight="false" outlineLevel="0" collapsed="false">
      <c r="N270" s="0" t="s">
        <v>1037</v>
      </c>
      <c r="O270" s="0" t="str">
        <f aca="false">MID(N270,2,LEN(N270)-2)</f>
        <v>diethyl_ether</v>
      </c>
      <c r="P270" s="134" t="n">
        <v>-25.1443371575442</v>
      </c>
      <c r="Q270" s="134" t="n">
        <f aca="false">-0.298*P270</f>
        <v>7.49301247294817</v>
      </c>
      <c r="R270" s="134" t="n">
        <v>63.743331398294</v>
      </c>
    </row>
    <row r="271" customFormat="false" ht="15" hidden="false" customHeight="false" outlineLevel="0" collapsed="false">
      <c r="N271" s="0" t="s">
        <v>1038</v>
      </c>
      <c r="O271" s="0" t="str">
        <f aca="false">MID(N271,2,LEN(N271)-2)</f>
        <v>diethyl_malonate</v>
      </c>
      <c r="P271" s="134" t="n">
        <v>-36.2252221280228</v>
      </c>
      <c r="Q271" s="134" t="n">
        <f aca="false">-0.298*P271</f>
        <v>10.7951161941508</v>
      </c>
      <c r="R271" s="134" t="n">
        <v>119.393835533918</v>
      </c>
    </row>
    <row r="272" customFormat="false" ht="15" hidden="false" customHeight="false" outlineLevel="0" collapsed="false">
      <c r="N272" s="0" t="s">
        <v>1039</v>
      </c>
      <c r="O272" s="0" t="str">
        <f aca="false">MID(N272,2,LEN(N272)-2)</f>
        <v>diethyl_succinate</v>
      </c>
      <c r="P272" s="134" t="n">
        <v>-39.2814132100914</v>
      </c>
      <c r="Q272" s="134" t="n">
        <f aca="false">-0.298*P272</f>
        <v>11.7058611366072</v>
      </c>
      <c r="R272" s="134" t="n">
        <v>135.172541696895</v>
      </c>
    </row>
    <row r="273" customFormat="false" ht="15" hidden="false" customHeight="false" outlineLevel="0" collapsed="false">
      <c r="N273" s="0" t="s">
        <v>1040</v>
      </c>
      <c r="O273" s="0" t="str">
        <f aca="false">MID(N273,2,LEN(N273)-2)</f>
        <v>diethyl_sulfide</v>
      </c>
      <c r="P273" s="134" t="n">
        <v>-25.559841541648</v>
      </c>
      <c r="Q273" s="134" t="n">
        <f aca="false">-0.298*P273</f>
        <v>7.6168327794111</v>
      </c>
      <c r="R273" s="134" t="n">
        <v>61.0042842886837</v>
      </c>
    </row>
    <row r="274" customFormat="false" ht="15" hidden="false" customHeight="false" outlineLevel="0" collapsed="false">
      <c r="N274" s="0" t="s">
        <v>1041</v>
      </c>
      <c r="O274" s="0" t="str">
        <f aca="false">MID(N274,2,LEN(N274)-2)</f>
        <v>diethylamine</v>
      </c>
      <c r="P274" s="134" t="n">
        <v>-26.121923952998</v>
      </c>
      <c r="Q274" s="134" t="n">
        <f aca="false">-0.298*P274</f>
        <v>7.7843333379934</v>
      </c>
      <c r="R274" s="134" t="n">
        <v>71.409229794477</v>
      </c>
    </row>
    <row r="275" customFormat="false" ht="15" hidden="false" customHeight="false" outlineLevel="0" collapsed="false">
      <c r="N275" s="0" t="s">
        <v>1042</v>
      </c>
      <c r="O275" s="0" t="str">
        <f aca="false">MID(N275,2,LEN(N275)-2)</f>
        <v>diiodomethane</v>
      </c>
      <c r="P275" s="134" t="n">
        <v>-19.8011023507754</v>
      </c>
      <c r="Q275" s="134" t="n">
        <f aca="false">-0.298*P275</f>
        <v>5.90072850053107</v>
      </c>
      <c r="R275" s="134" t="n">
        <v>33.153274594376</v>
      </c>
    </row>
    <row r="276" customFormat="false" ht="15" hidden="false" customHeight="false" outlineLevel="0" collapsed="false">
      <c r="N276" s="0" t="s">
        <v>1043</v>
      </c>
      <c r="O276" s="0" t="str">
        <f aca="false">MID(N276,2,LEN(N276)-2)</f>
        <v>diisopropyl_ether</v>
      </c>
      <c r="P276" s="134" t="n">
        <v>-28.6559552175769</v>
      </c>
      <c r="Q276" s="134" t="n">
        <f aca="false">-0.298*P276</f>
        <v>8.53947465483792</v>
      </c>
      <c r="R276" s="134" t="n">
        <v>76.9934197443823</v>
      </c>
    </row>
    <row r="277" customFormat="false" ht="15" hidden="false" customHeight="false" outlineLevel="0" collapsed="false">
      <c r="N277" s="0" t="s">
        <v>1044</v>
      </c>
      <c r="O277" s="0" t="str">
        <f aca="false">MID(N277,2,LEN(N277)-2)</f>
        <v>diisopropylamine</v>
      </c>
      <c r="P277" s="134" t="n">
        <v>-29.4556778814139</v>
      </c>
      <c r="Q277" s="134" t="n">
        <f aca="false">-0.298*P277</f>
        <v>8.77779200866134</v>
      </c>
      <c r="R277" s="134" t="n">
        <v>83.2942783340244</v>
      </c>
    </row>
    <row r="278" customFormat="false" ht="15" hidden="false" customHeight="false" outlineLevel="0" collapsed="false">
      <c r="N278" s="0" t="s">
        <v>1045</v>
      </c>
      <c r="O278" s="0" t="str">
        <f aca="false">MID(N278,2,LEN(N278)-2)</f>
        <v>dimethoxymethane</v>
      </c>
      <c r="P278" s="134" t="n">
        <v>-22.0758214304895</v>
      </c>
      <c r="Q278" s="134" t="n">
        <f aca="false">-0.298*P278</f>
        <v>6.57859478628587</v>
      </c>
      <c r="R278" s="134" t="n">
        <v>51.367086230648</v>
      </c>
    </row>
    <row r="279" customFormat="false" ht="15" hidden="false" customHeight="false" outlineLevel="0" collapsed="false">
      <c r="N279" s="0" t="s">
        <v>1046</v>
      </c>
      <c r="O279" s="0" t="str">
        <f aca="false">MID(N279,2,LEN(N279)-2)</f>
        <v>dimethyl_disulfide</v>
      </c>
      <c r="P279" s="134" t="n">
        <v>-22.0394648957587</v>
      </c>
      <c r="Q279" s="134" t="n">
        <f aca="false">-0.298*P279</f>
        <v>6.56776053893609</v>
      </c>
      <c r="R279" s="134" t="n">
        <v>45.9085256741176</v>
      </c>
    </row>
    <row r="280" customFormat="false" ht="15" hidden="false" customHeight="false" outlineLevel="0" collapsed="false">
      <c r="N280" s="0" t="s">
        <v>1047</v>
      </c>
      <c r="O280" s="0" t="str">
        <f aca="false">MID(N280,2,LEN(N280)-2)</f>
        <v>dimethyl_ether</v>
      </c>
      <c r="P280" s="134" t="n">
        <v>-18.7519117151016</v>
      </c>
      <c r="Q280" s="134" t="n">
        <f aca="false">-0.298*P280</f>
        <v>5.58806969110028</v>
      </c>
      <c r="R280" s="134" t="n">
        <v>37.0544223853925</v>
      </c>
    </row>
    <row r="281" customFormat="false" ht="15" hidden="false" customHeight="false" outlineLevel="0" collapsed="false">
      <c r="N281" s="0" t="s">
        <v>1048</v>
      </c>
      <c r="O281" s="0" t="str">
        <f aca="false">MID(N281,2,LEN(N281)-2)</f>
        <v>dimethyl_sulfate</v>
      </c>
      <c r="P281" s="134" t="n">
        <v>-25.8675583244198</v>
      </c>
      <c r="Q281" s="134" t="n">
        <f aca="false">-0.298*P281</f>
        <v>7.7085323806771</v>
      </c>
      <c r="R281" s="134" t="n">
        <v>74.1264942663872</v>
      </c>
    </row>
    <row r="282" customFormat="false" ht="15" hidden="false" customHeight="false" outlineLevel="0" collapsed="false">
      <c r="N282" s="0" t="s">
        <v>1049</v>
      </c>
      <c r="O282" s="0" t="str">
        <f aca="false">MID(N282,2,LEN(N282)-2)</f>
        <v>dimethyl_sulfide</v>
      </c>
      <c r="P282" s="134" t="n">
        <v>-19.4782525541939</v>
      </c>
      <c r="Q282" s="134" t="n">
        <f aca="false">-0.298*P282</f>
        <v>5.80451926114978</v>
      </c>
      <c r="R282" s="134" t="n">
        <v>35.411039514597</v>
      </c>
    </row>
    <row r="283" customFormat="false" ht="15" hidden="false" customHeight="false" outlineLevel="0" collapsed="false">
      <c r="N283" s="0" t="s">
        <v>1050</v>
      </c>
      <c r="O283" s="0" t="str">
        <f aca="false">MID(N283,2,LEN(N283)-2)</f>
        <v>dimethyl_sulfone</v>
      </c>
      <c r="P283" s="134" t="n">
        <v>-23.5971779459589</v>
      </c>
      <c r="Q283" s="134" t="n">
        <f aca="false">-0.298*P283</f>
        <v>7.03195902789575</v>
      </c>
      <c r="R283" s="134" t="n">
        <v>72.3931891121079</v>
      </c>
    </row>
    <row r="284" customFormat="false" ht="15" hidden="false" customHeight="false" outlineLevel="0" collapsed="false">
      <c r="N284" s="0" t="s">
        <v>1051</v>
      </c>
      <c r="O284" s="0" t="str">
        <f aca="false">MID(N284,2,LEN(N284)-2)</f>
        <v>dimethyl_sulfoxide</v>
      </c>
      <c r="P284" s="134" t="n">
        <v>-22.4657720670893</v>
      </c>
      <c r="Q284" s="134" t="n">
        <f aca="false">-0.298*P284</f>
        <v>6.69480007599261</v>
      </c>
      <c r="R284" s="134" t="n">
        <v>65.4294828266856</v>
      </c>
    </row>
    <row r="285" customFormat="false" ht="15" hidden="false" customHeight="false" outlineLevel="0" collapsed="false">
      <c r="N285" s="0" t="s">
        <v>1052</v>
      </c>
      <c r="O285" s="0" t="str">
        <f aca="false">MID(N285,2,LEN(N285)-2)</f>
        <v>dimethylamine</v>
      </c>
      <c r="P285" s="134" t="n">
        <v>-20.4379060516104</v>
      </c>
      <c r="Q285" s="134" t="n">
        <f aca="false">-0.298*P285</f>
        <v>6.0904960033799</v>
      </c>
      <c r="R285" s="134" t="n">
        <v>46.2946999495386</v>
      </c>
    </row>
    <row r="286" customFormat="false" ht="15" hidden="false" customHeight="false" outlineLevel="0" collapsed="false">
      <c r="N286" s="0" t="s">
        <v>1053</v>
      </c>
      <c r="O286" s="0" t="str">
        <f aca="false">MID(N286,2,LEN(N286)-2)</f>
        <v>E_12_dichloroethene</v>
      </c>
      <c r="P286" s="134" t="n">
        <v>-19.8611204377799</v>
      </c>
      <c r="Q286" s="134" t="n">
        <f aca="false">-0.298*P286</f>
        <v>5.91861389045841</v>
      </c>
      <c r="R286" s="134" t="n">
        <v>35.8655327136108</v>
      </c>
    </row>
    <row r="287" customFormat="false" ht="15" hidden="false" customHeight="false" outlineLevel="0" collapsed="false">
      <c r="N287" s="0" t="s">
        <v>1054</v>
      </c>
      <c r="O287" s="0" t="str">
        <f aca="false">MID(N287,2,LEN(N287)-2)</f>
        <v>E_but_2_enal</v>
      </c>
      <c r="P287" s="134" t="n">
        <v>-23.0983834824257</v>
      </c>
      <c r="Q287" s="134" t="n">
        <f aca="false">-0.298*P287</f>
        <v>6.88331827776286</v>
      </c>
      <c r="R287" s="134" t="n">
        <v>59.3173643283035</v>
      </c>
    </row>
    <row r="288" customFormat="false" ht="15" hidden="false" customHeight="false" outlineLevel="0" collapsed="false">
      <c r="N288" s="0" t="s">
        <v>1055</v>
      </c>
      <c r="O288" s="0" t="str">
        <f aca="false">MID(N288,2,LEN(N288)-2)</f>
        <v>E_hept_2_ene</v>
      </c>
      <c r="P288" s="134" t="n">
        <v>-30.1647026307097</v>
      </c>
      <c r="Q288" s="134" t="n">
        <f aca="false">-0.298*P288</f>
        <v>8.98908138395149</v>
      </c>
      <c r="R288" s="134" t="n">
        <v>79.8558235654341</v>
      </c>
    </row>
    <row r="289" customFormat="false" ht="15" hidden="false" customHeight="false" outlineLevel="0" collapsed="false">
      <c r="N289" s="0" t="s">
        <v>1056</v>
      </c>
      <c r="O289" s="0" t="str">
        <f aca="false">MID(N289,2,LEN(N289)-2)</f>
        <v>E_hex_2_enal</v>
      </c>
      <c r="P289" s="134" t="n">
        <v>-28.3240344440534</v>
      </c>
      <c r="Q289" s="134" t="n">
        <f aca="false">-0.298*P289</f>
        <v>8.44056226432791</v>
      </c>
      <c r="R289" s="134" t="n">
        <v>80.3888518488618</v>
      </c>
    </row>
    <row r="290" customFormat="false" ht="15" hidden="false" customHeight="false" outlineLevel="0" collapsed="false">
      <c r="N290" s="0" t="s">
        <v>1057</v>
      </c>
      <c r="O290" s="0" t="str">
        <f aca="false">MID(N290,2,LEN(N290)-2)</f>
        <v>E_oct_2_enal</v>
      </c>
      <c r="P290" s="134" t="n">
        <v>-33.3961237493146</v>
      </c>
      <c r="Q290" s="134" t="n">
        <f aca="false">-0.298*P290</f>
        <v>9.95204487729575</v>
      </c>
      <c r="R290" s="134" t="n">
        <v>100.535488188295</v>
      </c>
    </row>
    <row r="291" customFormat="false" ht="15" hidden="false" customHeight="false" outlineLevel="0" collapsed="false">
      <c r="N291" s="0" t="s">
        <v>1058</v>
      </c>
      <c r="O291" s="0" t="str">
        <f aca="false">MID(N291,2,LEN(N291)-2)</f>
        <v>ethanamide</v>
      </c>
      <c r="P291" s="134" t="n">
        <v>-20.7151125913067</v>
      </c>
      <c r="Q291" s="134" t="n">
        <f aca="false">-0.298*P291</f>
        <v>6.1731035522094</v>
      </c>
      <c r="R291" s="134" t="n">
        <v>52.2053998576328</v>
      </c>
    </row>
    <row r="292" customFormat="false" ht="15" hidden="false" customHeight="false" outlineLevel="0" collapsed="false">
      <c r="N292" s="0" t="s">
        <v>1059</v>
      </c>
      <c r="O292" s="0" t="str">
        <f aca="false">MID(N292,2,LEN(N292)-2)</f>
        <v>ethane</v>
      </c>
      <c r="P292" s="134" t="n">
        <v>-17.7271187365877</v>
      </c>
      <c r="Q292" s="134" t="n">
        <f aca="false">-0.298*P292</f>
        <v>5.28268138350313</v>
      </c>
      <c r="R292" s="134" t="n">
        <v>28.7114935509782</v>
      </c>
    </row>
    <row r="293" customFormat="false" ht="15" hidden="false" customHeight="false" outlineLevel="0" collapsed="false">
      <c r="N293" s="0" t="s">
        <v>1060</v>
      </c>
      <c r="O293" s="0" t="str">
        <f aca="false">MID(N293,2,LEN(N293)-2)</f>
        <v>ethanethiol</v>
      </c>
      <c r="P293" s="134" t="n">
        <v>-19.3211426538042</v>
      </c>
      <c r="Q293" s="134" t="n">
        <f aca="false">-0.298*P293</f>
        <v>5.75770051083365</v>
      </c>
      <c r="R293" s="134" t="n">
        <v>32.4635903990946</v>
      </c>
    </row>
    <row r="294" customFormat="false" ht="15" hidden="false" customHeight="false" outlineLevel="0" collapsed="false">
      <c r="N294" s="0" t="s">
        <v>1061</v>
      </c>
      <c r="O294" s="0" t="str">
        <f aca="false">MID(N294,2,LEN(N294)-2)</f>
        <v>ethanol</v>
      </c>
      <c r="P294" s="134" t="n">
        <v>-19.8056358202723</v>
      </c>
      <c r="Q294" s="134" t="n">
        <f aca="false">-0.298*P294</f>
        <v>5.90207947444115</v>
      </c>
      <c r="R294" s="134" t="n">
        <v>30.9059896917722</v>
      </c>
    </row>
    <row r="295" customFormat="false" ht="15" hidden="false" customHeight="false" outlineLevel="0" collapsed="false">
      <c r="N295" s="0" t="s">
        <v>1062</v>
      </c>
      <c r="O295" s="0" t="str">
        <f aca="false">MID(N295,2,LEN(N295)-2)</f>
        <v>ethene</v>
      </c>
      <c r="P295" s="134" t="n">
        <v>-16.2350492202001</v>
      </c>
      <c r="Q295" s="134" t="n">
        <f aca="false">-0.298*P295</f>
        <v>4.83804466761963</v>
      </c>
      <c r="R295" s="134" t="n">
        <v>22.2619077671875</v>
      </c>
    </row>
    <row r="296" customFormat="false" ht="15" hidden="false" customHeight="false" outlineLevel="0" collapsed="false">
      <c r="N296" s="0" t="s">
        <v>1063</v>
      </c>
      <c r="O296" s="0" t="str">
        <f aca="false">MID(N296,2,LEN(N296)-2)</f>
        <v>ethyl_acetate</v>
      </c>
      <c r="P296" s="134" t="n">
        <v>-25.8899299786952</v>
      </c>
      <c r="Q296" s="134" t="n">
        <f aca="false">-0.298*P296</f>
        <v>7.71519913365117</v>
      </c>
      <c r="R296" s="134" t="n">
        <v>71.3406471478982</v>
      </c>
    </row>
    <row r="297" customFormat="false" ht="15" hidden="false" customHeight="false" outlineLevel="0" collapsed="false">
      <c r="N297" s="0" t="s">
        <v>1064</v>
      </c>
      <c r="O297" s="0" t="str">
        <f aca="false">MID(N297,2,LEN(N297)-2)</f>
        <v>ethyl_benzoate</v>
      </c>
      <c r="P297" s="134" t="n">
        <v>-32.7500967612588</v>
      </c>
      <c r="Q297" s="134" t="n">
        <f aca="false">-0.298*P297</f>
        <v>9.75952883485512</v>
      </c>
      <c r="R297" s="134" t="n">
        <v>101.153004556071</v>
      </c>
    </row>
    <row r="298" customFormat="false" ht="15" hidden="false" customHeight="false" outlineLevel="0" collapsed="false">
      <c r="N298" s="0" t="s">
        <v>1065</v>
      </c>
      <c r="O298" s="0" t="str">
        <f aca="false">MID(N298,2,LEN(N298)-2)</f>
        <v>ethyl_butanoate</v>
      </c>
      <c r="P298" s="134" t="n">
        <v>-31.3037209420186</v>
      </c>
      <c r="Q298" s="134" t="n">
        <f aca="false">-0.298*P298</f>
        <v>9.32850884072154</v>
      </c>
      <c r="R298" s="134" t="n">
        <v>95.4839796827365</v>
      </c>
    </row>
    <row r="299" customFormat="false" ht="15" hidden="false" customHeight="false" outlineLevel="0" collapsed="false">
      <c r="N299" s="0" t="s">
        <v>1066</v>
      </c>
      <c r="O299" s="0" t="str">
        <f aca="false">MID(N299,2,LEN(N299)-2)</f>
        <v>ethyl_formate</v>
      </c>
      <c r="P299" s="134" t="n">
        <v>-22.2417974554998</v>
      </c>
      <c r="Q299" s="134" t="n">
        <f aca="false">-0.298*P299</f>
        <v>6.62805564173894</v>
      </c>
      <c r="R299" s="134" t="n">
        <v>52.9257150991771</v>
      </c>
    </row>
    <row r="300" customFormat="false" ht="15" hidden="false" customHeight="false" outlineLevel="0" collapsed="false">
      <c r="N300" s="0" t="s">
        <v>1067</v>
      </c>
      <c r="O300" s="0" t="str">
        <f aca="false">MID(N300,2,LEN(N300)-2)</f>
        <v>ethyl_hexanoate</v>
      </c>
      <c r="P300" s="134" t="n">
        <v>-36.3998885537578</v>
      </c>
      <c r="Q300" s="134" t="n">
        <f aca="false">-0.298*P300</f>
        <v>10.8471667890198</v>
      </c>
      <c r="R300" s="134" t="n">
        <v>116.044353997384</v>
      </c>
    </row>
    <row r="301" customFormat="false" ht="15" hidden="false" customHeight="false" outlineLevel="0" collapsed="false">
      <c r="N301" s="0" t="s">
        <v>1068</v>
      </c>
      <c r="O301" s="0" t="str">
        <f aca="false">MID(N301,2,LEN(N301)-2)</f>
        <v>ethyl_pentanoate</v>
      </c>
      <c r="P301" s="134" t="n">
        <v>-34.073365561609</v>
      </c>
      <c r="Q301" s="134" t="n">
        <f aca="false">-0.298*P301</f>
        <v>10.1538629373595</v>
      </c>
      <c r="R301" s="134" t="n">
        <v>108.780157631135</v>
      </c>
    </row>
    <row r="302" customFormat="false" ht="15" hidden="false" customHeight="false" outlineLevel="0" collapsed="false">
      <c r="N302" s="0" t="s">
        <v>1069</v>
      </c>
      <c r="O302" s="0" t="str">
        <f aca="false">MID(N302,2,LEN(N302)-2)</f>
        <v>ethyl_phenyl_ether</v>
      </c>
      <c r="P302" s="134" t="n">
        <v>-28.9362943956881</v>
      </c>
      <c r="Q302" s="134" t="n">
        <f aca="false">-0.298*P302</f>
        <v>8.62301572991505</v>
      </c>
      <c r="R302" s="134" t="n">
        <v>74.9587160234</v>
      </c>
    </row>
    <row r="303" customFormat="false" ht="15" hidden="false" customHeight="false" outlineLevel="0" collapsed="false">
      <c r="N303" s="0" t="s">
        <v>1070</v>
      </c>
      <c r="O303" s="0" t="str">
        <f aca="false">MID(N303,2,LEN(N303)-2)</f>
        <v>ethyl_propanoate</v>
      </c>
      <c r="P303" s="134" t="n">
        <v>-28.8245696619605</v>
      </c>
      <c r="Q303" s="134" t="n">
        <f aca="false">-0.298*P303</f>
        <v>8.58972175926423</v>
      </c>
      <c r="R303" s="134" t="n">
        <v>85.9627566079492</v>
      </c>
    </row>
    <row r="304" customFormat="false" ht="15" hidden="false" customHeight="false" outlineLevel="0" collapsed="false">
      <c r="N304" s="0" t="s">
        <v>1071</v>
      </c>
      <c r="O304" s="0" t="str">
        <f aca="false">MID(N304,2,LEN(N304)-2)</f>
        <v>ethylamine</v>
      </c>
      <c r="P304" s="134" t="n">
        <v>-20.0969720504505</v>
      </c>
      <c r="Q304" s="134" t="n">
        <f aca="false">-0.298*P304</f>
        <v>5.98889767103425</v>
      </c>
      <c r="R304" s="134" t="n">
        <v>45.667871518542</v>
      </c>
    </row>
    <row r="305" customFormat="false" ht="15" hidden="false" customHeight="false" outlineLevel="0" collapsed="false">
      <c r="N305" s="0" t="s">
        <v>1072</v>
      </c>
      <c r="O305" s="0" t="str">
        <f aca="false">MID(N305,2,LEN(N305)-2)</f>
        <v>ethylbenzene</v>
      </c>
      <c r="P305" s="134" t="n">
        <v>-27.3242279046131</v>
      </c>
      <c r="Q305" s="134" t="n">
        <f aca="false">-0.298*P305</f>
        <v>8.1426199155747</v>
      </c>
      <c r="R305" s="134" t="n">
        <v>68.0317556880917</v>
      </c>
    </row>
    <row r="306" customFormat="false" ht="15" hidden="false" customHeight="false" outlineLevel="0" collapsed="false">
      <c r="N306" s="0" t="s">
        <v>1073</v>
      </c>
      <c r="O306" s="0" t="str">
        <f aca="false">MID(N306,2,LEN(N306)-2)</f>
        <v>fluorene</v>
      </c>
      <c r="P306" s="134" t="n">
        <v>-31.9307800383626</v>
      </c>
      <c r="Q306" s="134" t="n">
        <f aca="false">-0.298*P306</f>
        <v>9.51537245143205</v>
      </c>
      <c r="R306" s="134" t="n">
        <v>85.4766168826366</v>
      </c>
    </row>
    <row r="307" customFormat="false" ht="15" hidden="false" customHeight="false" outlineLevel="0" collapsed="false">
      <c r="N307" s="0" t="s">
        <v>1074</v>
      </c>
      <c r="O307" s="0" t="str">
        <f aca="false">MID(N307,2,LEN(N307)-2)</f>
        <v>fluorobenzene</v>
      </c>
      <c r="P307" s="134" t="n">
        <v>-22.9100575852645</v>
      </c>
      <c r="Q307" s="134" t="n">
        <f aca="false">-0.298*P307</f>
        <v>6.82719716040882</v>
      </c>
      <c r="R307" s="134" t="n">
        <v>48.4373172369359</v>
      </c>
    </row>
    <row r="308" customFormat="false" ht="15" hidden="false" customHeight="false" outlineLevel="0" collapsed="false">
      <c r="N308" s="0" t="s">
        <v>1075</v>
      </c>
      <c r="O308" s="0" t="str">
        <f aca="false">MID(N308,2,LEN(N308)-2)</f>
        <v>fluoromethane</v>
      </c>
      <c r="P308" s="134" t="n">
        <v>-14.887465917693</v>
      </c>
      <c r="Q308" s="134" t="n">
        <f aca="false">-0.298*P308</f>
        <v>4.43646484347251</v>
      </c>
      <c r="R308" s="134" t="n">
        <v>16.288285570089</v>
      </c>
    </row>
    <row r="309" customFormat="false" ht="15" hidden="false" customHeight="false" outlineLevel="0" collapsed="false">
      <c r="N309" s="0" t="s">
        <v>1076</v>
      </c>
      <c r="O309" s="0" t="str">
        <f aca="false">MID(N309,2,LEN(N309)-2)</f>
        <v>formaldehyde</v>
      </c>
      <c r="P309" s="134" t="n">
        <v>-14.6362794186941</v>
      </c>
      <c r="Q309" s="134" t="n">
        <f aca="false">-0.298*P309</f>
        <v>4.36161126677084</v>
      </c>
      <c r="R309" s="134" t="n">
        <v>19.5162565618874</v>
      </c>
    </row>
    <row r="310" customFormat="false" ht="15" hidden="false" customHeight="false" outlineLevel="0" collapsed="false">
      <c r="N310" s="0" t="s">
        <v>1077</v>
      </c>
      <c r="O310" s="0" t="str">
        <f aca="false">MID(N310,2,LEN(N310)-2)</f>
        <v>halothane</v>
      </c>
      <c r="P310" s="134" t="n">
        <v>-22.6303372402461</v>
      </c>
      <c r="Q310" s="134" t="n">
        <f aca="false">-0.298*P310</f>
        <v>6.74384049759334</v>
      </c>
      <c r="R310" s="134" t="n">
        <v>46.337508585728</v>
      </c>
    </row>
    <row r="311" customFormat="false" ht="15" hidden="false" customHeight="false" outlineLevel="0" collapsed="false">
      <c r="N311" s="0" t="s">
        <v>1078</v>
      </c>
      <c r="O311" s="0" t="str">
        <f aca="false">MID(N311,2,LEN(N311)-2)</f>
        <v>hept_1_ene</v>
      </c>
      <c r="P311" s="134" t="n">
        <v>-29.7230414325658</v>
      </c>
      <c r="Q311" s="134" t="n">
        <f aca="false">-0.298*P311</f>
        <v>8.85746634690461</v>
      </c>
      <c r="R311" s="134" t="n">
        <v>77.9975593937089</v>
      </c>
    </row>
    <row r="312" customFormat="false" ht="15" hidden="false" customHeight="false" outlineLevel="0" collapsed="false">
      <c r="N312" s="0" t="s">
        <v>1079</v>
      </c>
      <c r="O312" s="0" t="str">
        <f aca="false">MID(N312,2,LEN(N312)-2)</f>
        <v>hept_1_yne</v>
      </c>
      <c r="P312" s="134" t="n">
        <v>-28.957884840074</v>
      </c>
      <c r="Q312" s="134" t="n">
        <f aca="false">-0.298*P312</f>
        <v>8.62944968234205</v>
      </c>
      <c r="R312" s="134" t="n">
        <v>74.5222338585246</v>
      </c>
    </row>
    <row r="313" customFormat="false" ht="15" hidden="false" customHeight="false" outlineLevel="0" collapsed="false">
      <c r="N313" s="0" t="s">
        <v>1080</v>
      </c>
      <c r="O313" s="0" t="str">
        <f aca="false">MID(N313,2,LEN(N313)-2)</f>
        <v>heptan_1_ol</v>
      </c>
      <c r="P313" s="134" t="n">
        <v>-32.0102819761123</v>
      </c>
      <c r="Q313" s="134" t="n">
        <f aca="false">-0.298*P313</f>
        <v>9.53906402888147</v>
      </c>
      <c r="R313" s="134" t="n">
        <v>88.1455109500853</v>
      </c>
    </row>
    <row r="314" customFormat="false" ht="15" hidden="false" customHeight="false" outlineLevel="0" collapsed="false">
      <c r="N314" s="0" t="s">
        <v>1081</v>
      </c>
      <c r="O314" s="0" t="str">
        <f aca="false">MID(N314,2,LEN(N314)-2)</f>
        <v>heptan_2_one</v>
      </c>
      <c r="P314" s="134" t="n">
        <v>-31.8641118958645</v>
      </c>
      <c r="Q314" s="134" t="n">
        <f aca="false">-0.298*P314</f>
        <v>9.49550534496762</v>
      </c>
      <c r="R314" s="134" t="n">
        <v>97.0245253489881</v>
      </c>
    </row>
    <row r="315" customFormat="false" ht="15" hidden="false" customHeight="false" outlineLevel="0" collapsed="false">
      <c r="N315" s="0" t="s">
        <v>1082</v>
      </c>
      <c r="O315" s="0" t="str">
        <f aca="false">MID(N315,2,LEN(N315)-2)</f>
        <v>heptan_4_one</v>
      </c>
      <c r="P315" s="134" t="n">
        <v>-32.2300786253553</v>
      </c>
      <c r="Q315" s="134" t="n">
        <f aca="false">-0.298*P315</f>
        <v>9.60456343035588</v>
      </c>
      <c r="R315" s="134" t="n">
        <v>101.42617901856</v>
      </c>
    </row>
    <row r="316" customFormat="false" ht="15" hidden="false" customHeight="false" outlineLevel="0" collapsed="false">
      <c r="N316" s="0" t="s">
        <v>1083</v>
      </c>
      <c r="O316" s="0" t="str">
        <f aca="false">MID(N316,2,LEN(N316)-2)</f>
        <v>heptanal</v>
      </c>
      <c r="P316" s="134" t="n">
        <v>-31.2073257101783</v>
      </c>
      <c r="Q316" s="134" t="n">
        <f aca="false">-0.298*P316</f>
        <v>9.29978306163313</v>
      </c>
      <c r="R316" s="134" t="n">
        <v>90.7693526173033</v>
      </c>
    </row>
    <row r="317" customFormat="false" ht="15" hidden="false" customHeight="false" outlineLevel="0" collapsed="false">
      <c r="N317" s="0" t="s">
        <v>1084</v>
      </c>
      <c r="O317" s="0" t="str">
        <f aca="false">MID(N317,2,LEN(N317)-2)</f>
        <v>hex_1_ene</v>
      </c>
      <c r="P317" s="134" t="n">
        <v>-27.1146982864012</v>
      </c>
      <c r="Q317" s="134" t="n">
        <f aca="false">-0.298*P317</f>
        <v>8.08018008934756</v>
      </c>
      <c r="R317" s="134" t="n">
        <v>67.234293612369</v>
      </c>
    </row>
    <row r="318" customFormat="false" ht="15" hidden="false" customHeight="false" outlineLevel="0" collapsed="false">
      <c r="N318" s="0" t="s">
        <v>1085</v>
      </c>
      <c r="O318" s="0" t="str">
        <f aca="false">MID(N318,2,LEN(N318)-2)</f>
        <v>hex_1_yne</v>
      </c>
      <c r="P318" s="134" t="n">
        <v>-26.3911133069734</v>
      </c>
      <c r="Q318" s="134" t="n">
        <f aca="false">-0.298*P318</f>
        <v>7.86455176547807</v>
      </c>
      <c r="R318" s="134" t="n">
        <v>63.946517292331</v>
      </c>
    </row>
    <row r="319" customFormat="false" ht="15" hidden="false" customHeight="false" outlineLevel="0" collapsed="false">
      <c r="N319" s="0" t="s">
        <v>1086</v>
      </c>
      <c r="O319" s="0" t="str">
        <f aca="false">MID(N319,2,LEN(N319)-2)</f>
        <v>hexa_15_diene</v>
      </c>
      <c r="P319" s="134" t="n">
        <v>-25.8457864101458</v>
      </c>
      <c r="Q319" s="134" t="n">
        <f aca="false">-0.298*P319</f>
        <v>7.70204435022345</v>
      </c>
      <c r="R319" s="134" t="n">
        <v>61.7414128704947</v>
      </c>
    </row>
    <row r="320" customFormat="false" ht="15" hidden="false" customHeight="false" outlineLevel="0" collapsed="false">
      <c r="N320" s="0" t="s">
        <v>1087</v>
      </c>
      <c r="O320" s="0" t="str">
        <f aca="false">MID(N320,2,LEN(N320)-2)</f>
        <v>hexafluoropropene</v>
      </c>
      <c r="P320" s="134" t="n">
        <v>-22.9145745151955</v>
      </c>
      <c r="Q320" s="134" t="n">
        <f aca="false">-0.298*P320</f>
        <v>6.82854320552826</v>
      </c>
      <c r="R320" s="134" t="n">
        <v>47.9692982821519</v>
      </c>
    </row>
    <row r="321" customFormat="false" ht="15" hidden="false" customHeight="false" outlineLevel="0" collapsed="false">
      <c r="N321" s="0" t="s">
        <v>1088</v>
      </c>
      <c r="O321" s="0" t="str">
        <f aca="false">MID(N321,2,LEN(N321)-2)</f>
        <v>hexan_1_ol</v>
      </c>
      <c r="P321" s="134" t="n">
        <v>-29.5218158561186</v>
      </c>
      <c r="Q321" s="134" t="n">
        <f aca="false">-0.298*P321</f>
        <v>8.79750112512334</v>
      </c>
      <c r="R321" s="134" t="n">
        <v>79.5734247127339</v>
      </c>
    </row>
    <row r="322" customFormat="false" ht="15" hidden="false" customHeight="false" outlineLevel="0" collapsed="false">
      <c r="N322" s="0" t="s">
        <v>1089</v>
      </c>
      <c r="O322" s="0" t="str">
        <f aca="false">MID(N322,2,LEN(N322)-2)</f>
        <v>hexan_2_one</v>
      </c>
      <c r="P322" s="134" t="n">
        <v>-29.2680477596028</v>
      </c>
      <c r="Q322" s="134" t="n">
        <f aca="false">-0.298*P322</f>
        <v>8.72187823236163</v>
      </c>
      <c r="R322" s="134" t="n">
        <v>86.3883239831619</v>
      </c>
    </row>
    <row r="323" customFormat="false" ht="15" hidden="false" customHeight="false" outlineLevel="0" collapsed="false">
      <c r="N323" s="0" t="s">
        <v>1090</v>
      </c>
      <c r="O323" s="0" t="str">
        <f aca="false">MID(N323,2,LEN(N323)-2)</f>
        <v>hexan_3_ol</v>
      </c>
      <c r="P323" s="134" t="n">
        <v>-28.5020486872041</v>
      </c>
      <c r="Q323" s="134" t="n">
        <f aca="false">-0.298*P323</f>
        <v>8.49361050878682</v>
      </c>
      <c r="R323" s="134" t="n">
        <v>72.1974199842397</v>
      </c>
    </row>
    <row r="324" customFormat="false" ht="15" hidden="false" customHeight="false" outlineLevel="0" collapsed="false">
      <c r="N324" s="0" t="s">
        <v>1091</v>
      </c>
      <c r="O324" s="0" t="str">
        <f aca="false">MID(N324,2,LEN(N324)-2)</f>
        <v>hexanal</v>
      </c>
      <c r="P324" s="134" t="n">
        <v>-28.7382471456576</v>
      </c>
      <c r="Q324" s="134" t="n">
        <f aca="false">-0.298*P324</f>
        <v>8.56399764940596</v>
      </c>
      <c r="R324" s="134" t="n">
        <v>80.7653021824252</v>
      </c>
    </row>
    <row r="325" customFormat="false" ht="15" hidden="false" customHeight="false" outlineLevel="0" collapsed="false">
      <c r="N325" s="0" t="s">
        <v>1092</v>
      </c>
      <c r="O325" s="0" t="str">
        <f aca="false">MID(N325,2,LEN(N325)-2)</f>
        <v>hexanoic_acid</v>
      </c>
      <c r="P325" s="134" t="n">
        <v>-30.9991574347605</v>
      </c>
      <c r="Q325" s="134" t="n">
        <f aca="false">-0.298*P325</f>
        <v>9.23774891555863</v>
      </c>
      <c r="R325" s="134" t="n">
        <v>79.2394607773563</v>
      </c>
    </row>
    <row r="326" customFormat="false" ht="15" hidden="false" customHeight="false" outlineLevel="0" collapsed="false">
      <c r="N326" s="0" t="s">
        <v>1093</v>
      </c>
      <c r="O326" s="0" t="str">
        <f aca="false">MID(N326,2,LEN(N326)-2)</f>
        <v>hydrazine</v>
      </c>
      <c r="P326" s="134" t="n">
        <v>-16.1775139767633</v>
      </c>
      <c r="Q326" s="134" t="n">
        <f aca="false">-0.298*P326</f>
        <v>4.82089916507546</v>
      </c>
      <c r="R326" s="134" t="n">
        <v>27.7191232824425</v>
      </c>
    </row>
    <row r="327" customFormat="false" ht="15" hidden="false" customHeight="false" outlineLevel="0" collapsed="false">
      <c r="N327" s="0" t="s">
        <v>1094</v>
      </c>
      <c r="O327" s="0" t="str">
        <f aca="false">MID(N327,2,LEN(N327)-2)</f>
        <v>hydrogen_sulfide</v>
      </c>
      <c r="P327" s="134" t="n">
        <v>-12.1844360525751</v>
      </c>
      <c r="Q327" s="134" t="n">
        <f aca="false">-0.298*P327</f>
        <v>3.63096194366738</v>
      </c>
      <c r="R327" s="134" t="n">
        <v>-2.03387246870368</v>
      </c>
    </row>
    <row r="328" customFormat="false" ht="15" hidden="false" customHeight="false" outlineLevel="0" collapsed="false">
      <c r="N328" s="0" t="s">
        <v>1095</v>
      </c>
      <c r="O328" s="0" t="str">
        <f aca="false">MID(N328,2,LEN(N328)-2)</f>
        <v>imidazole</v>
      </c>
      <c r="P328" s="134" t="n">
        <v>-19.6999561600267</v>
      </c>
      <c r="Q328" s="134" t="n">
        <f aca="false">-0.298*P328</f>
        <v>5.87058693568796</v>
      </c>
      <c r="R328" s="134" t="n">
        <v>39.7747928317639</v>
      </c>
    </row>
    <row r="329" customFormat="false" ht="15" hidden="false" customHeight="false" outlineLevel="0" collapsed="false">
      <c r="N329" s="0" t="s">
        <v>1096</v>
      </c>
      <c r="O329" s="0" t="str">
        <f aca="false">MID(N329,2,LEN(N329)-2)</f>
        <v>indane</v>
      </c>
      <c r="P329" s="134" t="n">
        <v>-27.7819894653411</v>
      </c>
      <c r="Q329" s="134" t="n">
        <f aca="false">-0.298*P329</f>
        <v>8.27903286067165</v>
      </c>
      <c r="R329" s="134" t="n">
        <v>69.8834828138414</v>
      </c>
    </row>
    <row r="330" customFormat="false" ht="15" hidden="false" customHeight="false" outlineLevel="0" collapsed="false">
      <c r="N330" s="0" t="s">
        <v>1097</v>
      </c>
      <c r="O330" s="0" t="str">
        <f aca="false">MID(N330,2,LEN(N330)-2)</f>
        <v>iodobenzene</v>
      </c>
      <c r="P330" s="134" t="n">
        <v>-24.9428989858107</v>
      </c>
      <c r="Q330" s="134" t="n">
        <f aca="false">-0.298*P330</f>
        <v>7.43298389777159</v>
      </c>
      <c r="R330" s="134" t="n">
        <v>56.3884985145623</v>
      </c>
    </row>
    <row r="331" customFormat="false" ht="15" hidden="false" customHeight="false" outlineLevel="0" collapsed="false">
      <c r="N331" s="0" t="s">
        <v>1098</v>
      </c>
      <c r="O331" s="0" t="str">
        <f aca="false">MID(N331,2,LEN(N331)-2)</f>
        <v>iodoethane</v>
      </c>
      <c r="P331" s="134" t="n">
        <v>-20.2098571307077</v>
      </c>
      <c r="Q331" s="134" t="n">
        <f aca="false">-0.298*P331</f>
        <v>6.0225374249509</v>
      </c>
      <c r="R331" s="134" t="n">
        <v>37.5075409724025</v>
      </c>
    </row>
    <row r="332" customFormat="false" ht="15" hidden="false" customHeight="false" outlineLevel="0" collapsed="false">
      <c r="N332" s="0" t="s">
        <v>1099</v>
      </c>
      <c r="O332" s="0" t="str">
        <f aca="false">MID(N332,2,LEN(N332)-2)</f>
        <v>iodomethane</v>
      </c>
      <c r="P332" s="134" t="n">
        <v>-17.1878098370226</v>
      </c>
      <c r="Q332" s="134" t="n">
        <f aca="false">-0.298*P332</f>
        <v>5.12196733143273</v>
      </c>
      <c r="R332" s="134" t="n">
        <v>24.5994276142941</v>
      </c>
    </row>
    <row r="333" customFormat="false" ht="15" hidden="false" customHeight="false" outlineLevel="0" collapsed="false">
      <c r="N333" s="0" t="s">
        <v>1100</v>
      </c>
      <c r="O333" s="0" t="str">
        <f aca="false">MID(N333,2,LEN(N333)-2)</f>
        <v>isoamyl_acetate</v>
      </c>
      <c r="P333" s="134" t="n">
        <v>-32.7909434255072</v>
      </c>
      <c r="Q333" s="134" t="n">
        <f aca="false">-0.298*P333</f>
        <v>9.77170114080115</v>
      </c>
      <c r="R333" s="134" t="n">
        <v>102.097053143284</v>
      </c>
    </row>
    <row r="334" customFormat="false" ht="15" hidden="false" customHeight="false" outlineLevel="0" collapsed="false">
      <c r="N334" s="0" t="s">
        <v>1101</v>
      </c>
      <c r="O334" s="0" t="str">
        <f aca="false">MID(N334,2,LEN(N334)-2)</f>
        <v>isoamyl_formate</v>
      </c>
      <c r="P334" s="134" t="n">
        <v>-29.1491802126529</v>
      </c>
      <c r="Q334" s="134" t="n">
        <f aca="false">-0.298*P334</f>
        <v>8.68645570337056</v>
      </c>
      <c r="R334" s="134" t="n">
        <v>83.7646999935287</v>
      </c>
    </row>
    <row r="335" customFormat="false" ht="15" hidden="false" customHeight="false" outlineLevel="0" collapsed="false">
      <c r="N335" s="0" t="s">
        <v>1102</v>
      </c>
      <c r="O335" s="0" t="str">
        <f aca="false">MID(N335,2,LEN(N335)-2)</f>
        <v>isobutyl_acetate</v>
      </c>
      <c r="P335" s="134" t="n">
        <v>-30.3041686609016</v>
      </c>
      <c r="Q335" s="134" t="n">
        <f aca="false">-0.298*P335</f>
        <v>9.03064226094868</v>
      </c>
      <c r="R335" s="134" t="n">
        <v>89.336463766355</v>
      </c>
    </row>
    <row r="336" customFormat="false" ht="15" hidden="false" customHeight="false" outlineLevel="0" collapsed="false">
      <c r="N336" s="0" t="s">
        <v>1103</v>
      </c>
      <c r="O336" s="0" t="str">
        <f aca="false">MID(N336,2,LEN(N336)-2)</f>
        <v>isobutyl_formate</v>
      </c>
      <c r="P336" s="134" t="n">
        <v>-26.8396493310865</v>
      </c>
      <c r="Q336" s="134" t="n">
        <f aca="false">-0.298*P336</f>
        <v>7.99821550066378</v>
      </c>
      <c r="R336" s="134" t="n">
        <v>71.5467532504642</v>
      </c>
    </row>
    <row r="337" customFormat="false" ht="15" hidden="false" customHeight="false" outlineLevel="0" collapsed="false">
      <c r="N337" s="0" t="s">
        <v>1104</v>
      </c>
      <c r="O337" s="0" t="str">
        <f aca="false">MID(N337,2,LEN(N337)-2)</f>
        <v>isobutyl_isobutanoate</v>
      </c>
      <c r="P337" s="134" t="n">
        <v>-35.2434611509769</v>
      </c>
      <c r="Q337" s="134" t="n">
        <f aca="false">-0.298*P337</f>
        <v>10.5025514229911</v>
      </c>
      <c r="R337" s="134" t="n">
        <v>112.27738576795</v>
      </c>
    </row>
    <row r="338" customFormat="false" ht="15" hidden="false" customHeight="false" outlineLevel="0" collapsed="false">
      <c r="N338" s="0" t="s">
        <v>1105</v>
      </c>
      <c r="O338" s="0" t="str">
        <f aca="false">MID(N338,2,LEN(N338)-2)</f>
        <v>isobutylbenzene</v>
      </c>
      <c r="P338" s="134" t="n">
        <v>-30.5122617113327</v>
      </c>
      <c r="Q338" s="134" t="n">
        <f aca="false">-0.298*P338</f>
        <v>9.09265398997714</v>
      </c>
      <c r="R338" s="134" t="n">
        <v>81.0793096446245</v>
      </c>
    </row>
    <row r="339" customFormat="false" ht="15" hidden="false" customHeight="false" outlineLevel="0" collapsed="false">
      <c r="N339" s="0" t="s">
        <v>1106</v>
      </c>
      <c r="O339" s="0" t="str">
        <f aca="false">MID(N339,2,LEN(N339)-2)</f>
        <v>isobutyraldehyde</v>
      </c>
      <c r="P339" s="134" t="n">
        <v>-23.3938929089363</v>
      </c>
      <c r="Q339" s="134" t="n">
        <f aca="false">-0.298*P339</f>
        <v>6.97138008686302</v>
      </c>
      <c r="R339" s="134" t="n">
        <v>60.0561636572971</v>
      </c>
    </row>
    <row r="340" customFormat="false" ht="15" hidden="false" customHeight="false" outlineLevel="0" collapsed="false">
      <c r="N340" s="0" t="s">
        <v>1107</v>
      </c>
      <c r="O340" s="0" t="str">
        <f aca="false">MID(N340,2,LEN(N340)-2)</f>
        <v>isoflurane</v>
      </c>
      <c r="P340" s="134" t="n">
        <v>-25.0396100917123</v>
      </c>
      <c r="Q340" s="134" t="n">
        <f aca="false">-0.298*P340</f>
        <v>7.46180380733027</v>
      </c>
      <c r="R340" s="134" t="n">
        <v>50.4576164058174</v>
      </c>
    </row>
    <row r="341" customFormat="false" ht="15" hidden="false" customHeight="false" outlineLevel="0" collapsed="false">
      <c r="N341" s="0" t="s">
        <v>1108</v>
      </c>
      <c r="O341" s="0" t="str">
        <f aca="false">MID(N341,2,LEN(N341)-2)</f>
        <v>isopropyl_acetate</v>
      </c>
      <c r="P341" s="134" t="n">
        <v>-27.47215767986</v>
      </c>
      <c r="Q341" s="134" t="n">
        <f aca="false">-0.298*P341</f>
        <v>8.18670298859828</v>
      </c>
      <c r="R341" s="134" t="n">
        <v>77.7448227875976</v>
      </c>
    </row>
    <row r="342" customFormat="false" ht="15" hidden="false" customHeight="false" outlineLevel="0" collapsed="false">
      <c r="N342" s="0" t="s">
        <v>1109</v>
      </c>
      <c r="O342" s="0" t="str">
        <f aca="false">MID(N342,2,LEN(N342)-2)</f>
        <v>isopropyl_formate</v>
      </c>
      <c r="P342" s="134" t="n">
        <v>-24.0652319314942</v>
      </c>
      <c r="Q342" s="134" t="n">
        <f aca="false">-0.298*P342</f>
        <v>7.17143911558527</v>
      </c>
      <c r="R342" s="134" t="n">
        <v>59.4195206480981</v>
      </c>
    </row>
    <row r="343" customFormat="false" ht="15" hidden="false" customHeight="false" outlineLevel="0" collapsed="false">
      <c r="N343" s="0" t="s">
        <v>1110</v>
      </c>
      <c r="O343" s="0" t="str">
        <f aca="false">MID(N343,2,LEN(N343)-2)</f>
        <v>isopropylbenzene</v>
      </c>
      <c r="P343" s="134" t="n">
        <v>-29.1679899289214</v>
      </c>
      <c r="Q343" s="134" t="n">
        <f aca="false">-0.298*P343</f>
        <v>8.69206099881858</v>
      </c>
      <c r="R343" s="134" t="n">
        <v>75.670602611112</v>
      </c>
    </row>
    <row r="344" customFormat="false" ht="15" hidden="false" customHeight="false" outlineLevel="0" collapsed="false">
      <c r="N344" s="0" t="s">
        <v>1111</v>
      </c>
      <c r="O344" s="0" t="str">
        <f aca="false">MID(N344,2,LEN(N344)-2)</f>
        <v>m_bis_trifluoromethyl__benzene</v>
      </c>
      <c r="P344" s="134" t="n">
        <v>-28.8646063569022</v>
      </c>
      <c r="Q344" s="134" t="n">
        <f aca="false">-0.298*P344</f>
        <v>8.60165269435686</v>
      </c>
      <c r="R344" s="134" t="n">
        <v>70.5233434642888</v>
      </c>
    </row>
    <row r="345" customFormat="false" ht="15" hidden="false" customHeight="false" outlineLevel="0" collapsed="false">
      <c r="N345" s="0" t="s">
        <v>1112</v>
      </c>
      <c r="O345" s="0" t="str">
        <f aca="false">MID(N345,2,LEN(N345)-2)</f>
        <v>m_cresol</v>
      </c>
      <c r="P345" s="134" t="n">
        <v>-25.8330126823303</v>
      </c>
      <c r="Q345" s="134" t="n">
        <f aca="false">-0.298*P345</f>
        <v>7.69823777933443</v>
      </c>
      <c r="R345" s="134" t="n">
        <v>54.1163360589823</v>
      </c>
    </row>
    <row r="346" customFormat="false" ht="15" hidden="false" customHeight="false" outlineLevel="0" collapsed="false">
      <c r="N346" s="0" t="s">
        <v>1113</v>
      </c>
      <c r="O346" s="0" t="str">
        <f aca="false">MID(N346,2,LEN(N346)-2)</f>
        <v>m_xylene</v>
      </c>
      <c r="P346" s="134" t="n">
        <v>-27.460332919059</v>
      </c>
      <c r="Q346" s="134" t="n">
        <f aca="false">-0.298*P346</f>
        <v>8.18317920987958</v>
      </c>
      <c r="R346" s="134" t="n">
        <v>68.5271417726737</v>
      </c>
    </row>
    <row r="347" customFormat="false" ht="15" hidden="false" customHeight="false" outlineLevel="0" collapsed="false">
      <c r="N347" s="0" t="s">
        <v>1114</v>
      </c>
      <c r="O347" s="0" t="str">
        <f aca="false">MID(N347,2,LEN(N347)-2)</f>
        <v>methane</v>
      </c>
      <c r="P347" s="134" t="n">
        <v>-14.5583877079536</v>
      </c>
      <c r="Q347" s="134" t="n">
        <f aca="false">-0.298*P347</f>
        <v>4.33839953697017</v>
      </c>
      <c r="R347" s="134" t="n">
        <v>15.6183973609535</v>
      </c>
    </row>
    <row r="348" customFormat="false" ht="15" hidden="false" customHeight="false" outlineLevel="0" collapsed="false">
      <c r="N348" s="0" t="s">
        <v>1115</v>
      </c>
      <c r="O348" s="0" t="str">
        <f aca="false">MID(N348,2,LEN(N348)-2)</f>
        <v>methanesulfonyl_chloride</v>
      </c>
      <c r="P348" s="134" t="n">
        <v>-21.378735320186</v>
      </c>
      <c r="Q348" s="134" t="n">
        <f aca="false">-0.298*P348</f>
        <v>6.37086312541543</v>
      </c>
      <c r="R348" s="134" t="n">
        <v>47.7970466453285</v>
      </c>
    </row>
    <row r="349" customFormat="false" ht="15" hidden="false" customHeight="false" outlineLevel="0" collapsed="false">
      <c r="N349" s="0" t="s">
        <v>1116</v>
      </c>
      <c r="O349" s="0" t="str">
        <f aca="false">MID(N349,2,LEN(N349)-2)</f>
        <v>methanethiol</v>
      </c>
      <c r="P349" s="134" t="n">
        <v>-16.2131804497425</v>
      </c>
      <c r="Q349" s="134" t="n">
        <f aca="false">-0.298*P349</f>
        <v>4.83152777402326</v>
      </c>
      <c r="R349" s="134" t="n">
        <v>19.2646846315369</v>
      </c>
    </row>
    <row r="350" customFormat="false" ht="15" hidden="false" customHeight="false" outlineLevel="0" collapsed="false">
      <c r="N350" s="0" t="s">
        <v>1117</v>
      </c>
      <c r="O350" s="0" t="str">
        <f aca="false">MID(N350,2,LEN(N350)-2)</f>
        <v>methanol</v>
      </c>
      <c r="P350" s="134" t="n">
        <v>-16.4564559584692</v>
      </c>
      <c r="Q350" s="134" t="n">
        <f aca="false">-0.298*P350</f>
        <v>4.90402387562382</v>
      </c>
      <c r="R350" s="134" t="n">
        <v>18.6207041096507</v>
      </c>
    </row>
    <row r="351" customFormat="false" ht="15" hidden="false" customHeight="false" outlineLevel="0" collapsed="false">
      <c r="N351" s="0" t="s">
        <v>1118</v>
      </c>
      <c r="O351" s="0" t="str">
        <f aca="false">MID(N351,2,LEN(N351)-2)</f>
        <v>methoxyflurane</v>
      </c>
      <c r="P351" s="134" t="n">
        <v>-25.1543083382113</v>
      </c>
      <c r="Q351" s="134" t="n">
        <f aca="false">-0.298*P351</f>
        <v>7.49598388478697</v>
      </c>
      <c r="R351" s="134" t="n">
        <v>57.960808858892</v>
      </c>
    </row>
    <row r="352" customFormat="false" ht="15" hidden="false" customHeight="false" outlineLevel="0" collapsed="false">
      <c r="N352" s="0" t="s">
        <v>1119</v>
      </c>
      <c r="O352" s="0" t="str">
        <f aca="false">MID(N352,2,LEN(N352)-2)</f>
        <v>methyl_acetate</v>
      </c>
      <c r="P352" s="134" t="n">
        <v>-22.9216297173418</v>
      </c>
      <c r="Q352" s="134" t="n">
        <f aca="false">-0.298*P352</f>
        <v>6.83064565576786</v>
      </c>
      <c r="R352" s="134" t="n">
        <v>61.2929175559281</v>
      </c>
    </row>
    <row r="353" customFormat="false" ht="15" hidden="false" customHeight="false" outlineLevel="0" collapsed="false">
      <c r="N353" s="0" t="s">
        <v>1120</v>
      </c>
      <c r="O353" s="0" t="str">
        <f aca="false">MID(N353,2,LEN(N353)-2)</f>
        <v>methyl_benzoate</v>
      </c>
      <c r="P353" s="134" t="n">
        <v>-29.6820920527112</v>
      </c>
      <c r="Q353" s="134" t="n">
        <f aca="false">-0.298*P353</f>
        <v>8.84526343170794</v>
      </c>
      <c r="R353" s="134" t="n">
        <v>87.3123340459887</v>
      </c>
    </row>
    <row r="354" customFormat="false" ht="15" hidden="false" customHeight="false" outlineLevel="0" collapsed="false">
      <c r="N354" s="0" t="s">
        <v>1121</v>
      </c>
      <c r="O354" s="0" t="str">
        <f aca="false">MID(N354,2,LEN(N354)-2)</f>
        <v>methyl_butanoate</v>
      </c>
      <c r="P354" s="134" t="n">
        <v>-27.9940188630845</v>
      </c>
      <c r="Q354" s="134" t="n">
        <f aca="false">-0.298*P354</f>
        <v>8.34221762119918</v>
      </c>
      <c r="R354" s="134" t="n">
        <v>81.4306186845627</v>
      </c>
    </row>
    <row r="355" customFormat="false" ht="15" hidden="false" customHeight="false" outlineLevel="0" collapsed="false">
      <c r="N355" s="0" t="s">
        <v>1122</v>
      </c>
      <c r="O355" s="0" t="str">
        <f aca="false">MID(N355,2,LEN(N355)-2)</f>
        <v>methyl_chloroacetate</v>
      </c>
      <c r="P355" s="134" t="n">
        <v>-23.5457081840749</v>
      </c>
      <c r="Q355" s="134" t="n">
        <f aca="false">-0.298*P355</f>
        <v>7.01662103885432</v>
      </c>
      <c r="R355" s="134" t="n">
        <v>56.7853845301577</v>
      </c>
    </row>
    <row r="356" customFormat="false" ht="15" hidden="false" customHeight="false" outlineLevel="0" collapsed="false">
      <c r="N356" s="0" t="s">
        <v>1123</v>
      </c>
      <c r="O356" s="0" t="str">
        <f aca="false">MID(N356,2,LEN(N356)-2)</f>
        <v>methyl_cyanoacetate</v>
      </c>
      <c r="P356" s="134" t="n">
        <v>-24.6141982740328</v>
      </c>
      <c r="Q356" s="134" t="n">
        <f aca="false">-0.298*P356</f>
        <v>7.33503108566177</v>
      </c>
      <c r="R356" s="134" t="n">
        <v>60.1974959169204</v>
      </c>
    </row>
    <row r="357" customFormat="false" ht="15" hidden="false" customHeight="false" outlineLevel="0" collapsed="false">
      <c r="N357" s="0" t="s">
        <v>1124</v>
      </c>
      <c r="O357" s="0" t="str">
        <f aca="false">MID(N357,2,LEN(N357)-2)</f>
        <v>methyl_cyclohexanecarboxylate</v>
      </c>
      <c r="P357" s="134" t="n">
        <v>-31.4369989708498</v>
      </c>
      <c r="Q357" s="134" t="n">
        <f aca="false">-0.298*P357</f>
        <v>9.36822569331324</v>
      </c>
      <c r="R357" s="134" t="n">
        <v>95.8785157353767</v>
      </c>
    </row>
    <row r="358" customFormat="false" ht="15" hidden="false" customHeight="false" outlineLevel="0" collapsed="false">
      <c r="N358" s="0" t="s">
        <v>1125</v>
      </c>
      <c r="O358" s="0" t="str">
        <f aca="false">MID(N358,2,LEN(N358)-2)</f>
        <v>methyl_cyclohexyl_ketone</v>
      </c>
      <c r="P358" s="134" t="n">
        <v>-30.4108158146788</v>
      </c>
      <c r="Q358" s="134" t="n">
        <f aca="false">-0.298*P358</f>
        <v>9.06242311277428</v>
      </c>
      <c r="R358" s="134" t="n">
        <v>90.275335378425</v>
      </c>
    </row>
    <row r="359" customFormat="false" ht="15" hidden="false" customHeight="false" outlineLevel="0" collapsed="false">
      <c r="N359" s="0" t="s">
        <v>1126</v>
      </c>
      <c r="O359" s="0" t="str">
        <f aca="false">MID(N359,2,LEN(N359)-2)</f>
        <v>methyl_cyclopropanecarboxylate</v>
      </c>
      <c r="P359" s="134" t="n">
        <v>-26.8587417781547</v>
      </c>
      <c r="Q359" s="134" t="n">
        <f aca="false">-0.298*P359</f>
        <v>8.0039050498901</v>
      </c>
      <c r="R359" s="134" t="n">
        <v>78.5398740693813</v>
      </c>
    </row>
    <row r="360" customFormat="false" ht="15" hidden="false" customHeight="false" outlineLevel="0" collapsed="false">
      <c r="N360" s="0" t="s">
        <v>1127</v>
      </c>
      <c r="O360" s="0" t="str">
        <f aca="false">MID(N360,2,LEN(N360)-2)</f>
        <v>methyl_cyclopropyl_ketone</v>
      </c>
      <c r="P360" s="134" t="n">
        <v>-25.1701016826584</v>
      </c>
      <c r="Q360" s="134" t="n">
        <f aca="false">-0.298*P360</f>
        <v>7.5006903014322</v>
      </c>
      <c r="R360" s="134" t="n">
        <v>67.9481337329368</v>
      </c>
    </row>
    <row r="361" customFormat="false" ht="15" hidden="false" customHeight="false" outlineLevel="0" collapsed="false">
      <c r="N361" s="0" t="s">
        <v>1128</v>
      </c>
      <c r="O361" s="0" t="str">
        <f aca="false">MID(N361,2,LEN(N361)-2)</f>
        <v>methyl_ethyl_ether</v>
      </c>
      <c r="P361" s="134" t="n">
        <v>-21.9247959607383</v>
      </c>
      <c r="Q361" s="134" t="n">
        <f aca="false">-0.298*P361</f>
        <v>6.53358919630001</v>
      </c>
      <c r="R361" s="134" t="n">
        <v>50.0422859230117</v>
      </c>
    </row>
    <row r="362" customFormat="false" ht="15" hidden="false" customHeight="false" outlineLevel="0" collapsed="false">
      <c r="N362" s="0" t="s">
        <v>1129</v>
      </c>
      <c r="O362" s="0" t="str">
        <f aca="false">MID(N362,2,LEN(N362)-2)</f>
        <v>methyl_ethyl_sulfide</v>
      </c>
      <c r="P362" s="134" t="n">
        <v>-22.5073504954503</v>
      </c>
      <c r="Q362" s="134" t="n">
        <f aca="false">-0.298*P362</f>
        <v>6.70719044764419</v>
      </c>
      <c r="R362" s="134" t="n">
        <v>48.1755839557658</v>
      </c>
    </row>
    <row r="363" customFormat="false" ht="15" hidden="false" customHeight="false" outlineLevel="0" collapsed="false">
      <c r="N363" s="0" t="s">
        <v>1130</v>
      </c>
      <c r="O363" s="0" t="str">
        <f aca="false">MID(N363,2,LEN(N363)-2)</f>
        <v>methyl_formate</v>
      </c>
      <c r="P363" s="134" t="n">
        <v>-18.7730231088512</v>
      </c>
      <c r="Q363" s="134" t="n">
        <f aca="false">-0.298*P363</f>
        <v>5.59436088643766</v>
      </c>
      <c r="R363" s="134" t="n">
        <v>36.6388202125242</v>
      </c>
    </row>
    <row r="364" customFormat="false" ht="15" hidden="false" customHeight="false" outlineLevel="0" collapsed="false">
      <c r="N364" s="0" t="s">
        <v>1131</v>
      </c>
      <c r="O364" s="0" t="str">
        <f aca="false">MID(N364,2,LEN(N364)-2)</f>
        <v>methyl_hexanoate</v>
      </c>
      <c r="P364" s="134" t="n">
        <v>-33.1089179004505</v>
      </c>
      <c r="Q364" s="134" t="n">
        <f aca="false">-0.298*P364</f>
        <v>9.86645753433425</v>
      </c>
      <c r="R364" s="134" t="n">
        <v>102.003622268327</v>
      </c>
    </row>
    <row r="365" customFormat="false" ht="15" hidden="false" customHeight="false" outlineLevel="0" collapsed="false">
      <c r="N365" s="0" t="s">
        <v>1132</v>
      </c>
      <c r="O365" s="0" t="str">
        <f aca="false">MID(N365,2,LEN(N365)-2)</f>
        <v>methyl_isopropyl_ether</v>
      </c>
      <c r="P365" s="134" t="n">
        <v>-23.7691525222701</v>
      </c>
      <c r="Q365" s="134" t="n">
        <f aca="false">-0.298*P365</f>
        <v>7.08320745163649</v>
      </c>
      <c r="R365" s="134" t="n">
        <v>58.116338316319</v>
      </c>
    </row>
    <row r="366" customFormat="false" ht="15" hidden="false" customHeight="false" outlineLevel="0" collapsed="false">
      <c r="N366" s="0" t="s">
        <v>1133</v>
      </c>
      <c r="O366" s="0" t="str">
        <f aca="false">MID(N366,2,LEN(N366)-2)</f>
        <v>methyl_methanesulfonate</v>
      </c>
      <c r="P366" s="134" t="n">
        <v>-24.7004582089561</v>
      </c>
      <c r="Q366" s="134" t="n">
        <f aca="false">-0.298*P366</f>
        <v>7.36073654626892</v>
      </c>
      <c r="R366" s="134" t="n">
        <v>72.1795285727244</v>
      </c>
    </row>
    <row r="367" customFormat="false" ht="15" hidden="false" customHeight="false" outlineLevel="0" collapsed="false">
      <c r="N367" s="0" t="s">
        <v>1134</v>
      </c>
      <c r="O367" s="0" t="str">
        <f aca="false">MID(N367,2,LEN(N367)-2)</f>
        <v>methyl_octanoate</v>
      </c>
      <c r="P367" s="134" t="n">
        <v>-38.183678724695</v>
      </c>
      <c r="Q367" s="134" t="n">
        <f aca="false">-0.298*P367</f>
        <v>11.3787362599591</v>
      </c>
      <c r="R367" s="134" t="n">
        <v>122.619838491523</v>
      </c>
    </row>
    <row r="368" customFormat="false" ht="15" hidden="false" customHeight="false" outlineLevel="0" collapsed="false">
      <c r="N368" s="0" t="s">
        <v>1135</v>
      </c>
      <c r="O368" s="0" t="str">
        <f aca="false">MID(N368,2,LEN(N368)-2)</f>
        <v>methyl_p_methoxybenzoate</v>
      </c>
      <c r="P368" s="134" t="n">
        <v>-32.9795409593397</v>
      </c>
      <c r="Q368" s="134" t="n">
        <f aca="false">-0.298*P368</f>
        <v>9.82790320588323</v>
      </c>
      <c r="R368" s="134" t="n">
        <v>101.066298773939</v>
      </c>
    </row>
    <row r="369" customFormat="false" ht="15" hidden="false" customHeight="false" outlineLevel="0" collapsed="false">
      <c r="N369" s="0" t="s">
        <v>1136</v>
      </c>
      <c r="O369" s="0" t="str">
        <f aca="false">MID(N369,2,LEN(N369)-2)</f>
        <v>methyl_p_nitrobenzoate</v>
      </c>
      <c r="P369" s="134" t="n">
        <v>-31.7777513783172</v>
      </c>
      <c r="Q369" s="134" t="n">
        <f aca="false">-0.298*P369</f>
        <v>9.46976991073852</v>
      </c>
      <c r="R369" s="134" t="n">
        <v>91.2215441293145</v>
      </c>
    </row>
    <row r="370" customFormat="false" ht="15" hidden="false" customHeight="false" outlineLevel="0" collapsed="false">
      <c r="N370" s="0" t="s">
        <v>1137</v>
      </c>
      <c r="O370" s="0" t="str">
        <f aca="false">MID(N370,2,LEN(N370)-2)</f>
        <v>methyl_pentanoate</v>
      </c>
      <c r="P370" s="134" t="n">
        <v>-30.8188876337607</v>
      </c>
      <c r="Q370" s="134" t="n">
        <f aca="false">-0.298*P370</f>
        <v>9.18402851486069</v>
      </c>
      <c r="R370" s="134" t="n">
        <v>94.9663245331375</v>
      </c>
    </row>
    <row r="371" customFormat="false" ht="15" hidden="false" customHeight="false" outlineLevel="0" collapsed="false">
      <c r="N371" s="0" t="s">
        <v>1138</v>
      </c>
      <c r="O371" s="0" t="str">
        <f aca="false">MID(N371,2,LEN(N371)-2)</f>
        <v>methyl_propanoate</v>
      </c>
      <c r="P371" s="134" t="n">
        <v>-25.5912940145822</v>
      </c>
      <c r="Q371" s="134" t="n">
        <f aca="false">-0.298*P371</f>
        <v>7.6262056163455</v>
      </c>
      <c r="R371" s="134" t="n">
        <v>72.63404177503</v>
      </c>
    </row>
    <row r="372" customFormat="false" ht="15" hidden="false" customHeight="false" outlineLevel="0" collapsed="false">
      <c r="N372" s="0" t="s">
        <v>1139</v>
      </c>
      <c r="O372" s="0" t="str">
        <f aca="false">MID(N372,2,LEN(N372)-2)</f>
        <v>methyl_propyl_ether</v>
      </c>
      <c r="P372" s="134" t="n">
        <v>-24.7306393532494</v>
      </c>
      <c r="Q372" s="134" t="n">
        <f aca="false">-0.298*P372</f>
        <v>7.36973052726832</v>
      </c>
      <c r="R372" s="134" t="n">
        <v>63.318761976952</v>
      </c>
    </row>
    <row r="373" customFormat="false" ht="15" hidden="false" customHeight="false" outlineLevel="0" collapsed="false">
      <c r="N373" s="0" t="s">
        <v>1140</v>
      </c>
      <c r="O373" s="0" t="str">
        <f aca="false">MID(N373,2,LEN(N373)-2)</f>
        <v>methyl_t_butyl_ether</v>
      </c>
      <c r="P373" s="134" t="n">
        <v>-25.3601257461058</v>
      </c>
      <c r="Q373" s="134" t="n">
        <f aca="false">-0.298*P373</f>
        <v>7.55731747233953</v>
      </c>
      <c r="R373" s="134" t="n">
        <v>64.4152766675592</v>
      </c>
    </row>
    <row r="374" customFormat="false" ht="15" hidden="false" customHeight="false" outlineLevel="0" collapsed="false">
      <c r="N374" s="0" t="s">
        <v>1141</v>
      </c>
      <c r="O374" s="0" t="str">
        <f aca="false">MID(N374,2,LEN(N374)-2)</f>
        <v>methyl_tert_butyl_ether</v>
      </c>
      <c r="P374" s="134" t="n">
        <v>-25.3606786692923</v>
      </c>
      <c r="Q374" s="134" t="n">
        <f aca="false">-0.298*P374</f>
        <v>7.55748224344911</v>
      </c>
      <c r="R374" s="134" t="n">
        <v>64.4221258667299</v>
      </c>
    </row>
    <row r="375" customFormat="false" ht="15" hidden="false" customHeight="false" outlineLevel="0" collapsed="false">
      <c r="N375" s="0" t="s">
        <v>1142</v>
      </c>
      <c r="O375" s="0" t="str">
        <f aca="false">MID(N375,2,LEN(N375)-2)</f>
        <v>methyl_trifluoroacetate</v>
      </c>
      <c r="P375" s="134" t="n">
        <v>-23.4905559994569</v>
      </c>
      <c r="Q375" s="134" t="n">
        <f aca="false">-0.298*P375</f>
        <v>7.00018568783816</v>
      </c>
      <c r="R375" s="134" t="n">
        <v>51.927589715814</v>
      </c>
    </row>
    <row r="376" customFormat="false" ht="15" hidden="false" customHeight="false" outlineLevel="0" collapsed="false">
      <c r="N376" s="0" t="s">
        <v>1143</v>
      </c>
      <c r="O376" s="0" t="str">
        <f aca="false">MID(N376,2,LEN(N376)-2)</f>
        <v>methyl_trimethylacetate</v>
      </c>
      <c r="P376" s="134" t="n">
        <v>-29.219668577255</v>
      </c>
      <c r="Q376" s="134" t="n">
        <f aca="false">-0.298*P376</f>
        <v>8.70746123602199</v>
      </c>
      <c r="R376" s="134" t="n">
        <v>86.6386143822573</v>
      </c>
    </row>
    <row r="377" customFormat="false" ht="15" hidden="false" customHeight="false" outlineLevel="0" collapsed="false">
      <c r="N377" s="0" t="s">
        <v>1144</v>
      </c>
      <c r="O377" s="0" t="str">
        <f aca="false">MID(N377,2,LEN(N377)-2)</f>
        <v>methylamine</v>
      </c>
      <c r="P377" s="134" t="n">
        <v>-16.8441659027201</v>
      </c>
      <c r="Q377" s="134" t="n">
        <f aca="false">-0.298*P377</f>
        <v>5.01956143901059</v>
      </c>
      <c r="R377" s="134" t="n">
        <v>30.7167439908685</v>
      </c>
    </row>
    <row r="378" customFormat="false" ht="15" hidden="false" customHeight="false" outlineLevel="0" collapsed="false">
      <c r="N378" s="0" t="s">
        <v>1145</v>
      </c>
      <c r="O378" s="0" t="str">
        <f aca="false">MID(N378,2,LEN(N378)-2)</f>
        <v>methylcyclohexane</v>
      </c>
      <c r="P378" s="134" t="n">
        <v>-26.9340016630859</v>
      </c>
      <c r="Q378" s="134" t="n">
        <f aca="false">-0.298*P378</f>
        <v>8.0263324955996</v>
      </c>
      <c r="R378" s="134" t="n">
        <v>66.7255120833078</v>
      </c>
    </row>
    <row r="379" customFormat="false" ht="15" hidden="false" customHeight="false" outlineLevel="0" collapsed="false">
      <c r="N379" s="0" t="s">
        <v>1146</v>
      </c>
      <c r="O379" s="0" t="str">
        <f aca="false">MID(N379,2,LEN(N379)-2)</f>
        <v>methylcyclopentane</v>
      </c>
      <c r="P379" s="134" t="n">
        <v>-25.2205817315125</v>
      </c>
      <c r="Q379" s="134" t="n">
        <f aca="false">-0.298*P379</f>
        <v>7.51573335599073</v>
      </c>
      <c r="R379" s="134" t="n">
        <v>59.640548673872</v>
      </c>
    </row>
    <row r="380" customFormat="false" ht="15" hidden="false" customHeight="false" outlineLevel="0" collapsed="false">
      <c r="N380" s="0" t="s">
        <v>1147</v>
      </c>
      <c r="O380" s="0" t="str">
        <f aca="false">MID(N380,2,LEN(N380)-2)</f>
        <v>morpholine</v>
      </c>
      <c r="P380" s="134" t="n">
        <v>-23.7263744513229</v>
      </c>
      <c r="Q380" s="134" t="n">
        <f aca="false">-0.298*P380</f>
        <v>7.07045958649422</v>
      </c>
      <c r="R380" s="134" t="n">
        <v>64.0781086207303</v>
      </c>
    </row>
    <row r="381" customFormat="false" ht="15" hidden="false" customHeight="false" outlineLevel="0" collapsed="false">
      <c r="N381" s="0" t="s">
        <v>1148</v>
      </c>
      <c r="O381" s="0" t="str">
        <f aca="false">MID(N381,2,LEN(N381)-2)</f>
        <v>N_acetylpyrrolidine</v>
      </c>
      <c r="P381" s="134" t="n">
        <v>-29.7414482494238</v>
      </c>
      <c r="Q381" s="134" t="n">
        <f aca="false">-0.298*P381</f>
        <v>8.86295157832829</v>
      </c>
      <c r="R381" s="134" t="n">
        <v>102.623670850265</v>
      </c>
    </row>
    <row r="382" customFormat="false" ht="15" hidden="false" customHeight="false" outlineLevel="0" collapsed="false">
      <c r="N382" s="0" t="s">
        <v>1149</v>
      </c>
      <c r="O382" s="0" t="str">
        <f aca="false">MID(N382,2,LEN(N382)-2)</f>
        <v>n_butane</v>
      </c>
      <c r="P382" s="134" t="n">
        <v>-22.8854147275353</v>
      </c>
      <c r="Q382" s="134" t="n">
        <f aca="false">-0.298*P382</f>
        <v>6.81985358880552</v>
      </c>
      <c r="R382" s="134" t="n">
        <v>50.0121589792471</v>
      </c>
    </row>
    <row r="383" customFormat="false" ht="15" hidden="false" customHeight="false" outlineLevel="0" collapsed="false">
      <c r="N383" s="0" t="s">
        <v>1150</v>
      </c>
      <c r="O383" s="0" t="str">
        <f aca="false">MID(N383,2,LEN(N383)-2)</f>
        <v>n_butanethiol</v>
      </c>
      <c r="P383" s="134" t="n">
        <v>-24.2549510835306</v>
      </c>
      <c r="Q383" s="134" t="n">
        <f aca="false">-0.298*P383</f>
        <v>7.22797542289212</v>
      </c>
      <c r="R383" s="134" t="n">
        <v>52.8776281069715</v>
      </c>
    </row>
    <row r="384" customFormat="false" ht="15" hidden="false" customHeight="false" outlineLevel="0" collapsed="false">
      <c r="N384" s="0" t="s">
        <v>1151</v>
      </c>
      <c r="O384" s="0" t="str">
        <f aca="false">MID(N384,2,LEN(N384)-2)</f>
        <v>n_butyl_acetate</v>
      </c>
      <c r="P384" s="134" t="n">
        <v>-31.2784919204374</v>
      </c>
      <c r="Q384" s="134" t="n">
        <f aca="false">-0.298*P384</f>
        <v>9.32099059229035</v>
      </c>
      <c r="R384" s="134" t="n">
        <v>95.1176834817938</v>
      </c>
    </row>
    <row r="385" customFormat="false" ht="15" hidden="false" customHeight="false" outlineLevel="0" collapsed="false">
      <c r="N385" s="0" t="s">
        <v>1152</v>
      </c>
      <c r="O385" s="0" t="str">
        <f aca="false">MID(N385,2,LEN(N385)-2)</f>
        <v>n_butylacetamide</v>
      </c>
      <c r="P385" s="134" t="n">
        <v>-31.5387473995809</v>
      </c>
      <c r="Q385" s="134" t="n">
        <f aca="false">-0.298*P385</f>
        <v>9.39854672507511</v>
      </c>
      <c r="R385" s="134" t="n">
        <v>100.78351051933</v>
      </c>
    </row>
    <row r="386" customFormat="false" ht="15" hidden="false" customHeight="false" outlineLevel="0" collapsed="false">
      <c r="N386" s="0" t="s">
        <v>1153</v>
      </c>
      <c r="O386" s="0" t="str">
        <f aca="false">MID(N386,2,LEN(N386)-2)</f>
        <v>n_butylamine</v>
      </c>
      <c r="P386" s="134" t="n">
        <v>-25.4724103620043</v>
      </c>
      <c r="Q386" s="134" t="n">
        <f aca="false">-0.298*P386</f>
        <v>7.59077828787728</v>
      </c>
      <c r="R386" s="134" t="n">
        <v>69.9210649123835</v>
      </c>
    </row>
    <row r="387" customFormat="false" ht="15" hidden="false" customHeight="false" outlineLevel="0" collapsed="false">
      <c r="N387" s="0" t="s">
        <v>1154</v>
      </c>
      <c r="O387" s="0" t="str">
        <f aca="false">MID(N387,2,LEN(N387)-2)</f>
        <v>n_butylbenzene</v>
      </c>
      <c r="P387" s="134" t="n">
        <v>-32.4008880088318</v>
      </c>
      <c r="Q387" s="134" t="n">
        <f aca="false">-0.298*P387</f>
        <v>9.65546462663188</v>
      </c>
      <c r="R387" s="134" t="n">
        <v>88.9584224041834</v>
      </c>
    </row>
    <row r="388" customFormat="false" ht="15" hidden="false" customHeight="false" outlineLevel="0" collapsed="false">
      <c r="N388" s="0" t="s">
        <v>1155</v>
      </c>
      <c r="O388" s="0" t="str">
        <f aca="false">MID(N388,2,LEN(N388)-2)</f>
        <v>n_decane</v>
      </c>
      <c r="P388" s="134" t="n">
        <v>-38.3476332541402</v>
      </c>
      <c r="Q388" s="134" t="n">
        <f aca="false">-0.298*P388</f>
        <v>11.4275947097338</v>
      </c>
      <c r="R388" s="134" t="n">
        <v>113.886562290715</v>
      </c>
    </row>
    <row r="389" customFormat="false" ht="15" hidden="false" customHeight="false" outlineLevel="0" collapsed="false">
      <c r="N389" s="0" t="s">
        <v>1156</v>
      </c>
      <c r="O389" s="0" t="str">
        <f aca="false">MID(N389,2,LEN(N389)-2)</f>
        <v>n_heptane</v>
      </c>
      <c r="P389" s="134" t="n">
        <v>-30.6210484873561</v>
      </c>
      <c r="Q389" s="134" t="n">
        <f aca="false">-0.298*P389</f>
        <v>9.12507244923212</v>
      </c>
      <c r="R389" s="134" t="n">
        <v>81.9720785147963</v>
      </c>
    </row>
    <row r="390" customFormat="false" ht="15" hidden="false" customHeight="false" outlineLevel="0" collapsed="false">
      <c r="N390" s="0" t="s">
        <v>1157</v>
      </c>
      <c r="O390" s="0" t="str">
        <f aca="false">MID(N390,2,LEN(N390)-2)</f>
        <v>n_heptylamine</v>
      </c>
      <c r="P390" s="134" t="n">
        <v>-32.834041798649</v>
      </c>
      <c r="Q390" s="134" t="n">
        <f aca="false">-0.298*P390</f>
        <v>9.7845444559974</v>
      </c>
      <c r="R390" s="134" t="n">
        <v>94.6013077140098</v>
      </c>
    </row>
    <row r="391" customFormat="false" ht="15" hidden="false" customHeight="false" outlineLevel="0" collapsed="false">
      <c r="N391" s="0" t="s">
        <v>1158</v>
      </c>
      <c r="O391" s="0" t="str">
        <f aca="false">MID(N391,2,LEN(N391)-2)</f>
        <v>n_hexane</v>
      </c>
      <c r="P391" s="134" t="n">
        <v>-28.0071694638036</v>
      </c>
      <c r="Q391" s="134" t="n">
        <f aca="false">-0.298*P391</f>
        <v>8.34613650021347</v>
      </c>
      <c r="R391" s="134" t="n">
        <v>71.15702753661</v>
      </c>
    </row>
    <row r="392" customFormat="false" ht="15" hidden="false" customHeight="false" outlineLevel="0" collapsed="false">
      <c r="N392" s="0" t="s">
        <v>1159</v>
      </c>
      <c r="O392" s="0" t="str">
        <f aca="false">MID(N392,2,LEN(N392)-2)</f>
        <v>n_hexyl_acetate</v>
      </c>
      <c r="P392" s="134" t="n">
        <v>-36.3192140901603</v>
      </c>
      <c r="Q392" s="134" t="n">
        <f aca="false">-0.298*P392</f>
        <v>10.8231257988678</v>
      </c>
      <c r="R392" s="134" t="n">
        <v>114.757667020074</v>
      </c>
    </row>
    <row r="393" customFormat="false" ht="15" hidden="false" customHeight="false" outlineLevel="0" collapsed="false">
      <c r="N393" s="0" t="s">
        <v>1160</v>
      </c>
      <c r="O393" s="0" t="str">
        <f aca="false">MID(N393,2,LEN(N393)-2)</f>
        <v>n_hexylamine</v>
      </c>
      <c r="P393" s="134" t="n">
        <v>-30.0912654967254</v>
      </c>
      <c r="Q393" s="134" t="n">
        <f aca="false">-0.298*P393</f>
        <v>8.96719711802417</v>
      </c>
      <c r="R393" s="134" t="n">
        <v>86.6580248255261</v>
      </c>
    </row>
    <row r="394" customFormat="false" ht="15" hidden="false" customHeight="false" outlineLevel="0" collapsed="false">
      <c r="N394" s="0" t="s">
        <v>1161</v>
      </c>
      <c r="O394" s="0" t="str">
        <f aca="false">MID(N394,2,LEN(N394)-2)</f>
        <v>n_hexylbenzene</v>
      </c>
      <c r="P394" s="134" t="n">
        <v>-37.5174365157747</v>
      </c>
      <c r="Q394" s="134" t="n">
        <f aca="false">-0.298*P394</f>
        <v>11.1801960817009</v>
      </c>
      <c r="R394" s="134" t="n">
        <v>110.094588731014</v>
      </c>
    </row>
    <row r="395" customFormat="false" ht="15" hidden="false" customHeight="false" outlineLevel="0" collapsed="false">
      <c r="N395" s="0" t="s">
        <v>1162</v>
      </c>
      <c r="O395" s="0" t="str">
        <f aca="false">MID(N395,2,LEN(N395)-2)</f>
        <v>N_methyl_N__222_trifluoroethyl__aniline</v>
      </c>
      <c r="P395" s="134" t="n">
        <v>-31.0128382201567</v>
      </c>
      <c r="Q395" s="134" t="n">
        <f aca="false">-0.298*P395</f>
        <v>9.2418257896067</v>
      </c>
      <c r="R395" s="134" t="n">
        <v>79.9700018417888</v>
      </c>
    </row>
    <row r="396" customFormat="false" ht="15" hidden="false" customHeight="false" outlineLevel="0" collapsed="false">
      <c r="N396" s="0" t="s">
        <v>1163</v>
      </c>
      <c r="O396" s="0" t="str">
        <f aca="false">MID(N396,2,LEN(N396)-2)</f>
        <v>N_methylacetamide</v>
      </c>
      <c r="P396" s="134" t="n">
        <v>-24.4059333318973</v>
      </c>
      <c r="Q396" s="134" t="n">
        <f aca="false">-0.298*P396</f>
        <v>7.2729681329054</v>
      </c>
      <c r="R396" s="134" t="n">
        <v>71.8087270484804</v>
      </c>
    </row>
    <row r="397" customFormat="false" ht="15" hidden="false" customHeight="false" outlineLevel="0" collapsed="false">
      <c r="N397" s="0" t="s">
        <v>1164</v>
      </c>
      <c r="O397" s="0" t="str">
        <f aca="false">MID(N397,2,LEN(N397)-2)</f>
        <v>N_methylaniline</v>
      </c>
      <c r="P397" s="134" t="n">
        <v>-26.5364083849393</v>
      </c>
      <c r="Q397" s="134" t="n">
        <f aca="false">-0.298*P397</f>
        <v>7.90784969871191</v>
      </c>
      <c r="R397" s="134" t="n">
        <v>59.4679586410973</v>
      </c>
    </row>
    <row r="398" customFormat="false" ht="15" hidden="false" customHeight="false" outlineLevel="0" collapsed="false">
      <c r="N398" s="0" t="s">
        <v>1165</v>
      </c>
      <c r="O398" s="0" t="str">
        <f aca="false">MID(N398,2,LEN(N398)-2)</f>
        <v>N_methylmorpholine</v>
      </c>
      <c r="P398" s="134" t="n">
        <v>-26.5955451099196</v>
      </c>
      <c r="Q398" s="134" t="n">
        <f aca="false">-0.298*P398</f>
        <v>7.92547244275604</v>
      </c>
      <c r="R398" s="134" t="n">
        <v>81.7454496045263</v>
      </c>
    </row>
    <row r="399" customFormat="false" ht="15" hidden="false" customHeight="false" outlineLevel="0" collapsed="false">
      <c r="N399" s="0" t="s">
        <v>1166</v>
      </c>
      <c r="O399" s="0" t="str">
        <f aca="false">MID(N399,2,LEN(N399)-2)</f>
        <v>N_methylpiperazine</v>
      </c>
      <c r="P399" s="134" t="n">
        <v>-28.2876120721991</v>
      </c>
      <c r="Q399" s="134" t="n">
        <f aca="false">-0.298*P399</f>
        <v>8.42970839751533</v>
      </c>
      <c r="R399" s="134" t="n">
        <v>96.444817946489</v>
      </c>
    </row>
    <row r="400" customFormat="false" ht="15" hidden="false" customHeight="false" outlineLevel="0" collapsed="false">
      <c r="N400" s="0" t="s">
        <v>1167</v>
      </c>
      <c r="O400" s="0" t="str">
        <f aca="false">MID(N400,2,LEN(N400)-2)</f>
        <v>N_methylpiperidine</v>
      </c>
      <c r="P400" s="134" t="n">
        <v>-27.3256977862824</v>
      </c>
      <c r="Q400" s="134" t="n">
        <f aca="false">-0.298*P400</f>
        <v>8.14305794031216</v>
      </c>
      <c r="R400" s="134" t="n">
        <v>83.3307874379102</v>
      </c>
    </row>
    <row r="401" customFormat="false" ht="15" hidden="false" customHeight="false" outlineLevel="0" collapsed="false">
      <c r="N401" s="0" t="s">
        <v>1168</v>
      </c>
      <c r="O401" s="0" t="str">
        <f aca="false">MID(N401,2,LEN(N401)-2)</f>
        <v>n_nonane</v>
      </c>
      <c r="P401" s="134" t="n">
        <v>-35.7458641293829</v>
      </c>
      <c r="Q401" s="134" t="n">
        <f aca="false">-0.298*P401</f>
        <v>10.6522675105561</v>
      </c>
      <c r="R401" s="134" t="n">
        <v>103.122615460904</v>
      </c>
    </row>
    <row r="402" customFormat="false" ht="15" hidden="false" customHeight="false" outlineLevel="0" collapsed="false">
      <c r="N402" s="0" t="s">
        <v>1169</v>
      </c>
      <c r="O402" s="0" t="str">
        <f aca="false">MID(N402,2,LEN(N402)-2)</f>
        <v>n_octane</v>
      </c>
      <c r="P402" s="134" t="n">
        <v>-33.1800133801348</v>
      </c>
      <c r="Q402" s="134" t="n">
        <f aca="false">-0.298*P402</f>
        <v>9.88764398728017</v>
      </c>
      <c r="R402" s="134" t="n">
        <v>92.5326933823797</v>
      </c>
    </row>
    <row r="403" customFormat="false" ht="15" hidden="false" customHeight="false" outlineLevel="0" collapsed="false">
      <c r="N403" s="0" t="s">
        <v>1170</v>
      </c>
      <c r="O403" s="0" t="str">
        <f aca="false">MID(N403,2,LEN(N403)-2)</f>
        <v>n_octylamine</v>
      </c>
      <c r="P403" s="134" t="n">
        <v>-35.6038691798755</v>
      </c>
      <c r="Q403" s="134" t="n">
        <f aca="false">-0.298*P403</f>
        <v>10.6099530156029</v>
      </c>
      <c r="R403" s="134" t="n">
        <v>109.536780312473</v>
      </c>
    </row>
    <row r="404" customFormat="false" ht="15" hidden="false" customHeight="false" outlineLevel="0" collapsed="false">
      <c r="N404" s="0" t="s">
        <v>1171</v>
      </c>
      <c r="O404" s="0" t="str">
        <f aca="false">MID(N404,2,LEN(N404)-2)</f>
        <v>n_pentane</v>
      </c>
      <c r="P404" s="134" t="n">
        <v>-25.4385784087754</v>
      </c>
      <c r="Q404" s="134" t="n">
        <f aca="false">-0.298*P404</f>
        <v>7.58069636581507</v>
      </c>
      <c r="R404" s="134" t="n">
        <v>60.5669281474087</v>
      </c>
    </row>
    <row r="405" customFormat="false" ht="15" hidden="false" customHeight="false" outlineLevel="0" collapsed="false">
      <c r="N405" s="0" t="s">
        <v>1172</v>
      </c>
      <c r="O405" s="0" t="str">
        <f aca="false">MID(N405,2,LEN(N405)-2)</f>
        <v>n_pentyl_acetate</v>
      </c>
      <c r="P405" s="134" t="n">
        <v>-33.9114454582619</v>
      </c>
      <c r="Q405" s="134" t="n">
        <f aca="false">-0.298*P405</f>
        <v>10.105610746562</v>
      </c>
      <c r="R405" s="134" t="n">
        <v>106.584918040183</v>
      </c>
    </row>
    <row r="406" customFormat="false" ht="15" hidden="false" customHeight="false" outlineLevel="0" collapsed="false">
      <c r="N406" s="0" t="s">
        <v>1173</v>
      </c>
      <c r="O406" s="0" t="str">
        <f aca="false">MID(N406,2,LEN(N406)-2)</f>
        <v>n_pentyl_propanoate</v>
      </c>
      <c r="P406" s="134" t="n">
        <v>-36.7651172663395</v>
      </c>
      <c r="Q406" s="134" t="n">
        <f aca="false">-0.298*P406</f>
        <v>10.9560049453692</v>
      </c>
      <c r="R406" s="134" t="n">
        <v>120.207852574053</v>
      </c>
    </row>
    <row r="407" customFormat="false" ht="15" hidden="false" customHeight="false" outlineLevel="0" collapsed="false">
      <c r="N407" s="0" t="s">
        <v>1174</v>
      </c>
      <c r="O407" s="0" t="str">
        <f aca="false">MID(N407,2,LEN(N407)-2)</f>
        <v>n_pentylamine</v>
      </c>
      <c r="P407" s="134" t="n">
        <v>-28.4181800973748</v>
      </c>
      <c r="Q407" s="134" t="n">
        <f aca="false">-0.298*P407</f>
        <v>8.46861766901769</v>
      </c>
      <c r="R407" s="134" t="n">
        <v>85.9457043142985</v>
      </c>
    </row>
    <row r="408" customFormat="false" ht="15" hidden="false" customHeight="false" outlineLevel="0" collapsed="false">
      <c r="N408" s="0" t="s">
        <v>1175</v>
      </c>
      <c r="O408" s="0" t="str">
        <f aca="false">MID(N408,2,LEN(N408)-2)</f>
        <v>n_pentylbenzene</v>
      </c>
      <c r="P408" s="134" t="n">
        <v>-35.0217242576763</v>
      </c>
      <c r="Q408" s="134" t="n">
        <f aca="false">-0.298*P408</f>
        <v>10.4364738287875</v>
      </c>
      <c r="R408" s="134" t="n">
        <v>99.7974612027905</v>
      </c>
    </row>
    <row r="409" customFormat="false" ht="15" hidden="false" customHeight="false" outlineLevel="0" collapsed="false">
      <c r="N409" s="0" t="s">
        <v>1176</v>
      </c>
      <c r="O409" s="0" t="str">
        <f aca="false">MID(N409,2,LEN(N409)-2)</f>
        <v>n_pentylcyclopentane</v>
      </c>
      <c r="P409" s="134" t="n">
        <v>-34.9995931844123</v>
      </c>
      <c r="Q409" s="134" t="n">
        <f aca="false">-0.298*P409</f>
        <v>10.4298787689549</v>
      </c>
      <c r="R409" s="134" t="n">
        <v>100.032239611365</v>
      </c>
    </row>
    <row r="410" customFormat="false" ht="15" hidden="false" customHeight="false" outlineLevel="0" collapsed="false">
      <c r="N410" s="0" t="s">
        <v>1177</v>
      </c>
      <c r="O410" s="0" t="str">
        <f aca="false">MID(N410,2,LEN(N410)-2)</f>
        <v>n_propanethiol</v>
      </c>
      <c r="P410" s="134" t="n">
        <v>-28.4664238518415</v>
      </c>
      <c r="Q410" s="134" t="n">
        <f aca="false">-0.298*P410</f>
        <v>8.48299430784877</v>
      </c>
      <c r="R410" s="134" t="n">
        <v>489.092946353895</v>
      </c>
    </row>
    <row r="411" customFormat="false" ht="15" hidden="false" customHeight="false" outlineLevel="0" collapsed="false">
      <c r="N411" s="0" t="s">
        <v>1178</v>
      </c>
      <c r="O411" s="0" t="str">
        <f aca="false">MID(N411,2,LEN(N411)-2)</f>
        <v>n_propyl_acetate</v>
      </c>
      <c r="P411" s="134" t="n">
        <v>-28.6333820503504</v>
      </c>
      <c r="Q411" s="134" t="n">
        <f aca="false">-0.298*P411</f>
        <v>8.53274785100442</v>
      </c>
      <c r="R411" s="134" t="n">
        <v>83.4958014699591</v>
      </c>
    </row>
    <row r="412" customFormat="false" ht="15" hidden="false" customHeight="false" outlineLevel="0" collapsed="false">
      <c r="N412" s="0" t="s">
        <v>1179</v>
      </c>
      <c r="O412" s="0" t="str">
        <f aca="false">MID(N412,2,LEN(N412)-2)</f>
        <v>n_propyl_butyrate</v>
      </c>
      <c r="P412" s="134" t="n">
        <v>-33.9567737215274</v>
      </c>
      <c r="Q412" s="134" t="n">
        <f aca="false">-0.298*P412</f>
        <v>10.1191185690152</v>
      </c>
      <c r="R412" s="134" t="n">
        <v>106.524459603486</v>
      </c>
    </row>
    <row r="413" customFormat="false" ht="15" hidden="false" customHeight="false" outlineLevel="0" collapsed="false">
      <c r="N413" s="0" t="s">
        <v>1180</v>
      </c>
      <c r="O413" s="0" t="str">
        <f aca="false">MID(N413,2,LEN(N413)-2)</f>
        <v>n_propyl_formate</v>
      </c>
      <c r="P413" s="134" t="n">
        <v>-24.9471564063347</v>
      </c>
      <c r="Q413" s="134" t="n">
        <f aca="false">-0.298*P413</f>
        <v>7.43425260908774</v>
      </c>
      <c r="R413" s="134" t="n">
        <v>64.5656890638802</v>
      </c>
    </row>
    <row r="414" customFormat="false" ht="15" hidden="false" customHeight="false" outlineLevel="0" collapsed="false">
      <c r="N414" s="0" t="s">
        <v>1181</v>
      </c>
      <c r="O414" s="0" t="str">
        <f aca="false">MID(N414,2,LEN(N414)-2)</f>
        <v>n_propyl_propanoate</v>
      </c>
      <c r="P414" s="134" t="n">
        <v>-31.5335518790718</v>
      </c>
      <c r="Q414" s="134" t="n">
        <f aca="false">-0.298*P414</f>
        <v>9.3969984599634</v>
      </c>
      <c r="R414" s="134" t="n">
        <v>97.7194480058474</v>
      </c>
    </row>
    <row r="415" customFormat="false" ht="15" hidden="false" customHeight="false" outlineLevel="0" collapsed="false">
      <c r="N415" s="0" t="s">
        <v>1182</v>
      </c>
      <c r="O415" s="0" t="str">
        <f aca="false">MID(N415,2,LEN(N415)-2)</f>
        <v>n_propylamine</v>
      </c>
      <c r="P415" s="134" t="n">
        <v>-22.6099356382463</v>
      </c>
      <c r="Q415" s="134" t="n">
        <f aca="false">-0.298*P415</f>
        <v>6.7377608201974</v>
      </c>
      <c r="R415" s="134" t="n">
        <v>54.7888363624786</v>
      </c>
    </row>
    <row r="416" customFormat="false" ht="15" hidden="false" customHeight="false" outlineLevel="0" collapsed="false">
      <c r="N416" s="0" t="s">
        <v>1183</v>
      </c>
      <c r="O416" s="0" t="str">
        <f aca="false">MID(N416,2,LEN(N416)-2)</f>
        <v>n_propylbenzene</v>
      </c>
      <c r="P416" s="134" t="n">
        <v>-29.8853460594541</v>
      </c>
      <c r="Q416" s="134" t="n">
        <f aca="false">-0.298*P416</f>
        <v>8.90583312571732</v>
      </c>
      <c r="R416" s="134" t="n">
        <v>78.6124899652713</v>
      </c>
    </row>
    <row r="417" customFormat="false" ht="15" hidden="false" customHeight="false" outlineLevel="0" collapsed="false">
      <c r="N417" s="0" t="s">
        <v>1184</v>
      </c>
      <c r="O417" s="0" t="str">
        <f aca="false">MID(N417,2,LEN(N417)-2)</f>
        <v>n_propylcyclopentane</v>
      </c>
      <c r="P417" s="134" t="n">
        <v>-29.8936262165397</v>
      </c>
      <c r="Q417" s="134" t="n">
        <f aca="false">-0.298*P417</f>
        <v>8.90830061252883</v>
      </c>
      <c r="R417" s="134" t="n">
        <v>78.9398406620938</v>
      </c>
    </row>
    <row r="418" customFormat="false" ht="15" hidden="false" customHeight="false" outlineLevel="0" collapsed="false">
      <c r="N418" s="0" t="s">
        <v>1185</v>
      </c>
      <c r="O418" s="0" t="str">
        <f aca="false">MID(N418,2,LEN(N418)-2)</f>
        <v>naphthalene</v>
      </c>
      <c r="P418" s="134" t="n">
        <v>-27.5263362045965</v>
      </c>
      <c r="Q418" s="134" t="n">
        <f aca="false">-0.298*P418</f>
        <v>8.20284818896976</v>
      </c>
      <c r="R418" s="134" t="n">
        <v>67.6124723788661</v>
      </c>
    </row>
    <row r="419" customFormat="false" ht="15" hidden="false" customHeight="false" outlineLevel="0" collapsed="false">
      <c r="N419" s="0" t="s">
        <v>1186</v>
      </c>
      <c r="O419" s="0" t="str">
        <f aca="false">MID(N419,2,LEN(N419)-2)</f>
        <v>nitrobenzene</v>
      </c>
      <c r="P419" s="134" t="n">
        <v>-24.7430586597925</v>
      </c>
      <c r="Q419" s="134" t="n">
        <f aca="false">-0.298*P419</f>
        <v>7.37343148061817</v>
      </c>
      <c r="R419" s="134" t="n">
        <v>55.0899310237538</v>
      </c>
    </row>
    <row r="420" customFormat="false" ht="15" hidden="false" customHeight="false" outlineLevel="0" collapsed="false">
      <c r="N420" s="0" t="s">
        <v>1187</v>
      </c>
      <c r="O420" s="0" t="str">
        <f aca="false">MID(N420,2,LEN(N420)-2)</f>
        <v>nitroethane</v>
      </c>
      <c r="P420" s="134" t="n">
        <v>-20.3863804122409</v>
      </c>
      <c r="Q420" s="134" t="n">
        <f aca="false">-0.298*P420</f>
        <v>6.07514136284779</v>
      </c>
      <c r="R420" s="134" t="n">
        <v>38.5058761518831</v>
      </c>
    </row>
    <row r="421" customFormat="false" ht="15" hidden="false" customHeight="false" outlineLevel="0" collapsed="false">
      <c r="N421" s="0" t="s">
        <v>1188</v>
      </c>
      <c r="O421" s="0" t="str">
        <f aca="false">MID(N421,2,LEN(N421)-2)</f>
        <v>nitromethane</v>
      </c>
      <c r="P421" s="134" t="n">
        <v>-17.470068985852</v>
      </c>
      <c r="Q421" s="134" t="n">
        <f aca="false">-0.298*P421</f>
        <v>5.2060805577839</v>
      </c>
      <c r="R421" s="134" t="n">
        <v>25.8349441383288</v>
      </c>
    </row>
    <row r="422" customFormat="false" ht="15" hidden="false" customHeight="false" outlineLevel="0" collapsed="false">
      <c r="N422" s="0" t="s">
        <v>1189</v>
      </c>
      <c r="O422" s="0" t="str">
        <f aca="false">MID(N422,2,LEN(N422)-2)</f>
        <v>NN_dimethyl_p_methylbenzamide</v>
      </c>
      <c r="P422" s="134" t="n">
        <v>-35.6879807562649</v>
      </c>
      <c r="Q422" s="134" t="n">
        <f aca="false">-0.298*P422</f>
        <v>10.6350182653669</v>
      </c>
      <c r="R422" s="134" t="n">
        <v>121.502476876897</v>
      </c>
    </row>
    <row r="423" customFormat="false" ht="15" hidden="false" customHeight="false" outlineLevel="0" collapsed="false">
      <c r="N423" s="0" t="s">
        <v>1190</v>
      </c>
      <c r="O423" s="0" t="str">
        <f aca="false">MID(N423,2,LEN(N423)-2)</f>
        <v>NN_dimethyl_p_nitrobenzamide</v>
      </c>
      <c r="P423" s="134" t="n">
        <v>-35.5758861804068</v>
      </c>
      <c r="Q423" s="134" t="n">
        <f aca="false">-0.298*P423</f>
        <v>10.6016140817612</v>
      </c>
      <c r="R423" s="134" t="n">
        <v>117.924755771654</v>
      </c>
    </row>
    <row r="424" customFormat="false" ht="15" hidden="false" customHeight="false" outlineLevel="0" collapsed="false">
      <c r="N424" s="0" t="s">
        <v>1191</v>
      </c>
      <c r="O424" s="0" t="str">
        <f aca="false">MID(N424,2,LEN(N424)-2)</f>
        <v>NN_dimethylaniline</v>
      </c>
      <c r="P424" s="134" t="n">
        <v>-28.4376351663878</v>
      </c>
      <c r="Q424" s="134" t="n">
        <f aca="false">-0.298*P424</f>
        <v>8.47441527958356</v>
      </c>
      <c r="R424" s="134" t="n">
        <v>75.1494381291472</v>
      </c>
    </row>
    <row r="425" customFormat="false" ht="15" hidden="false" customHeight="false" outlineLevel="0" collapsed="false">
      <c r="N425" s="0" t="s">
        <v>1192</v>
      </c>
      <c r="O425" s="0" t="str">
        <f aca="false">MID(N425,2,LEN(N425)-2)</f>
        <v>NN_dimethylbenzamide</v>
      </c>
      <c r="P425" s="134" t="n">
        <v>-33.6356871593237</v>
      </c>
      <c r="Q425" s="134" t="n">
        <f aca="false">-0.298*P425</f>
        <v>10.0234347734785</v>
      </c>
      <c r="R425" s="134" t="n">
        <v>116.622414577274</v>
      </c>
    </row>
    <row r="426" customFormat="false" ht="15" hidden="false" customHeight="false" outlineLevel="0" collapsed="false">
      <c r="N426" s="0" t="s">
        <v>1193</v>
      </c>
      <c r="O426" s="0" t="str">
        <f aca="false">MID(N426,2,LEN(N426)-2)</f>
        <v>NN_dimethylformamide</v>
      </c>
      <c r="P426" s="134" t="n">
        <v>-23.0559497893044</v>
      </c>
      <c r="Q426" s="134" t="n">
        <f aca="false">-0.298*P426</f>
        <v>6.87067303721271</v>
      </c>
      <c r="R426" s="134" t="n">
        <v>65.4439686749132</v>
      </c>
    </row>
    <row r="427" customFormat="false" ht="15" hidden="false" customHeight="false" outlineLevel="0" collapsed="false">
      <c r="N427" s="0" t="s">
        <v>1194</v>
      </c>
      <c r="O427" s="0" t="str">
        <f aca="false">MID(N427,2,LEN(N427)-2)</f>
        <v>non_1_ene</v>
      </c>
      <c r="P427" s="134" t="n">
        <v>-34.9151632780409</v>
      </c>
      <c r="Q427" s="134" t="n">
        <f aca="false">-0.298*P427</f>
        <v>10.4047186568562</v>
      </c>
      <c r="R427" s="134" t="n">
        <v>99.4414936447061</v>
      </c>
    </row>
    <row r="428" customFormat="false" ht="15" hidden="false" customHeight="false" outlineLevel="0" collapsed="false">
      <c r="N428" s="0" t="s">
        <v>1195</v>
      </c>
      <c r="O428" s="0" t="str">
        <f aca="false">MID(N428,2,LEN(N428)-2)</f>
        <v>nonan_1_ol</v>
      </c>
      <c r="P428" s="134" t="n">
        <v>-38.3023826737969</v>
      </c>
      <c r="Q428" s="134" t="n">
        <f aca="false">-0.298*P428</f>
        <v>11.4141100367915</v>
      </c>
      <c r="R428" s="134" t="n">
        <v>107.368890584801</v>
      </c>
    </row>
    <row r="429" customFormat="false" ht="15" hidden="false" customHeight="false" outlineLevel="0" collapsed="false">
      <c r="N429" s="0" t="s">
        <v>1196</v>
      </c>
      <c r="O429" s="0" t="str">
        <f aca="false">MID(N429,2,LEN(N429)-2)</f>
        <v>nonan_2_one</v>
      </c>
      <c r="P429" s="134" t="n">
        <v>-36.9126343432877</v>
      </c>
      <c r="Q429" s="134" t="n">
        <f aca="false">-0.298*P429</f>
        <v>10.9999650342997</v>
      </c>
      <c r="R429" s="134" t="n">
        <v>117.307251323478</v>
      </c>
    </row>
    <row r="430" customFormat="false" ht="15" hidden="false" customHeight="false" outlineLevel="0" collapsed="false">
      <c r="N430" s="0" t="s">
        <v>1197</v>
      </c>
      <c r="O430" s="0" t="str">
        <f aca="false">MID(N430,2,LEN(N430)-2)</f>
        <v>nonan_5_one</v>
      </c>
      <c r="P430" s="134" t="n">
        <v>-37.1039585694604</v>
      </c>
      <c r="Q430" s="134" t="n">
        <f aca="false">-0.298*P430</f>
        <v>11.0569796536992</v>
      </c>
      <c r="R430" s="134" t="n">
        <v>119.25322086289</v>
      </c>
    </row>
    <row r="431" customFormat="false" ht="15" hidden="false" customHeight="false" outlineLevel="0" collapsed="false">
      <c r="N431" s="0" t="s">
        <v>1198</v>
      </c>
      <c r="O431" s="0" t="str">
        <f aca="false">MID(N431,2,LEN(N431)-2)</f>
        <v>nonanal</v>
      </c>
      <c r="P431" s="134" t="n">
        <v>-36.4835856483341</v>
      </c>
      <c r="Q431" s="134" t="n">
        <f aca="false">-0.298*P431</f>
        <v>10.8721085232036</v>
      </c>
      <c r="R431" s="134" t="n">
        <v>112.857175141398</v>
      </c>
    </row>
    <row r="432" customFormat="false" ht="15" hidden="false" customHeight="false" outlineLevel="0" collapsed="false">
      <c r="N432" s="0" t="s">
        <v>1199</v>
      </c>
      <c r="O432" s="0" t="str">
        <f aca="false">MID(N432,2,LEN(N432)-2)</f>
        <v>o_cresol</v>
      </c>
      <c r="P432" s="134" t="n">
        <v>-25.5137657012756</v>
      </c>
      <c r="Q432" s="134" t="n">
        <f aca="false">-0.298*P432</f>
        <v>7.60310217898013</v>
      </c>
      <c r="R432" s="134" t="n">
        <v>52.4187000138224</v>
      </c>
    </row>
    <row r="433" customFormat="false" ht="15" hidden="false" customHeight="false" outlineLevel="0" collapsed="false">
      <c r="N433" s="0" t="s">
        <v>1200</v>
      </c>
      <c r="O433" s="0" t="str">
        <f aca="false">MID(N433,2,LEN(N433)-2)</f>
        <v>o_toluidine</v>
      </c>
      <c r="P433" s="134" t="n">
        <v>-25.8893420904225</v>
      </c>
      <c r="Q433" s="134" t="n">
        <f aca="false">-0.298*P433</f>
        <v>7.7150239429459</v>
      </c>
      <c r="R433" s="134" t="n">
        <v>55.6014674245016</v>
      </c>
    </row>
    <row r="434" customFormat="false" ht="15" hidden="false" customHeight="false" outlineLevel="0" collapsed="false">
      <c r="N434" s="0" t="s">
        <v>1201</v>
      </c>
      <c r="O434" s="0" t="str">
        <f aca="false">MID(N434,2,LEN(N434)-2)</f>
        <v>o_xylene</v>
      </c>
      <c r="P434" s="134" t="n">
        <v>-26.7059692786587</v>
      </c>
      <c r="Q434" s="134" t="n">
        <f aca="false">-0.298*P434</f>
        <v>7.95837884504029</v>
      </c>
      <c r="R434" s="134" t="n">
        <v>65.3761180216121</v>
      </c>
    </row>
    <row r="435" customFormat="false" ht="15" hidden="false" customHeight="false" outlineLevel="0" collapsed="false">
      <c r="N435" s="0" t="s">
        <v>1202</v>
      </c>
      <c r="O435" s="0" t="str">
        <f aca="false">MID(N435,2,LEN(N435)-2)</f>
        <v>oct_1_ene</v>
      </c>
      <c r="P435" s="134" t="n">
        <v>-32.2744682875769</v>
      </c>
      <c r="Q435" s="134" t="n">
        <f aca="false">-0.298*P435</f>
        <v>9.61779154969792</v>
      </c>
      <c r="R435" s="134" t="n">
        <v>88.5625876215116</v>
      </c>
    </row>
    <row r="436" customFormat="false" ht="15" hidden="false" customHeight="false" outlineLevel="0" collapsed="false">
      <c r="N436" s="0" t="s">
        <v>1203</v>
      </c>
      <c r="O436" s="0" t="str">
        <f aca="false">MID(N436,2,LEN(N436)-2)</f>
        <v>oct_1_yne</v>
      </c>
      <c r="P436" s="134" t="n">
        <v>-31.5122831050516</v>
      </c>
      <c r="Q436" s="134" t="n">
        <f aca="false">-0.298*P436</f>
        <v>9.39066036530538</v>
      </c>
      <c r="R436" s="134" t="n">
        <v>85.0741411398884</v>
      </c>
    </row>
    <row r="437" customFormat="false" ht="15" hidden="false" customHeight="false" outlineLevel="0" collapsed="false">
      <c r="N437" s="0" t="s">
        <v>1204</v>
      </c>
      <c r="O437" s="0" t="str">
        <f aca="false">MID(N437,2,LEN(N437)-2)</f>
        <v>octan_1_ol</v>
      </c>
      <c r="P437" s="134" t="n">
        <v>-36.4398895700524</v>
      </c>
      <c r="Q437" s="134" t="n">
        <f aca="false">-0.298*P437</f>
        <v>10.8590870918756</v>
      </c>
      <c r="R437" s="134" t="n">
        <v>92.8875090066097</v>
      </c>
    </row>
    <row r="438" customFormat="false" ht="15" hidden="false" customHeight="false" outlineLevel="0" collapsed="false">
      <c r="N438" s="0" t="s">
        <v>1205</v>
      </c>
      <c r="O438" s="0" t="str">
        <f aca="false">MID(N438,2,LEN(N438)-2)</f>
        <v>octan_2_one</v>
      </c>
      <c r="P438" s="134" t="n">
        <v>-34.334657378392</v>
      </c>
      <c r="Q438" s="134" t="n">
        <f aca="false">-0.298*P438</f>
        <v>10.2317278987608</v>
      </c>
      <c r="R438" s="134" t="n">
        <v>106.535633548452</v>
      </c>
    </row>
    <row r="439" customFormat="false" ht="15" hidden="false" customHeight="false" outlineLevel="0" collapsed="false">
      <c r="N439" s="0" t="s">
        <v>1206</v>
      </c>
      <c r="O439" s="0" t="str">
        <f aca="false">MID(N439,2,LEN(N439)-2)</f>
        <v>octanal</v>
      </c>
      <c r="P439" s="134" t="n">
        <v>-33.9488531681831</v>
      </c>
      <c r="Q439" s="134" t="n">
        <f aca="false">-0.298*P439</f>
        <v>10.1167582441186</v>
      </c>
      <c r="R439" s="134" t="n">
        <v>102.941127316278</v>
      </c>
    </row>
    <row r="440" customFormat="false" ht="15" hidden="false" customHeight="false" outlineLevel="0" collapsed="false">
      <c r="N440" s="0" t="s">
        <v>1207</v>
      </c>
      <c r="O440" s="0" t="str">
        <f aca="false">MID(N440,2,LEN(N440)-2)</f>
        <v>p_cresol</v>
      </c>
      <c r="P440" s="134" t="n">
        <v>-25.8444839553853</v>
      </c>
      <c r="Q440" s="134" t="n">
        <f aca="false">-0.298*P440</f>
        <v>7.70165621870482</v>
      </c>
      <c r="R440" s="134" t="n">
        <v>53.6559065162926</v>
      </c>
    </row>
    <row r="441" customFormat="false" ht="15" hidden="false" customHeight="false" outlineLevel="0" collapsed="false">
      <c r="N441" s="0" t="s">
        <v>1208</v>
      </c>
      <c r="O441" s="0" t="str">
        <f aca="false">MID(N441,2,LEN(N441)-2)</f>
        <v>p_dibromobenzene</v>
      </c>
      <c r="P441" s="134" t="n">
        <v>-26.4042850288385</v>
      </c>
      <c r="Q441" s="134" t="n">
        <f aca="false">-0.298*P441</f>
        <v>7.86847693859387</v>
      </c>
      <c r="R441" s="134" t="n">
        <v>62.2559758792445</v>
      </c>
    </row>
    <row r="442" customFormat="false" ht="15" hidden="false" customHeight="false" outlineLevel="0" collapsed="false">
      <c r="N442" s="0" t="s">
        <v>1209</v>
      </c>
      <c r="O442" s="0" t="str">
        <f aca="false">MID(N442,2,LEN(N442)-2)</f>
        <v>p_toluidine</v>
      </c>
      <c r="P442" s="134" t="n">
        <v>-26.4158469276942</v>
      </c>
      <c r="Q442" s="134" t="n">
        <f aca="false">-0.298*P442</f>
        <v>7.87192238445287</v>
      </c>
      <c r="R442" s="134" t="n">
        <v>54.821702727864</v>
      </c>
    </row>
    <row r="443" customFormat="false" ht="15" hidden="false" customHeight="false" outlineLevel="0" collapsed="false">
      <c r="N443" s="0" t="s">
        <v>1210</v>
      </c>
      <c r="O443" s="0" t="str">
        <f aca="false">MID(N443,2,LEN(N443)-2)</f>
        <v>p_xylene</v>
      </c>
      <c r="P443" s="134" t="n">
        <v>-27.4677328916892</v>
      </c>
      <c r="Q443" s="134" t="n">
        <f aca="false">-0.298*P443</f>
        <v>8.18538440172338</v>
      </c>
      <c r="R443" s="134" t="n">
        <v>68.5550537598484</v>
      </c>
    </row>
    <row r="444" customFormat="false" ht="15" hidden="false" customHeight="false" outlineLevel="0" collapsed="false">
      <c r="N444" s="0" t="s">
        <v>1211</v>
      </c>
      <c r="O444" s="0" t="str">
        <f aca="false">MID(N444,2,LEN(N444)-2)</f>
        <v>pent_1_ene</v>
      </c>
      <c r="P444" s="134" t="n">
        <v>-24.5483616940214</v>
      </c>
      <c r="Q444" s="134" t="n">
        <f aca="false">-0.298*P444</f>
        <v>7.31541178481838</v>
      </c>
      <c r="R444" s="134" t="n">
        <v>56.647098679</v>
      </c>
    </row>
    <row r="445" customFormat="false" ht="15" hidden="false" customHeight="false" outlineLevel="0" collapsed="false">
      <c r="N445" s="0" t="s">
        <v>1212</v>
      </c>
      <c r="O445" s="0" t="str">
        <f aca="false">MID(N445,2,LEN(N445)-2)</f>
        <v>pent_1_yne</v>
      </c>
      <c r="P445" s="134" t="n">
        <v>-23.8367621122431</v>
      </c>
      <c r="Q445" s="134" t="n">
        <f aca="false">-0.298*P445</f>
        <v>7.10335510944844</v>
      </c>
      <c r="R445" s="134" t="n">
        <v>53.3899341405327</v>
      </c>
    </row>
    <row r="446" customFormat="false" ht="15" hidden="false" customHeight="false" outlineLevel="0" collapsed="false">
      <c r="N446" s="0" t="s">
        <v>1213</v>
      </c>
      <c r="O446" s="0" t="str">
        <f aca="false">MID(N446,2,LEN(N446)-2)</f>
        <v>penta_14_diene</v>
      </c>
      <c r="P446" s="134" t="n">
        <v>-23.6077870723017</v>
      </c>
      <c r="Q446" s="134" t="n">
        <f aca="false">-0.298*P446</f>
        <v>7.03512054754591</v>
      </c>
      <c r="R446" s="134" t="n">
        <v>52.4257542474349</v>
      </c>
    </row>
    <row r="447" customFormat="false" ht="15" hidden="false" customHeight="false" outlineLevel="0" collapsed="false">
      <c r="N447" s="0" t="s">
        <v>1214</v>
      </c>
      <c r="O447" s="0" t="str">
        <f aca="false">MID(N447,2,LEN(N447)-2)</f>
        <v>pentachloroethane</v>
      </c>
      <c r="P447" s="134" t="n">
        <v>-24.9936565098683</v>
      </c>
      <c r="Q447" s="134" t="n">
        <f aca="false">-0.298*P447</f>
        <v>7.44810963994075</v>
      </c>
      <c r="R447" s="134" t="n">
        <v>56.4928328672318</v>
      </c>
    </row>
    <row r="448" customFormat="false" ht="15" hidden="false" customHeight="false" outlineLevel="0" collapsed="false">
      <c r="N448" s="0" t="s">
        <v>1215</v>
      </c>
      <c r="O448" s="0" t="str">
        <f aca="false">MID(N448,2,LEN(N448)-2)</f>
        <v>pentan_1_ol</v>
      </c>
      <c r="P448" s="134" t="n">
        <v>-26.7705794583666</v>
      </c>
      <c r="Q448" s="134" t="n">
        <f aca="false">-0.298*P448</f>
        <v>7.97763267859325</v>
      </c>
      <c r="R448" s="134" t="n">
        <v>66.1310527977912</v>
      </c>
    </row>
    <row r="449" customFormat="false" ht="15" hidden="false" customHeight="false" outlineLevel="0" collapsed="false">
      <c r="N449" s="0" t="s">
        <v>1216</v>
      </c>
      <c r="O449" s="0" t="str">
        <f aca="false">MID(N449,2,LEN(N449)-2)</f>
        <v>pentan_2_ol</v>
      </c>
      <c r="P449" s="134" t="n">
        <v>-27.0149475138755</v>
      </c>
      <c r="Q449" s="134" t="n">
        <f aca="false">-0.298*P449</f>
        <v>8.0504543591349</v>
      </c>
      <c r="R449" s="134" t="n">
        <v>64.8813101946085</v>
      </c>
    </row>
    <row r="450" customFormat="false" ht="15" hidden="false" customHeight="false" outlineLevel="0" collapsed="false">
      <c r="N450" s="0" t="s">
        <v>1217</v>
      </c>
      <c r="O450" s="0" t="str">
        <f aca="false">MID(N450,2,LEN(N450)-2)</f>
        <v>pentan_2_one</v>
      </c>
      <c r="P450" s="134" t="n">
        <v>-26.7340814574562</v>
      </c>
      <c r="Q450" s="134" t="n">
        <f aca="false">-0.298*P450</f>
        <v>7.96675627432195</v>
      </c>
      <c r="R450" s="134" t="n">
        <v>76.0581451374741</v>
      </c>
    </row>
    <row r="451" customFormat="false" ht="15" hidden="false" customHeight="false" outlineLevel="0" collapsed="false">
      <c r="N451" s="0" t="s">
        <v>1218</v>
      </c>
      <c r="O451" s="0" t="str">
        <f aca="false">MID(N451,2,LEN(N451)-2)</f>
        <v>pentan_3_ol</v>
      </c>
      <c r="P451" s="134" t="n">
        <v>-26.8799861075802</v>
      </c>
      <c r="Q451" s="134" t="n">
        <f aca="false">-0.298*P451</f>
        <v>8.0102358600589</v>
      </c>
      <c r="R451" s="134" t="n">
        <v>66.5294933947324</v>
      </c>
    </row>
    <row r="452" customFormat="false" ht="15" hidden="false" customHeight="false" outlineLevel="0" collapsed="false">
      <c r="N452" s="0" t="s">
        <v>1219</v>
      </c>
      <c r="O452" s="0" t="str">
        <f aca="false">MID(N452,2,LEN(N452)-2)</f>
        <v>pentan_3_one</v>
      </c>
      <c r="P452" s="134" t="n">
        <v>-26.696276091968</v>
      </c>
      <c r="Q452" s="134" t="n">
        <f aca="false">-0.298*P452</f>
        <v>7.95549027540646</v>
      </c>
      <c r="R452" s="134" t="n">
        <v>75.2310806347263</v>
      </c>
    </row>
    <row r="453" customFormat="false" ht="15" hidden="false" customHeight="false" outlineLevel="0" collapsed="false">
      <c r="N453" s="0" t="s">
        <v>1220</v>
      </c>
      <c r="O453" s="0" t="str">
        <f aca="false">MID(N453,2,LEN(N453)-2)</f>
        <v>pentanal</v>
      </c>
      <c r="P453" s="134" t="n">
        <v>-26.1856501863853</v>
      </c>
      <c r="Q453" s="134" t="n">
        <f aca="false">-0.298*P453</f>
        <v>7.80332375554282</v>
      </c>
      <c r="R453" s="134" t="n">
        <v>70.5829311968174</v>
      </c>
    </row>
    <row r="454" customFormat="false" ht="15" hidden="false" customHeight="false" outlineLevel="0" collapsed="false">
      <c r="N454" s="0" t="s">
        <v>1221</v>
      </c>
      <c r="O454" s="0" t="str">
        <f aca="false">MID(N454,2,LEN(N454)-2)</f>
        <v>pentanenitrile</v>
      </c>
      <c r="P454" s="134" t="n">
        <v>-25.6185917452516</v>
      </c>
      <c r="Q454" s="134" t="n">
        <f aca="false">-0.298*P454</f>
        <v>7.63434034008498</v>
      </c>
      <c r="R454" s="134" t="n">
        <v>61.765537304869</v>
      </c>
    </row>
    <row r="455" customFormat="false" ht="15" hidden="false" customHeight="false" outlineLevel="0" collapsed="false">
      <c r="N455" s="0" t="s">
        <v>1222</v>
      </c>
      <c r="O455" s="0" t="str">
        <f aca="false">MID(N455,2,LEN(N455)-2)</f>
        <v>pentanoic_acid</v>
      </c>
      <c r="P455" s="134" t="n">
        <v>-28.7012453381074</v>
      </c>
      <c r="Q455" s="134" t="n">
        <f aca="false">-0.298*P455</f>
        <v>8.55297111075601</v>
      </c>
      <c r="R455" s="134" t="n">
        <v>67.0617730656257</v>
      </c>
    </row>
    <row r="456" customFormat="false" ht="15" hidden="false" customHeight="false" outlineLevel="0" collapsed="false">
      <c r="N456" s="0" t="s">
        <v>1223</v>
      </c>
      <c r="O456" s="0" t="str">
        <f aca="false">MID(N456,2,LEN(N456)-2)</f>
        <v>phenanthrene</v>
      </c>
      <c r="P456" s="134" t="n">
        <v>-32.3154153078324</v>
      </c>
      <c r="Q456" s="134" t="n">
        <f aca="false">-0.298*P456</f>
        <v>9.62999376173406</v>
      </c>
      <c r="R456" s="134" t="n">
        <v>86.1848396258937</v>
      </c>
    </row>
    <row r="457" customFormat="false" ht="15" hidden="false" customHeight="false" outlineLevel="0" collapsed="false">
      <c r="N457" s="0" t="s">
        <v>1224</v>
      </c>
      <c r="O457" s="0" t="str">
        <f aca="false">MID(N457,2,LEN(N457)-2)</f>
        <v>phenol</v>
      </c>
      <c r="P457" s="134" t="n">
        <v>-23.2771025735178</v>
      </c>
      <c r="Q457" s="134" t="n">
        <f aca="false">-0.298*P457</f>
        <v>6.93657656690831</v>
      </c>
      <c r="R457" s="134" t="n">
        <v>43.0321576037997</v>
      </c>
    </row>
    <row r="458" customFormat="false" ht="15" hidden="false" customHeight="false" outlineLevel="0" collapsed="false">
      <c r="N458" s="0" t="s">
        <v>1225</v>
      </c>
      <c r="O458" s="0" t="str">
        <f aca="false">MID(N458,2,LEN(N458)-2)</f>
        <v>phenyl_formate</v>
      </c>
      <c r="P458" s="134" t="n">
        <v>-26.3983459139468</v>
      </c>
      <c r="Q458" s="134" t="n">
        <f aca="false">-0.298*P458</f>
        <v>7.86670708235615</v>
      </c>
      <c r="R458" s="134" t="n">
        <v>66.3060845604912</v>
      </c>
    </row>
    <row r="459" customFormat="false" ht="15" hidden="false" customHeight="false" outlineLevel="0" collapsed="false">
      <c r="N459" s="0" t="s">
        <v>1226</v>
      </c>
      <c r="O459" s="0" t="str">
        <f aca="false">MID(N459,2,LEN(N459)-2)</f>
        <v>phenyl_methyl_sulfide</v>
      </c>
      <c r="P459" s="134" t="n">
        <v>-26.9314304599206</v>
      </c>
      <c r="Q459" s="134" t="n">
        <f aca="false">-0.298*P459</f>
        <v>8.02556627705634</v>
      </c>
      <c r="R459" s="134" t="n">
        <v>65.1397728731525</v>
      </c>
    </row>
    <row r="460" customFormat="false" ht="15" hidden="false" customHeight="false" outlineLevel="0" collapsed="false">
      <c r="N460" s="0" t="s">
        <v>1227</v>
      </c>
      <c r="O460" s="0" t="str">
        <f aca="false">MID(N460,2,LEN(N460)-2)</f>
        <v>phenyl_trifluoroethyl_ether</v>
      </c>
      <c r="P460" s="134" t="n">
        <v>-29.7907069470646</v>
      </c>
      <c r="Q460" s="134" t="n">
        <f aca="false">-0.298*P460</f>
        <v>8.87763067022525</v>
      </c>
      <c r="R460" s="134" t="n">
        <v>72.5363154524311</v>
      </c>
    </row>
    <row r="461" customFormat="false" ht="15" hidden="false" customHeight="false" outlineLevel="0" collapsed="false">
      <c r="N461" s="0" t="s">
        <v>1228</v>
      </c>
      <c r="O461" s="0" t="str">
        <f aca="false">MID(N461,2,LEN(N461)-2)</f>
        <v>piperazine</v>
      </c>
      <c r="P461" s="134" t="n">
        <v>-24.5659863413817</v>
      </c>
      <c r="Q461" s="134" t="n">
        <f aca="false">-0.298*P461</f>
        <v>7.32066392973175</v>
      </c>
      <c r="R461" s="134" t="n">
        <v>66.6331587654364</v>
      </c>
    </row>
    <row r="462" customFormat="false" ht="15" hidden="false" customHeight="false" outlineLevel="0" collapsed="false">
      <c r="N462" s="0" t="s">
        <v>1229</v>
      </c>
      <c r="O462" s="0" t="str">
        <f aca="false">MID(N462,2,LEN(N462)-2)</f>
        <v>piperidine</v>
      </c>
      <c r="P462" s="134" t="n">
        <v>-24.8962418912331</v>
      </c>
      <c r="Q462" s="134" t="n">
        <f aca="false">-0.298*P462</f>
        <v>7.41908008358746</v>
      </c>
      <c r="R462" s="134" t="n">
        <v>63.6596185102893</v>
      </c>
    </row>
    <row r="463" customFormat="false" ht="15" hidden="false" customHeight="false" outlineLevel="0" collapsed="false">
      <c r="N463" s="0" t="s">
        <v>1230</v>
      </c>
      <c r="O463" s="0" t="str">
        <f aca="false">MID(N463,2,LEN(N463)-2)</f>
        <v>prop_2_en_1_ol</v>
      </c>
      <c r="P463" s="134" t="n">
        <v>-20.8045930058192</v>
      </c>
      <c r="Q463" s="134" t="n">
        <f aca="false">-0.298*P463</f>
        <v>6.19976871573412</v>
      </c>
      <c r="R463" s="134" t="n">
        <v>38.0755766448709</v>
      </c>
    </row>
    <row r="464" customFormat="false" ht="15" hidden="false" customHeight="false" outlineLevel="0" collapsed="false">
      <c r="N464" s="0" t="s">
        <v>1231</v>
      </c>
      <c r="O464" s="0" t="str">
        <f aca="false">MID(N464,2,LEN(N464)-2)</f>
        <v>propan_1_ol</v>
      </c>
      <c r="P464" s="134" t="n">
        <v>-21.2649021189826</v>
      </c>
      <c r="Q464" s="134" t="n">
        <f aca="false">-0.298*P464</f>
        <v>6.33694083145682</v>
      </c>
      <c r="R464" s="134" t="n">
        <v>44.6404253754364</v>
      </c>
    </row>
    <row r="465" customFormat="false" ht="15" hidden="false" customHeight="false" outlineLevel="0" collapsed="false">
      <c r="N465" s="0" t="s">
        <v>1232</v>
      </c>
      <c r="O465" s="0" t="str">
        <f aca="false">MID(N465,2,LEN(N465)-2)</f>
        <v>propan_2_ol</v>
      </c>
      <c r="P465" s="134" t="n">
        <v>-21.9699813777684</v>
      </c>
      <c r="Q465" s="134" t="n">
        <f aca="false">-0.298*P465</f>
        <v>6.54705445057498</v>
      </c>
      <c r="R465" s="134" t="n">
        <v>46.2069069221842</v>
      </c>
    </row>
    <row r="466" customFormat="false" ht="15" hidden="false" customHeight="false" outlineLevel="0" collapsed="false">
      <c r="N466" s="0" t="s">
        <v>1233</v>
      </c>
      <c r="O466" s="0" t="str">
        <f aca="false">MID(N466,2,LEN(N466)-2)</f>
        <v>propane</v>
      </c>
      <c r="P466" s="134" t="n">
        <v>-20.3221453051805</v>
      </c>
      <c r="Q466" s="134" t="n">
        <f aca="false">-0.298*P466</f>
        <v>6.05599930094379</v>
      </c>
      <c r="R466" s="134" t="n">
        <v>39.4241094694497</v>
      </c>
    </row>
    <row r="467" customFormat="false" ht="15" hidden="false" customHeight="false" outlineLevel="0" collapsed="false">
      <c r="N467" s="0" t="s">
        <v>1234</v>
      </c>
      <c r="O467" s="0" t="str">
        <f aca="false">MID(N467,2,LEN(N467)-2)</f>
        <v>propanenitrile</v>
      </c>
      <c r="P467" s="134" t="n">
        <v>-20.4727986693547</v>
      </c>
      <c r="Q467" s="134" t="n">
        <f aca="false">-0.298*P467</f>
        <v>6.1008940034677</v>
      </c>
      <c r="R467" s="134" t="n">
        <v>40.3176481984153</v>
      </c>
    </row>
    <row r="468" customFormat="false" ht="15" hidden="false" customHeight="false" outlineLevel="0" collapsed="false">
      <c r="N468" s="0" t="s">
        <v>1235</v>
      </c>
      <c r="O468" s="0" t="str">
        <f aca="false">MID(N468,2,LEN(N468)-2)</f>
        <v>propanoic_acid</v>
      </c>
      <c r="P468" s="134" t="n">
        <v>-24.558944403194</v>
      </c>
      <c r="Q468" s="134" t="n">
        <f aca="false">-0.298*P468</f>
        <v>7.31856543215181</v>
      </c>
      <c r="R468" s="134" t="n">
        <v>44.551889005888</v>
      </c>
    </row>
    <row r="469" customFormat="false" ht="15" hidden="false" customHeight="false" outlineLevel="0" collapsed="false">
      <c r="N469" s="0" t="s">
        <v>1236</v>
      </c>
      <c r="O469" s="0" t="str">
        <f aca="false">MID(N469,2,LEN(N469)-2)</f>
        <v>propanone</v>
      </c>
      <c r="P469" s="134" t="n">
        <v>-21.3139764427634</v>
      </c>
      <c r="Q469" s="134" t="n">
        <f aca="false">-0.298*P469</f>
        <v>6.35156497994349</v>
      </c>
      <c r="R469" s="134" t="n">
        <v>51.7194922913363</v>
      </c>
    </row>
    <row r="470" customFormat="false" ht="15" hidden="false" customHeight="false" outlineLevel="0" collapsed="false">
      <c r="N470" s="0" t="s">
        <v>1237</v>
      </c>
      <c r="O470" s="0" t="str">
        <f aca="false">MID(N470,2,LEN(N470)-2)</f>
        <v>propene</v>
      </c>
      <c r="P470" s="134" t="n">
        <v>-19.2665872324149</v>
      </c>
      <c r="Q470" s="134" t="n">
        <f aca="false">-0.298*P470</f>
        <v>5.74144299525964</v>
      </c>
      <c r="R470" s="134" t="n">
        <v>34.802835436863</v>
      </c>
    </row>
    <row r="471" customFormat="false" ht="15" hidden="false" customHeight="false" outlineLevel="0" collapsed="false">
      <c r="N471" s="0" t="s">
        <v>1238</v>
      </c>
      <c r="O471" s="0" t="str">
        <f aca="false">MID(N471,2,LEN(N471)-2)</f>
        <v>propionaldehyde</v>
      </c>
      <c r="P471" s="134" t="n">
        <v>-20.9444418620393</v>
      </c>
      <c r="Q471" s="134" t="n">
        <f aca="false">-0.298*P471</f>
        <v>6.24144367488771</v>
      </c>
      <c r="R471" s="134" t="n">
        <v>48.0591061793958</v>
      </c>
    </row>
    <row r="472" customFormat="false" ht="15" hidden="false" customHeight="false" outlineLevel="0" collapsed="false">
      <c r="N472" s="0" t="s">
        <v>1239</v>
      </c>
      <c r="O472" s="0" t="str">
        <f aca="false">MID(N472,2,LEN(N472)-2)</f>
        <v>propyne</v>
      </c>
      <c r="P472" s="134" t="n">
        <v>-18.3660022133361</v>
      </c>
      <c r="Q472" s="134" t="n">
        <f aca="false">-0.298*P472</f>
        <v>5.47306865957416</v>
      </c>
      <c r="R472" s="134" t="n">
        <v>30.6712969133284</v>
      </c>
    </row>
    <row r="473" customFormat="false" ht="15" hidden="false" customHeight="false" outlineLevel="0" collapsed="false">
      <c r="N473" s="0" t="s">
        <v>1240</v>
      </c>
      <c r="O473" s="0" t="str">
        <f aca="false">MID(N473,2,LEN(N473)-2)</f>
        <v>pyrene</v>
      </c>
      <c r="P473" s="134" t="n">
        <v>-33.4491962240027</v>
      </c>
      <c r="Q473" s="134" t="n">
        <f aca="false">-0.298*P473</f>
        <v>9.9678604747528</v>
      </c>
      <c r="R473" s="134" t="n">
        <v>90.2025232289887</v>
      </c>
    </row>
    <row r="474" customFormat="false" ht="15" hidden="false" customHeight="false" outlineLevel="0" collapsed="false">
      <c r="N474" s="0" t="s">
        <v>1241</v>
      </c>
      <c r="O474" s="0" t="str">
        <f aca="false">MID(N474,2,LEN(N474)-2)</f>
        <v>pyridine</v>
      </c>
      <c r="P474" s="134" t="n">
        <v>-22.2409372661915</v>
      </c>
      <c r="Q474" s="134" t="n">
        <f aca="false">-0.298*P474</f>
        <v>6.62779930532507</v>
      </c>
      <c r="R474" s="134" t="n">
        <v>52.9904518005328</v>
      </c>
    </row>
    <row r="475" customFormat="false" ht="15" hidden="false" customHeight="false" outlineLevel="0" collapsed="false">
      <c r="N475" s="0" t="s">
        <v>1242</v>
      </c>
      <c r="O475" s="0" t="str">
        <f aca="false">MID(N475,2,LEN(N475)-2)</f>
        <v>pyrrole</v>
      </c>
      <c r="P475" s="134" t="n">
        <v>-19.8461444839457</v>
      </c>
      <c r="Q475" s="134" t="n">
        <f aca="false">-0.298*P475</f>
        <v>5.91415105621582</v>
      </c>
      <c r="R475" s="134" t="n">
        <v>32.7511822921227</v>
      </c>
    </row>
    <row r="476" customFormat="false" ht="15" hidden="false" customHeight="false" outlineLevel="0" collapsed="false">
      <c r="N476" s="0" t="s">
        <v>1243</v>
      </c>
      <c r="O476" s="0" t="str">
        <f aca="false">MID(N476,2,LEN(N476)-2)</f>
        <v>pyrrolidine</v>
      </c>
      <c r="P476" s="134" t="n">
        <v>-23.407544013762</v>
      </c>
      <c r="Q476" s="134" t="n">
        <f aca="false">-0.298*P476</f>
        <v>6.97544811610108</v>
      </c>
      <c r="R476" s="134" t="n">
        <v>62.7202217137619</v>
      </c>
    </row>
    <row r="477" customFormat="false" ht="15" hidden="false" customHeight="false" outlineLevel="0" collapsed="false">
      <c r="N477" s="0" t="s">
        <v>1244</v>
      </c>
      <c r="O477" s="0" t="str">
        <f aca="false">MID(N477,2,LEN(N477)-2)</f>
        <v>quinoline</v>
      </c>
      <c r="P477" s="134" t="n">
        <v>-27.7185613124448</v>
      </c>
      <c r="Q477" s="134" t="n">
        <f aca="false">-0.298*P477</f>
        <v>8.26013127110855</v>
      </c>
      <c r="R477" s="134" t="n">
        <v>74.6763528216761</v>
      </c>
    </row>
    <row r="478" customFormat="false" ht="15" hidden="false" customHeight="false" outlineLevel="0" collapsed="false">
      <c r="N478" s="0" t="s">
        <v>1245</v>
      </c>
      <c r="O478" s="0" t="str">
        <f aca="false">MID(N478,2,LEN(N478)-2)</f>
        <v>sec_butylbenzene</v>
      </c>
      <c r="P478" s="134" t="n">
        <v>-31.1767134176837</v>
      </c>
      <c r="Q478" s="134" t="n">
        <f aca="false">-0.298*P478</f>
        <v>9.29066059846974</v>
      </c>
      <c r="R478" s="134" t="n">
        <v>83.8534549833252</v>
      </c>
    </row>
    <row r="479" customFormat="false" ht="15" hidden="false" customHeight="false" outlineLevel="0" collapsed="false">
      <c r="N479" s="0" t="s">
        <v>1246</v>
      </c>
      <c r="O479" s="0" t="str">
        <f aca="false">MID(N479,2,LEN(N479)-2)</f>
        <v>styrene</v>
      </c>
      <c r="P479" s="134" t="n">
        <v>-26.1804808967858</v>
      </c>
      <c r="Q479" s="134" t="n">
        <f aca="false">-0.298*P479</f>
        <v>7.80178330724217</v>
      </c>
      <c r="R479" s="134" t="n">
        <v>62.6425192557288</v>
      </c>
    </row>
    <row r="480" customFormat="false" ht="15" hidden="false" customHeight="false" outlineLevel="0" collapsed="false">
      <c r="N480" s="0" t="s">
        <v>1247</v>
      </c>
      <c r="O480" s="0" t="str">
        <f aca="false">MID(N480,2,LEN(N480)-2)</f>
        <v>teflurane</v>
      </c>
      <c r="P480" s="134" t="n">
        <v>-21.5723082467678</v>
      </c>
      <c r="Q480" s="134" t="n">
        <f aca="false">-0.298*P480</f>
        <v>6.4285478575368</v>
      </c>
      <c r="R480" s="134" t="n">
        <v>40.7774966856165</v>
      </c>
    </row>
    <row r="481" customFormat="false" ht="15" hidden="false" customHeight="false" outlineLevel="0" collapsed="false">
      <c r="N481" s="0" t="s">
        <v>1248</v>
      </c>
      <c r="O481" s="0" t="str">
        <f aca="false">MID(N481,2,LEN(N481)-2)</f>
        <v>tert_butylbenzene</v>
      </c>
      <c r="P481" s="134" t="n">
        <v>-30.4501412616536</v>
      </c>
      <c r="Q481" s="134" t="n">
        <f aca="false">-0.298*P481</f>
        <v>9.07414209597277</v>
      </c>
      <c r="R481" s="134" t="n">
        <v>81.0130909799772</v>
      </c>
    </row>
    <row r="482" customFormat="false" ht="15" hidden="false" customHeight="false" outlineLevel="0" collapsed="false">
      <c r="N482" s="0" t="s">
        <v>1249</v>
      </c>
      <c r="O482" s="0" t="str">
        <f aca="false">MID(N482,2,LEN(N482)-2)</f>
        <v>tetrachloroethene</v>
      </c>
      <c r="P482" s="134" t="n">
        <v>-23.3780039164728</v>
      </c>
      <c r="Q482" s="134" t="n">
        <f aca="false">-0.298*P482</f>
        <v>6.96664516710889</v>
      </c>
      <c r="R482" s="134" t="n">
        <v>51.9739208315877</v>
      </c>
    </row>
    <row r="483" customFormat="false" ht="15" hidden="false" customHeight="false" outlineLevel="0" collapsed="false">
      <c r="N483" s="0" t="s">
        <v>1250</v>
      </c>
      <c r="O483" s="0" t="str">
        <f aca="false">MID(N483,2,LEN(N483)-2)</f>
        <v>tetrachloromethane</v>
      </c>
      <c r="P483" s="134" t="n">
        <v>-21.7573638812365</v>
      </c>
      <c r="Q483" s="134" t="n">
        <f aca="false">-0.298*P483</f>
        <v>6.48369443660848</v>
      </c>
      <c r="R483" s="134" t="n">
        <v>45.1676173285642</v>
      </c>
    </row>
    <row r="484" customFormat="false" ht="15" hidden="false" customHeight="false" outlineLevel="0" collapsed="false">
      <c r="N484" s="0" t="s">
        <v>1251</v>
      </c>
      <c r="O484" s="0" t="str">
        <f aca="false">MID(N484,2,LEN(N484)-2)</f>
        <v>tetrafluoromethane</v>
      </c>
      <c r="P484" s="134" t="n">
        <v>-17.5796595063196</v>
      </c>
      <c r="Q484" s="134" t="n">
        <f aca="false">-0.298*P484</f>
        <v>5.23873853288324</v>
      </c>
      <c r="R484" s="134" t="n">
        <v>27.2254999141858</v>
      </c>
    </row>
    <row r="485" customFormat="false" ht="15" hidden="false" customHeight="false" outlineLevel="0" collapsed="false">
      <c r="N485" s="0" t="s">
        <v>1252</v>
      </c>
      <c r="O485" s="0" t="str">
        <f aca="false">MID(N485,2,LEN(N485)-2)</f>
        <v>tetrahydrofuran</v>
      </c>
      <c r="P485" s="134" t="n">
        <v>-22.1577007846163</v>
      </c>
      <c r="Q485" s="134" t="n">
        <f aca="false">-0.298*P485</f>
        <v>6.60299483381566</v>
      </c>
      <c r="R485" s="134" t="n">
        <v>52.4438235955372</v>
      </c>
    </row>
    <row r="486" customFormat="false" ht="15" hidden="false" customHeight="false" outlineLevel="0" collapsed="false">
      <c r="N486" s="0" t="s">
        <v>1253</v>
      </c>
      <c r="O486" s="0" t="str">
        <f aca="false">MID(N486,2,LEN(N486)-2)</f>
        <v>tetrahydropyran</v>
      </c>
      <c r="P486" s="134" t="n">
        <v>-23.951362011281</v>
      </c>
      <c r="Q486" s="134" t="n">
        <f aca="false">-0.298*P486</f>
        <v>7.13750587936174</v>
      </c>
      <c r="R486" s="134" t="n">
        <v>58.3975764913188</v>
      </c>
    </row>
    <row r="487" customFormat="false" ht="15" hidden="false" customHeight="false" outlineLevel="0" collapsed="false">
      <c r="N487" s="0" t="s">
        <v>1254</v>
      </c>
      <c r="O487" s="0" t="str">
        <f aca="false">MID(N487,2,LEN(N487)-2)</f>
        <v>thiophene</v>
      </c>
      <c r="P487" s="134" t="n">
        <v>-20.5813503290828</v>
      </c>
      <c r="Q487" s="134" t="n">
        <f aca="false">-0.298*P487</f>
        <v>6.13324239806667</v>
      </c>
      <c r="R487" s="134" t="n">
        <v>39.1865083355536</v>
      </c>
    </row>
    <row r="488" customFormat="false" ht="15" hidden="false" customHeight="false" outlineLevel="0" collapsed="false">
      <c r="N488" s="0" t="s">
        <v>1255</v>
      </c>
      <c r="O488" s="0" t="str">
        <f aca="false">MID(N488,2,LEN(N488)-2)</f>
        <v>thiophenol</v>
      </c>
      <c r="P488" s="134" t="n">
        <v>-23.9477892648017</v>
      </c>
      <c r="Q488" s="134" t="n">
        <f aca="false">-0.298*P488</f>
        <v>7.13644120091091</v>
      </c>
      <c r="R488" s="134" t="n">
        <v>49.7652800357721</v>
      </c>
    </row>
    <row r="489" customFormat="false" ht="15" hidden="false" customHeight="false" outlineLevel="0" collapsed="false">
      <c r="N489" s="0" t="s">
        <v>1256</v>
      </c>
      <c r="O489" s="0" t="str">
        <f aca="false">MID(N489,2,LEN(N489)-2)</f>
        <v>toluene</v>
      </c>
      <c r="P489" s="134" t="n">
        <v>-24.8956310930113</v>
      </c>
      <c r="Q489" s="134" t="n">
        <f aca="false">-0.298*P489</f>
        <v>7.41889806571737</v>
      </c>
      <c r="R489" s="134" t="n">
        <v>57.8885380832516</v>
      </c>
    </row>
    <row r="490" customFormat="false" ht="15" hidden="false" customHeight="false" outlineLevel="0" collapsed="false">
      <c r="N490" s="0" t="s">
        <v>1257</v>
      </c>
      <c r="O490" s="0" t="str">
        <f aca="false">MID(N490,2,LEN(N490)-2)</f>
        <v>trans_14_dimethylcyclohexane</v>
      </c>
      <c r="P490" s="134" t="n">
        <v>-28.9877203395159</v>
      </c>
      <c r="Q490" s="134" t="n">
        <f aca="false">-0.298*P490</f>
        <v>8.63834066117574</v>
      </c>
      <c r="R490" s="134" t="n">
        <v>75.2247346094431</v>
      </c>
    </row>
    <row r="491" customFormat="false" ht="15" hidden="false" customHeight="false" outlineLevel="0" collapsed="false">
      <c r="N491" s="0" t="s">
        <v>1258</v>
      </c>
      <c r="O491" s="0" t="str">
        <f aca="false">MID(N491,2,LEN(N491)-2)</f>
        <v>triacetyl_glycerol</v>
      </c>
      <c r="P491" s="134" t="n">
        <v>-34.9080324774815</v>
      </c>
      <c r="Q491" s="134" t="n">
        <f aca="false">-0.298*P491</f>
        <v>10.4025936782895</v>
      </c>
      <c r="R491" s="134" t="n">
        <v>107.167631034518</v>
      </c>
    </row>
    <row r="492" customFormat="false" ht="15" hidden="false" customHeight="false" outlineLevel="0" collapsed="false">
      <c r="N492" s="0" t="s">
        <v>1259</v>
      </c>
      <c r="O492" s="0" t="str">
        <f aca="false">MID(N492,2,LEN(N492)-2)</f>
        <v>tribromomethane</v>
      </c>
      <c r="P492" s="134" t="n">
        <v>-21.1879572655709</v>
      </c>
      <c r="Q492" s="134" t="n">
        <f aca="false">-0.298*P492</f>
        <v>6.31401126514013</v>
      </c>
      <c r="R492" s="134" t="n">
        <v>41.4796977521918</v>
      </c>
    </row>
    <row r="493" customFormat="false" ht="15" hidden="false" customHeight="false" outlineLevel="0" collapsed="false">
      <c r="N493" s="0" t="s">
        <v>1260</v>
      </c>
      <c r="O493" s="0" t="str">
        <f aca="false">MID(N493,2,LEN(N493)-2)</f>
        <v>trichloroethene</v>
      </c>
      <c r="P493" s="134" t="n">
        <v>-21.5485353265061</v>
      </c>
      <c r="Q493" s="134" t="n">
        <f aca="false">-0.298*P493</f>
        <v>6.42146352729882</v>
      </c>
      <c r="R493" s="134" t="n">
        <v>43.0787983762425</v>
      </c>
    </row>
    <row r="494" customFormat="false" ht="15" hidden="false" customHeight="false" outlineLevel="0" collapsed="false">
      <c r="N494" s="0" t="s">
        <v>1261</v>
      </c>
      <c r="O494" s="0" t="str">
        <f aca="false">MID(N494,2,LEN(N494)-2)</f>
        <v>trichloromethane</v>
      </c>
      <c r="P494" s="134" t="n">
        <v>-19.6243032090324</v>
      </c>
      <c r="Q494" s="134" t="n">
        <f aca="false">-0.298*P494</f>
        <v>5.84804235629166</v>
      </c>
      <c r="R494" s="134" t="n">
        <v>33.8724197289211</v>
      </c>
    </row>
    <row r="495" customFormat="false" ht="15" hidden="false" customHeight="false" outlineLevel="0" collapsed="false">
      <c r="N495" s="0" t="s">
        <v>1262</v>
      </c>
      <c r="O495" s="0" t="str">
        <f aca="false">MID(N495,2,LEN(N495)-2)</f>
        <v>triethyl_phosphate</v>
      </c>
      <c r="P495" s="134" t="n">
        <v>-40.7382461069005</v>
      </c>
      <c r="Q495" s="134" t="n">
        <f aca="false">-0.298*P495</f>
        <v>12.1399973398563</v>
      </c>
      <c r="R495" s="134" t="n">
        <v>164.955843898512</v>
      </c>
    </row>
    <row r="496" customFormat="false" ht="15" hidden="false" customHeight="false" outlineLevel="0" collapsed="false">
      <c r="N496" s="0" t="s">
        <v>1263</v>
      </c>
      <c r="O496" s="0" t="str">
        <f aca="false">MID(N496,2,LEN(N496)-2)</f>
        <v>triethylamine</v>
      </c>
      <c r="P496" s="134" t="n">
        <v>-29.9267790705302</v>
      </c>
      <c r="Q496" s="134" t="n">
        <f aca="false">-0.298*P496</f>
        <v>8.918180163018</v>
      </c>
      <c r="R496" s="134" t="n">
        <v>93.8472725072116</v>
      </c>
    </row>
    <row r="497" customFormat="false" ht="15" hidden="false" customHeight="false" outlineLevel="0" collapsed="false">
      <c r="N497" s="0" t="s">
        <v>1264</v>
      </c>
      <c r="O497" s="0" t="str">
        <f aca="false">MID(N497,2,LEN(N497)-2)</f>
        <v>trimethoxy_methane</v>
      </c>
      <c r="P497" s="134" t="n">
        <v>-26.1395597801068</v>
      </c>
      <c r="Q497" s="134" t="n">
        <f aca="false">-0.298*P497</f>
        <v>7.78958881447183</v>
      </c>
      <c r="R497" s="134" t="n">
        <v>69.6371679939133</v>
      </c>
    </row>
    <row r="498" customFormat="false" ht="15" hidden="false" customHeight="false" outlineLevel="0" collapsed="false">
      <c r="N498" s="0" t="s">
        <v>1265</v>
      </c>
      <c r="O498" s="0" t="str">
        <f aca="false">MID(N498,2,LEN(N498)-2)</f>
        <v>trimethoxymethylbenzene</v>
      </c>
      <c r="P498" s="134" t="n">
        <v>-35.1493561637288</v>
      </c>
      <c r="Q498" s="134" t="n">
        <f aca="false">-0.298*P498</f>
        <v>10.4745081367912</v>
      </c>
      <c r="R498" s="134" t="n">
        <v>114.718488956864</v>
      </c>
    </row>
    <row r="499" customFormat="false" ht="15" hidden="false" customHeight="false" outlineLevel="0" collapsed="false">
      <c r="N499" s="0" t="s">
        <v>1266</v>
      </c>
      <c r="O499" s="0" t="str">
        <f aca="false">MID(N499,2,LEN(N499)-2)</f>
        <v>trimethyl_phosphate</v>
      </c>
      <c r="P499" s="134" t="n">
        <v>-30.8312204530883</v>
      </c>
      <c r="Q499" s="134" t="n">
        <f aca="false">-0.298*P499</f>
        <v>9.18770369502031</v>
      </c>
      <c r="R499" s="134" t="n">
        <v>115.4712058772</v>
      </c>
    </row>
    <row r="500" customFormat="false" ht="15" hidden="false" customHeight="false" outlineLevel="0" collapsed="false">
      <c r="N500" s="0" t="s">
        <v>1267</v>
      </c>
      <c r="O500" s="0" t="str">
        <f aca="false">MID(N500,2,LEN(N500)-2)</f>
        <v>trimethylamine</v>
      </c>
      <c r="P500" s="134" t="n">
        <v>-22.6550383109697</v>
      </c>
      <c r="Q500" s="134" t="n">
        <f aca="false">-0.298*P500</f>
        <v>6.75120141666897</v>
      </c>
      <c r="R500" s="134" t="n">
        <v>63.4006320092323</v>
      </c>
    </row>
    <row r="501" customFormat="false" ht="15" hidden="false" customHeight="false" outlineLevel="0" collapsed="false">
      <c r="N501" s="0" t="s">
        <v>1268</v>
      </c>
      <c r="O501" s="0" t="str">
        <f aca="false">MID(N501,2,LEN(N501)-2)</f>
        <v>undecan_2_one</v>
      </c>
      <c r="P501" s="134" t="n">
        <v>-42.3337544269378</v>
      </c>
      <c r="Q501" s="134" t="n">
        <f aca="false">-0.298*P501</f>
        <v>12.6154588192275</v>
      </c>
      <c r="R501" s="134" t="n">
        <v>141.180919284498</v>
      </c>
    </row>
    <row r="502" customFormat="false" ht="15" hidden="false" customHeight="false" outlineLevel="0" collapsed="false">
      <c r="N502" s="0" t="s">
        <v>1269</v>
      </c>
      <c r="O502" s="0" t="str">
        <f aca="false">MID(N502,2,LEN(N502)-2)</f>
        <v>Z_12_dichloroethene</v>
      </c>
      <c r="P502" s="134" t="n">
        <v>-19.4822254950228</v>
      </c>
      <c r="Q502" s="134" t="n">
        <f aca="false">-0.298*P502</f>
        <v>5.80570319751679</v>
      </c>
      <c r="R502" s="134" t="n">
        <v>33.6023031623533</v>
      </c>
    </row>
    <row r="503" customFormat="false" ht="15" hidden="false" customHeight="false" outlineLevel="0" collapsed="false">
      <c r="N503" s="0" t="s">
        <v>1270</v>
      </c>
      <c r="O503" s="0" t="str">
        <f aca="false">MID(N503,2,LEN(N503)-2)</f>
        <v>Z_pent_2_ene</v>
      </c>
      <c r="P503" s="134" t="n">
        <v>-24.0803709172535</v>
      </c>
      <c r="Q503" s="134" t="n">
        <f aca="false">-0.298*P503</f>
        <v>7.17595053334154</v>
      </c>
      <c r="R503" s="134" t="n">
        <v>54.7528871753945</v>
      </c>
    </row>
    <row r="504" customFormat="false" ht="15" hidden="false" customHeight="false" outlineLevel="0" collapsed="false">
      <c r="N504" s="0" t="s">
        <v>1271</v>
      </c>
      <c r="O504" s="0" t="str">
        <f aca="false">MID(N504,2,LEN(N504)-2)</f>
        <v>Li</v>
      </c>
      <c r="P504" s="134" t="n">
        <v>-38.6174117281648</v>
      </c>
      <c r="Q504" s="134" t="n">
        <f aca="false">-0.298*P504</f>
        <v>11.5079886949931</v>
      </c>
      <c r="R504" s="134" t="n">
        <v>-119.719466454487</v>
      </c>
    </row>
    <row r="505" customFormat="false" ht="15" hidden="false" customHeight="false" outlineLevel="0" collapsed="false">
      <c r="N505" s="0" t="s">
        <v>1272</v>
      </c>
      <c r="O505" s="0" t="str">
        <f aca="false">MID(N505,2,LEN(N505)-2)</f>
        <v>Na</v>
      </c>
      <c r="P505" s="134" t="n">
        <v>-22.299716607944</v>
      </c>
      <c r="Q505" s="134" t="n">
        <f aca="false">-0.298*P505</f>
        <v>6.64531554916731</v>
      </c>
      <c r="R505" s="134" t="n">
        <v>-90.8724681273614</v>
      </c>
    </row>
    <row r="506" customFormat="false" ht="15" hidden="false" customHeight="false" outlineLevel="0" collapsed="false">
      <c r="N506" s="0" t="s">
        <v>1273</v>
      </c>
      <c r="O506" s="0" t="str">
        <f aca="false">MID(N506,2,LEN(N506)-2)</f>
        <v>K</v>
      </c>
      <c r="P506" s="134" t="n">
        <v>-20.648563797716</v>
      </c>
      <c r="Q506" s="134" t="n">
        <f aca="false">-0.298*P506</f>
        <v>6.15327201171937</v>
      </c>
      <c r="R506" s="134" t="n">
        <v>-67.630541343693</v>
      </c>
    </row>
    <row r="507" customFormat="false" ht="15" hidden="false" customHeight="false" outlineLevel="0" collapsed="false">
      <c r="N507" s="0" t="s">
        <v>1274</v>
      </c>
      <c r="O507" s="0" t="str">
        <f aca="false">MID(N507,2,LEN(N507)-2)</f>
        <v>Rb</v>
      </c>
      <c r="P507" s="134" t="n">
        <v>-21.1378692678979</v>
      </c>
      <c r="Q507" s="134" t="n">
        <f aca="false">-0.298*P507</f>
        <v>6.29908504183357</v>
      </c>
      <c r="R507" s="134" t="n">
        <v>-58.6960076587084</v>
      </c>
    </row>
    <row r="508" customFormat="false" ht="15" hidden="false" customHeight="false" outlineLevel="0" collapsed="false">
      <c r="N508" s="0" t="s">
        <v>1275</v>
      </c>
      <c r="O508" s="0" t="str">
        <f aca="false">MID(N508,2,LEN(N508)-2)</f>
        <v>Cs</v>
      </c>
      <c r="P508" s="134" t="n">
        <v>-22.2622710453671</v>
      </c>
      <c r="Q508" s="134" t="n">
        <f aca="false">-0.298*P508</f>
        <v>6.6341567715194</v>
      </c>
      <c r="R508" s="134" t="n">
        <v>-44.9738903187264</v>
      </c>
    </row>
    <row r="509" customFormat="false" ht="15" hidden="false" customHeight="false" outlineLevel="0" collapsed="false">
      <c r="N509" s="0" t="s">
        <v>1276</v>
      </c>
      <c r="O509" s="0" t="str">
        <f aca="false">MID(N509,2,LEN(N509)-2)</f>
        <v>F</v>
      </c>
      <c r="P509" s="134" t="n">
        <v>-9.26827377644642</v>
      </c>
      <c r="Q509" s="134" t="n">
        <f aca="false">-0.298*P509</f>
        <v>2.76194558538103</v>
      </c>
      <c r="R509" s="134" t="n">
        <v>54.9801283886588</v>
      </c>
    </row>
    <row r="510" customFormat="false" ht="15" hidden="false" customHeight="false" outlineLevel="0" collapsed="false">
      <c r="N510" s="0" t="s">
        <v>1277</v>
      </c>
      <c r="O510" s="0" t="str">
        <f aca="false">MID(N510,2,LEN(N510)-2)</f>
        <v>Cl</v>
      </c>
      <c r="P510" s="134" t="n">
        <v>-8.17444053730783</v>
      </c>
      <c r="Q510" s="134" t="n">
        <f aca="false">-0.298*P510</f>
        <v>2.43598328011773</v>
      </c>
      <c r="R510" s="134" t="n">
        <v>31.7450023949453</v>
      </c>
    </row>
    <row r="511" customFormat="false" ht="15" hidden="false" customHeight="false" outlineLevel="0" collapsed="false">
      <c r="N511" s="0" t="s">
        <v>1278</v>
      </c>
      <c r="O511" s="0" t="str">
        <f aca="false">MID(N511,2,LEN(N511)-2)</f>
        <v>Br</v>
      </c>
      <c r="P511" s="134" t="n">
        <v>-8.07044537738381</v>
      </c>
      <c r="Q511" s="134" t="n">
        <f aca="false">-0.298*P511</f>
        <v>2.40499272246038</v>
      </c>
      <c r="R511" s="134" t="n">
        <v>25.7505579579493</v>
      </c>
    </row>
    <row r="512" customFormat="false" ht="15" hidden="false" customHeight="false" outlineLevel="0" collapsed="false">
      <c r="N512" s="0" t="s">
        <v>1279</v>
      </c>
      <c r="O512" s="0" t="str">
        <f aca="false">MID(N512,2,LEN(N512)-2)</f>
        <v>I</v>
      </c>
      <c r="P512" s="134" t="n">
        <v>-8.48776776597759</v>
      </c>
      <c r="Q512" s="134" t="n">
        <f aca="false">-0.298*P512</f>
        <v>2.52935479426132</v>
      </c>
      <c r="R512" s="134" t="n">
        <v>17.048167933881</v>
      </c>
    </row>
  </sheetData>
  <mergeCells count="1">
    <mergeCell ref="F2:F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39" activeCellId="0" sqref="K39"/>
    </sheetView>
  </sheetViews>
  <sheetFormatPr defaultRowHeight="17"/>
  <cols>
    <col collapsed="false" hidden="false" max="1" min="1" style="157" width="12.937037037037"/>
    <col collapsed="false" hidden="false" max="2" min="2" style="157" width="16.3666666666667"/>
    <col collapsed="false" hidden="false" max="3" min="3" style="157" width="22.3444444444444"/>
    <col collapsed="false" hidden="false" max="4" min="4" style="157" width="22.2444444444444"/>
    <col collapsed="false" hidden="false" max="6" min="5" style="157" width="11.0740740740741"/>
    <col collapsed="false" hidden="false" max="7" min="7" style="157" width="16.3666666666667"/>
    <col collapsed="false" hidden="false" max="8" min="8" style="157" width="11.0740740740741"/>
    <col collapsed="false" hidden="false" max="9" min="9" style="157" width="14.7962962962963"/>
    <col collapsed="false" hidden="false" max="10" min="10" style="158" width="14.7962962962963"/>
    <col collapsed="false" hidden="false" max="11" min="11" style="159" width="27.8296296296296"/>
    <col collapsed="false" hidden="false" max="12" min="12" style="157" width="45.0777777777778"/>
    <col collapsed="false" hidden="false" max="16" min="13" style="157" width="19.4037037037037"/>
    <col collapsed="false" hidden="false" max="17" min="17" style="157" width="11.0740740740741"/>
    <col collapsed="false" hidden="false" max="18" min="18" style="157" width="19.7962962962963"/>
    <col collapsed="false" hidden="false" max="1025" min="19" style="157" width="11.0740740740741"/>
  </cols>
  <sheetData>
    <row r="1" customFormat="false" ht="17" hidden="false" customHeight="true" outlineLevel="0" collapsed="false">
      <c r="A1" s="160" t="s">
        <v>1280</v>
      </c>
      <c r="B1" s="160" t="s">
        <v>1281</v>
      </c>
      <c r="C1" s="161" t="s">
        <v>1282</v>
      </c>
      <c r="D1" s="160" t="s">
        <v>3</v>
      </c>
      <c r="E1" s="160" t="s">
        <v>1283</v>
      </c>
      <c r="F1" s="160" t="s">
        <v>1284</v>
      </c>
      <c r="G1" s="160" t="s">
        <v>4</v>
      </c>
      <c r="H1" s="160" t="s">
        <v>1285</v>
      </c>
      <c r="I1" s="162" t="s">
        <v>5</v>
      </c>
      <c r="J1" s="162"/>
      <c r="K1" s="163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6" hidden="false" customHeight="true" outlineLevel="0" collapsed="false">
      <c r="A2" s="160"/>
      <c r="B2" s="160"/>
      <c r="C2" s="161"/>
      <c r="D2" s="160"/>
      <c r="E2" s="160"/>
      <c r="F2" s="160"/>
      <c r="G2" s="160"/>
      <c r="H2" s="160"/>
      <c r="I2" s="164" t="s">
        <v>1286</v>
      </c>
      <c r="J2" s="164" t="s">
        <v>1287</v>
      </c>
      <c r="K2" s="165" t="s">
        <v>1288</v>
      </c>
      <c r="L2" s="166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7" hidden="false" customHeight="false" outlineLevel="0" collapsed="false">
      <c r="A3" s="167" t="s">
        <v>766</v>
      </c>
      <c r="B3" s="168"/>
      <c r="C3" s="25" t="s">
        <v>56</v>
      </c>
      <c r="D3" s="169" t="n">
        <v>243.2</v>
      </c>
      <c r="E3" s="170"/>
      <c r="F3" s="170"/>
      <c r="G3" s="169" t="n">
        <v>35.7</v>
      </c>
      <c r="H3" s="170"/>
      <c r="I3" s="171" t="n">
        <v>207.5</v>
      </c>
      <c r="J3" s="54" t="n">
        <f aca="false">I3/4.184</f>
        <v>49.593690248566</v>
      </c>
      <c r="K3" s="172" t="n">
        <f aca="false">J4-J6</f>
        <v>18.6412619502868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" hidden="false" customHeight="false" outlineLevel="0" collapsed="false">
      <c r="A4" s="173" t="s">
        <v>764</v>
      </c>
      <c r="B4" s="168"/>
      <c r="C4" s="25" t="s">
        <v>56</v>
      </c>
      <c r="D4" s="169" t="n">
        <v>255.7</v>
      </c>
      <c r="E4" s="170"/>
      <c r="F4" s="170"/>
      <c r="G4" s="169" t="n">
        <v>35.7</v>
      </c>
      <c r="H4" s="170"/>
      <c r="I4" s="171" t="n">
        <v>220</v>
      </c>
      <c r="J4" s="54" t="n">
        <f aca="false">I4/4.184</f>
        <v>52.5812619502868</v>
      </c>
      <c r="K4" s="172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7" hidden="false" customHeight="false" outlineLevel="0" collapsed="false">
      <c r="A5" s="174" t="s">
        <v>1289</v>
      </c>
      <c r="B5" s="51" t="s">
        <v>162</v>
      </c>
      <c r="C5" s="175"/>
      <c r="D5" s="169" t="n">
        <v>166.7</v>
      </c>
      <c r="E5" s="170"/>
      <c r="F5" s="170"/>
      <c r="G5" s="169" t="n">
        <v>25.8</v>
      </c>
      <c r="H5" s="170"/>
      <c r="I5" s="171" t="n">
        <v>140.9</v>
      </c>
      <c r="J5" s="54" t="n">
        <f aca="false">I5/4.184</f>
        <v>33.6759082217973</v>
      </c>
      <c r="K5" s="172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7" hidden="false" customHeight="false" outlineLevel="0" collapsed="false">
      <c r="A6" s="176" t="s">
        <v>1290</v>
      </c>
      <c r="B6" s="51" t="s">
        <v>162</v>
      </c>
      <c r="C6" s="175"/>
      <c r="D6" s="177"/>
      <c r="E6" s="177"/>
      <c r="F6" s="177"/>
      <c r="G6" s="177"/>
      <c r="H6" s="170"/>
      <c r="I6" s="171" t="n">
        <v>142.00496</v>
      </c>
      <c r="J6" s="54" t="n">
        <f aca="false">I6/4.184</f>
        <v>33.94</v>
      </c>
      <c r="K6" s="172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7" hidden="false" customHeight="false" outlineLevel="0" collapsed="false">
      <c r="A7" s="174" t="s">
        <v>1289</v>
      </c>
      <c r="B7" s="0"/>
      <c r="C7" s="178" t="s">
        <v>88</v>
      </c>
      <c r="D7" s="179" t="n">
        <v>166.8</v>
      </c>
      <c r="E7" s="180"/>
      <c r="F7" s="180"/>
      <c r="G7" s="179" t="n">
        <v>66</v>
      </c>
      <c r="H7" s="180"/>
      <c r="I7" s="181" t="n">
        <v>108.8</v>
      </c>
      <c r="J7" s="54" t="n">
        <f aca="false">I7/4.184</f>
        <v>26.0038240917782</v>
      </c>
      <c r="K7" s="172" t="n">
        <f aca="false">J7-J10</f>
        <v>20.0238240917782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" customFormat="true" ht="19" hidden="false" customHeight="false" outlineLevel="0" collapsed="false">
      <c r="A8" s="167" t="s">
        <v>766</v>
      </c>
      <c r="C8" s="178" t="s">
        <v>88</v>
      </c>
      <c r="D8" s="179" t="n">
        <v>160</v>
      </c>
      <c r="E8" s="180"/>
      <c r="F8" s="180"/>
      <c r="G8" s="179" t="n">
        <v>65.4</v>
      </c>
      <c r="H8" s="180"/>
      <c r="I8" s="181" t="n">
        <f aca="false">D8-G8</f>
        <v>94.6</v>
      </c>
      <c r="J8" s="54" t="n">
        <f aca="false">I8/4.184</f>
        <v>22.6099426386233</v>
      </c>
      <c r="K8" s="172"/>
    </row>
    <row r="9" customFormat="false" ht="17" hidden="false" customHeight="true" outlineLevel="0" collapsed="false">
      <c r="A9" s="174" t="s">
        <v>1289</v>
      </c>
      <c r="B9" s="182" t="s">
        <v>164</v>
      </c>
      <c r="C9" s="175"/>
      <c r="D9" s="179" t="n">
        <v>88.8</v>
      </c>
      <c r="E9" s="170"/>
      <c r="F9" s="170"/>
      <c r="G9" s="179" t="n">
        <v>65.8</v>
      </c>
      <c r="H9" s="170"/>
      <c r="I9" s="181" t="n">
        <v>23</v>
      </c>
      <c r="J9" s="54" t="n">
        <f aca="false">I9/4.184</f>
        <v>5.49713193116635</v>
      </c>
      <c r="K9" s="172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" hidden="false" customHeight="true" outlineLevel="0" collapsed="false">
      <c r="A10" s="176" t="s">
        <v>1290</v>
      </c>
      <c r="B10" s="182" t="s">
        <v>164</v>
      </c>
      <c r="C10" s="175"/>
      <c r="D10" s="177"/>
      <c r="E10" s="177"/>
      <c r="F10" s="177"/>
      <c r="G10" s="177"/>
      <c r="H10" s="170"/>
      <c r="I10" s="181" t="n">
        <v>25.02032</v>
      </c>
      <c r="J10" s="54" t="n">
        <f aca="false">I10/4.184</f>
        <v>5.98</v>
      </c>
      <c r="K10" s="172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7" hidden="false" customHeight="true" outlineLevel="0" collapsed="false">
      <c r="A11" s="149"/>
      <c r="B11" s="0"/>
      <c r="C11" s="183" t="s">
        <v>141</v>
      </c>
      <c r="D11" s="184" t="s">
        <v>1291</v>
      </c>
      <c r="E11" s="170"/>
      <c r="F11" s="170"/>
      <c r="G11" s="184" t="s">
        <v>1291</v>
      </c>
      <c r="H11" s="170"/>
      <c r="I11" s="185" t="s">
        <v>1291</v>
      </c>
      <c r="J11" s="54" t="s">
        <v>1292</v>
      </c>
      <c r="K11" s="186" t="s">
        <v>1291</v>
      </c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7" hidden="false" customHeight="true" outlineLevel="0" collapsed="false">
      <c r="A12" s="174" t="s">
        <v>1289</v>
      </c>
      <c r="B12" s="183" t="s">
        <v>167</v>
      </c>
      <c r="C12" s="0"/>
      <c r="D12" s="184" t="s">
        <v>1291</v>
      </c>
      <c r="E12" s="170"/>
      <c r="F12" s="170"/>
      <c r="G12" s="184" t="s">
        <v>1291</v>
      </c>
      <c r="H12" s="170"/>
      <c r="I12" s="185" t="s">
        <v>1291</v>
      </c>
      <c r="J12" s="54" t="s">
        <v>1291</v>
      </c>
      <c r="K12" s="186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7" hidden="false" customHeight="true" outlineLevel="0" collapsed="false">
      <c r="A13" s="176" t="s">
        <v>1290</v>
      </c>
      <c r="B13" s="183" t="s">
        <v>167</v>
      </c>
      <c r="C13" s="0"/>
      <c r="D13" s="177"/>
      <c r="E13" s="177"/>
      <c r="F13" s="177"/>
      <c r="G13" s="177"/>
      <c r="H13" s="170"/>
      <c r="I13" s="185" t="n">
        <v>213.00744</v>
      </c>
      <c r="J13" s="54" t="n">
        <f aca="false">I13/4.184</f>
        <v>50.91</v>
      </c>
      <c r="K13" s="186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7" hidden="false" customHeight="false" outlineLevel="0" collapsed="false">
      <c r="A14" s="167" t="s">
        <v>766</v>
      </c>
      <c r="B14" s="168"/>
      <c r="C14" s="30" t="s">
        <v>60</v>
      </c>
      <c r="D14" s="187" t="n">
        <v>470.5</v>
      </c>
      <c r="E14" s="170"/>
      <c r="F14" s="170"/>
      <c r="G14" s="187" t="n">
        <v>97.5</v>
      </c>
      <c r="H14" s="170"/>
      <c r="I14" s="188" t="n">
        <v>373</v>
      </c>
      <c r="J14" s="54" t="n">
        <f aca="false">I14/4.184</f>
        <v>89.1491395793499</v>
      </c>
      <c r="K14" s="172" t="n">
        <f aca="false">J15-J17</f>
        <v>17.9272084130019</v>
      </c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" hidden="false" customHeight="false" outlineLevel="0" collapsed="false">
      <c r="A15" s="173" t="s">
        <v>764</v>
      </c>
      <c r="B15" s="168"/>
      <c r="C15" s="30" t="s">
        <v>60</v>
      </c>
      <c r="D15" s="187" t="n">
        <v>482.2</v>
      </c>
      <c r="E15" s="170"/>
      <c r="F15" s="170"/>
      <c r="G15" s="187" t="n">
        <v>97.2</v>
      </c>
      <c r="H15" s="170"/>
      <c r="I15" s="188" t="n">
        <v>385</v>
      </c>
      <c r="J15" s="54" t="n">
        <f aca="false">I15/4.184</f>
        <v>92.0172084130019</v>
      </c>
      <c r="K15" s="172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7" hidden="false" customHeight="false" outlineLevel="0" collapsed="false">
      <c r="A16" s="174" t="s">
        <v>1289</v>
      </c>
      <c r="B16" s="61" t="s">
        <v>170</v>
      </c>
      <c r="C16" s="0"/>
      <c r="D16" s="187" t="n">
        <v>402.3</v>
      </c>
      <c r="E16" s="170"/>
      <c r="F16" s="170"/>
      <c r="G16" s="187" t="n">
        <v>93.4</v>
      </c>
      <c r="H16" s="170"/>
      <c r="I16" s="188" t="n">
        <v>308.9</v>
      </c>
      <c r="J16" s="54" t="n">
        <f aca="false">I16/4.184</f>
        <v>73.8288718929254</v>
      </c>
      <c r="K16" s="172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7" hidden="false" customHeight="false" outlineLevel="0" collapsed="false">
      <c r="A17" s="176" t="s">
        <v>1290</v>
      </c>
      <c r="B17" s="61" t="s">
        <v>170</v>
      </c>
      <c r="C17" s="0"/>
      <c r="D17" s="177"/>
      <c r="E17" s="177"/>
      <c r="F17" s="177"/>
      <c r="G17" s="177"/>
      <c r="H17" s="170"/>
      <c r="I17" s="188" t="n">
        <v>309.99256</v>
      </c>
      <c r="J17" s="54" t="n">
        <f aca="false">I17/4.184</f>
        <v>74.09</v>
      </c>
      <c r="K17" s="172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7" hidden="false" customHeight="false" outlineLevel="0" collapsed="false">
      <c r="A18" s="173" t="s">
        <v>764</v>
      </c>
      <c r="B18" s="168"/>
      <c r="C18" s="31" t="s">
        <v>14</v>
      </c>
      <c r="D18" s="189" t="n">
        <v>467.9</v>
      </c>
      <c r="E18" s="170"/>
      <c r="F18" s="170"/>
      <c r="G18" s="189" t="n">
        <v>97.3</v>
      </c>
      <c r="H18" s="170"/>
      <c r="I18" s="190" t="n">
        <v>370.6</v>
      </c>
      <c r="J18" s="54" t="n">
        <f aca="false">I18/4.184</f>
        <v>88.5755258126195</v>
      </c>
      <c r="K18" s="172" t="n">
        <f aca="false">J18-J20</f>
        <v>19.2655258126195</v>
      </c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7" hidden="false" customHeight="false" outlineLevel="0" collapsed="false">
      <c r="A19" s="174" t="s">
        <v>1289</v>
      </c>
      <c r="B19" s="62" t="s">
        <v>172</v>
      </c>
      <c r="C19" s="0"/>
      <c r="D19" s="189" t="n">
        <v>381.7</v>
      </c>
      <c r="E19" s="170"/>
      <c r="F19" s="170"/>
      <c r="G19" s="189" t="n">
        <v>93.4</v>
      </c>
      <c r="H19" s="170"/>
      <c r="I19" s="190" t="n">
        <v>288.3</v>
      </c>
      <c r="J19" s="54" t="n">
        <f aca="false">I19/4.184</f>
        <v>68.9053537284895</v>
      </c>
      <c r="K19" s="172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7" hidden="false" customHeight="false" outlineLevel="0" collapsed="false">
      <c r="A20" s="176" t="s">
        <v>1290</v>
      </c>
      <c r="B20" s="62" t="s">
        <v>172</v>
      </c>
      <c r="C20" s="0"/>
      <c r="D20" s="177"/>
      <c r="E20" s="177"/>
      <c r="F20" s="177"/>
      <c r="G20" s="177"/>
      <c r="H20" s="170"/>
      <c r="I20" s="190" t="n">
        <v>289.99304</v>
      </c>
      <c r="J20" s="54" t="n">
        <f aca="false">I20/4.184</f>
        <v>69.31</v>
      </c>
      <c r="K20" s="172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7" hidden="false" customHeight="false" outlineLevel="0" collapsed="false">
      <c r="A21" s="149"/>
      <c r="B21" s="168"/>
      <c r="C21" s="32" t="s">
        <v>142</v>
      </c>
      <c r="D21" s="191" t="s">
        <v>1291</v>
      </c>
      <c r="E21" s="170"/>
      <c r="F21" s="170"/>
      <c r="G21" s="191" t="s">
        <v>1291</v>
      </c>
      <c r="H21" s="170"/>
      <c r="I21" s="192" t="s">
        <v>1291</v>
      </c>
      <c r="J21" s="54" t="s">
        <v>1293</v>
      </c>
      <c r="K21" s="186" t="s">
        <v>1291</v>
      </c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7" hidden="false" customHeight="false" outlineLevel="0" collapsed="false">
      <c r="A22" s="174" t="s">
        <v>1289</v>
      </c>
      <c r="B22" s="63" t="s">
        <v>174</v>
      </c>
      <c r="C22" s="0"/>
      <c r="D22" s="191" t="n">
        <v>175.9</v>
      </c>
      <c r="E22" s="170"/>
      <c r="F22" s="170"/>
      <c r="G22" s="191" t="n">
        <v>91.8</v>
      </c>
      <c r="H22" s="170"/>
      <c r="I22" s="192" t="n">
        <v>84.1</v>
      </c>
      <c r="J22" s="54" t="n">
        <f aca="false">I22/4.184</f>
        <v>20.1003824091778</v>
      </c>
      <c r="K22" s="186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7" hidden="false" customHeight="false" outlineLevel="0" collapsed="false">
      <c r="A23" s="176" t="s">
        <v>1290</v>
      </c>
      <c r="B23" s="63" t="s">
        <v>174</v>
      </c>
      <c r="C23" s="0"/>
      <c r="D23" s="177"/>
      <c r="E23" s="177"/>
      <c r="F23" s="177"/>
      <c r="G23" s="177"/>
      <c r="H23" s="170"/>
      <c r="I23" s="192" t="n">
        <v>85.9812</v>
      </c>
      <c r="J23" s="54" t="n">
        <f aca="false">I23/4.184</f>
        <v>20.55</v>
      </c>
      <c r="K23" s="186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" hidden="false" customHeight="false" outlineLevel="0" collapsed="false">
      <c r="A24" s="193" t="s">
        <v>1294</v>
      </c>
      <c r="B24" s="0"/>
      <c r="C24" s="194" t="s">
        <v>80</v>
      </c>
      <c r="D24" s="195" t="n">
        <v>461</v>
      </c>
      <c r="E24" s="170" t="n">
        <v>155.6</v>
      </c>
      <c r="F24" s="170" t="n">
        <v>305</v>
      </c>
      <c r="G24" s="195" t="n">
        <v>101.7</v>
      </c>
      <c r="H24" s="170" t="n">
        <v>-53.9</v>
      </c>
      <c r="I24" s="196" t="n">
        <v>359</v>
      </c>
      <c r="J24" s="54" t="n">
        <f aca="false">I24/4.184</f>
        <v>85.8030592734226</v>
      </c>
      <c r="K24" s="172" t="n">
        <f aca="false">J24-J28</f>
        <v>17.6830592734226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7" hidden="false" customHeight="false" outlineLevel="0" collapsed="false">
      <c r="A25" s="173" t="s">
        <v>764</v>
      </c>
      <c r="B25" s="0"/>
      <c r="C25" s="194" t="s">
        <v>80</v>
      </c>
      <c r="D25" s="195" t="n">
        <v>426.6</v>
      </c>
      <c r="E25" s="170"/>
      <c r="F25" s="170"/>
      <c r="G25" s="195" t="n">
        <v>103.6</v>
      </c>
      <c r="H25" s="170"/>
      <c r="I25" s="196" t="n">
        <v>323</v>
      </c>
      <c r="J25" s="54" t="n">
        <f aca="false">I25/4.184</f>
        <v>77.1988527724665</v>
      </c>
      <c r="K25" s="172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7" hidden="false" customHeight="false" outlineLevel="0" collapsed="false">
      <c r="A26" s="167" t="s">
        <v>766</v>
      </c>
      <c r="B26" s="0"/>
      <c r="C26" s="194" t="s">
        <v>80</v>
      </c>
      <c r="D26" s="195" t="n">
        <v>430</v>
      </c>
      <c r="E26" s="170"/>
      <c r="F26" s="170"/>
      <c r="G26" s="195" t="n">
        <v>103.6</v>
      </c>
      <c r="H26" s="170"/>
      <c r="I26" s="196" t="n">
        <v>326.4</v>
      </c>
      <c r="J26" s="54" t="n">
        <f aca="false">I26/4.184</f>
        <v>78.0114722753346</v>
      </c>
      <c r="K26" s="172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7" hidden="false" customHeight="false" outlineLevel="0" collapsed="false">
      <c r="A27" s="174" t="s">
        <v>1289</v>
      </c>
      <c r="B27" s="197" t="s">
        <v>175</v>
      </c>
      <c r="C27" s="198"/>
      <c r="D27" s="195" t="n">
        <v>383</v>
      </c>
      <c r="E27" s="170"/>
      <c r="F27" s="170"/>
      <c r="G27" s="195" t="n">
        <v>99.7</v>
      </c>
      <c r="H27" s="170"/>
      <c r="I27" s="196" t="n">
        <v>283.3</v>
      </c>
      <c r="J27" s="54" t="n">
        <f aca="false">I27/4.184</f>
        <v>67.7103250478011</v>
      </c>
      <c r="K27" s="172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7" hidden="false" customHeight="false" outlineLevel="0" collapsed="false">
      <c r="A28" s="176" t="s">
        <v>1290</v>
      </c>
      <c r="B28" s="197" t="s">
        <v>175</v>
      </c>
      <c r="C28" s="198"/>
      <c r="D28" s="177"/>
      <c r="E28" s="177"/>
      <c r="F28" s="177"/>
      <c r="G28" s="177"/>
      <c r="H28" s="170"/>
      <c r="I28" s="196" t="n">
        <v>285.01408</v>
      </c>
      <c r="J28" s="54" t="n">
        <f aca="false">I28/4.184</f>
        <v>68.12</v>
      </c>
      <c r="K28" s="172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49" customFormat="true" ht="17" hidden="false" customHeight="false" outlineLevel="0" collapsed="false">
      <c r="A29" s="174" t="s">
        <v>1289</v>
      </c>
      <c r="B29" s="199"/>
      <c r="C29" s="200" t="s">
        <v>58</v>
      </c>
      <c r="D29" s="201" t="n">
        <v>158.3</v>
      </c>
      <c r="E29" s="177"/>
      <c r="F29" s="177"/>
      <c r="G29" s="201" t="n">
        <v>43.9</v>
      </c>
      <c r="H29" s="177"/>
      <c r="I29" s="202" t="n">
        <v>114.4</v>
      </c>
      <c r="J29" s="54" t="n">
        <f aca="false">I29/4.184</f>
        <v>27.3422562141491</v>
      </c>
      <c r="K29" s="203" t="n">
        <f aca="false">J29-J33</f>
        <v>16.8222562141491</v>
      </c>
    </row>
    <row r="30" customFormat="false" ht="17" hidden="false" customHeight="false" outlineLevel="0" collapsed="false">
      <c r="A30" s="173" t="s">
        <v>764</v>
      </c>
      <c r="B30" s="199"/>
      <c r="C30" s="200" t="s">
        <v>58</v>
      </c>
      <c r="D30" s="201" t="n">
        <v>157.9</v>
      </c>
      <c r="E30" s="177"/>
      <c r="F30" s="177"/>
      <c r="G30" s="201" t="n">
        <v>43.9</v>
      </c>
      <c r="H30" s="177"/>
      <c r="I30" s="202" t="n">
        <v>114</v>
      </c>
      <c r="J30" s="54" t="n">
        <f aca="false">I30/4.184</f>
        <v>27.2466539196941</v>
      </c>
      <c r="K30" s="203"/>
      <c r="L30" s="0"/>
      <c r="M30" s="0"/>
      <c r="N30" s="0"/>
      <c r="O30" s="0"/>
      <c r="P30" s="0"/>
    </row>
    <row r="31" customFormat="false" ht="17" hidden="false" customHeight="false" outlineLevel="0" collapsed="false">
      <c r="A31" s="167" t="s">
        <v>766</v>
      </c>
      <c r="B31" s="199"/>
      <c r="C31" s="200" t="s">
        <v>58</v>
      </c>
      <c r="D31" s="201" t="n">
        <v>158.2</v>
      </c>
      <c r="E31" s="177"/>
      <c r="F31" s="177"/>
      <c r="G31" s="201" t="n">
        <v>43.9</v>
      </c>
      <c r="H31" s="177"/>
      <c r="I31" s="202" t="n">
        <v>114.3</v>
      </c>
      <c r="J31" s="54" t="n">
        <f aca="false">I31/4.184</f>
        <v>27.3183556405354</v>
      </c>
      <c r="K31" s="203"/>
      <c r="L31" s="204"/>
      <c r="M31" s="0"/>
      <c r="N31" s="0"/>
      <c r="O31" s="0"/>
      <c r="P31" s="0"/>
    </row>
    <row r="32" customFormat="false" ht="17" hidden="false" customHeight="false" outlineLevel="0" collapsed="false">
      <c r="A32" s="174" t="s">
        <v>1289</v>
      </c>
      <c r="B32" s="205" t="s">
        <v>177</v>
      </c>
      <c r="C32" s="0"/>
      <c r="D32" s="201" t="n">
        <v>81.2</v>
      </c>
      <c r="E32" s="170"/>
      <c r="F32" s="170"/>
      <c r="G32" s="201" t="n">
        <v>38.8</v>
      </c>
      <c r="H32" s="170"/>
      <c r="I32" s="202" t="n">
        <v>42.4</v>
      </c>
      <c r="J32" s="54" t="n">
        <f aca="false">I32/4.184</f>
        <v>10.1338432122371</v>
      </c>
      <c r="K32" s="203"/>
      <c r="L32" s="206"/>
      <c r="M32" s="0"/>
      <c r="N32" s="0"/>
      <c r="O32" s="0"/>
      <c r="P32" s="0"/>
    </row>
    <row r="33" customFormat="false" ht="17" hidden="false" customHeight="false" outlineLevel="0" collapsed="false">
      <c r="A33" s="176" t="s">
        <v>1290</v>
      </c>
      <c r="B33" s="205" t="s">
        <v>177</v>
      </c>
      <c r="C33" s="0"/>
      <c r="D33" s="177"/>
      <c r="E33" s="177"/>
      <c r="F33" s="177"/>
      <c r="G33" s="177"/>
      <c r="H33" s="170"/>
      <c r="I33" s="202" t="n">
        <v>44.01568</v>
      </c>
      <c r="J33" s="54" t="n">
        <f aca="false">I33/4.184</f>
        <v>10.52</v>
      </c>
      <c r="K33" s="203"/>
      <c r="L33" s="204"/>
      <c r="M33" s="0"/>
      <c r="N33" s="0"/>
      <c r="O33" s="0"/>
      <c r="P33" s="0"/>
    </row>
    <row r="34" customFormat="false" ht="17" hidden="false" customHeight="false" outlineLevel="0" collapsed="false">
      <c r="A34" s="193" t="s">
        <v>1294</v>
      </c>
      <c r="B34" s="207"/>
      <c r="C34" s="38" t="s">
        <v>43</v>
      </c>
      <c r="D34" s="208" t="n">
        <v>262.5</v>
      </c>
      <c r="E34" s="170" t="n">
        <f aca="false">G34-H34</f>
        <v>112.2</v>
      </c>
      <c r="F34" s="170" t="n">
        <v>150.3</v>
      </c>
      <c r="G34" s="208" t="n">
        <v>65.2</v>
      </c>
      <c r="H34" s="170" t="n">
        <f aca="false">F34-I34</f>
        <v>-47</v>
      </c>
      <c r="I34" s="209" t="n">
        <v>197.3</v>
      </c>
      <c r="J34" s="54" t="n">
        <f aca="false">I34/4.184</f>
        <v>47.1558317399618</v>
      </c>
      <c r="K34" s="172" t="n">
        <f aca="false">J36-J38</f>
        <v>18.4021414913958</v>
      </c>
      <c r="L34" s="204"/>
      <c r="M34" s="0"/>
      <c r="N34" s="0"/>
      <c r="O34" s="0"/>
      <c r="P34" s="0"/>
    </row>
    <row r="35" customFormat="false" ht="17" hidden="false" customHeight="false" outlineLevel="0" collapsed="false">
      <c r="A35" s="167" t="s">
        <v>766</v>
      </c>
      <c r="B35" s="204"/>
      <c r="C35" s="38" t="s">
        <v>43</v>
      </c>
      <c r="D35" s="208" t="n">
        <v>260.3</v>
      </c>
      <c r="E35" s="170"/>
      <c r="F35" s="170"/>
      <c r="G35" s="208" t="n">
        <v>65.4</v>
      </c>
      <c r="H35" s="170"/>
      <c r="I35" s="209" t="n">
        <v>194.9</v>
      </c>
      <c r="J35" s="54" t="n">
        <f aca="false">I35/4.184</f>
        <v>46.5822179732314</v>
      </c>
      <c r="K35" s="172"/>
      <c r="L35" s="0"/>
      <c r="M35" s="0"/>
      <c r="N35" s="0"/>
      <c r="O35" s="0"/>
      <c r="P35" s="0"/>
    </row>
    <row r="36" customFormat="false" ht="17" hidden="false" customHeight="false" outlineLevel="0" collapsed="false">
      <c r="A36" s="173" t="s">
        <v>764</v>
      </c>
      <c r="B36" s="204"/>
      <c r="C36" s="38" t="s">
        <v>43</v>
      </c>
      <c r="D36" s="208" t="n">
        <v>263.2</v>
      </c>
      <c r="E36" s="170"/>
      <c r="F36" s="170"/>
      <c r="G36" s="208" t="n">
        <v>64.2</v>
      </c>
      <c r="H36" s="170"/>
      <c r="I36" s="209" t="n">
        <v>199</v>
      </c>
      <c r="J36" s="54" t="n">
        <f aca="false">I36/4.184</f>
        <v>47.5621414913958</v>
      </c>
      <c r="K36" s="172"/>
      <c r="L36" s="0"/>
      <c r="M36" s="0"/>
      <c r="N36" s="0"/>
      <c r="O36" s="0"/>
      <c r="P36" s="0"/>
    </row>
    <row r="37" customFormat="false" ht="17" hidden="false" customHeight="false" outlineLevel="0" collapsed="false">
      <c r="A37" s="174" t="s">
        <v>1289</v>
      </c>
      <c r="B37" s="67" t="s">
        <v>178</v>
      </c>
      <c r="C37" s="0"/>
      <c r="D37" s="208" t="n">
        <v>184.5</v>
      </c>
      <c r="E37" s="170"/>
      <c r="F37" s="170"/>
      <c r="G37" s="208" t="n">
        <v>63.7</v>
      </c>
      <c r="H37" s="170"/>
      <c r="I37" s="209" t="n">
        <v>120.8</v>
      </c>
      <c r="J37" s="54" t="n">
        <f aca="false">I37/4.184</f>
        <v>28.8718929254302</v>
      </c>
      <c r="K37" s="172"/>
      <c r="L37" s="0"/>
      <c r="M37" s="0"/>
      <c r="N37" s="0"/>
      <c r="O37" s="0"/>
      <c r="P37" s="0"/>
    </row>
    <row r="38" customFormat="false" ht="17" hidden="false" customHeight="false" outlineLevel="0" collapsed="false">
      <c r="A38" s="176" t="s">
        <v>1290</v>
      </c>
      <c r="B38" s="67" t="s">
        <v>178</v>
      </c>
      <c r="C38" s="0"/>
      <c r="D38" s="177"/>
      <c r="E38" s="177"/>
      <c r="F38" s="177"/>
      <c r="G38" s="177"/>
      <c r="H38" s="170"/>
      <c r="I38" s="209" t="n">
        <v>122.00544</v>
      </c>
      <c r="J38" s="54" t="n">
        <f aca="false">I38/4.184</f>
        <v>29.16</v>
      </c>
      <c r="K38" s="172"/>
      <c r="L38" s="0"/>
      <c r="M38" s="0"/>
      <c r="N38" s="0"/>
      <c r="O38" s="0"/>
      <c r="P38" s="0"/>
    </row>
    <row r="39" customFormat="false" ht="19" hidden="false" customHeight="false" outlineLevel="0" collapsed="false">
      <c r="A39" s="149"/>
      <c r="B39" s="204"/>
      <c r="C39" s="39" t="s">
        <v>148</v>
      </c>
      <c r="D39" s="39" t="s">
        <v>1291</v>
      </c>
      <c r="E39" s="170"/>
      <c r="F39" s="170"/>
      <c r="G39" s="39" t="s">
        <v>1291</v>
      </c>
      <c r="H39" s="170"/>
      <c r="I39" s="210" t="s">
        <v>1291</v>
      </c>
      <c r="J39" s="54" t="s">
        <v>1295</v>
      </c>
      <c r="K39" s="186" t="s">
        <v>1291</v>
      </c>
      <c r="L39" s="0"/>
      <c r="M39" s="3"/>
      <c r="N39" s="3"/>
      <c r="O39" s="3"/>
      <c r="P39" s="3"/>
    </row>
    <row r="40" customFormat="false" ht="21" hidden="false" customHeight="false" outlineLevel="0" collapsed="false">
      <c r="A40" s="174" t="s">
        <v>1289</v>
      </c>
      <c r="B40" s="39" t="s">
        <v>179</v>
      </c>
      <c r="C40" s="0"/>
      <c r="D40" s="211" t="n">
        <v>458.5</v>
      </c>
      <c r="E40" s="170"/>
      <c r="F40" s="170"/>
      <c r="G40" s="211" t="n">
        <v>124.1</v>
      </c>
      <c r="H40" s="170"/>
      <c r="I40" s="212" t="n">
        <v>334.4</v>
      </c>
      <c r="J40" s="54" t="n">
        <f aca="false">I40/4.184</f>
        <v>79.9235181644359</v>
      </c>
      <c r="K40" s="186"/>
      <c r="L40" s="0"/>
      <c r="M40" s="213"/>
      <c r="N40" s="213"/>
      <c r="O40" s="213"/>
      <c r="P40" s="213"/>
    </row>
    <row r="41" customFormat="false" ht="19" hidden="false" customHeight="false" outlineLevel="0" collapsed="false">
      <c r="A41" s="176" t="s">
        <v>1290</v>
      </c>
      <c r="B41" s="39" t="s">
        <v>179</v>
      </c>
      <c r="C41" s="0"/>
      <c r="D41" s="177"/>
      <c r="E41" s="177"/>
      <c r="F41" s="177"/>
      <c r="G41" s="177"/>
      <c r="H41" s="170"/>
      <c r="I41" s="212" t="n">
        <v>336.01704</v>
      </c>
      <c r="J41" s="54" t="n">
        <f aca="false">I41/4.184</f>
        <v>80.31</v>
      </c>
      <c r="K41" s="186"/>
      <c r="L41" s="0"/>
      <c r="M41" s="214" t="s">
        <v>131</v>
      </c>
      <c r="N41" s="214" t="s">
        <v>1296</v>
      </c>
      <c r="O41" s="157" t="s">
        <v>1297</v>
      </c>
      <c r="P41" s="214" t="s">
        <v>1296</v>
      </c>
    </row>
    <row r="42" customFormat="false" ht="17" hidden="false" customHeight="true" outlineLevel="0" collapsed="false">
      <c r="A42" s="167" t="s">
        <v>766</v>
      </c>
      <c r="B42" s="168"/>
      <c r="C42" s="215" t="s">
        <v>112</v>
      </c>
      <c r="D42" s="216" t="n">
        <v>384</v>
      </c>
      <c r="E42" s="170"/>
      <c r="F42" s="170"/>
      <c r="G42" s="216" t="n">
        <v>124.5</v>
      </c>
      <c r="H42" s="170"/>
      <c r="I42" s="217" t="n">
        <v>259.5</v>
      </c>
      <c r="J42" s="54" t="n">
        <f aca="false">I42/4.184</f>
        <v>62.0219885277247</v>
      </c>
      <c r="K42" s="172" t="n">
        <f aca="false">J42-J44</f>
        <v>20.4319885277247</v>
      </c>
      <c r="L42" s="218" t="s">
        <v>1298</v>
      </c>
      <c r="M42" s="25" t="s">
        <v>56</v>
      </c>
      <c r="N42" s="54" t="n">
        <v>52.5812619502868</v>
      </c>
      <c r="O42" s="51" t="s">
        <v>162</v>
      </c>
      <c r="P42" s="54" t="n">
        <v>33.94</v>
      </c>
    </row>
    <row r="43" customFormat="false" ht="17" hidden="false" customHeight="false" outlineLevel="0" collapsed="false">
      <c r="A43" s="174" t="s">
        <v>1289</v>
      </c>
      <c r="B43" s="219" t="s">
        <v>180</v>
      </c>
      <c r="C43" s="0"/>
      <c r="D43" s="216" t="n">
        <v>301.7</v>
      </c>
      <c r="E43" s="170"/>
      <c r="F43" s="170"/>
      <c r="G43" s="216" t="n">
        <v>128.9</v>
      </c>
      <c r="H43" s="170"/>
      <c r="I43" s="217" t="n">
        <v>172.8</v>
      </c>
      <c r="J43" s="54" t="n">
        <f aca="false">I43/4.184</f>
        <v>41.3001912045889</v>
      </c>
      <c r="K43" s="172"/>
      <c r="L43" s="218"/>
      <c r="M43" s="28" t="s">
        <v>88</v>
      </c>
      <c r="N43" s="54" t="n">
        <v>26.0038240917782</v>
      </c>
      <c r="O43" s="56" t="s">
        <v>164</v>
      </c>
      <c r="P43" s="54" t="n">
        <v>5.98</v>
      </c>
    </row>
    <row r="44" customFormat="false" ht="17" hidden="false" customHeight="false" outlineLevel="0" collapsed="false">
      <c r="A44" s="176" t="s">
        <v>1290</v>
      </c>
      <c r="B44" s="219" t="s">
        <v>180</v>
      </c>
      <c r="C44" s="0"/>
      <c r="D44" s="177"/>
      <c r="E44" s="177"/>
      <c r="F44" s="177"/>
      <c r="G44" s="177"/>
      <c r="H44" s="170"/>
      <c r="I44" s="217" t="n">
        <v>174.01256</v>
      </c>
      <c r="J44" s="54" t="n">
        <f aca="false">I44/4.184</f>
        <v>41.59</v>
      </c>
      <c r="K44" s="172"/>
      <c r="L44" s="218"/>
      <c r="M44" s="29" t="s">
        <v>141</v>
      </c>
      <c r="N44" s="54" t="n">
        <v>69.7</v>
      </c>
      <c r="O44" s="29" t="s">
        <v>167</v>
      </c>
      <c r="P44" s="54" t="n">
        <v>50.91</v>
      </c>
    </row>
    <row r="45" customFormat="false" ht="17" hidden="false" customHeight="false" outlineLevel="0" collapsed="false">
      <c r="A45" s="167" t="s">
        <v>766</v>
      </c>
      <c r="B45" s="168"/>
      <c r="C45" s="44" t="s">
        <v>78</v>
      </c>
      <c r="D45" s="220" t="n">
        <v>368.3</v>
      </c>
      <c r="E45" s="170"/>
      <c r="F45" s="170"/>
      <c r="G45" s="220" t="n">
        <v>73.5</v>
      </c>
      <c r="H45" s="170"/>
      <c r="I45" s="221" t="n">
        <v>294.8</v>
      </c>
      <c r="J45" s="54" t="n">
        <f aca="false">I45/4.184</f>
        <v>70.4588910133843</v>
      </c>
      <c r="K45" s="172" t="n">
        <f aca="false">J46-J48</f>
        <v>20.0718929254302</v>
      </c>
      <c r="L45" s="218"/>
      <c r="M45" s="30" t="s">
        <v>60</v>
      </c>
      <c r="N45" s="54" t="n">
        <v>92.0172084130019</v>
      </c>
      <c r="O45" s="61" t="s">
        <v>170</v>
      </c>
      <c r="P45" s="54" t="n">
        <v>74.09</v>
      </c>
    </row>
    <row r="46" customFormat="false" ht="17" hidden="false" customHeight="false" outlineLevel="0" collapsed="false">
      <c r="A46" s="173" t="s">
        <v>764</v>
      </c>
      <c r="B46" s="168"/>
      <c r="C46" s="44" t="s">
        <v>78</v>
      </c>
      <c r="D46" s="220" t="n">
        <v>404.4</v>
      </c>
      <c r="E46" s="170"/>
      <c r="F46" s="170"/>
      <c r="G46" s="220" t="n">
        <v>74.4</v>
      </c>
      <c r="H46" s="170"/>
      <c r="I46" s="221" t="n">
        <v>330</v>
      </c>
      <c r="J46" s="54" t="n">
        <f aca="false">I46/4.184</f>
        <v>78.8718929254302</v>
      </c>
      <c r="K46" s="172"/>
      <c r="L46" s="218"/>
      <c r="M46" s="31" t="s">
        <v>14</v>
      </c>
      <c r="N46" s="54" t="n">
        <v>88.5755258126195</v>
      </c>
      <c r="O46" s="62" t="s">
        <v>172</v>
      </c>
      <c r="P46" s="54" t="n">
        <v>69.31</v>
      </c>
    </row>
    <row r="47" customFormat="false" ht="17" hidden="false" customHeight="false" outlineLevel="0" collapsed="false">
      <c r="A47" s="193" t="s">
        <v>1294</v>
      </c>
      <c r="B47" s="69" t="s">
        <v>181</v>
      </c>
      <c r="C47" s="0"/>
      <c r="D47" s="220" t="n">
        <v>314.4</v>
      </c>
      <c r="E47" s="170"/>
      <c r="F47" s="170"/>
      <c r="G47" s="220" t="n">
        <v>70.4</v>
      </c>
      <c r="H47" s="170"/>
      <c r="I47" s="221" t="n">
        <v>244</v>
      </c>
      <c r="J47" s="54" t="n">
        <f aca="false">I47/4.184</f>
        <v>58.3173996175908</v>
      </c>
      <c r="K47" s="172"/>
      <c r="L47" s="218"/>
      <c r="M47" s="32" t="s">
        <v>142</v>
      </c>
      <c r="N47" s="54" t="n">
        <v>39.8</v>
      </c>
      <c r="O47" s="63" t="s">
        <v>174</v>
      </c>
      <c r="P47" s="54" t="n">
        <v>20.55</v>
      </c>
    </row>
    <row r="48" customFormat="false" ht="17" hidden="false" customHeight="false" outlineLevel="0" collapsed="false">
      <c r="A48" s="176" t="s">
        <v>1290</v>
      </c>
      <c r="B48" s="69" t="s">
        <v>181</v>
      </c>
      <c r="C48" s="0"/>
      <c r="D48" s="177"/>
      <c r="E48" s="177"/>
      <c r="F48" s="177"/>
      <c r="G48" s="177"/>
      <c r="H48" s="170"/>
      <c r="I48" s="221" t="n">
        <v>246.0192</v>
      </c>
      <c r="J48" s="54" t="n">
        <f aca="false">I48/4.184</f>
        <v>58.8</v>
      </c>
      <c r="K48" s="172"/>
      <c r="L48" s="218"/>
      <c r="M48" s="36" t="s">
        <v>80</v>
      </c>
      <c r="N48" s="54" t="n">
        <v>85.8030592734226</v>
      </c>
      <c r="O48" s="65" t="s">
        <v>175</v>
      </c>
      <c r="P48" s="54" t="n">
        <v>68.12</v>
      </c>
    </row>
    <row r="49" customFormat="false" ht="17" hidden="false" customHeight="true" outlineLevel="0" collapsed="false">
      <c r="A49" s="222" t="s">
        <v>137</v>
      </c>
      <c r="B49" s="222"/>
      <c r="C49" s="222"/>
      <c r="D49" s="222"/>
      <c r="E49" s="222"/>
      <c r="F49" s="222"/>
      <c r="G49" s="222"/>
      <c r="H49" s="222"/>
      <c r="I49" s="223" t="s">
        <v>1299</v>
      </c>
      <c r="J49" s="223"/>
      <c r="K49" s="224" t="n">
        <f aca="false">AVERAGE(K3:K48)</f>
        <v>18.8076842999788</v>
      </c>
      <c r="L49" s="218"/>
      <c r="M49" s="37" t="s">
        <v>58</v>
      </c>
      <c r="N49" s="54" t="n">
        <v>27.3422562141491</v>
      </c>
      <c r="O49" s="66" t="s">
        <v>177</v>
      </c>
      <c r="P49" s="54" t="n">
        <v>10.52</v>
      </c>
    </row>
    <row r="50" customFormat="false" ht="17" hidden="false" customHeight="true" outlineLevel="0" collapsed="false">
      <c r="A50" s="225" t="s">
        <v>1300</v>
      </c>
      <c r="B50" s="225"/>
      <c r="C50" s="225"/>
      <c r="D50" s="225"/>
      <c r="E50" s="225"/>
      <c r="F50" s="225"/>
      <c r="G50" s="225"/>
      <c r="H50" s="225"/>
      <c r="I50" s="223"/>
      <c r="J50" s="223"/>
      <c r="K50" s="224"/>
      <c r="L50" s="218"/>
      <c r="M50" s="38" t="s">
        <v>43</v>
      </c>
      <c r="N50" s="54" t="n">
        <v>47.5621414913958</v>
      </c>
      <c r="O50" s="67" t="s">
        <v>178</v>
      </c>
      <c r="P50" s="54" t="n">
        <v>29.16</v>
      </c>
    </row>
    <row r="51" customFormat="false" ht="17" hidden="false" customHeight="true" outlineLevel="0" collapsed="false">
      <c r="A51" s="225" t="s">
        <v>1301</v>
      </c>
      <c r="B51" s="225"/>
      <c r="C51" s="225"/>
      <c r="D51" s="225"/>
      <c r="E51" s="225"/>
      <c r="F51" s="225"/>
      <c r="G51" s="225"/>
      <c r="H51" s="225"/>
      <c r="I51" s="223"/>
      <c r="J51" s="223"/>
      <c r="K51" s="224"/>
      <c r="L51" s="218"/>
      <c r="M51" s="39" t="s">
        <v>148</v>
      </c>
      <c r="N51" s="54" t="n">
        <v>99.1</v>
      </c>
      <c r="O51" s="39" t="s">
        <v>179</v>
      </c>
      <c r="P51" s="54" t="n">
        <v>80.31</v>
      </c>
    </row>
    <row r="52" customFormat="false" ht="17" hidden="false" customHeight="true" outlineLevel="0" collapsed="false">
      <c r="A52" s="225" t="s">
        <v>1302</v>
      </c>
      <c r="B52" s="225"/>
      <c r="C52" s="225"/>
      <c r="D52" s="225"/>
      <c r="E52" s="225"/>
      <c r="F52" s="225"/>
      <c r="G52" s="225"/>
      <c r="H52" s="225"/>
      <c r="I52" s="223"/>
      <c r="J52" s="223"/>
      <c r="K52" s="224"/>
      <c r="L52" s="218"/>
      <c r="M52" s="42" t="s">
        <v>112</v>
      </c>
      <c r="N52" s="54" t="n">
        <v>62.0219885277247</v>
      </c>
      <c r="O52" s="68" t="s">
        <v>180</v>
      </c>
      <c r="P52" s="54" t="n">
        <v>41.59</v>
      </c>
    </row>
    <row r="53" customFormat="false" ht="18" hidden="false" customHeight="true" outlineLevel="0" collapsed="false">
      <c r="A53" s="157" t="s">
        <v>1303</v>
      </c>
      <c r="B53" s="226" t="s">
        <v>1304</v>
      </c>
      <c r="C53" s="226" t="s">
        <v>1305</v>
      </c>
      <c r="D53" s="227"/>
      <c r="E53" s="227"/>
      <c r="F53" s="227"/>
      <c r="G53" s="227"/>
      <c r="H53" s="227"/>
      <c r="I53" s="223"/>
      <c r="J53" s="223"/>
      <c r="K53" s="224"/>
      <c r="L53" s="218"/>
      <c r="M53" s="44" t="s">
        <v>78</v>
      </c>
      <c r="N53" s="54" t="n">
        <v>78.8718929254302</v>
      </c>
      <c r="O53" s="69" t="s">
        <v>181</v>
      </c>
      <c r="P53" s="54" t="n">
        <v>58.8</v>
      </c>
    </row>
  </sheetData>
  <mergeCells count="28"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3:K6"/>
    <mergeCell ref="K7:K10"/>
    <mergeCell ref="K11:K13"/>
    <mergeCell ref="K14:K17"/>
    <mergeCell ref="K18:K20"/>
    <mergeCell ref="K21:K23"/>
    <mergeCell ref="K24:K28"/>
    <mergeCell ref="K29:K33"/>
    <mergeCell ref="K34:K38"/>
    <mergeCell ref="K39:K41"/>
    <mergeCell ref="K42:K44"/>
    <mergeCell ref="L42:L53"/>
    <mergeCell ref="K45:K48"/>
    <mergeCell ref="A49:H49"/>
    <mergeCell ref="I49:J53"/>
    <mergeCell ref="K49:K53"/>
    <mergeCell ref="A50:H50"/>
    <mergeCell ref="A51:H51"/>
    <mergeCell ref="A52:H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8" activeCellId="0" sqref="E8"/>
    </sheetView>
  </sheetViews>
  <sheetFormatPr defaultRowHeight="16"/>
  <cols>
    <col collapsed="false" hidden="false" max="1" min="1" style="0" width="22.8333333333333"/>
    <col collapsed="false" hidden="false" max="3" min="2" style="0" width="19.9925925925926"/>
    <col collapsed="false" hidden="false" max="4" min="4" style="0" width="22.8333333333333"/>
    <col collapsed="false" hidden="false" max="6" min="5" style="0" width="18.9111111111111"/>
    <col collapsed="false" hidden="false" max="1025" min="7" style="0" width="10.6814814814815"/>
  </cols>
  <sheetData>
    <row r="1" customFormat="false" ht="19" hidden="false" customHeight="false" outlineLevel="0" collapsed="false">
      <c r="A1" s="214" t="s">
        <v>131</v>
      </c>
      <c r="B1" s="214" t="s">
        <v>1306</v>
      </c>
      <c r="C1" s="214"/>
      <c r="D1" s="228" t="s">
        <v>131</v>
      </c>
      <c r="E1" s="229" t="s">
        <v>1306</v>
      </c>
      <c r="F1" s="229"/>
    </row>
    <row r="2" customFormat="false" ht="16" hidden="false" customHeight="false" outlineLevel="0" collapsed="false">
      <c r="A2" s="0" t="s">
        <v>234</v>
      </c>
      <c r="B2" s="21" t="n">
        <v>-26.02</v>
      </c>
      <c r="C2" s="21" t="n">
        <f aca="false">B2/4.184</f>
        <v>-6.2189292543021</v>
      </c>
      <c r="D2" s="14" t="s">
        <v>20</v>
      </c>
      <c r="E2" s="14" t="n">
        <v>-24.1</v>
      </c>
      <c r="F2" s="14" t="n">
        <f aca="false">E2/4.184</f>
        <v>-5.76003824091778</v>
      </c>
    </row>
    <row r="3" customFormat="false" ht="16" hidden="false" customHeight="false" outlineLevel="0" collapsed="false">
      <c r="A3" s="0" t="s">
        <v>171</v>
      </c>
      <c r="B3" s="21" t="n">
        <v>-26.56</v>
      </c>
      <c r="C3" s="21" t="n">
        <f aca="false">B3/4.184</f>
        <v>-6.34799235181644</v>
      </c>
      <c r="D3" s="14" t="s">
        <v>59</v>
      </c>
      <c r="E3" s="14" t="n">
        <v>-13.5</v>
      </c>
      <c r="F3" s="14" t="n">
        <f aca="false">E3/4.184</f>
        <v>-3.22657743785851</v>
      </c>
    </row>
    <row r="4" customFormat="false" ht="16" hidden="false" customHeight="false" outlineLevel="0" collapsed="false">
      <c r="A4" s="0" t="s">
        <v>255</v>
      </c>
      <c r="B4" s="21" t="n">
        <v>-26.45</v>
      </c>
      <c r="C4" s="21" t="n">
        <f aca="false">B4/4.184</f>
        <v>-6.3217017208413</v>
      </c>
      <c r="D4" s="14" t="s">
        <v>230</v>
      </c>
      <c r="E4" s="14" t="n">
        <v>-28.2</v>
      </c>
      <c r="F4" s="14" t="n">
        <f aca="false">E4/4.184</f>
        <v>-6.73996175908222</v>
      </c>
    </row>
    <row r="5" customFormat="false" ht="16" hidden="false" customHeight="false" outlineLevel="0" collapsed="false">
      <c r="A5" s="0" t="s">
        <v>260</v>
      </c>
      <c r="B5" s="21" t="n">
        <v>-36.73</v>
      </c>
      <c r="C5" s="21" t="n">
        <f aca="false">B5/4.184</f>
        <v>-8.77868068833652</v>
      </c>
      <c r="D5" s="14" t="s">
        <v>232</v>
      </c>
      <c r="E5" s="14" t="n">
        <v>-34.5</v>
      </c>
      <c r="F5" s="14" t="n">
        <f aca="false">E5/4.184</f>
        <v>-8.24569789674952</v>
      </c>
    </row>
    <row r="6" customFormat="false" ht="16" hidden="false" customHeight="false" outlineLevel="0" collapsed="false">
      <c r="A6" s="0" t="s">
        <v>263</v>
      </c>
      <c r="B6" s="21" t="n">
        <v>-49.3</v>
      </c>
      <c r="C6" s="21" t="n">
        <f aca="false">B6/4.184</f>
        <v>-11.782982791587</v>
      </c>
      <c r="D6" s="14" t="s">
        <v>233</v>
      </c>
      <c r="E6" s="14" t="n">
        <v>-34.1</v>
      </c>
      <c r="F6" s="14" t="n">
        <f aca="false">E6/4.184</f>
        <v>-8.15009560229445</v>
      </c>
    </row>
    <row r="7" customFormat="false" ht="16" hidden="false" customHeight="false" outlineLevel="0" collapsed="false">
      <c r="A7" s="0" t="s">
        <v>264</v>
      </c>
      <c r="B7" s="21" t="n">
        <v>-29.58</v>
      </c>
      <c r="C7" s="21" t="n">
        <f aca="false">B7/4.184</f>
        <v>-7.0697896749522</v>
      </c>
      <c r="D7" s="14" t="s">
        <v>234</v>
      </c>
      <c r="E7" s="14" t="n">
        <v>-27</v>
      </c>
      <c r="F7" s="14" t="n">
        <f aca="false">E7/4.184</f>
        <v>-6.45315487571702</v>
      </c>
    </row>
    <row r="8" customFormat="false" ht="16" hidden="false" customHeight="false" outlineLevel="0" collapsed="false">
      <c r="A8" s="0" t="s">
        <v>271</v>
      </c>
      <c r="B8" s="21" t="n">
        <v>-60.8</v>
      </c>
      <c r="C8" s="21" t="n">
        <f aca="false">B8/4.184</f>
        <v>-14.5315487571702</v>
      </c>
      <c r="D8" s="14" t="s">
        <v>171</v>
      </c>
      <c r="E8" s="14" t="n">
        <v>-30.4</v>
      </c>
      <c r="F8" s="14" t="n">
        <f aca="false">E8/4.184</f>
        <v>-7.26577437858509</v>
      </c>
    </row>
    <row r="9" customFormat="false" ht="16" hidden="false" customHeight="false" outlineLevel="0" collapsed="false">
      <c r="A9" s="0" t="s">
        <v>15</v>
      </c>
      <c r="B9" s="21" t="n">
        <v>-28.73</v>
      </c>
      <c r="C9" s="21" t="n">
        <f aca="false">B9/4.184</f>
        <v>-6.86663479923518</v>
      </c>
      <c r="D9" s="14" t="s">
        <v>240</v>
      </c>
      <c r="E9" s="14" t="n">
        <v>-35.3</v>
      </c>
      <c r="F9" s="14" t="n">
        <f aca="false">E9/4.184</f>
        <v>-8.43690248565965</v>
      </c>
    </row>
    <row r="10" customFormat="false" ht="16" hidden="false" customHeight="false" outlineLevel="0" collapsed="false">
      <c r="A10" s="0" t="s">
        <v>379</v>
      </c>
      <c r="B10" s="21" t="n">
        <v>-50.23</v>
      </c>
      <c r="C10" s="21" t="n">
        <f aca="false">B10/4.184</f>
        <v>-12.005258126195</v>
      </c>
      <c r="D10" s="14" t="s">
        <v>244</v>
      </c>
      <c r="E10" s="14" t="n">
        <v>-45</v>
      </c>
      <c r="F10" s="14" t="n">
        <f aca="false">E10/4.184</f>
        <v>-10.755258126195</v>
      </c>
    </row>
    <row r="11" customFormat="false" ht="16" hidden="false" customHeight="false" outlineLevel="0" collapsed="false">
      <c r="A11" s="0" t="s">
        <v>381</v>
      </c>
      <c r="B11" s="21" t="n">
        <v>-51.19</v>
      </c>
      <c r="C11" s="21" t="n">
        <f aca="false">B11/4.184</f>
        <v>-12.2347036328872</v>
      </c>
      <c r="D11" s="14" t="s">
        <v>249</v>
      </c>
      <c r="E11" s="14" t="n">
        <v>-34.4</v>
      </c>
      <c r="F11" s="14" t="n">
        <f aca="false">E11/4.184</f>
        <v>-8.22179732313576</v>
      </c>
    </row>
    <row r="12" customFormat="false" ht="16" hidden="false" customHeight="false" outlineLevel="0" collapsed="false">
      <c r="A12" s="0" t="s">
        <v>18</v>
      </c>
      <c r="B12" s="21" t="n">
        <v>-30.98</v>
      </c>
      <c r="C12" s="21" t="n">
        <f aca="false">B12/4.184</f>
        <v>-7.40439770554493</v>
      </c>
      <c r="D12" s="14" t="s">
        <v>173</v>
      </c>
      <c r="E12" s="14" t="n">
        <v>-39.2</v>
      </c>
      <c r="F12" s="14" t="n">
        <f aca="false">E12/4.184</f>
        <v>-9.36902485659656</v>
      </c>
    </row>
    <row r="13" customFormat="false" ht="16" hidden="false" customHeight="false" outlineLevel="0" collapsed="false">
      <c r="A13" s="0" t="s">
        <v>22</v>
      </c>
      <c r="B13" s="21" t="n">
        <v>-51.84</v>
      </c>
      <c r="C13" s="21" t="n">
        <f aca="false">B13/4.184</f>
        <v>-12.3900573613767</v>
      </c>
      <c r="D13" s="14" t="s">
        <v>64</v>
      </c>
      <c r="E13" s="14" t="n">
        <v>-30.2</v>
      </c>
      <c r="F13" s="14" t="n">
        <f aca="false">E13/4.184</f>
        <v>-7.21797323135755</v>
      </c>
    </row>
    <row r="14" customFormat="false" ht="16" hidden="false" customHeight="false" outlineLevel="0" collapsed="false">
      <c r="A14" s="0" t="s">
        <v>68</v>
      </c>
      <c r="B14" s="21" t="n">
        <v>-27.36</v>
      </c>
      <c r="C14" s="21" t="n">
        <f aca="false">B14/4.184</f>
        <v>-6.53919694072658</v>
      </c>
      <c r="D14" s="14" t="s">
        <v>251</v>
      </c>
      <c r="E14" s="14" t="n">
        <v>-30.3</v>
      </c>
      <c r="F14" s="14" t="n">
        <f aca="false">E14/4.184</f>
        <v>-7.24187380497132</v>
      </c>
    </row>
    <row r="15" customFormat="false" ht="16" hidden="false" customHeight="false" outlineLevel="0" collapsed="false">
      <c r="A15" s="0" t="s">
        <v>486</v>
      </c>
      <c r="B15" s="21" t="n">
        <v>-37.13</v>
      </c>
      <c r="C15" s="21" t="n">
        <f aca="false">B15/4.184</f>
        <v>-8.87428298279159</v>
      </c>
      <c r="D15" s="14" t="s">
        <v>252</v>
      </c>
      <c r="E15" s="14" t="n">
        <v>-28.5</v>
      </c>
      <c r="F15" s="14" t="n">
        <f aca="false">E15/4.184</f>
        <v>-6.81166347992352</v>
      </c>
    </row>
    <row r="16" customFormat="false" ht="16" hidden="false" customHeight="false" outlineLevel="0" collapsed="false">
      <c r="A16" s="0" t="s">
        <v>102</v>
      </c>
      <c r="B16" s="21" t="n">
        <v>-45.11</v>
      </c>
      <c r="C16" s="21" t="n">
        <f aca="false">B16/4.184</f>
        <v>-10.7815487571702</v>
      </c>
      <c r="D16" s="14" t="s">
        <v>254</v>
      </c>
      <c r="E16" s="14" t="n">
        <v>-20.7</v>
      </c>
      <c r="F16" s="14" t="n">
        <f aca="false">E16/4.184</f>
        <v>-4.94741873804971</v>
      </c>
    </row>
    <row r="17" customFormat="false" ht="16" hidden="false" customHeight="false" outlineLevel="0" collapsed="false">
      <c r="A17" s="0" t="s">
        <v>396</v>
      </c>
      <c r="B17" s="21" t="n">
        <v>-31.39</v>
      </c>
      <c r="C17" s="21" t="n">
        <f aca="false">B17/4.184</f>
        <v>-7.50239005736138</v>
      </c>
      <c r="D17" s="14" t="s">
        <v>255</v>
      </c>
      <c r="E17" s="14" t="n">
        <v>-28.7</v>
      </c>
      <c r="F17" s="14" t="n">
        <f aca="false">E17/4.184</f>
        <v>-6.85946462715105</v>
      </c>
    </row>
    <row r="18" customFormat="false" ht="16" hidden="false" customHeight="false" outlineLevel="0" collapsed="false">
      <c r="A18" s="0" t="s">
        <v>25</v>
      </c>
      <c r="B18" s="21" t="n">
        <v>-35.5</v>
      </c>
      <c r="C18" s="21" t="n">
        <f aca="false">B18/4.184</f>
        <v>-8.48470363288719</v>
      </c>
      <c r="D18" s="14" t="s">
        <v>214</v>
      </c>
      <c r="E18" s="14" t="n">
        <v>-53.5</v>
      </c>
      <c r="F18" s="14" t="n">
        <f aca="false">E18/4.184</f>
        <v>-12.7868068833652</v>
      </c>
    </row>
    <row r="19" customFormat="false" ht="16" hidden="false" customHeight="false" outlineLevel="0" collapsed="false">
      <c r="A19" s="0" t="s">
        <v>403</v>
      </c>
      <c r="B19" s="21" t="n">
        <v>-34.34</v>
      </c>
      <c r="C19" s="21" t="n">
        <f aca="false">B19/4.184</f>
        <v>-8.2074569789675</v>
      </c>
      <c r="D19" s="14" t="s">
        <v>258</v>
      </c>
      <c r="E19" s="14" t="n">
        <v>-36.2</v>
      </c>
      <c r="F19" s="14" t="n">
        <f aca="false">E19/4.184</f>
        <v>-8.65200764818356</v>
      </c>
    </row>
    <row r="20" customFormat="false" ht="16" hidden="false" customHeight="false" outlineLevel="0" collapsed="false">
      <c r="A20" s="0" t="s">
        <v>404</v>
      </c>
      <c r="B20" s="21" t="n">
        <v>-81.4</v>
      </c>
      <c r="C20" s="21" t="n">
        <f aca="false">B20/4.184</f>
        <v>-19.4550669216061</v>
      </c>
      <c r="D20" s="14" t="s">
        <v>260</v>
      </c>
      <c r="E20" s="14" t="n">
        <v>-32.5</v>
      </c>
      <c r="F20" s="14" t="n">
        <f aca="false">E20/4.184</f>
        <v>-7.76768642447419</v>
      </c>
    </row>
    <row r="21" customFormat="false" ht="16" hidden="false" customHeight="false" outlineLevel="0" collapsed="false">
      <c r="A21" s="0" t="s">
        <v>409</v>
      </c>
      <c r="B21" s="21" t="n">
        <v>-38.08</v>
      </c>
      <c r="C21" s="21" t="n">
        <f aca="false">B21/4.184</f>
        <v>-9.10133843212237</v>
      </c>
      <c r="D21" s="14" t="s">
        <v>259</v>
      </c>
      <c r="E21" s="14" t="n">
        <v>-28.8</v>
      </c>
      <c r="F21" s="14" t="n">
        <f aca="false">E21/4.184</f>
        <v>-6.88336520076482</v>
      </c>
    </row>
    <row r="22" customFormat="false" ht="16" hidden="false" customHeight="false" outlineLevel="0" collapsed="false">
      <c r="A22" s="0" t="s">
        <v>410</v>
      </c>
      <c r="B22" s="21" t="n">
        <v>-27.86</v>
      </c>
      <c r="C22" s="21" t="n">
        <f aca="false">B22/4.184</f>
        <v>-6.65869980879541</v>
      </c>
      <c r="D22" s="14" t="s">
        <v>261</v>
      </c>
      <c r="E22" s="14" t="n">
        <v>-34.8</v>
      </c>
      <c r="F22" s="14" t="n">
        <f aca="false">E22/4.184</f>
        <v>-8.31739961759082</v>
      </c>
    </row>
    <row r="23" customFormat="false" ht="16" hidden="false" customHeight="false" outlineLevel="0" collapsed="false">
      <c r="A23" s="0" t="s">
        <v>412</v>
      </c>
      <c r="B23" s="21" t="n">
        <v>-24.86</v>
      </c>
      <c r="C23" s="21" t="n">
        <f aca="false">B23/4.184</f>
        <v>-5.94168260038241</v>
      </c>
      <c r="D23" s="14" t="s">
        <v>263</v>
      </c>
      <c r="E23" s="14" t="n">
        <v>-37.3</v>
      </c>
      <c r="F23" s="14" t="n">
        <f aca="false">E23/4.184</f>
        <v>-8.91491395793499</v>
      </c>
    </row>
    <row r="24" customFormat="false" ht="16" hidden="false" customHeight="false" outlineLevel="0" collapsed="false">
      <c r="A24" s="0" t="s">
        <v>84</v>
      </c>
      <c r="B24" s="21" t="n">
        <v>-42.52</v>
      </c>
      <c r="C24" s="21" t="n">
        <f aca="false">B24/4.184</f>
        <v>-10.1625239005736</v>
      </c>
      <c r="D24" s="14" t="s">
        <v>264</v>
      </c>
      <c r="E24" s="14" t="n">
        <v>-27.9</v>
      </c>
      <c r="F24" s="14" t="n">
        <f aca="false">E24/4.184</f>
        <v>-6.66826003824092</v>
      </c>
    </row>
    <row r="25" customFormat="false" ht="16" hidden="false" customHeight="false" outlineLevel="0" collapsed="false">
      <c r="A25" s="0" t="s">
        <v>43</v>
      </c>
      <c r="B25" s="21" t="n">
        <v>-41.79</v>
      </c>
      <c r="C25" s="21" t="n">
        <f aca="false">B25/4.184</f>
        <v>-9.98804971319312</v>
      </c>
      <c r="D25" s="14" t="s">
        <v>265</v>
      </c>
      <c r="E25" s="14" t="n">
        <v>-31.1</v>
      </c>
      <c r="F25" s="14" t="n">
        <f aca="false">E25/4.184</f>
        <v>-7.43307839388145</v>
      </c>
    </row>
    <row r="26" customFormat="false" ht="16" hidden="false" customHeight="false" outlineLevel="0" collapsed="false">
      <c r="A26" s="0" t="s">
        <v>45</v>
      </c>
      <c r="B26" s="21" t="n">
        <v>-6.25</v>
      </c>
      <c r="C26" s="21" t="n">
        <f aca="false">B26/4.184</f>
        <v>-1.49378585086042</v>
      </c>
      <c r="D26" s="14" t="s">
        <v>266</v>
      </c>
      <c r="E26" s="14" t="n">
        <v>-71.9</v>
      </c>
      <c r="F26" s="14" t="n">
        <f aca="false">E26/4.184</f>
        <v>-17.1845124282983</v>
      </c>
    </row>
    <row r="27" customFormat="false" ht="16" hidden="false" customHeight="false" outlineLevel="0" collapsed="false">
      <c r="A27" s="0" t="s">
        <v>89</v>
      </c>
      <c r="B27" s="21" t="n">
        <v>-27.78</v>
      </c>
      <c r="C27" s="21" t="n">
        <f aca="false">B27/4.184</f>
        <v>-6.6395793499044</v>
      </c>
      <c r="D27" s="14" t="s">
        <v>9</v>
      </c>
      <c r="E27" s="14" t="n">
        <v>-59.3</v>
      </c>
      <c r="F27" s="14" t="n">
        <f aca="false">E27/4.184</f>
        <v>-14.1730401529637</v>
      </c>
    </row>
    <row r="28" customFormat="false" ht="16" hidden="false" customHeight="false" outlineLevel="0" collapsed="false">
      <c r="A28" s="0" t="s">
        <v>426</v>
      </c>
      <c r="B28" s="21" t="n">
        <v>-54.52</v>
      </c>
      <c r="C28" s="21" t="n">
        <f aca="false">B28/4.184</f>
        <v>-13.0305927342256</v>
      </c>
      <c r="D28" s="14" t="s">
        <v>9</v>
      </c>
      <c r="E28" s="14" t="n">
        <v>-5.93</v>
      </c>
      <c r="F28" s="14" t="n">
        <f aca="false">E28/4.184</f>
        <v>-1.41730401529637</v>
      </c>
    </row>
    <row r="29" customFormat="false" ht="16" hidden="false" customHeight="false" outlineLevel="0" collapsed="false">
      <c r="A29" s="0" t="s">
        <v>47</v>
      </c>
      <c r="B29" s="21" t="n">
        <v>-39.91</v>
      </c>
      <c r="C29" s="21" t="n">
        <f aca="false">B29/4.184</f>
        <v>-9.5387189292543</v>
      </c>
      <c r="D29" s="14" t="s">
        <v>267</v>
      </c>
      <c r="E29" s="14" t="n">
        <v>-32.6</v>
      </c>
      <c r="F29" s="14" t="n">
        <f aca="false">E29/4.184</f>
        <v>-7.79158699808795</v>
      </c>
    </row>
    <row r="30" customFormat="false" ht="16" hidden="false" customHeight="false" outlineLevel="0" collapsed="false">
      <c r="A30" s="0" t="s">
        <v>144</v>
      </c>
      <c r="B30" s="21" t="n">
        <v>-35.31</v>
      </c>
      <c r="C30" s="21" t="n">
        <f aca="false">B30/4.184</f>
        <v>-8.43929254302103</v>
      </c>
      <c r="D30" s="14" t="s">
        <v>188</v>
      </c>
      <c r="E30" s="14" t="n">
        <v>-37.36</v>
      </c>
      <c r="F30" s="14" t="n">
        <f aca="false">E30/4.184</f>
        <v>-8.92925430210325</v>
      </c>
    </row>
    <row r="31" customFormat="false" ht="16" hidden="false" customHeight="false" outlineLevel="0" collapsed="false">
      <c r="A31" s="0" t="s">
        <v>53</v>
      </c>
      <c r="B31" s="21" t="n">
        <v>-61.49</v>
      </c>
      <c r="C31" s="21" t="n">
        <f aca="false">B31/4.184</f>
        <v>-14.6964627151052</v>
      </c>
      <c r="D31" s="14" t="s">
        <v>268</v>
      </c>
      <c r="E31" s="14" t="n">
        <v>-35</v>
      </c>
      <c r="F31" s="14" t="n">
        <f aca="false">E31/4.184</f>
        <v>-8.36520076481836</v>
      </c>
    </row>
    <row r="32" customFormat="false" ht="16" hidden="false" customHeight="false" outlineLevel="0" collapsed="false">
      <c r="A32" s="0" t="s">
        <v>201</v>
      </c>
      <c r="B32" s="21" t="n">
        <v>-36.12</v>
      </c>
      <c r="C32" s="21" t="n">
        <f aca="false">B32/4.184</f>
        <v>-8.63288718929254</v>
      </c>
      <c r="D32" s="14" t="s">
        <v>189</v>
      </c>
      <c r="E32" s="14" t="n">
        <v>-36.6</v>
      </c>
      <c r="F32" s="14" t="n">
        <f aca="false">E32/4.184</f>
        <v>-8.74760994263862</v>
      </c>
    </row>
    <row r="33" customFormat="false" ht="16" hidden="false" customHeight="false" outlineLevel="0" collapsed="false">
      <c r="A33" s="0" t="s">
        <v>62</v>
      </c>
      <c r="B33" s="21" t="n">
        <v>-30.33</v>
      </c>
      <c r="C33" s="21" t="n">
        <f aca="false">B33/4.184</f>
        <v>-7.24904397705545</v>
      </c>
      <c r="D33" s="230" t="s">
        <v>61</v>
      </c>
      <c r="E33" s="14" t="n">
        <v>-31.4</v>
      </c>
      <c r="F33" s="14" t="n">
        <f aca="false">E33/4.184</f>
        <v>-7.50478011472275</v>
      </c>
    </row>
    <row r="34" customFormat="false" ht="16" hidden="false" customHeight="false" outlineLevel="0" collapsed="false">
      <c r="A34" s="0" t="s">
        <v>97</v>
      </c>
      <c r="B34" s="21" t="n">
        <v>-41</v>
      </c>
      <c r="C34" s="21" t="n">
        <f aca="false">B34/4.184</f>
        <v>-9.79923518164436</v>
      </c>
      <c r="D34" s="14" t="s">
        <v>272</v>
      </c>
      <c r="E34" s="14" t="n">
        <v>-35.3</v>
      </c>
      <c r="F34" s="14" t="n">
        <f aca="false">E34/4.184</f>
        <v>-8.43690248565965</v>
      </c>
    </row>
    <row r="35" customFormat="false" ht="16" hidden="false" customHeight="false" outlineLevel="0" collapsed="false">
      <c r="A35" s="0" t="s">
        <v>56</v>
      </c>
      <c r="B35" s="21" t="n">
        <v>-3.9</v>
      </c>
      <c r="C35" s="21" t="n">
        <f aca="false">B35/4.184</f>
        <v>-0.932122370936902</v>
      </c>
      <c r="D35" s="14" t="s">
        <v>273</v>
      </c>
      <c r="E35" s="14" t="n">
        <v>-29.7</v>
      </c>
      <c r="F35" s="14" t="n">
        <f aca="false">E35/4.184</f>
        <v>-7.09847036328872</v>
      </c>
    </row>
    <row r="36" customFormat="false" ht="16" hidden="false" customHeight="false" outlineLevel="0" collapsed="false">
      <c r="A36" s="0" t="s">
        <v>58</v>
      </c>
      <c r="B36" s="21" t="n">
        <v>-37.08</v>
      </c>
      <c r="C36" s="21" t="n">
        <f aca="false">B36/4.184</f>
        <v>-8.8623326959847</v>
      </c>
      <c r="D36" s="14" t="s">
        <v>275</v>
      </c>
      <c r="E36" s="14" t="n">
        <v>-34.2</v>
      </c>
      <c r="F36" s="14" t="n">
        <f aca="false">E36/4.184</f>
        <v>-8.17399617590822</v>
      </c>
    </row>
    <row r="37" customFormat="false" ht="16" hidden="false" customHeight="false" outlineLevel="0" collapsed="false">
      <c r="A37" s="0" t="s">
        <v>98</v>
      </c>
      <c r="B37" s="21" t="n">
        <v>-24.62</v>
      </c>
      <c r="C37" s="21" t="n">
        <f aca="false">B37/4.184</f>
        <v>-5.88432122370937</v>
      </c>
      <c r="D37" s="14" t="s">
        <v>190</v>
      </c>
      <c r="E37" s="14" t="n">
        <v>-39.12</v>
      </c>
      <c r="F37" s="14" t="n">
        <f aca="false">E37/4.184</f>
        <v>-9.34990439770554</v>
      </c>
    </row>
    <row r="38" customFormat="false" ht="16" hidden="false" customHeight="false" outlineLevel="0" collapsed="false">
      <c r="A38" s="0" t="s">
        <v>462</v>
      </c>
      <c r="B38" s="21" t="n">
        <v>-33.04</v>
      </c>
      <c r="C38" s="21" t="n">
        <f aca="false">B38/4.184</f>
        <v>-7.89674952198853</v>
      </c>
      <c r="D38" s="14" t="s">
        <v>276</v>
      </c>
      <c r="E38" s="14" t="n">
        <v>-28.4</v>
      </c>
      <c r="F38" s="14" t="n">
        <f aca="false">E38/4.184</f>
        <v>-6.78776290630975</v>
      </c>
    </row>
    <row r="39" customFormat="false" ht="16" hidden="false" customHeight="false" outlineLevel="0" collapsed="false">
      <c r="A39" s="0" t="s">
        <v>470</v>
      </c>
      <c r="B39" s="21" t="n">
        <v>-21.4</v>
      </c>
      <c r="C39" s="21" t="n">
        <f aca="false">B39/4.184</f>
        <v>-5.11472275334608</v>
      </c>
      <c r="D39" s="14" t="s">
        <v>15</v>
      </c>
      <c r="E39" s="14" t="n">
        <v>-48.4</v>
      </c>
      <c r="F39" s="14" t="n">
        <f aca="false">E39/4.184</f>
        <v>-11.5678776290631</v>
      </c>
    </row>
    <row r="40" customFormat="false" ht="16" hidden="false" customHeight="false" outlineLevel="0" collapsed="false">
      <c r="A40" s="0" t="s">
        <v>477</v>
      </c>
      <c r="B40" s="21" t="n">
        <v>-37.02</v>
      </c>
      <c r="C40" s="21" t="n">
        <f aca="false">B40/4.184</f>
        <v>-8.84799235181644</v>
      </c>
      <c r="D40" s="14" t="s">
        <v>23</v>
      </c>
      <c r="E40" s="14" t="n">
        <v>-62.72</v>
      </c>
      <c r="F40" s="14" t="n">
        <f aca="false">E40/4.184</f>
        <v>-14.9904397705545</v>
      </c>
    </row>
    <row r="41" customFormat="false" ht="16" hidden="false" customHeight="false" outlineLevel="0" collapsed="false">
      <c r="A41" s="0" t="s">
        <v>502</v>
      </c>
      <c r="B41" s="21" t="n">
        <v>-47.14</v>
      </c>
      <c r="C41" s="21" t="n">
        <f aca="false">B41/4.184</f>
        <v>-11.2667304015296</v>
      </c>
      <c r="D41" s="14" t="s">
        <v>17</v>
      </c>
      <c r="E41" s="14" t="n">
        <v>-73.6</v>
      </c>
      <c r="F41" s="14" t="n">
        <f aca="false">E41/4.184</f>
        <v>-17.5908221797323</v>
      </c>
    </row>
    <row r="42" customFormat="false" ht="16" hidden="false" customHeight="false" outlineLevel="0" collapsed="false">
      <c r="A42" s="0" t="s">
        <v>492</v>
      </c>
      <c r="B42" s="21" t="n">
        <v>-44.89</v>
      </c>
      <c r="C42" s="21" t="n">
        <f aca="false">B42/4.184</f>
        <v>-10.7289674952199</v>
      </c>
      <c r="D42" s="14" t="s">
        <v>284</v>
      </c>
      <c r="E42" s="14" t="n">
        <v>-34.6</v>
      </c>
      <c r="F42" s="14" t="n">
        <f aca="false">E42/4.184</f>
        <v>-8.26959847036329</v>
      </c>
    </row>
    <row r="43" customFormat="false" ht="16" hidden="false" customHeight="false" outlineLevel="0" collapsed="false">
      <c r="A43" s="0" t="s">
        <v>187</v>
      </c>
      <c r="B43" s="21" t="n">
        <v>-41.53</v>
      </c>
      <c r="C43" s="21" t="n">
        <f aca="false">B43/4.184</f>
        <v>-9.92590822179732</v>
      </c>
      <c r="D43" s="14" t="s">
        <v>215</v>
      </c>
      <c r="E43" s="14" t="n">
        <v>-42.56</v>
      </c>
      <c r="F43" s="14" t="n">
        <f aca="false">E43/4.184</f>
        <v>-10.1720841300191</v>
      </c>
    </row>
    <row r="44" customFormat="false" ht="16" hidden="false" customHeight="false" outlineLevel="0" collapsed="false">
      <c r="A44" s="0" t="s">
        <v>67</v>
      </c>
      <c r="B44" s="21" t="n">
        <v>-70.98</v>
      </c>
      <c r="C44" s="21" t="n">
        <f aca="false">B44/4.184</f>
        <v>-16.9646271510516</v>
      </c>
      <c r="D44" s="14" t="s">
        <v>287</v>
      </c>
      <c r="E44" s="14" t="n">
        <v>-38.3</v>
      </c>
      <c r="F44" s="14" t="n">
        <f aca="false">E44/4.184</f>
        <v>-9.15391969407266</v>
      </c>
    </row>
    <row r="45" customFormat="false" ht="16" hidden="false" customHeight="false" outlineLevel="0" collapsed="false">
      <c r="A45" s="0" t="s">
        <v>146</v>
      </c>
      <c r="B45" s="21" t="n">
        <v>-40.08</v>
      </c>
      <c r="C45" s="21" t="n">
        <f aca="false">B45/4.184</f>
        <v>-9.5793499043977</v>
      </c>
      <c r="D45" s="14" t="s">
        <v>19</v>
      </c>
      <c r="E45" s="14" t="n">
        <v>-66.4</v>
      </c>
      <c r="F45" s="14" t="n">
        <f aca="false">E45/4.184</f>
        <v>-15.8699808795411</v>
      </c>
    </row>
    <row r="46" customFormat="false" ht="16" hidden="false" customHeight="false" outlineLevel="0" collapsed="false">
      <c r="A46" s="0" t="s">
        <v>113</v>
      </c>
      <c r="B46" s="21" t="n">
        <v>-40.59</v>
      </c>
      <c r="C46" s="21" t="n">
        <f aca="false">B46/4.184</f>
        <v>-9.70124282982792</v>
      </c>
      <c r="D46" s="14" t="s">
        <v>207</v>
      </c>
      <c r="E46" s="14" t="n">
        <v>-55.7</v>
      </c>
      <c r="F46" s="14" t="n">
        <f aca="false">E46/4.184</f>
        <v>-13.3126195028681</v>
      </c>
    </row>
    <row r="47" customFormat="false" ht="16" hidden="false" customHeight="false" outlineLevel="0" collapsed="false">
      <c r="A47" s="0" t="s">
        <v>69</v>
      </c>
      <c r="B47" s="21" t="n">
        <v>-56.74</v>
      </c>
      <c r="C47" s="21" t="n">
        <f aca="false">B47/4.184</f>
        <v>-13.5611854684512</v>
      </c>
      <c r="D47" s="14" t="s">
        <v>292</v>
      </c>
      <c r="E47" s="14" t="n">
        <v>-36.6</v>
      </c>
      <c r="F47" s="14" t="n">
        <f aca="false">E47/4.184</f>
        <v>-8.74760994263862</v>
      </c>
    </row>
    <row r="48" customFormat="false" ht="16" hidden="false" customHeight="false" outlineLevel="0" collapsed="false">
      <c r="A48" s="0" t="s">
        <v>199</v>
      </c>
      <c r="B48" s="21" t="n">
        <v>-31.03</v>
      </c>
      <c r="C48" s="21" t="n">
        <f aca="false">B48/4.184</f>
        <v>-7.41634799235182</v>
      </c>
      <c r="D48" s="14" t="s">
        <v>21</v>
      </c>
      <c r="E48" s="14" t="n">
        <v>-60.4</v>
      </c>
      <c r="F48" s="14" t="n">
        <f aca="false">E48/4.184</f>
        <v>-14.4359464627151</v>
      </c>
    </row>
    <row r="49" customFormat="false" ht="16" hidden="false" customHeight="false" outlineLevel="0" collapsed="false">
      <c r="A49" s="0" t="s">
        <v>114</v>
      </c>
      <c r="B49" s="21" t="n">
        <v>-32.86</v>
      </c>
      <c r="C49" s="21" t="n">
        <f aca="false">B49/4.184</f>
        <v>-7.85372848948375</v>
      </c>
      <c r="D49" s="14" t="s">
        <v>297</v>
      </c>
      <c r="E49" s="14" t="n">
        <v>-62.6</v>
      </c>
      <c r="F49" s="14" t="n">
        <f aca="false">E49/4.184</f>
        <v>-14.961759082218</v>
      </c>
    </row>
    <row r="50" customFormat="false" ht="16" hidden="false" customHeight="false" outlineLevel="0" collapsed="false">
      <c r="A50" s="0" t="s">
        <v>63</v>
      </c>
      <c r="B50" s="21" t="n">
        <v>-25.52</v>
      </c>
      <c r="C50" s="21" t="n">
        <f aca="false">B50/4.184</f>
        <v>-6.09942638623327</v>
      </c>
      <c r="D50" s="230" t="s">
        <v>8</v>
      </c>
      <c r="E50" s="14" t="n">
        <v>-68.44</v>
      </c>
      <c r="F50" s="14" t="n">
        <f aca="false">E50/4.184</f>
        <v>-16.357552581262</v>
      </c>
    </row>
    <row r="51" customFormat="false" ht="16" hidden="false" customHeight="false" outlineLevel="0" collapsed="false">
      <c r="A51" s="0" t="s">
        <v>116</v>
      </c>
      <c r="B51" s="21" t="n">
        <v>-75.5</v>
      </c>
      <c r="C51" s="21" t="n">
        <f aca="false">B51/4.184</f>
        <v>-18.0449330783939</v>
      </c>
      <c r="D51" s="230" t="s">
        <v>168</v>
      </c>
      <c r="E51" s="14" t="n">
        <v>-26.61</v>
      </c>
      <c r="F51" s="14" t="n">
        <f aca="false">E51/4.184</f>
        <v>-6.35994263862333</v>
      </c>
    </row>
    <row r="52" customFormat="false" ht="16" hidden="false" customHeight="false" outlineLevel="0" collapsed="false">
      <c r="A52" s="0" t="s">
        <v>119</v>
      </c>
      <c r="B52" s="21" t="n">
        <v>-48.99</v>
      </c>
      <c r="C52" s="21" t="n">
        <f aca="false">B52/4.184</f>
        <v>-11.7088910133843</v>
      </c>
      <c r="D52" s="14" t="s">
        <v>150</v>
      </c>
      <c r="E52" s="14" t="n">
        <v>-30.5</v>
      </c>
      <c r="F52" s="14" t="n">
        <f aca="false">E52/4.184</f>
        <v>-7.28967495219885</v>
      </c>
    </row>
    <row r="53" customFormat="false" ht="16" hidden="false" customHeight="false" outlineLevel="0" collapsed="false">
      <c r="A53" s="0" t="s">
        <v>75</v>
      </c>
      <c r="B53" s="21" t="n">
        <v>-46.96</v>
      </c>
      <c r="C53" s="21" t="n">
        <f aca="false">B53/4.184</f>
        <v>-11.2237093690249</v>
      </c>
      <c r="D53" s="14" t="s">
        <v>205</v>
      </c>
      <c r="E53" s="14" t="n">
        <v>-64.8</v>
      </c>
      <c r="F53" s="14" t="n">
        <f aca="false">E53/4.184</f>
        <v>-15.4875717017208</v>
      </c>
    </row>
    <row r="54" customFormat="false" ht="16" hidden="false" customHeight="false" outlineLevel="0" collapsed="false">
      <c r="A54" s="0" t="s">
        <v>123</v>
      </c>
      <c r="B54" s="21" t="n">
        <v>-76.3</v>
      </c>
      <c r="C54" s="21" t="n">
        <f aca="false">B54/4.184</f>
        <v>-18.236137667304</v>
      </c>
      <c r="D54" s="14" t="s">
        <v>10</v>
      </c>
      <c r="E54" s="14" t="n">
        <v>-60.2</v>
      </c>
      <c r="F54" s="14" t="n">
        <f aca="false">E54/4.184</f>
        <v>-14.3881453154876</v>
      </c>
    </row>
    <row r="55" customFormat="false" ht="16" hidden="false" customHeight="false" outlineLevel="0" collapsed="false">
      <c r="A55" s="0" t="s">
        <v>535</v>
      </c>
      <c r="B55" s="21" t="n">
        <v>-28.76</v>
      </c>
      <c r="C55" s="21" t="n">
        <f aca="false">B55/4.184</f>
        <v>-6.87380497131931</v>
      </c>
      <c r="D55" s="14" t="s">
        <v>14</v>
      </c>
      <c r="E55" s="14" t="n">
        <v>-21.7</v>
      </c>
      <c r="F55" s="14" t="n">
        <f aca="false">E55/4.184</f>
        <v>-5.18642447418738</v>
      </c>
    </row>
    <row r="56" customFormat="false" ht="16" hidden="false" customHeight="false" outlineLevel="0" collapsed="false">
      <c r="A56" s="0" t="s">
        <v>127</v>
      </c>
      <c r="B56" s="21" t="n">
        <v>0.92</v>
      </c>
      <c r="C56" s="21" t="n">
        <f aca="false">B56/4.184</f>
        <v>0.219885277246654</v>
      </c>
      <c r="D56" s="14" t="s">
        <v>27</v>
      </c>
      <c r="E56" s="14" t="n">
        <v>-22.7</v>
      </c>
      <c r="F56" s="14" t="n">
        <f aca="false">E56/4.184</f>
        <v>-5.42543021032505</v>
      </c>
    </row>
    <row r="57" customFormat="false" ht="16" hidden="false" customHeight="false" outlineLevel="0" collapsed="false">
      <c r="A57" s="0" t="s">
        <v>128</v>
      </c>
      <c r="B57" s="21" t="n">
        <v>-28.32</v>
      </c>
      <c r="C57" s="21" t="n">
        <f aca="false">B57/4.184</f>
        <v>-6.76864244741874</v>
      </c>
      <c r="D57" s="14" t="s">
        <v>29</v>
      </c>
      <c r="E57" s="14" t="n">
        <v>-50.3</v>
      </c>
      <c r="F57" s="14" t="n">
        <f aca="false">E57/4.184</f>
        <v>-12.0219885277247</v>
      </c>
    </row>
    <row r="58" customFormat="false" ht="16" hidden="false" customHeight="false" outlineLevel="0" collapsed="false">
      <c r="A58" s="0" t="s">
        <v>129</v>
      </c>
      <c r="B58" s="21" t="n">
        <v>-30.66</v>
      </c>
      <c r="C58" s="21" t="n">
        <f aca="false">B58/4.184</f>
        <v>-7.32791586998088</v>
      </c>
      <c r="D58" s="14" t="s">
        <v>305</v>
      </c>
      <c r="E58" s="14" t="n">
        <v>-51.4</v>
      </c>
      <c r="F58" s="14" t="n">
        <f aca="false">E58/4.184</f>
        <v>-12.2848948374761</v>
      </c>
    </row>
    <row r="59" customFormat="false" ht="16" hidden="false" customHeight="false" outlineLevel="0" collapsed="false">
      <c r="A59" s="0" t="s">
        <v>80</v>
      </c>
      <c r="B59" s="21" t="n">
        <v>-35.99</v>
      </c>
      <c r="C59" s="21" t="n">
        <f aca="false">B59/4.184</f>
        <v>-8.60181644359465</v>
      </c>
      <c r="D59" s="14" t="s">
        <v>310</v>
      </c>
      <c r="E59" s="14" t="n">
        <v>-49.8</v>
      </c>
      <c r="F59" s="14" t="n">
        <f aca="false">E59/4.184</f>
        <v>-11.9024856596558</v>
      </c>
    </row>
    <row r="60" customFormat="false" ht="16" hidden="false" customHeight="false" outlineLevel="0" collapsed="false">
      <c r="A60" s="0" t="s">
        <v>541</v>
      </c>
      <c r="B60" s="21" t="n">
        <v>-34.43</v>
      </c>
      <c r="C60" s="21" t="n">
        <f aca="false">B60/4.184</f>
        <v>-8.22896749521989</v>
      </c>
      <c r="D60" s="14" t="s">
        <v>312</v>
      </c>
      <c r="E60" s="14" t="n">
        <v>-46.4</v>
      </c>
      <c r="F60" s="14" t="n">
        <f aca="false">E60/4.184</f>
        <v>-11.0898661567878</v>
      </c>
    </row>
    <row r="61" customFormat="false" ht="16" hidden="false" customHeight="false" outlineLevel="0" collapsed="false">
      <c r="A61" s="0" t="s">
        <v>542</v>
      </c>
      <c r="B61" s="21" t="n">
        <v>-32.69</v>
      </c>
      <c r="C61" s="21" t="n">
        <f aca="false">B61/4.184</f>
        <v>-7.81309751434034</v>
      </c>
      <c r="D61" s="14" t="s">
        <v>203</v>
      </c>
      <c r="E61" s="14" t="n">
        <v>-65.3</v>
      </c>
      <c r="F61" s="14" t="n">
        <f aca="false">E61/4.184</f>
        <v>-15.6070745697897</v>
      </c>
    </row>
    <row r="62" customFormat="false" ht="16" hidden="false" customHeight="false" outlineLevel="0" collapsed="false">
      <c r="A62" s="0" t="s">
        <v>544</v>
      </c>
      <c r="B62" s="21" t="n">
        <v>-43.58</v>
      </c>
      <c r="C62" s="21" t="n">
        <f aca="false">B62/4.184</f>
        <v>-10.4158699808795</v>
      </c>
      <c r="D62" s="14" t="s">
        <v>521</v>
      </c>
      <c r="E62" s="14" t="n">
        <v>-63.3</v>
      </c>
      <c r="F62" s="14" t="n">
        <f aca="false">E62/4.184</f>
        <v>-15.1290630975143</v>
      </c>
    </row>
    <row r="63" customFormat="false" ht="16" hidden="false" customHeight="false" outlineLevel="0" collapsed="false">
      <c r="D63" s="14" t="s">
        <v>31</v>
      </c>
      <c r="E63" s="14" t="n">
        <v>-69.6</v>
      </c>
      <c r="F63" s="14" t="n">
        <f aca="false">E63/4.184</f>
        <v>-16.6347992351816</v>
      </c>
    </row>
    <row r="64" customFormat="false" ht="16" hidden="false" customHeight="false" outlineLevel="0" collapsed="false">
      <c r="D64" s="14" t="s">
        <v>16</v>
      </c>
      <c r="E64" s="14" t="n">
        <v>-23.4</v>
      </c>
      <c r="F64" s="14" t="n">
        <f aca="false">E64/4.184</f>
        <v>-5.59273422562141</v>
      </c>
    </row>
    <row r="65" customFormat="false" ht="16" hidden="false" customHeight="false" outlineLevel="0" collapsed="false">
      <c r="D65" s="14" t="s">
        <v>216</v>
      </c>
      <c r="E65" s="14" t="n">
        <v>-50.2</v>
      </c>
      <c r="F65" s="14" t="n">
        <f aca="false">E65/4.184</f>
        <v>-11.9980879541109</v>
      </c>
    </row>
    <row r="66" customFormat="false" ht="16" hidden="false" customHeight="false" outlineLevel="0" collapsed="false">
      <c r="D66" s="14" t="s">
        <v>316</v>
      </c>
      <c r="E66" s="14" t="n">
        <v>-31</v>
      </c>
      <c r="F66" s="14" t="n">
        <f aca="false">E66/4.184</f>
        <v>-7.40917782026769</v>
      </c>
    </row>
    <row r="67" customFormat="false" ht="16" hidden="false" customHeight="false" outlineLevel="0" collapsed="false">
      <c r="D67" s="14" t="s">
        <v>152</v>
      </c>
      <c r="E67" s="14" t="n">
        <v>-32.4</v>
      </c>
      <c r="F67" s="14" t="n">
        <f aca="false">E67/4.184</f>
        <v>-7.74378585086042</v>
      </c>
    </row>
    <row r="68" customFormat="false" ht="16" hidden="false" customHeight="false" outlineLevel="0" collapsed="false">
      <c r="D68" s="14" t="s">
        <v>208</v>
      </c>
      <c r="E68" s="14" t="n">
        <v>-57.7</v>
      </c>
      <c r="F68" s="14" t="n">
        <f aca="false">E68/4.184</f>
        <v>-13.7906309751434</v>
      </c>
    </row>
    <row r="69" customFormat="false" ht="16" hidden="false" customHeight="false" outlineLevel="0" collapsed="false">
      <c r="D69" s="14" t="s">
        <v>322</v>
      </c>
      <c r="E69" s="14" t="n">
        <v>-38.5</v>
      </c>
      <c r="F69" s="14" t="n">
        <f aca="false">E69/4.184</f>
        <v>-9.20172084130019</v>
      </c>
    </row>
    <row r="70" customFormat="false" ht="16" hidden="false" customHeight="false" outlineLevel="0" collapsed="false">
      <c r="D70" s="14" t="s">
        <v>209</v>
      </c>
      <c r="E70" s="14" t="n">
        <v>-60.7</v>
      </c>
      <c r="F70" s="14" t="n">
        <f aca="false">E70/4.184</f>
        <v>-14.5076481835564</v>
      </c>
    </row>
    <row r="71" customFormat="false" ht="16" hidden="false" customHeight="false" outlineLevel="0" collapsed="false">
      <c r="D71" s="14" t="s">
        <v>210</v>
      </c>
      <c r="E71" s="14" t="n">
        <v>-54.9</v>
      </c>
      <c r="F71" s="14" t="n">
        <f aca="false">E71/4.184</f>
        <v>-13.1214149139579</v>
      </c>
    </row>
    <row r="72" customFormat="false" ht="16" hidden="false" customHeight="false" outlineLevel="0" collapsed="false">
      <c r="D72" s="14" t="s">
        <v>326</v>
      </c>
      <c r="E72" s="14" t="n">
        <v>-56.3</v>
      </c>
      <c r="F72" s="14" t="n">
        <f aca="false">E72/4.184</f>
        <v>-13.4560229445507</v>
      </c>
    </row>
    <row r="73" customFormat="false" ht="16" hidden="false" customHeight="false" outlineLevel="0" collapsed="false">
      <c r="D73" s="14" t="s">
        <v>327</v>
      </c>
      <c r="E73" s="14" t="n">
        <v>-60.5</v>
      </c>
      <c r="F73" s="14" t="n">
        <f aca="false">E73/4.184</f>
        <v>-14.4598470363289</v>
      </c>
    </row>
    <row r="74" customFormat="false" ht="16" hidden="false" customHeight="false" outlineLevel="0" collapsed="false">
      <c r="D74" s="14" t="s">
        <v>36</v>
      </c>
      <c r="E74" s="14" t="n">
        <v>-52.3</v>
      </c>
      <c r="F74" s="14" t="n">
        <f aca="false">E74/4.184</f>
        <v>-12.5</v>
      </c>
    </row>
    <row r="75" customFormat="false" ht="16" hidden="false" customHeight="false" outlineLevel="0" collapsed="false">
      <c r="D75" s="14" t="s">
        <v>217</v>
      </c>
      <c r="E75" s="14" t="n">
        <v>-50.3</v>
      </c>
      <c r="F75" s="14" t="n">
        <f aca="false">E75/4.184</f>
        <v>-12.0219885277247</v>
      </c>
    </row>
    <row r="76" customFormat="false" ht="16" hidden="false" customHeight="false" outlineLevel="0" collapsed="false">
      <c r="D76" s="14" t="s">
        <v>218</v>
      </c>
      <c r="E76" s="14" t="n">
        <v>-46.2</v>
      </c>
      <c r="F76" s="14" t="n">
        <f aca="false">E76/4.184</f>
        <v>-11.0420650095602</v>
      </c>
    </row>
    <row r="77" customFormat="false" ht="16" hidden="false" customHeight="false" outlineLevel="0" collapsed="false">
      <c r="D77" s="14" t="s">
        <v>333</v>
      </c>
      <c r="E77" s="14" t="n">
        <v>-70.7</v>
      </c>
      <c r="F77" s="14" t="n">
        <f aca="false">E77/4.184</f>
        <v>-16.8977055449331</v>
      </c>
    </row>
    <row r="78" customFormat="false" ht="16" hidden="false" customHeight="false" outlineLevel="0" collapsed="false">
      <c r="D78" s="14" t="s">
        <v>336</v>
      </c>
      <c r="E78" s="14" t="n">
        <v>-53.5</v>
      </c>
      <c r="F78" s="14" t="n">
        <f aca="false">E78/4.184</f>
        <v>-12.7868068833652</v>
      </c>
    </row>
    <row r="79" customFormat="false" ht="16" hidden="false" customHeight="false" outlineLevel="0" collapsed="false">
      <c r="D79" s="14" t="s">
        <v>338</v>
      </c>
      <c r="E79" s="14" t="n">
        <v>-70.7</v>
      </c>
      <c r="F79" s="14" t="n">
        <f aca="false">E79/4.184</f>
        <v>-16.8977055449331</v>
      </c>
    </row>
    <row r="80" customFormat="false" ht="16" hidden="false" customHeight="false" outlineLevel="0" collapsed="false">
      <c r="D80" s="230" t="s">
        <v>343</v>
      </c>
      <c r="E80" s="14" t="n">
        <v>-66</v>
      </c>
      <c r="F80" s="14" t="n">
        <f aca="false">E80/4.184</f>
        <v>-15.774378585086</v>
      </c>
    </row>
    <row r="81" customFormat="false" ht="16" hidden="false" customHeight="false" outlineLevel="0" collapsed="false">
      <c r="D81" s="14" t="s">
        <v>347</v>
      </c>
      <c r="E81" s="14" t="n">
        <v>-36.8</v>
      </c>
      <c r="F81" s="14" t="n">
        <f aca="false">E81/4.184</f>
        <v>-8.79541108986616</v>
      </c>
    </row>
    <row r="82" customFormat="false" ht="16" hidden="false" customHeight="false" outlineLevel="0" collapsed="false">
      <c r="D82" s="14" t="s">
        <v>206</v>
      </c>
      <c r="E82" s="14" t="n">
        <v>-58.7</v>
      </c>
      <c r="F82" s="14" t="n">
        <f aca="false">E82/4.184</f>
        <v>-14.0296367112811</v>
      </c>
    </row>
    <row r="83" customFormat="false" ht="16" hidden="false" customHeight="false" outlineLevel="0" collapsed="false">
      <c r="D83" s="14" t="s">
        <v>40</v>
      </c>
      <c r="E83" s="14" t="n">
        <v>-67.7</v>
      </c>
      <c r="F83" s="14" t="n">
        <f aca="false">E83/4.184</f>
        <v>-16.1806883365201</v>
      </c>
    </row>
    <row r="84" customFormat="false" ht="16" hidden="false" customHeight="false" outlineLevel="0" collapsed="false">
      <c r="D84" s="14" t="s">
        <v>349</v>
      </c>
      <c r="E84" s="14" t="n">
        <v>-38.5</v>
      </c>
      <c r="F84" s="14" t="n">
        <f aca="false">E84/4.184</f>
        <v>-9.20172084130019</v>
      </c>
    </row>
    <row r="85" customFormat="false" ht="16" hidden="false" customHeight="false" outlineLevel="0" collapsed="false">
      <c r="D85" s="14" t="s">
        <v>71</v>
      </c>
      <c r="E85" s="14" t="n">
        <v>-59.6</v>
      </c>
      <c r="F85" s="14" t="n">
        <f aca="false">E85/4.184</f>
        <v>-14.244741873805</v>
      </c>
    </row>
    <row r="86" customFormat="false" ht="16" hidden="false" customHeight="false" outlineLevel="0" collapsed="false">
      <c r="D86" s="230" t="s">
        <v>202</v>
      </c>
      <c r="E86" s="14" t="n">
        <v>-47.5</v>
      </c>
      <c r="F86" s="14" t="n">
        <f aca="false">E86/4.184</f>
        <v>-11.3527724665392</v>
      </c>
    </row>
    <row r="87" customFormat="false" ht="16" hidden="false" customHeight="false" outlineLevel="0" collapsed="false">
      <c r="D87" s="14" t="s">
        <v>211</v>
      </c>
      <c r="E87" s="14" t="n">
        <v>-50.5</v>
      </c>
      <c r="F87" s="14" t="n">
        <f aca="false">E87/4.184</f>
        <v>-12.0697896749522</v>
      </c>
    </row>
    <row r="88" customFormat="false" ht="16" hidden="false" customHeight="false" outlineLevel="0" collapsed="false">
      <c r="D88" s="14" t="s">
        <v>212</v>
      </c>
      <c r="E88" s="14" t="n">
        <v>-51.3</v>
      </c>
      <c r="F88" s="14" t="n">
        <f aca="false">E88/4.184</f>
        <v>-12.2609942638623</v>
      </c>
    </row>
    <row r="89" customFormat="false" ht="16" hidden="false" customHeight="false" outlineLevel="0" collapsed="false">
      <c r="D89" s="14" t="s">
        <v>360</v>
      </c>
      <c r="E89" s="14" t="n">
        <v>-70.3</v>
      </c>
      <c r="F89" s="14" t="n">
        <f aca="false">E89/4.184</f>
        <v>-16.802103250478</v>
      </c>
    </row>
    <row r="90" customFormat="false" ht="16" hidden="false" customHeight="false" outlineLevel="0" collapsed="false">
      <c r="D90" s="14" t="s">
        <v>363</v>
      </c>
      <c r="E90" s="14" t="n">
        <v>-52.2</v>
      </c>
      <c r="F90" s="14" t="n">
        <f aca="false">E90/4.184</f>
        <v>-12.4760994263862</v>
      </c>
    </row>
    <row r="91" customFormat="false" ht="16" hidden="false" customHeight="false" outlineLevel="0" collapsed="false">
      <c r="D91" s="14" t="s">
        <v>368</v>
      </c>
      <c r="E91" s="14" t="n">
        <v>-34.6</v>
      </c>
      <c r="F91" s="14" t="n">
        <f aca="false">E91/4.184</f>
        <v>-8.26959847036329</v>
      </c>
    </row>
    <row r="92" customFormat="false" ht="16" hidden="false" customHeight="false" outlineLevel="0" collapsed="false">
      <c r="D92" s="230" t="s">
        <v>374</v>
      </c>
      <c r="E92" s="14" t="n">
        <v>-69.9</v>
      </c>
      <c r="F92" s="14" t="n">
        <f aca="false">E92/4.184</f>
        <v>-16.7065009560229</v>
      </c>
    </row>
    <row r="93" customFormat="false" ht="16" hidden="false" customHeight="false" outlineLevel="0" collapsed="false">
      <c r="D93" s="14" t="s">
        <v>42</v>
      </c>
      <c r="E93" s="14" t="n">
        <v>-44.6</v>
      </c>
      <c r="F93" s="14" t="n">
        <f aca="false">E93/4.184</f>
        <v>-10.65965583174</v>
      </c>
    </row>
    <row r="94" customFormat="false" ht="16" hidden="false" customHeight="false" outlineLevel="0" collapsed="false">
      <c r="D94" s="14" t="s">
        <v>112</v>
      </c>
      <c r="E94" s="14" t="n">
        <v>-61.3</v>
      </c>
      <c r="F94" s="14" t="n">
        <f aca="false">E94/4.184</f>
        <v>-14.651051625239</v>
      </c>
    </row>
    <row r="95" customFormat="false" ht="16" hidden="false" customHeight="false" outlineLevel="0" collapsed="false">
      <c r="D95" s="14" t="s">
        <v>44</v>
      </c>
      <c r="E95" s="14" t="n">
        <v>-51.8</v>
      </c>
      <c r="F95" s="14" t="n">
        <f aca="false">E95/4.184</f>
        <v>-12.3804971319312</v>
      </c>
    </row>
    <row r="96" customFormat="false" ht="16" hidden="false" customHeight="false" outlineLevel="0" collapsed="false">
      <c r="D96" s="14" t="s">
        <v>46</v>
      </c>
      <c r="E96" s="14" t="n">
        <v>-68.6</v>
      </c>
      <c r="F96" s="14" t="n">
        <f aca="false">E96/4.184</f>
        <v>-16.395793499044</v>
      </c>
    </row>
    <row r="97" customFormat="false" ht="16" hidden="false" customHeight="false" outlineLevel="0" collapsed="false">
      <c r="D97" s="14" t="s">
        <v>377</v>
      </c>
      <c r="E97" s="14" t="n">
        <v>-63.8</v>
      </c>
      <c r="F97" s="14" t="n">
        <f aca="false">E97/4.184</f>
        <v>-15.2485659655832</v>
      </c>
    </row>
    <row r="98" customFormat="false" ht="16" hidden="false" customHeight="false" outlineLevel="0" collapsed="false">
      <c r="D98" s="14" t="s">
        <v>48</v>
      </c>
      <c r="E98" s="14" t="n">
        <v>-52.1</v>
      </c>
      <c r="F98" s="14" t="n">
        <f aca="false">E98/4.184</f>
        <v>-12.4521988527725</v>
      </c>
    </row>
    <row r="99" customFormat="false" ht="16" hidden="false" customHeight="false" outlineLevel="0" collapsed="false">
      <c r="D99" s="14" t="s">
        <v>52</v>
      </c>
      <c r="E99" s="14" t="n">
        <v>-52.8</v>
      </c>
      <c r="F99" s="14" t="n">
        <f aca="false">E99/4.184</f>
        <v>-12.6195028680688</v>
      </c>
    </row>
    <row r="100" customFormat="false" ht="16" hidden="false" customHeight="false" outlineLevel="0" collapsed="false">
      <c r="D100" s="14" t="s">
        <v>378</v>
      </c>
      <c r="E100" s="14" t="n">
        <v>-34.8</v>
      </c>
      <c r="F100" s="14" t="n">
        <f aca="false">E100/4.184</f>
        <v>-8.31739961759082</v>
      </c>
    </row>
    <row r="101" customFormat="false" ht="16" hidden="false" customHeight="false" outlineLevel="0" collapsed="false">
      <c r="D101" s="14" t="s">
        <v>379</v>
      </c>
      <c r="E101" s="14" t="n">
        <v>-53.3</v>
      </c>
      <c r="F101" s="14" t="n">
        <f aca="false">E101/4.184</f>
        <v>-12.7390057361377</v>
      </c>
    </row>
    <row r="102" customFormat="false" ht="16" hidden="false" customHeight="false" outlineLevel="0" collapsed="false">
      <c r="D102" s="14" t="s">
        <v>381</v>
      </c>
      <c r="E102" s="14" t="n">
        <v>-56.5</v>
      </c>
      <c r="F102" s="14" t="n">
        <f aca="false">E102/4.184</f>
        <v>-13.5038240917782</v>
      </c>
    </row>
    <row r="103" customFormat="false" ht="16" hidden="false" customHeight="false" outlineLevel="0" collapsed="false">
      <c r="D103" s="14" t="s">
        <v>384</v>
      </c>
      <c r="E103" s="14" t="n">
        <v>-42.1</v>
      </c>
      <c r="F103" s="14" t="n">
        <f aca="false">E103/4.184</f>
        <v>-10.0621414913958</v>
      </c>
    </row>
    <row r="104" customFormat="false" ht="16" hidden="false" customHeight="false" outlineLevel="0" collapsed="false">
      <c r="D104" s="14" t="s">
        <v>18</v>
      </c>
      <c r="E104" s="14" t="n">
        <v>-28.1</v>
      </c>
      <c r="F104" s="14" t="n">
        <f aca="false">E104/4.184</f>
        <v>-6.71606118546845</v>
      </c>
    </row>
    <row r="105" customFormat="false" ht="16" hidden="false" customHeight="false" outlineLevel="0" collapsed="false">
      <c r="D105" s="14" t="s">
        <v>386</v>
      </c>
      <c r="E105" s="14" t="n">
        <v>-48.5</v>
      </c>
      <c r="F105" s="14" t="n">
        <f aca="false">E105/4.184</f>
        <v>-11.5917782026769</v>
      </c>
    </row>
    <row r="106" customFormat="false" ht="16" hidden="false" customHeight="false" outlineLevel="0" collapsed="false">
      <c r="D106" s="230" t="s">
        <v>388</v>
      </c>
      <c r="E106" s="14" t="n">
        <v>-66.94</v>
      </c>
      <c r="F106" s="14" t="n">
        <f aca="false">E106/4.184</f>
        <v>-15.9990439770554</v>
      </c>
    </row>
    <row r="107" customFormat="false" ht="16" hidden="false" customHeight="false" outlineLevel="0" collapsed="false">
      <c r="D107" s="14" t="s">
        <v>391</v>
      </c>
      <c r="E107" s="14" t="n">
        <v>-47.2</v>
      </c>
      <c r="F107" s="14" t="n">
        <f aca="false">E107/4.184</f>
        <v>-11.2810707456979</v>
      </c>
    </row>
    <row r="108" customFormat="false" ht="16" hidden="false" customHeight="false" outlineLevel="0" collapsed="false">
      <c r="D108" s="14" t="s">
        <v>393</v>
      </c>
      <c r="E108" s="14" t="n">
        <v>-33.5</v>
      </c>
      <c r="F108" s="14" t="n">
        <f aca="false">E108/4.184</f>
        <v>-8.00669216061185</v>
      </c>
    </row>
    <row r="109" customFormat="false" ht="16" hidden="false" customHeight="false" outlineLevel="0" collapsed="false">
      <c r="D109" s="14" t="s">
        <v>394</v>
      </c>
      <c r="E109" s="14" t="n">
        <v>-29.5</v>
      </c>
      <c r="F109" s="14" t="n">
        <f aca="false">E109/4.184</f>
        <v>-7.05066921606119</v>
      </c>
    </row>
    <row r="110" customFormat="false" ht="16" hidden="false" customHeight="false" outlineLevel="0" collapsed="false">
      <c r="D110" s="14" t="s">
        <v>57</v>
      </c>
      <c r="E110" s="14" t="n">
        <v>-23.8</v>
      </c>
      <c r="F110" s="14" t="n">
        <f aca="false">E110/4.184</f>
        <v>-5.68833652007648</v>
      </c>
    </row>
    <row r="111" customFormat="false" ht="16" hidden="false" customHeight="false" outlineLevel="0" collapsed="false">
      <c r="D111" s="14" t="s">
        <v>22</v>
      </c>
      <c r="E111" s="14" t="n">
        <v>-61.9</v>
      </c>
      <c r="F111" s="14" t="n">
        <f aca="false">E111/4.184</f>
        <v>-14.7944550669216</v>
      </c>
    </row>
    <row r="112" customFormat="false" ht="16" hidden="false" customHeight="false" outlineLevel="0" collapsed="false">
      <c r="D112" s="14" t="s">
        <v>60</v>
      </c>
      <c r="E112" s="14" t="n">
        <v>-24.8</v>
      </c>
      <c r="F112" s="14" t="n">
        <f aca="false">E112/4.184</f>
        <v>-5.92734225621415</v>
      </c>
    </row>
    <row r="113" customFormat="false" ht="16" hidden="false" customHeight="false" outlineLevel="0" collapsed="false">
      <c r="D113" s="14" t="s">
        <v>66</v>
      </c>
      <c r="E113" s="14" t="n">
        <v>-59.5</v>
      </c>
      <c r="F113" s="14" t="n">
        <f aca="false">E113/4.184</f>
        <v>-14.2208413001912</v>
      </c>
    </row>
    <row r="114" customFormat="false" ht="16" hidden="false" customHeight="false" outlineLevel="0" collapsed="false">
      <c r="D114" s="14" t="s">
        <v>68</v>
      </c>
      <c r="E114" s="14" t="n">
        <v>-41.9</v>
      </c>
      <c r="F114" s="14" t="n">
        <f aca="false">E114/4.184</f>
        <v>-10.0143403441683</v>
      </c>
    </row>
    <row r="115" customFormat="false" ht="16" hidden="false" customHeight="false" outlineLevel="0" collapsed="false">
      <c r="D115" s="14" t="s">
        <v>486</v>
      </c>
      <c r="E115" s="14" t="n">
        <v>-52.7</v>
      </c>
      <c r="F115" s="14" t="n">
        <f aca="false">E115/4.184</f>
        <v>-12.5956022944551</v>
      </c>
    </row>
    <row r="116" customFormat="false" ht="16" hidden="false" customHeight="false" outlineLevel="0" collapsed="false">
      <c r="D116" s="14" t="s">
        <v>102</v>
      </c>
      <c r="E116" s="14" t="n">
        <v>-59.2</v>
      </c>
      <c r="F116" s="14" t="n">
        <f aca="false">E116/4.184</f>
        <v>-14.1491395793499</v>
      </c>
    </row>
    <row r="117" customFormat="false" ht="16" hidden="false" customHeight="false" outlineLevel="0" collapsed="false">
      <c r="D117" s="14" t="s">
        <v>192</v>
      </c>
      <c r="E117" s="14" t="n">
        <v>-38.5</v>
      </c>
      <c r="F117" s="14" t="n">
        <f aca="false">E117/4.184</f>
        <v>-9.20172084130019</v>
      </c>
    </row>
    <row r="118" customFormat="false" ht="16" hidden="false" customHeight="false" outlineLevel="0" collapsed="false">
      <c r="D118" s="230" t="s">
        <v>396</v>
      </c>
      <c r="E118" s="14" t="n">
        <v>-42.1</v>
      </c>
      <c r="F118" s="14" t="n">
        <f aca="false">E118/4.184</f>
        <v>-10.0621414913958</v>
      </c>
    </row>
    <row r="119" customFormat="false" ht="16" hidden="false" customHeight="false" outlineLevel="0" collapsed="false">
      <c r="D119" s="14" t="s">
        <v>398</v>
      </c>
      <c r="E119" s="14" t="n">
        <v>-30.6</v>
      </c>
      <c r="F119" s="14" t="n">
        <f aca="false">E119/4.184</f>
        <v>-7.31357552581262</v>
      </c>
    </row>
    <row r="120" customFormat="false" ht="16" hidden="false" customHeight="false" outlineLevel="0" collapsed="false">
      <c r="D120" s="14" t="s">
        <v>399</v>
      </c>
      <c r="E120" s="14" t="n">
        <v>-22</v>
      </c>
      <c r="F120" s="14" t="n">
        <f aca="false">E120/4.184</f>
        <v>-5.25812619502868</v>
      </c>
    </row>
    <row r="121" customFormat="false" ht="16" hidden="false" customHeight="false" outlineLevel="0" collapsed="false">
      <c r="D121" s="14" t="s">
        <v>76</v>
      </c>
      <c r="E121" s="14" t="n">
        <v>-20.2</v>
      </c>
      <c r="F121" s="14" t="n">
        <f aca="false">E121/4.184</f>
        <v>-4.82791586998088</v>
      </c>
    </row>
    <row r="122" customFormat="false" ht="16" hidden="false" customHeight="false" outlineLevel="0" collapsed="false">
      <c r="D122" s="14" t="s">
        <v>400</v>
      </c>
      <c r="E122" s="14" t="n">
        <v>-38.3</v>
      </c>
      <c r="F122" s="14" t="n">
        <f aca="false">E122/4.184</f>
        <v>-9.15391969407266</v>
      </c>
    </row>
    <row r="123" customFormat="false" ht="16" hidden="false" customHeight="false" outlineLevel="0" collapsed="false">
      <c r="D123" s="14" t="s">
        <v>24</v>
      </c>
      <c r="E123" s="14" t="n">
        <v>-74.6</v>
      </c>
      <c r="F123" s="14" t="n">
        <f aca="false">E123/4.184</f>
        <v>-17.82982791587</v>
      </c>
    </row>
    <row r="124" customFormat="false" ht="16" hidden="false" customHeight="false" outlineLevel="0" collapsed="false">
      <c r="D124" s="14" t="s">
        <v>25</v>
      </c>
      <c r="E124" s="14" t="n">
        <v>-30</v>
      </c>
      <c r="F124" s="14" t="n">
        <f aca="false">E124/4.184</f>
        <v>-7.17017208413002</v>
      </c>
    </row>
    <row r="125" customFormat="false" ht="16" hidden="false" customHeight="false" outlineLevel="0" collapsed="false">
      <c r="D125" s="14" t="s">
        <v>26</v>
      </c>
      <c r="E125" s="14" t="n">
        <v>-70.7</v>
      </c>
      <c r="F125" s="14" t="n">
        <f aca="false">E125/4.184</f>
        <v>-16.8977055449331</v>
      </c>
    </row>
    <row r="126" customFormat="false" ht="16" hidden="false" customHeight="false" outlineLevel="0" collapsed="false">
      <c r="D126" s="14" t="s">
        <v>402</v>
      </c>
      <c r="E126" s="14" t="n">
        <v>-49.8</v>
      </c>
      <c r="F126" s="14" t="n">
        <f aca="false">E126/4.184</f>
        <v>-11.9024856596558</v>
      </c>
    </row>
    <row r="127" customFormat="false" ht="16" hidden="false" customHeight="false" outlineLevel="0" collapsed="false">
      <c r="D127" s="14" t="s">
        <v>185</v>
      </c>
      <c r="E127" s="14" t="n">
        <v>-27.3</v>
      </c>
      <c r="F127" s="14" t="n">
        <f aca="false">E127/4.184</f>
        <v>-6.52485659655832</v>
      </c>
    </row>
    <row r="128" customFormat="false" ht="16" hidden="false" customHeight="false" outlineLevel="0" collapsed="false">
      <c r="D128" s="14" t="s">
        <v>182</v>
      </c>
      <c r="E128" s="14" t="n">
        <v>-30.33</v>
      </c>
      <c r="F128" s="14" t="n">
        <f aca="false">E128/4.184</f>
        <v>-7.24904397705545</v>
      </c>
    </row>
    <row r="129" customFormat="false" ht="16" hidden="false" customHeight="false" outlineLevel="0" collapsed="false">
      <c r="D129" s="14" t="s">
        <v>28</v>
      </c>
      <c r="E129" s="14" t="n">
        <v>-58.5</v>
      </c>
      <c r="F129" s="14" t="n">
        <f aca="false">E129/4.184</f>
        <v>-13.9818355640535</v>
      </c>
    </row>
    <row r="130" customFormat="false" ht="16" hidden="false" customHeight="false" outlineLevel="0" collapsed="false">
      <c r="D130" s="14" t="s">
        <v>403</v>
      </c>
      <c r="E130" s="14" t="n">
        <v>-44.3</v>
      </c>
      <c r="F130" s="14" t="n">
        <f aca="false">E130/4.184</f>
        <v>-10.5879541108987</v>
      </c>
    </row>
    <row r="131" customFormat="false" ht="16" hidden="false" customHeight="false" outlineLevel="0" collapsed="false">
      <c r="D131" s="14" t="s">
        <v>30</v>
      </c>
      <c r="E131" s="14" t="n">
        <v>-15.4</v>
      </c>
      <c r="F131" s="14" t="n">
        <f aca="false">E131/4.184</f>
        <v>-3.68068833652008</v>
      </c>
    </row>
    <row r="132" customFormat="false" ht="16" hidden="false" customHeight="false" outlineLevel="0" collapsed="false">
      <c r="D132" s="230" t="s">
        <v>416</v>
      </c>
      <c r="E132" s="14" t="n">
        <v>-51.7</v>
      </c>
      <c r="F132" s="14" t="n">
        <f aca="false">E132/4.184</f>
        <v>-12.3565965583174</v>
      </c>
    </row>
    <row r="133" customFormat="false" ht="16" hidden="false" customHeight="false" outlineLevel="0" collapsed="false">
      <c r="D133" s="230" t="s">
        <v>408</v>
      </c>
      <c r="E133" s="14" t="n">
        <v>-49.9</v>
      </c>
      <c r="F133" s="14" t="n">
        <f aca="false">E133/4.184</f>
        <v>-11.9263862332696</v>
      </c>
    </row>
    <row r="134" customFormat="false" ht="16" hidden="false" customHeight="false" outlineLevel="0" collapsed="false">
      <c r="D134" s="14" t="s">
        <v>409</v>
      </c>
      <c r="E134" s="14" t="n">
        <v>-33</v>
      </c>
      <c r="F134" s="14" t="n">
        <f aca="false">E134/4.184</f>
        <v>-7.88718929254302</v>
      </c>
    </row>
    <row r="135" customFormat="false" ht="16" hidden="false" customHeight="false" outlineLevel="0" collapsed="false">
      <c r="D135" s="230" t="s">
        <v>407</v>
      </c>
      <c r="E135" s="14" t="n">
        <v>-55.8</v>
      </c>
      <c r="F135" s="14" t="n">
        <f aca="false">E135/4.184</f>
        <v>-13.3365200764818</v>
      </c>
    </row>
    <row r="136" customFormat="false" ht="16" hidden="false" customHeight="false" outlineLevel="0" collapsed="false">
      <c r="D136" s="230" t="s">
        <v>82</v>
      </c>
      <c r="E136" s="14" t="n">
        <v>-59.3</v>
      </c>
      <c r="F136" s="14" t="n">
        <f aca="false">E136/4.184</f>
        <v>-14.1730401529637</v>
      </c>
    </row>
    <row r="137" customFormat="false" ht="16" hidden="false" customHeight="false" outlineLevel="0" collapsed="false">
      <c r="D137" s="14" t="s">
        <v>410</v>
      </c>
      <c r="E137" s="14" t="n">
        <v>-30.3</v>
      </c>
      <c r="F137" s="14" t="n">
        <f aca="false">E137/4.184</f>
        <v>-7.24187380497132</v>
      </c>
    </row>
    <row r="138" customFormat="false" ht="16" hidden="false" customHeight="false" outlineLevel="0" collapsed="false">
      <c r="D138" s="14" t="s">
        <v>412</v>
      </c>
      <c r="E138" s="14" t="n">
        <v>-45.3</v>
      </c>
      <c r="F138" s="14" t="n">
        <f aca="false">E138/4.184</f>
        <v>-10.8269598470363</v>
      </c>
    </row>
    <row r="139" customFormat="false" ht="16" hidden="false" customHeight="false" outlineLevel="0" collapsed="false">
      <c r="D139" s="14" t="s">
        <v>84</v>
      </c>
      <c r="E139" s="14" t="n">
        <v>-64.3</v>
      </c>
      <c r="F139" s="14" t="n">
        <f aca="false">E139/4.184</f>
        <v>-15.368068833652</v>
      </c>
    </row>
    <row r="140" customFormat="false" ht="16" hidden="false" customHeight="false" outlineLevel="0" collapsed="false">
      <c r="D140" s="14" t="s">
        <v>35</v>
      </c>
      <c r="E140" s="14" t="n">
        <v>-40.2</v>
      </c>
      <c r="F140" s="14" t="n">
        <f aca="false">E140/4.184</f>
        <v>-9.60803059273423</v>
      </c>
    </row>
    <row r="141" customFormat="false" ht="16" hidden="false" customHeight="false" outlineLevel="0" collapsed="false">
      <c r="D141" s="14" t="s">
        <v>415</v>
      </c>
      <c r="E141" s="14" t="n">
        <v>-41.6</v>
      </c>
      <c r="F141" s="14" t="n">
        <f aca="false">E141/4.184</f>
        <v>-9.94263862332696</v>
      </c>
    </row>
    <row r="142" customFormat="false" ht="16" hidden="false" customHeight="false" outlineLevel="0" collapsed="false">
      <c r="D142" s="14" t="s">
        <v>418</v>
      </c>
      <c r="E142" s="14" t="n">
        <v>-34</v>
      </c>
      <c r="F142" s="14" t="n">
        <f aca="false">E142/4.184</f>
        <v>-8.12619502868069</v>
      </c>
    </row>
    <row r="143" customFormat="false" ht="16" hidden="false" customHeight="false" outlineLevel="0" collapsed="false">
      <c r="D143" s="14" t="s">
        <v>86</v>
      </c>
      <c r="E143" s="14" t="n">
        <v>-71.9</v>
      </c>
      <c r="F143" s="14" t="n">
        <f aca="false">E143/4.184</f>
        <v>-17.1845124282983</v>
      </c>
    </row>
    <row r="144" customFormat="false" ht="16" hidden="false" customHeight="false" outlineLevel="0" collapsed="false">
      <c r="D144" s="14" t="s">
        <v>87</v>
      </c>
      <c r="E144" s="14" t="n">
        <v>-53.09</v>
      </c>
      <c r="F144" s="14" t="n">
        <f aca="false">E144/4.184</f>
        <v>-12.6888145315488</v>
      </c>
    </row>
    <row r="145" customFormat="false" ht="16" hidden="false" customHeight="false" outlineLevel="0" collapsed="false">
      <c r="D145" s="14" t="s">
        <v>39</v>
      </c>
      <c r="E145" s="14" t="n">
        <v>-31.5</v>
      </c>
      <c r="F145" s="14" t="n">
        <f aca="false">E145/4.184</f>
        <v>-7.52868068833652</v>
      </c>
    </row>
    <row r="146" customFormat="false" ht="16" hidden="false" customHeight="false" outlineLevel="0" collapsed="false">
      <c r="D146" s="230" t="s">
        <v>32</v>
      </c>
      <c r="E146" s="14" t="n">
        <v>-47.6</v>
      </c>
      <c r="F146" s="14" t="n">
        <f aca="false">E146/4.184</f>
        <v>-11.376673040153</v>
      </c>
    </row>
    <row r="147" customFormat="false" ht="16" hidden="false" customHeight="false" outlineLevel="0" collapsed="false">
      <c r="D147" s="14" t="s">
        <v>83</v>
      </c>
      <c r="E147" s="14" t="n">
        <v>-65.2</v>
      </c>
      <c r="F147" s="14" t="n">
        <f aca="false">E147/4.184</f>
        <v>-15.5831739961759</v>
      </c>
    </row>
    <row r="148" customFormat="false" ht="16" hidden="false" customHeight="false" outlineLevel="0" collapsed="false">
      <c r="D148" s="14" t="s">
        <v>11</v>
      </c>
      <c r="E148" s="14" t="n">
        <v>-77.3</v>
      </c>
      <c r="F148" s="14" t="n">
        <f aca="false">E148/4.184</f>
        <v>-18.4751434034417</v>
      </c>
    </row>
    <row r="149" customFormat="false" ht="16" hidden="false" customHeight="false" outlineLevel="0" collapsed="false">
      <c r="D149" s="14" t="s">
        <v>41</v>
      </c>
      <c r="E149" s="14" t="n">
        <v>-17.9</v>
      </c>
      <c r="F149" s="14" t="n">
        <f aca="false">E149/4.184</f>
        <v>-4.27820267686424</v>
      </c>
    </row>
    <row r="150" customFormat="false" ht="16" hidden="false" customHeight="false" outlineLevel="0" collapsed="false">
      <c r="D150" s="14" t="s">
        <v>196</v>
      </c>
      <c r="E150" s="14" t="n">
        <v>-28.3</v>
      </c>
      <c r="F150" s="14" t="n">
        <f aca="false">E150/4.184</f>
        <v>-6.76386233269599</v>
      </c>
    </row>
    <row r="151" customFormat="false" ht="16" hidden="false" customHeight="false" outlineLevel="0" collapsed="false">
      <c r="D151" s="14" t="s">
        <v>43</v>
      </c>
      <c r="E151" s="14" t="n">
        <v>-50.6</v>
      </c>
      <c r="F151" s="14" t="n">
        <f aca="false">E151/4.184</f>
        <v>-12.093690248566</v>
      </c>
    </row>
    <row r="152" customFormat="false" ht="16" hidden="false" customHeight="false" outlineLevel="0" collapsed="false">
      <c r="D152" s="14" t="s">
        <v>45</v>
      </c>
      <c r="E152" s="14" t="n">
        <v>-13.7</v>
      </c>
      <c r="F152" s="14" t="n">
        <f aca="false">E152/4.184</f>
        <v>-3.27437858508604</v>
      </c>
    </row>
    <row r="153" customFormat="false" ht="16" hidden="false" customHeight="false" outlineLevel="0" collapsed="false">
      <c r="D153" s="14" t="s">
        <v>89</v>
      </c>
      <c r="E153" s="14" t="n">
        <v>-40.8</v>
      </c>
      <c r="F153" s="14" t="n">
        <f aca="false">E153/4.184</f>
        <v>-9.75143403441682</v>
      </c>
    </row>
    <row r="154" customFormat="false" ht="16" hidden="false" customHeight="false" outlineLevel="0" collapsed="false">
      <c r="D154" s="14" t="s">
        <v>427</v>
      </c>
      <c r="E154" s="14" t="n">
        <v>-52.7</v>
      </c>
      <c r="F154" s="14" t="n">
        <f aca="false">E154/4.184</f>
        <v>-12.5956022944551</v>
      </c>
    </row>
    <row r="155" customFormat="false" ht="16" hidden="false" customHeight="false" outlineLevel="0" collapsed="false">
      <c r="D155" s="14" t="s">
        <v>428</v>
      </c>
      <c r="E155" s="14" t="n">
        <v>-38.1</v>
      </c>
      <c r="F155" s="14" t="n">
        <f aca="false">E155/4.184</f>
        <v>-9.10611854684512</v>
      </c>
    </row>
    <row r="156" customFormat="false" ht="16" hidden="false" customHeight="false" outlineLevel="0" collapsed="false">
      <c r="D156" s="14" t="s">
        <v>429</v>
      </c>
      <c r="E156" s="14" t="n">
        <v>-60.2</v>
      </c>
      <c r="F156" s="14" t="n">
        <f aca="false">E156/4.184</f>
        <v>-14.3881453154876</v>
      </c>
    </row>
    <row r="157" customFormat="false" ht="16" hidden="false" customHeight="false" outlineLevel="0" collapsed="false">
      <c r="D157" s="14" t="s">
        <v>430</v>
      </c>
      <c r="E157" s="14" t="n">
        <v>-56.5</v>
      </c>
      <c r="F157" s="14" t="n">
        <f aca="false">E157/4.184</f>
        <v>-13.5038240917782</v>
      </c>
    </row>
    <row r="158" customFormat="false" ht="16" hidden="false" customHeight="false" outlineLevel="0" collapsed="false">
      <c r="D158" s="14" t="s">
        <v>432</v>
      </c>
      <c r="E158" s="14" t="n">
        <v>-49.5</v>
      </c>
      <c r="F158" s="14" t="n">
        <f aca="false">E158/4.184</f>
        <v>-11.8307839388145</v>
      </c>
    </row>
    <row r="159" customFormat="false" ht="16" hidden="false" customHeight="false" outlineLevel="0" collapsed="false">
      <c r="D159" s="14" t="s">
        <v>198</v>
      </c>
      <c r="E159" s="14" t="n">
        <v>-53.68</v>
      </c>
      <c r="F159" s="14" t="n">
        <f aca="false">E159/4.184</f>
        <v>-12.82982791587</v>
      </c>
    </row>
    <row r="160" customFormat="false" ht="16" hidden="false" customHeight="false" outlineLevel="0" collapsed="false">
      <c r="D160" s="14" t="s">
        <v>47</v>
      </c>
      <c r="E160" s="14" t="n">
        <v>-39.4</v>
      </c>
      <c r="F160" s="14" t="n">
        <f aca="false">E160/4.184</f>
        <v>-9.41682600382409</v>
      </c>
    </row>
    <row r="161" customFormat="false" ht="16" hidden="false" customHeight="false" outlineLevel="0" collapsed="false">
      <c r="D161" s="14" t="s">
        <v>90</v>
      </c>
      <c r="E161" s="14" t="n">
        <v>-42.7</v>
      </c>
      <c r="F161" s="14" t="n">
        <f aca="false">E161/4.184</f>
        <v>-10.2055449330784</v>
      </c>
    </row>
    <row r="162" customFormat="false" ht="16" hidden="false" customHeight="false" outlineLevel="0" collapsed="false">
      <c r="D162" s="14" t="s">
        <v>433</v>
      </c>
      <c r="E162" s="14" t="n">
        <v>-29.3</v>
      </c>
      <c r="F162" s="14" t="n">
        <f aca="false">E162/4.184</f>
        <v>-7.00286806883365</v>
      </c>
    </row>
    <row r="163" customFormat="false" ht="16" hidden="false" customHeight="false" outlineLevel="0" collapsed="false">
      <c r="D163" s="14" t="s">
        <v>91</v>
      </c>
      <c r="E163" s="14" t="n">
        <v>-16.1</v>
      </c>
      <c r="F163" s="14" t="n">
        <f aca="false">E163/4.184</f>
        <v>-3.84799235181644</v>
      </c>
    </row>
    <row r="164" customFormat="false" ht="16" hidden="false" customHeight="false" outlineLevel="0" collapsed="false">
      <c r="D164" s="14" t="s">
        <v>51</v>
      </c>
      <c r="E164" s="14" t="n">
        <v>-72.13</v>
      </c>
      <c r="F164" s="14" t="n">
        <f aca="false">E164/4.184</f>
        <v>-17.2394837476099</v>
      </c>
    </row>
    <row r="165" customFormat="false" ht="16" hidden="false" customHeight="false" outlineLevel="0" collapsed="false">
      <c r="D165" s="14" t="s">
        <v>92</v>
      </c>
      <c r="E165" s="14" t="n">
        <v>-54.9</v>
      </c>
      <c r="F165" s="14" t="n">
        <f aca="false">E165/4.184</f>
        <v>-13.1214149139579</v>
      </c>
    </row>
    <row r="166" customFormat="false" ht="16" hidden="false" customHeight="false" outlineLevel="0" collapsed="false">
      <c r="D166" s="14" t="s">
        <v>93</v>
      </c>
      <c r="E166" s="14" t="n">
        <v>-58.1</v>
      </c>
      <c r="F166" s="14" t="n">
        <f aca="false">E166/4.184</f>
        <v>-13.8862332695985</v>
      </c>
    </row>
    <row r="167" customFormat="false" ht="16" hidden="false" customHeight="false" outlineLevel="0" collapsed="false">
      <c r="D167" s="14" t="s">
        <v>438</v>
      </c>
      <c r="E167" s="14" t="n">
        <v>-56.6</v>
      </c>
      <c r="F167" s="14" t="n">
        <f aca="false">E167/4.184</f>
        <v>-13.527724665392</v>
      </c>
    </row>
    <row r="168" customFormat="false" ht="16" hidden="false" customHeight="false" outlineLevel="0" collapsed="false">
      <c r="D168" s="14" t="s">
        <v>144</v>
      </c>
      <c r="E168" s="14" t="n">
        <v>-34</v>
      </c>
      <c r="F168" s="14" t="n">
        <f aca="false">E168/4.184</f>
        <v>-8.12619502868069</v>
      </c>
    </row>
    <row r="169" customFormat="false" ht="16" hidden="false" customHeight="false" outlineLevel="0" collapsed="false">
      <c r="D169" s="14" t="s">
        <v>94</v>
      </c>
      <c r="E169" s="14" t="n">
        <v>-17.4</v>
      </c>
      <c r="F169" s="14" t="n">
        <f aca="false">E169/4.184</f>
        <v>-4.15869980879541</v>
      </c>
    </row>
    <row r="170" customFormat="false" ht="16" hidden="false" customHeight="false" outlineLevel="0" collapsed="false">
      <c r="D170" s="14" t="s">
        <v>53</v>
      </c>
      <c r="E170" s="14" t="n">
        <v>-67.4</v>
      </c>
      <c r="F170" s="14" t="n">
        <f aca="false">E170/4.184</f>
        <v>-16.1089866156788</v>
      </c>
    </row>
    <row r="171" customFormat="false" ht="16" hidden="false" customHeight="false" outlineLevel="0" collapsed="false">
      <c r="D171" s="14" t="s">
        <v>201</v>
      </c>
      <c r="E171" s="14" t="n">
        <v>-48.9</v>
      </c>
      <c r="F171" s="14" t="n">
        <f aca="false">E171/4.184</f>
        <v>-11.6873804971319</v>
      </c>
    </row>
    <row r="172" customFormat="false" ht="16" hidden="false" customHeight="false" outlineLevel="0" collapsed="false">
      <c r="D172" s="14" t="s">
        <v>55</v>
      </c>
      <c r="E172" s="14" t="n">
        <v>-69.6</v>
      </c>
      <c r="F172" s="14" t="n">
        <f aca="false">E172/4.184</f>
        <v>-16.6347992351816</v>
      </c>
    </row>
    <row r="173" customFormat="false" ht="16" hidden="false" customHeight="false" outlineLevel="0" collapsed="false">
      <c r="D173" s="14" t="s">
        <v>441</v>
      </c>
      <c r="E173" s="14" t="n">
        <v>-55.2</v>
      </c>
      <c r="F173" s="14" t="n">
        <f aca="false">E173/4.184</f>
        <v>-13.1931166347992</v>
      </c>
    </row>
    <row r="174" customFormat="false" ht="16" hidden="false" customHeight="false" outlineLevel="0" collapsed="false">
      <c r="D174" s="14" t="s">
        <v>62</v>
      </c>
      <c r="E174" s="14" t="n">
        <v>-31.9</v>
      </c>
      <c r="F174" s="14" t="n">
        <f aca="false">E174/4.184</f>
        <v>-7.62428298279159</v>
      </c>
    </row>
    <row r="175" customFormat="false" ht="16" hidden="false" customHeight="false" outlineLevel="0" collapsed="false">
      <c r="D175" s="14" t="s">
        <v>489</v>
      </c>
      <c r="E175" s="14" t="n">
        <v>-60.8</v>
      </c>
      <c r="F175" s="14" t="n">
        <f aca="false">E175/4.184</f>
        <v>-14.5315487571702</v>
      </c>
    </row>
    <row r="176" customFormat="false" ht="16" hidden="false" customHeight="false" outlineLevel="0" collapsed="false">
      <c r="D176" s="14" t="s">
        <v>103</v>
      </c>
      <c r="E176" s="14" t="n">
        <v>-65.93</v>
      </c>
      <c r="F176" s="14" t="n">
        <f aca="false">E176/4.184</f>
        <v>-15.7576481835564</v>
      </c>
    </row>
    <row r="177" customFormat="false" ht="16" hidden="false" customHeight="false" outlineLevel="0" collapsed="false">
      <c r="D177" s="14" t="s">
        <v>194</v>
      </c>
      <c r="E177" s="14" t="n">
        <v>-52.72</v>
      </c>
      <c r="F177" s="14" t="n">
        <f aca="false">E177/4.184</f>
        <v>-12.6003824091778</v>
      </c>
    </row>
    <row r="178" customFormat="false" ht="16" hidden="false" customHeight="false" outlineLevel="0" collapsed="false">
      <c r="D178" s="14" t="s">
        <v>444</v>
      </c>
      <c r="E178" s="14" t="n">
        <v>-18</v>
      </c>
      <c r="F178" s="14" t="n">
        <f aca="false">E178/4.184</f>
        <v>-4.30210325047801</v>
      </c>
    </row>
    <row r="179" customFormat="false" ht="16" hidden="false" customHeight="false" outlineLevel="0" collapsed="false">
      <c r="D179" s="14" t="s">
        <v>447</v>
      </c>
      <c r="E179" s="14" t="n">
        <v>-31.7</v>
      </c>
      <c r="F179" s="14" t="n">
        <f aca="false">E179/4.184</f>
        <v>-7.57648183556405</v>
      </c>
    </row>
    <row r="180" customFormat="false" ht="16" hidden="false" customHeight="false" outlineLevel="0" collapsed="false">
      <c r="D180" s="14" t="s">
        <v>96</v>
      </c>
      <c r="E180" s="14" t="n">
        <v>-28.2</v>
      </c>
      <c r="F180" s="14" t="n">
        <f aca="false">E180/4.184</f>
        <v>-6.73996175908222</v>
      </c>
    </row>
    <row r="181" customFormat="false" ht="16" hidden="false" customHeight="false" outlineLevel="0" collapsed="false">
      <c r="D181" s="230" t="s">
        <v>452</v>
      </c>
      <c r="E181" s="14" t="n">
        <v>-55.3</v>
      </c>
      <c r="F181" s="14" t="n">
        <f aca="false">E181/4.184</f>
        <v>-13.217017208413</v>
      </c>
    </row>
    <row r="182" customFormat="false" ht="16" hidden="false" customHeight="false" outlineLevel="0" collapsed="false">
      <c r="D182" s="14" t="s">
        <v>450</v>
      </c>
      <c r="E182" s="14" t="n">
        <v>-51.8</v>
      </c>
      <c r="F182" s="14" t="n">
        <f aca="false">E182/4.184</f>
        <v>-12.3804971319312</v>
      </c>
    </row>
    <row r="183" customFormat="false" ht="16" hidden="false" customHeight="false" outlineLevel="0" collapsed="false">
      <c r="D183" s="230" t="s">
        <v>454</v>
      </c>
      <c r="E183" s="14" t="n">
        <v>-40</v>
      </c>
      <c r="F183" s="14" t="n">
        <f aca="false">E183/4.184</f>
        <v>-9.56022944550669</v>
      </c>
    </row>
    <row r="184" customFormat="false" ht="16" hidden="false" customHeight="false" outlineLevel="0" collapsed="false">
      <c r="D184" s="14" t="s">
        <v>451</v>
      </c>
      <c r="E184" s="14" t="n">
        <v>-43</v>
      </c>
      <c r="F184" s="14" t="n">
        <f aca="false">E184/4.184</f>
        <v>-10.2772466539197</v>
      </c>
    </row>
    <row r="185" customFormat="false" ht="16" hidden="false" customHeight="false" outlineLevel="0" collapsed="false">
      <c r="D185" s="14" t="s">
        <v>455</v>
      </c>
      <c r="E185" s="14" t="n">
        <v>-35.3</v>
      </c>
      <c r="F185" s="14" t="n">
        <f aca="false">E185/4.184</f>
        <v>-8.43690248565965</v>
      </c>
    </row>
    <row r="186" customFormat="false" ht="16" hidden="false" customHeight="false" outlineLevel="0" collapsed="false">
      <c r="D186" s="14" t="s">
        <v>456</v>
      </c>
      <c r="E186" s="14" t="n">
        <v>-46.8</v>
      </c>
      <c r="F186" s="14" t="n">
        <f aca="false">E186/4.184</f>
        <v>-11.1854684512428</v>
      </c>
    </row>
    <row r="187" customFormat="false" ht="16" hidden="false" customHeight="false" outlineLevel="0" collapsed="false">
      <c r="D187" s="14" t="s">
        <v>457</v>
      </c>
      <c r="E187" s="14" t="n">
        <v>-43</v>
      </c>
      <c r="F187" s="14" t="n">
        <f aca="false">E187/4.184</f>
        <v>-10.2772466539197</v>
      </c>
    </row>
    <row r="188" customFormat="false" ht="16" hidden="false" customHeight="false" outlineLevel="0" collapsed="false">
      <c r="D188" s="14" t="s">
        <v>191</v>
      </c>
      <c r="E188" s="14" t="n">
        <v>-33.7</v>
      </c>
      <c r="F188" s="14" t="n">
        <f aca="false">E188/4.184</f>
        <v>-8.05449330783939</v>
      </c>
    </row>
    <row r="189" customFormat="false" ht="16" hidden="false" customHeight="false" outlineLevel="0" collapsed="false">
      <c r="D189" s="14" t="s">
        <v>97</v>
      </c>
      <c r="E189" s="14" t="n">
        <v>-38.6</v>
      </c>
      <c r="F189" s="14" t="n">
        <f aca="false">E189/4.184</f>
        <v>-9.22562141491396</v>
      </c>
    </row>
    <row r="190" customFormat="false" ht="16" hidden="false" customHeight="false" outlineLevel="0" collapsed="false">
      <c r="D190" s="14" t="s">
        <v>56</v>
      </c>
      <c r="E190" s="14" t="n">
        <v>-12</v>
      </c>
      <c r="F190" s="14" t="n">
        <f aca="false">E190/4.184</f>
        <v>-2.86806883365201</v>
      </c>
    </row>
    <row r="191" customFormat="false" ht="16" hidden="false" customHeight="false" outlineLevel="0" collapsed="false">
      <c r="D191" s="14" t="s">
        <v>141</v>
      </c>
      <c r="E191" s="14" t="n">
        <v>-25.8</v>
      </c>
      <c r="F191" s="14" t="n">
        <f aca="false">E191/4.184</f>
        <v>-6.16634799235182</v>
      </c>
    </row>
    <row r="192" customFormat="false" ht="16" hidden="false" customHeight="false" outlineLevel="0" collapsed="false">
      <c r="D192" s="14" t="s">
        <v>58</v>
      </c>
      <c r="E192" s="14" t="n">
        <v>-52</v>
      </c>
      <c r="F192" s="14" t="n">
        <f aca="false">E192/4.184</f>
        <v>-12.4282982791587</v>
      </c>
    </row>
    <row r="193" customFormat="false" ht="16" hidden="false" customHeight="false" outlineLevel="0" collapsed="false">
      <c r="D193" s="14" t="s">
        <v>460</v>
      </c>
      <c r="E193" s="14" t="n">
        <v>-30.4</v>
      </c>
      <c r="F193" s="14" t="n">
        <f aca="false">E193/4.184</f>
        <v>-7.26577437858509</v>
      </c>
    </row>
    <row r="194" customFormat="false" ht="16" hidden="false" customHeight="false" outlineLevel="0" collapsed="false">
      <c r="D194" s="14" t="s">
        <v>98</v>
      </c>
      <c r="E194" s="14" t="n">
        <v>-38.1</v>
      </c>
      <c r="F194" s="14" t="n">
        <f aca="false">E194/4.184</f>
        <v>-9.10611854684512</v>
      </c>
    </row>
    <row r="195" customFormat="false" ht="16" hidden="false" customHeight="false" outlineLevel="0" collapsed="false">
      <c r="D195" s="14" t="s">
        <v>461</v>
      </c>
      <c r="E195" s="14" t="n">
        <v>-50.25</v>
      </c>
      <c r="F195" s="14" t="n">
        <f aca="false">E195/4.184</f>
        <v>-12.0100382409178</v>
      </c>
    </row>
    <row r="196" customFormat="false" ht="16" hidden="false" customHeight="false" outlineLevel="0" collapsed="false">
      <c r="D196" s="14" t="s">
        <v>462</v>
      </c>
      <c r="E196" s="14" t="n">
        <v>-47.5</v>
      </c>
      <c r="F196" s="14" t="n">
        <f aca="false">E196/4.184</f>
        <v>-11.3527724665392</v>
      </c>
    </row>
    <row r="197" customFormat="false" ht="16" hidden="false" customHeight="false" outlineLevel="0" collapsed="false">
      <c r="D197" s="14" t="s">
        <v>470</v>
      </c>
      <c r="E197" s="14" t="n">
        <v>-32.7</v>
      </c>
      <c r="F197" s="14" t="n">
        <f aca="false">E197/4.184</f>
        <v>-7.81548757170172</v>
      </c>
    </row>
    <row r="198" customFormat="false" ht="16" hidden="false" customHeight="false" outlineLevel="0" collapsed="false">
      <c r="D198" s="14" t="s">
        <v>471</v>
      </c>
      <c r="E198" s="14" t="n">
        <v>-54.7</v>
      </c>
      <c r="F198" s="14" t="n">
        <f aca="false">E198/4.184</f>
        <v>-13.0736137667304</v>
      </c>
    </row>
    <row r="199" customFormat="false" ht="16" hidden="false" customHeight="false" outlineLevel="0" collapsed="false">
      <c r="D199" s="230" t="s">
        <v>200</v>
      </c>
      <c r="E199" s="14" t="n">
        <v>-57.6</v>
      </c>
      <c r="F199" s="14" t="n">
        <f aca="false">E199/4.184</f>
        <v>-13.7667304015296</v>
      </c>
    </row>
    <row r="200" customFormat="false" ht="16" hidden="false" customHeight="false" outlineLevel="0" collapsed="false">
      <c r="D200" s="14" t="s">
        <v>477</v>
      </c>
      <c r="E200" s="14" t="n">
        <v>-50.4</v>
      </c>
      <c r="F200" s="14" t="n">
        <f aca="false">E200/4.184</f>
        <v>-12.0458891013384</v>
      </c>
    </row>
    <row r="201" customFormat="false" ht="16" hidden="false" customHeight="false" outlineLevel="0" collapsed="false">
      <c r="D201" s="14" t="s">
        <v>478</v>
      </c>
      <c r="E201" s="14" t="n">
        <v>-44.5</v>
      </c>
      <c r="F201" s="14" t="n">
        <f aca="false">E201/4.184</f>
        <v>-10.6357552581262</v>
      </c>
    </row>
    <row r="202" customFormat="false" ht="16" hidden="false" customHeight="false" outlineLevel="0" collapsed="false">
      <c r="D202" s="14" t="s">
        <v>479</v>
      </c>
      <c r="E202" s="14" t="n">
        <v>-38</v>
      </c>
      <c r="F202" s="14" t="n">
        <f aca="false">E202/4.184</f>
        <v>-9.08221797323136</v>
      </c>
    </row>
    <row r="203" customFormat="false" ht="16" hidden="false" customHeight="false" outlineLevel="0" collapsed="false">
      <c r="D203" s="230" t="s">
        <v>481</v>
      </c>
      <c r="E203" s="14" t="n">
        <v>-48.7</v>
      </c>
      <c r="F203" s="14" t="n">
        <f aca="false">E203/4.184</f>
        <v>-11.6395793499044</v>
      </c>
    </row>
    <row r="204" customFormat="false" ht="16" hidden="false" customHeight="false" outlineLevel="0" collapsed="false">
      <c r="D204" s="14" t="s">
        <v>99</v>
      </c>
      <c r="E204" s="14" t="n">
        <v>-45.27</v>
      </c>
      <c r="F204" s="14" t="n">
        <f aca="false">E204/4.184</f>
        <v>-10.8197896749522</v>
      </c>
    </row>
    <row r="205" customFormat="false" ht="16" hidden="false" customHeight="false" outlineLevel="0" collapsed="false">
      <c r="D205" s="14" t="s">
        <v>100</v>
      </c>
      <c r="E205" s="14" t="n">
        <v>-69.5</v>
      </c>
      <c r="F205" s="14" t="n">
        <f aca="false">E205/4.184</f>
        <v>-16.6108986615679</v>
      </c>
    </row>
    <row r="206" customFormat="false" ht="16" hidden="false" customHeight="false" outlineLevel="0" collapsed="false">
      <c r="D206" s="14" t="s">
        <v>1307</v>
      </c>
      <c r="E206" s="14" t="n">
        <v>-68.7</v>
      </c>
      <c r="F206" s="14" t="n">
        <f aca="false">E206/4.184</f>
        <v>-16.4196940726577</v>
      </c>
    </row>
    <row r="207" customFormat="false" ht="16" hidden="false" customHeight="false" outlineLevel="0" collapsed="false">
      <c r="D207" s="14" t="s">
        <v>1308</v>
      </c>
      <c r="E207" s="14" t="n">
        <v>-65.77</v>
      </c>
      <c r="F207" s="14" t="n">
        <f aca="false">E207/4.184</f>
        <v>-15.7194072657744</v>
      </c>
    </row>
    <row r="208" customFormat="false" ht="16" hidden="false" customHeight="false" outlineLevel="0" collapsed="false">
      <c r="D208" s="14" t="s">
        <v>1309</v>
      </c>
      <c r="E208" s="14" t="n">
        <v>-49.6</v>
      </c>
      <c r="F208" s="14" t="n">
        <f aca="false">E208/4.184</f>
        <v>-11.8546845124283</v>
      </c>
    </row>
    <row r="209" customFormat="false" ht="16" hidden="false" customHeight="false" outlineLevel="0" collapsed="false">
      <c r="D209" s="14" t="s">
        <v>1310</v>
      </c>
      <c r="E209" s="14" t="n">
        <v>-62.9</v>
      </c>
      <c r="F209" s="14" t="n">
        <f aca="false">E209/4.184</f>
        <v>-15.0334608030593</v>
      </c>
    </row>
    <row r="210" customFormat="false" ht="16" hidden="false" customHeight="false" outlineLevel="0" collapsed="false">
      <c r="D210" s="14" t="s">
        <v>110</v>
      </c>
      <c r="E210" s="14" t="n">
        <v>-42.8</v>
      </c>
      <c r="F210" s="14" t="n">
        <f aca="false">E210/4.184</f>
        <v>-10.2294455066922</v>
      </c>
    </row>
    <row r="211" customFormat="false" ht="16" hidden="false" customHeight="false" outlineLevel="0" collapsed="false">
      <c r="D211" s="14" t="s">
        <v>502</v>
      </c>
      <c r="E211" s="14" t="n">
        <v>-43.8</v>
      </c>
      <c r="F211" s="14" t="n">
        <f aca="false">E211/4.184</f>
        <v>-10.4684512428298</v>
      </c>
    </row>
    <row r="212" customFormat="false" ht="16" hidden="false" customHeight="false" outlineLevel="0" collapsed="false">
      <c r="D212" s="14" t="s">
        <v>503</v>
      </c>
      <c r="E212" s="14" t="n">
        <v>-32.5</v>
      </c>
      <c r="F212" s="14" t="n">
        <f aca="false">E212/4.184</f>
        <v>-7.76768642447419</v>
      </c>
    </row>
    <row r="213" customFormat="false" ht="16" hidden="false" customHeight="false" outlineLevel="0" collapsed="false">
      <c r="D213" s="14" t="s">
        <v>213</v>
      </c>
      <c r="E213" s="14" t="n">
        <v>-35.7</v>
      </c>
      <c r="F213" s="14" t="n">
        <f aca="false">E213/4.184</f>
        <v>-8.53250478011472</v>
      </c>
    </row>
    <row r="214" customFormat="false" ht="16" hidden="false" customHeight="false" outlineLevel="0" collapsed="false">
      <c r="D214" s="14" t="s">
        <v>204</v>
      </c>
      <c r="E214" s="14" t="n">
        <v>-62.8</v>
      </c>
      <c r="F214" s="14" t="n">
        <f aca="false">E214/4.184</f>
        <v>-15.0095602294455</v>
      </c>
    </row>
    <row r="215" customFormat="false" ht="16" hidden="false" customHeight="false" outlineLevel="0" collapsed="false">
      <c r="D215" s="14" t="s">
        <v>187</v>
      </c>
      <c r="E215" s="14" t="n">
        <v>-37.7</v>
      </c>
      <c r="F215" s="14" t="n">
        <f aca="false">E215/4.184</f>
        <v>-9.01051625239006</v>
      </c>
    </row>
    <row r="216" customFormat="false" ht="16" hidden="false" customHeight="false" outlineLevel="0" collapsed="false">
      <c r="D216" s="14" t="s">
        <v>67</v>
      </c>
      <c r="E216" s="14" t="n">
        <v>-74.14</v>
      </c>
      <c r="F216" s="14" t="n">
        <f aca="false">E216/4.184</f>
        <v>-17.7198852772467</v>
      </c>
    </row>
    <row r="217" customFormat="false" ht="16" hidden="false" customHeight="false" outlineLevel="0" collapsed="false">
      <c r="D217" s="14" t="s">
        <v>513</v>
      </c>
      <c r="E217" s="14" t="n">
        <v>-58.3</v>
      </c>
      <c r="F217" s="14" t="n">
        <f aca="false">E217/4.184</f>
        <v>-13.934034416826</v>
      </c>
    </row>
    <row r="218" customFormat="false" ht="16" hidden="false" customHeight="false" outlineLevel="0" collapsed="false">
      <c r="D218" s="14" t="s">
        <v>514</v>
      </c>
      <c r="E218" s="14" t="n">
        <v>-48.8</v>
      </c>
      <c r="F218" s="14" t="n">
        <f aca="false">E218/4.184</f>
        <v>-11.6634799235182</v>
      </c>
    </row>
    <row r="219" customFormat="false" ht="16" hidden="false" customHeight="false" outlineLevel="0" collapsed="false">
      <c r="D219" s="14" t="s">
        <v>146</v>
      </c>
      <c r="E219" s="14" t="n">
        <v>-36</v>
      </c>
      <c r="F219" s="14" t="n">
        <f aca="false">E219/4.184</f>
        <v>-8.60420650095602</v>
      </c>
    </row>
    <row r="220" customFormat="false" ht="16" hidden="false" customHeight="false" outlineLevel="0" collapsed="false">
      <c r="D220" s="14" t="s">
        <v>493</v>
      </c>
      <c r="E220" s="14" t="n">
        <v>-52.3</v>
      </c>
      <c r="F220" s="14" t="n">
        <f aca="false">E220/4.184</f>
        <v>-12.5</v>
      </c>
    </row>
    <row r="221" customFormat="false" ht="16" hidden="false" customHeight="false" outlineLevel="0" collapsed="false">
      <c r="D221" s="14" t="s">
        <v>113</v>
      </c>
      <c r="E221" s="14" t="n">
        <v>-34.8</v>
      </c>
      <c r="F221" s="14" t="n">
        <f aca="false">E221/4.184</f>
        <v>-8.31739961759082</v>
      </c>
    </row>
    <row r="222" customFormat="false" ht="16" hidden="false" customHeight="false" outlineLevel="0" collapsed="false">
      <c r="D222" s="14" t="s">
        <v>69</v>
      </c>
      <c r="E222" s="14" t="n">
        <v>-61.9</v>
      </c>
      <c r="F222" s="14" t="n">
        <f aca="false">E222/4.184</f>
        <v>-14.7944550669216</v>
      </c>
    </row>
    <row r="223" customFormat="false" ht="16" hidden="false" customHeight="false" outlineLevel="0" collapsed="false">
      <c r="D223" s="14" t="s">
        <v>199</v>
      </c>
      <c r="E223" s="14" t="n">
        <v>-45.31</v>
      </c>
      <c r="F223" s="14" t="n">
        <f aca="false">E223/4.184</f>
        <v>-10.8293499043977</v>
      </c>
    </row>
    <row r="224" customFormat="false" ht="16" hidden="false" customHeight="false" outlineLevel="0" collapsed="false">
      <c r="D224" s="14" t="s">
        <v>114</v>
      </c>
      <c r="E224" s="14" t="n">
        <v>-49.45</v>
      </c>
      <c r="F224" s="14" t="n">
        <f aca="false">E224/4.184</f>
        <v>-11.8188336520076</v>
      </c>
    </row>
    <row r="225" customFormat="false" ht="16" hidden="false" customHeight="false" outlineLevel="0" collapsed="false">
      <c r="D225" s="14" t="s">
        <v>522</v>
      </c>
      <c r="E225" s="14" t="n">
        <v>-42.9</v>
      </c>
      <c r="F225" s="14" t="n">
        <f aca="false">E225/4.184</f>
        <v>-10.2533460803059</v>
      </c>
    </row>
    <row r="226" customFormat="false" ht="16" hidden="false" customHeight="false" outlineLevel="0" collapsed="false">
      <c r="D226" s="14" t="s">
        <v>63</v>
      </c>
      <c r="E226" s="14" t="n">
        <v>-28.3</v>
      </c>
      <c r="F226" s="14" t="n">
        <f aca="false">E226/4.184</f>
        <v>-6.76386233269599</v>
      </c>
    </row>
    <row r="227" customFormat="false" ht="16" hidden="false" customHeight="false" outlineLevel="0" collapsed="false">
      <c r="D227" s="14" t="s">
        <v>523</v>
      </c>
      <c r="E227" s="14" t="n">
        <v>-45.6</v>
      </c>
      <c r="F227" s="14" t="n">
        <f aca="false">E227/4.184</f>
        <v>-10.8986615678776</v>
      </c>
    </row>
    <row r="228" customFormat="false" ht="16" hidden="false" customHeight="false" outlineLevel="0" collapsed="false">
      <c r="D228" s="14" t="s">
        <v>494</v>
      </c>
      <c r="E228" s="14" t="n">
        <v>-55.34</v>
      </c>
      <c r="F228" s="14" t="n">
        <f aca="false">E228/4.184</f>
        <v>-13.2265774378585</v>
      </c>
    </row>
    <row r="229" customFormat="false" ht="16" hidden="false" customHeight="false" outlineLevel="0" collapsed="false">
      <c r="D229" s="14" t="s">
        <v>108</v>
      </c>
      <c r="E229" s="14" t="n">
        <v>-62.13</v>
      </c>
      <c r="F229" s="14" t="n">
        <f aca="false">E229/4.184</f>
        <v>-14.8494263862333</v>
      </c>
    </row>
    <row r="230" customFormat="false" ht="16" hidden="false" customHeight="false" outlineLevel="0" collapsed="false">
      <c r="D230" s="14" t="s">
        <v>193</v>
      </c>
      <c r="E230" s="14" t="n">
        <v>-49.45</v>
      </c>
      <c r="F230" s="14" t="n">
        <f aca="false">E230/4.184</f>
        <v>-11.8188336520076</v>
      </c>
    </row>
    <row r="231" customFormat="false" ht="16" hidden="false" customHeight="false" outlineLevel="0" collapsed="false">
      <c r="D231" s="14" t="s">
        <v>117</v>
      </c>
      <c r="E231" s="14" t="n">
        <v>-57.7</v>
      </c>
      <c r="F231" s="14" t="n">
        <f aca="false">E231/4.184</f>
        <v>-13.7906309751434</v>
      </c>
    </row>
    <row r="232" customFormat="false" ht="16" hidden="false" customHeight="false" outlineLevel="0" collapsed="false">
      <c r="D232" s="230" t="s">
        <v>382</v>
      </c>
      <c r="E232" s="14" t="n">
        <v>-41.42</v>
      </c>
      <c r="F232" s="14" t="n">
        <f aca="false">E232/4.184</f>
        <v>-9.89961759082218</v>
      </c>
    </row>
    <row r="233" customFormat="false" ht="16" hidden="false" customHeight="false" outlineLevel="0" collapsed="false">
      <c r="D233" s="14" t="s">
        <v>119</v>
      </c>
      <c r="E233" s="14" t="n">
        <v>-65.41</v>
      </c>
      <c r="F233" s="14" t="n">
        <f aca="false">E233/4.184</f>
        <v>-15.6333652007648</v>
      </c>
    </row>
    <row r="234" customFormat="false" ht="16" hidden="false" customHeight="false" outlineLevel="0" collapsed="false">
      <c r="D234" s="14" t="s">
        <v>75</v>
      </c>
      <c r="E234" s="14" t="n">
        <v>-59.9</v>
      </c>
      <c r="F234" s="14" t="n">
        <f aca="false">E234/4.184</f>
        <v>-14.3164435946463</v>
      </c>
    </row>
    <row r="235" customFormat="false" ht="16" hidden="false" customHeight="false" outlineLevel="0" collapsed="false">
      <c r="D235" s="14" t="s">
        <v>77</v>
      </c>
      <c r="E235" s="14" t="n">
        <v>-58.2</v>
      </c>
      <c r="F235" s="14" t="n">
        <f aca="false">E235/4.184</f>
        <v>-13.9101338432122</v>
      </c>
    </row>
    <row r="236" customFormat="false" ht="16" hidden="false" customHeight="false" outlineLevel="0" collapsed="false">
      <c r="D236" s="14" t="s">
        <v>78</v>
      </c>
      <c r="E236" s="14" t="n">
        <v>-20.4</v>
      </c>
      <c r="F236" s="14" t="n">
        <f aca="false">E236/4.184</f>
        <v>-4.87571701720841</v>
      </c>
    </row>
    <row r="237" customFormat="false" ht="16" hidden="false" customHeight="false" outlineLevel="0" collapsed="false">
      <c r="D237" s="14" t="s">
        <v>120</v>
      </c>
      <c r="E237" s="14" t="n">
        <v>-56.5</v>
      </c>
      <c r="F237" s="14" t="n">
        <f aca="false">E237/4.184</f>
        <v>-13.5038240917782</v>
      </c>
    </row>
    <row r="238" customFormat="false" ht="16" hidden="false" customHeight="false" outlineLevel="0" collapsed="false">
      <c r="D238" s="14" t="s">
        <v>121</v>
      </c>
      <c r="E238" s="14" t="n">
        <v>-39.7</v>
      </c>
      <c r="F238" s="14" t="n">
        <f aca="false">E238/4.184</f>
        <v>-9.48852772466539</v>
      </c>
    </row>
    <row r="239" customFormat="false" ht="16" hidden="false" customHeight="false" outlineLevel="0" collapsed="false">
      <c r="D239" s="14" t="s">
        <v>79</v>
      </c>
      <c r="E239" s="14" t="n">
        <v>-21.6</v>
      </c>
      <c r="F239" s="14" t="n">
        <f aca="false">E239/4.184</f>
        <v>-5.16252390057361</v>
      </c>
    </row>
    <row r="240" customFormat="false" ht="16" hidden="false" customHeight="false" outlineLevel="0" collapsed="false">
      <c r="D240" s="14" t="s">
        <v>497</v>
      </c>
      <c r="E240" s="14" t="n">
        <v>-48.7</v>
      </c>
      <c r="F240" s="14" t="n">
        <f aca="false">E240/4.184</f>
        <v>-11.6395793499044</v>
      </c>
    </row>
    <row r="241" customFormat="false" ht="16" hidden="false" customHeight="false" outlineLevel="0" collapsed="false">
      <c r="D241" s="14" t="s">
        <v>499</v>
      </c>
      <c r="E241" s="14" t="n">
        <v>-40.51</v>
      </c>
      <c r="F241" s="14" t="n">
        <f aca="false">E241/4.184</f>
        <v>-9.6821223709369</v>
      </c>
    </row>
    <row r="242" customFormat="false" ht="16" hidden="false" customHeight="false" outlineLevel="0" collapsed="false">
      <c r="D242" s="14" t="s">
        <v>500</v>
      </c>
      <c r="E242" s="14" t="n">
        <v>-51.2</v>
      </c>
      <c r="F242" s="14" t="n">
        <f aca="false">E242/4.184</f>
        <v>-12.2370936902486</v>
      </c>
    </row>
    <row r="243" customFormat="false" ht="16" hidden="false" customHeight="false" outlineLevel="0" collapsed="false">
      <c r="D243" s="14" t="s">
        <v>109</v>
      </c>
      <c r="E243" s="14" t="n">
        <v>-55.98</v>
      </c>
      <c r="F243" s="14" t="n">
        <f aca="false">E243/4.184</f>
        <v>-13.3795411089866</v>
      </c>
    </row>
    <row r="244" customFormat="false" ht="16" hidden="false" customHeight="false" outlineLevel="0" collapsed="false">
      <c r="D244" s="14" t="s">
        <v>65</v>
      </c>
      <c r="E244" s="14" t="n">
        <v>-36.4</v>
      </c>
      <c r="F244" s="14" t="n">
        <f aca="false">E244/4.184</f>
        <v>-8.69980879541109</v>
      </c>
    </row>
    <row r="245" customFormat="false" ht="16" hidden="false" customHeight="false" outlineLevel="0" collapsed="false">
      <c r="D245" s="14" t="s">
        <v>122</v>
      </c>
      <c r="E245" s="14" t="n">
        <v>-15.6</v>
      </c>
      <c r="F245" s="14" t="n">
        <f aca="false">E245/4.184</f>
        <v>-3.72848948374761</v>
      </c>
    </row>
    <row r="246" customFormat="false" ht="16" hidden="false" customHeight="false" outlineLevel="0" collapsed="false">
      <c r="D246" s="14" t="s">
        <v>124</v>
      </c>
      <c r="E246" s="14" t="n">
        <v>-42.1</v>
      </c>
      <c r="F246" s="14" t="n">
        <f aca="false">E246/4.184</f>
        <v>-10.0621414913958</v>
      </c>
    </row>
    <row r="247" customFormat="false" ht="16" hidden="false" customHeight="false" outlineLevel="0" collapsed="false">
      <c r="D247" s="14" t="s">
        <v>126</v>
      </c>
      <c r="E247" s="14" t="n">
        <v>-58.2</v>
      </c>
      <c r="F247" s="14" t="n">
        <f aca="false">E247/4.184</f>
        <v>-13.9101338432122</v>
      </c>
    </row>
    <row r="248" customFormat="false" ht="16" hidden="false" customHeight="false" outlineLevel="0" collapsed="false">
      <c r="D248" s="14" t="s">
        <v>531</v>
      </c>
      <c r="E248" s="14" t="n">
        <v>-28.4</v>
      </c>
      <c r="F248" s="14" t="n">
        <f aca="false">E248/4.184</f>
        <v>-6.78776290630975</v>
      </c>
    </row>
    <row r="249" customFormat="false" ht="16" hidden="false" customHeight="false" outlineLevel="0" collapsed="false">
      <c r="D249" s="14" t="s">
        <v>535</v>
      </c>
      <c r="E249" s="14" t="n">
        <v>-30.5</v>
      </c>
      <c r="F249" s="14" t="n">
        <f aca="false">E249/4.184</f>
        <v>-7.28967495219885</v>
      </c>
    </row>
    <row r="250" customFormat="false" ht="16" hidden="false" customHeight="false" outlineLevel="0" collapsed="false">
      <c r="D250" s="14" t="s">
        <v>127</v>
      </c>
      <c r="E250" s="14" t="n">
        <v>-13.5</v>
      </c>
      <c r="F250" s="14" t="n">
        <f aca="false">E250/4.184</f>
        <v>-3.22657743785851</v>
      </c>
    </row>
    <row r="251" customFormat="false" ht="16" hidden="false" customHeight="false" outlineLevel="0" collapsed="false">
      <c r="D251" s="14" t="s">
        <v>128</v>
      </c>
      <c r="E251" s="14" t="n">
        <v>-47.3</v>
      </c>
      <c r="F251" s="14" t="n">
        <f aca="false">E251/4.184</f>
        <v>-11.3049713193117</v>
      </c>
    </row>
    <row r="252" customFormat="false" ht="16" hidden="false" customHeight="false" outlineLevel="0" collapsed="false">
      <c r="D252" s="14" t="s">
        <v>129</v>
      </c>
      <c r="E252" s="14" t="n">
        <v>-48.9</v>
      </c>
      <c r="F252" s="14" t="n">
        <f aca="false">E252/4.184</f>
        <v>-11.6873804971319</v>
      </c>
    </row>
    <row r="253" customFormat="false" ht="16" hidden="false" customHeight="false" outlineLevel="0" collapsed="false">
      <c r="D253" s="14" t="s">
        <v>536</v>
      </c>
      <c r="E253" s="14" t="n">
        <v>-29.9</v>
      </c>
      <c r="F253" s="14" t="n">
        <f aca="false">E253/4.184</f>
        <v>-7.14627151051625</v>
      </c>
    </row>
    <row r="254" customFormat="false" ht="16" hidden="false" customHeight="false" outlineLevel="0" collapsed="false">
      <c r="D254" s="14" t="s">
        <v>80</v>
      </c>
      <c r="E254" s="14" t="n">
        <v>-32.4</v>
      </c>
      <c r="F254" s="14" t="n">
        <f aca="false">E254/4.184</f>
        <v>-7.74378585086042</v>
      </c>
    </row>
    <row r="255" customFormat="false" ht="16" hidden="false" customHeight="false" outlineLevel="0" collapsed="false">
      <c r="D255" s="14" t="s">
        <v>540</v>
      </c>
      <c r="E255" s="14" t="n">
        <v>-35.8</v>
      </c>
      <c r="F255" s="14" t="n">
        <f aca="false">E255/4.184</f>
        <v>-8.55640535372849</v>
      </c>
    </row>
    <row r="256" customFormat="false" ht="16" hidden="false" customHeight="false" outlineLevel="0" collapsed="false">
      <c r="D256" s="230" t="s">
        <v>541</v>
      </c>
      <c r="E256" s="14" t="n">
        <v>-32.2</v>
      </c>
      <c r="F256" s="14" t="n">
        <f aca="false">E256/4.184</f>
        <v>-7.69598470363289</v>
      </c>
    </row>
    <row r="257" customFormat="false" ht="16" hidden="false" customHeight="false" outlineLevel="0" collapsed="false">
      <c r="D257" s="14" t="s">
        <v>542</v>
      </c>
      <c r="E257" s="14" t="n">
        <v>-33.5</v>
      </c>
      <c r="F257" s="14" t="n">
        <f aca="false">E257/4.184</f>
        <v>-8.00669216061185</v>
      </c>
    </row>
    <row r="258" customFormat="false" ht="16" hidden="false" customHeight="false" outlineLevel="0" collapsed="false">
      <c r="D258" s="14" t="s">
        <v>544</v>
      </c>
      <c r="E258" s="14" t="n">
        <v>-69.7</v>
      </c>
      <c r="F258" s="14" t="n">
        <f aca="false">E258/4.184</f>
        <v>-16.6586998087954</v>
      </c>
    </row>
    <row r="259" customFormat="false" ht="16" hidden="false" customHeight="false" outlineLevel="0" collapsed="false">
      <c r="D259" s="14" t="s">
        <v>130</v>
      </c>
      <c r="E259" s="14" t="n">
        <v>-52.71</v>
      </c>
      <c r="F259" s="14" t="n">
        <f aca="false">E259/4.184</f>
        <v>-12.5979923518164</v>
      </c>
    </row>
  </sheetData>
  <mergeCells count="1">
    <mergeCell ref="E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2019-11-04T21:39:12Z</dcterms:created>
  <dc:creator>Ali Mehdizadeh Rahimi</dc:creator>
  <dc:description/>
  <dc:language>en-US</dc:language>
  <cp:lastModifiedBy/>
  <dcterms:modified xsi:type="dcterms:W3CDTF">2019-11-30T11:25:47Z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