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/repos/testasymmetry/mobley/reference-data/"/>
    </mc:Choice>
  </mc:AlternateContent>
  <xr:revisionPtr revIDLastSave="0" documentId="13_ncr:1_{A33F2A8C-02D8-6A4D-9AA5-479F0118F596}" xr6:coauthVersionLast="45" xr6:coauthVersionMax="45" xr10:uidLastSave="{00000000-0000-0000-0000-000000000000}"/>
  <bookViews>
    <workbookView xWindow="-6980" yWindow="-24000" windowWidth="38400" windowHeight="24000" tabRatio="987" activeTab="2" xr2:uid="{00000000-000D-0000-FFFF-FFFF00000000}"/>
  </bookViews>
  <sheets>
    <sheet name="Cp" sheetId="1" r:id="rId1"/>
    <sheet name="All Data" sheetId="18" r:id="rId2"/>
    <sheet name="c_p" sheetId="11" r:id="rId3"/>
    <sheet name="dH" sheetId="2" r:id="rId4"/>
    <sheet name="TdS" sheetId="19" r:id="rId5"/>
    <sheet name="TdS_calc_no_di_amin_alkanols" sheetId="14" r:id="rId6"/>
    <sheet name="Bidon_Chanal_water_octanol" sheetId="4" r:id="rId7"/>
    <sheet name="Cabani dG_expt (vs Mobley_expt)" sheetId="5" r:id="rId8"/>
    <sheet name="AA vs Neutral_compounds Summary" sheetId="6" r:id="rId9"/>
    <sheet name="110 data with dG,dH,dS,Cp(expt)" sheetId="7" r:id="rId10"/>
    <sheet name="Thermo_comparison_all_vars" sheetId="17" r:id="rId11"/>
    <sheet name="What-is-wrong-with-Cp" sheetId="8" r:id="rId12"/>
    <sheet name="Mintz dH Water-Octanol" sheetId="9" r:id="rId13"/>
  </sheets>
  <definedNames>
    <definedName name="_xlnm._FilterDatabase" localSheetId="0" hidden="1">Cp!$A$2:$D$123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9" i="5" l="1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AN5" i="18"/>
  <c r="AN6" i="18"/>
  <c r="AN7" i="18"/>
  <c r="AN8" i="18"/>
  <c r="AN9" i="18"/>
  <c r="AN10" i="18"/>
  <c r="AN11" i="18"/>
  <c r="AN12" i="18"/>
  <c r="AN13" i="18"/>
  <c r="AN14" i="18"/>
  <c r="AN15" i="18"/>
  <c r="AN16" i="18"/>
  <c r="AN17" i="18"/>
  <c r="AN18" i="18"/>
  <c r="AN19" i="18"/>
  <c r="AN20" i="18"/>
  <c r="AN21" i="18"/>
  <c r="AN22" i="18"/>
  <c r="AN23" i="18"/>
  <c r="AN24" i="18"/>
  <c r="AN25" i="18"/>
  <c r="AN26" i="18"/>
  <c r="AN27" i="18"/>
  <c r="AN28" i="18"/>
  <c r="AN29" i="18"/>
  <c r="AN30" i="18"/>
  <c r="AN31" i="18"/>
  <c r="AN32" i="18"/>
  <c r="AN33" i="18"/>
  <c r="AN34" i="18"/>
  <c r="AN35" i="18"/>
  <c r="AN36" i="18"/>
  <c r="AN37" i="18"/>
  <c r="AN38" i="18"/>
  <c r="AN39" i="18"/>
  <c r="AN40" i="18"/>
  <c r="AN41" i="18"/>
  <c r="AN42" i="18"/>
  <c r="AN43" i="18"/>
  <c r="AN44" i="18"/>
  <c r="AN45" i="18"/>
  <c r="AN46" i="18"/>
  <c r="AN47" i="18"/>
  <c r="AN48" i="18"/>
  <c r="AN49" i="18"/>
  <c r="AN50" i="18"/>
  <c r="AN51" i="18"/>
  <c r="AN52" i="18"/>
  <c r="AN53" i="18"/>
  <c r="AN54" i="18"/>
  <c r="AN55" i="18"/>
  <c r="AN56" i="18"/>
  <c r="AN57" i="18"/>
  <c r="AN58" i="18"/>
  <c r="AN59" i="18"/>
  <c r="AN60" i="18"/>
  <c r="AN61" i="18"/>
  <c r="AN62" i="18"/>
  <c r="AN63" i="18"/>
  <c r="AN64" i="18"/>
  <c r="AN65" i="18"/>
  <c r="AN66" i="18"/>
  <c r="AN67" i="18"/>
  <c r="AN68" i="18"/>
  <c r="AN69" i="18"/>
  <c r="AN70" i="18"/>
  <c r="AN71" i="18"/>
  <c r="AN72" i="18"/>
  <c r="AN73" i="18"/>
  <c r="AN74" i="18"/>
  <c r="AN75" i="18"/>
  <c r="AN76" i="18"/>
  <c r="AN77" i="18"/>
  <c r="AN78" i="18"/>
  <c r="AN79" i="18"/>
  <c r="AN80" i="18"/>
  <c r="AN81" i="18"/>
  <c r="AN82" i="18"/>
  <c r="AN83" i="18"/>
  <c r="AN84" i="18"/>
  <c r="AN85" i="18"/>
  <c r="AN86" i="18"/>
  <c r="AN87" i="18"/>
  <c r="AN88" i="18"/>
  <c r="AN89" i="18"/>
  <c r="AN90" i="18"/>
  <c r="AN91" i="18"/>
  <c r="AN92" i="18"/>
  <c r="AN93" i="18"/>
  <c r="AN94" i="18"/>
  <c r="AN95" i="18"/>
  <c r="AN96" i="18"/>
  <c r="AN97" i="18"/>
  <c r="AN98" i="18"/>
  <c r="AN99" i="18"/>
  <c r="AN100" i="18"/>
  <c r="AN101" i="18"/>
  <c r="AN102" i="18"/>
  <c r="AN103" i="18"/>
  <c r="AN104" i="18"/>
  <c r="AN105" i="18"/>
  <c r="AN106" i="18"/>
  <c r="AN107" i="18"/>
  <c r="AN108" i="18"/>
  <c r="AN109" i="18"/>
  <c r="AN110" i="18"/>
  <c r="AN111" i="18"/>
  <c r="AN112" i="18"/>
  <c r="AN113" i="18"/>
  <c r="AN114" i="18"/>
  <c r="AN115" i="18"/>
  <c r="AN116" i="18"/>
  <c r="AN117" i="18"/>
  <c r="AN118" i="18"/>
  <c r="AN119" i="18"/>
  <c r="AN120" i="18"/>
  <c r="AN121" i="18"/>
  <c r="AN122" i="18"/>
  <c r="AN123" i="18"/>
  <c r="AN124" i="18"/>
  <c r="AN125" i="18"/>
  <c r="AN126" i="18"/>
  <c r="AN127" i="18"/>
  <c r="AN128" i="18"/>
  <c r="AN129" i="18"/>
  <c r="AN130" i="18"/>
  <c r="AN131" i="18"/>
  <c r="AN132" i="18"/>
  <c r="AN133" i="18"/>
  <c r="AN134" i="18"/>
  <c r="AN135" i="18"/>
  <c r="AN136" i="18"/>
  <c r="AN137" i="18"/>
  <c r="AN138" i="18"/>
  <c r="AN139" i="18"/>
  <c r="AN140" i="18"/>
  <c r="AN141" i="18"/>
  <c r="AN142" i="18"/>
  <c r="AN143" i="18"/>
  <c r="AN144" i="18"/>
  <c r="AN145" i="18"/>
  <c r="AN146" i="18"/>
  <c r="AN147" i="18"/>
  <c r="AN148" i="18"/>
  <c r="AN149" i="18"/>
  <c r="AN150" i="18"/>
  <c r="AN151" i="18"/>
  <c r="AN152" i="18"/>
  <c r="AN153" i="18"/>
  <c r="AN154" i="18"/>
  <c r="AN155" i="18"/>
  <c r="AN156" i="18"/>
  <c r="AN157" i="18"/>
  <c r="AN158" i="18"/>
  <c r="AN159" i="18"/>
  <c r="AN160" i="18"/>
  <c r="AN161" i="18"/>
  <c r="AN162" i="18"/>
  <c r="AN163" i="18"/>
  <c r="AN164" i="18"/>
  <c r="AN165" i="18"/>
  <c r="AN166" i="18"/>
  <c r="AN167" i="18"/>
  <c r="AN168" i="18"/>
  <c r="AN169" i="18"/>
  <c r="AN170" i="18"/>
  <c r="AN171" i="18"/>
  <c r="AN172" i="18"/>
  <c r="AN173" i="18"/>
  <c r="AN174" i="18"/>
  <c r="AN175" i="18"/>
  <c r="AN176" i="18"/>
  <c r="AN177" i="18"/>
  <c r="AN178" i="18"/>
  <c r="AN179" i="18"/>
  <c r="AN180" i="18"/>
  <c r="AN181" i="18"/>
  <c r="AN182" i="18"/>
  <c r="AN183" i="18"/>
  <c r="AN184" i="18"/>
  <c r="AN185" i="18"/>
  <c r="AN186" i="18"/>
  <c r="AN187" i="18"/>
  <c r="AN188" i="18"/>
  <c r="AN189" i="18"/>
  <c r="AN190" i="18"/>
  <c r="AN191" i="18"/>
  <c r="AN192" i="18"/>
  <c r="AN193" i="18"/>
  <c r="AN194" i="18"/>
  <c r="AN195" i="18"/>
  <c r="AN196" i="18"/>
  <c r="AN197" i="18"/>
  <c r="AN198" i="18"/>
  <c r="AN199" i="18"/>
  <c r="AN200" i="18"/>
  <c r="AN201" i="18"/>
  <c r="AN202" i="18"/>
  <c r="AN203" i="18"/>
  <c r="AN204" i="18"/>
  <c r="AN205" i="18"/>
  <c r="AN206" i="18"/>
  <c r="AN207" i="18"/>
  <c r="AN208" i="18"/>
  <c r="AN209" i="18"/>
  <c r="AN210" i="18"/>
  <c r="AN211" i="18"/>
  <c r="AN212" i="18"/>
  <c r="AN213" i="18"/>
  <c r="AN214" i="18"/>
  <c r="AN215" i="18"/>
  <c r="AN216" i="18"/>
  <c r="AN217" i="18"/>
  <c r="AN218" i="18"/>
  <c r="AN219" i="18"/>
  <c r="AN220" i="18"/>
  <c r="AN221" i="18"/>
  <c r="AN222" i="18"/>
  <c r="AN223" i="18"/>
  <c r="AN224" i="18"/>
  <c r="AN225" i="18"/>
  <c r="AN226" i="18"/>
  <c r="AN227" i="18"/>
  <c r="AN228" i="18"/>
  <c r="AN229" i="18"/>
  <c r="AN230" i="18"/>
  <c r="AN231" i="18"/>
  <c r="AN232" i="18"/>
  <c r="AN233" i="18"/>
  <c r="AN234" i="18"/>
  <c r="AN235" i="18"/>
  <c r="AN236" i="18"/>
  <c r="AN237" i="18"/>
  <c r="AN238" i="18"/>
  <c r="AN239" i="18"/>
  <c r="AN240" i="18"/>
  <c r="AN241" i="18"/>
  <c r="AN242" i="18"/>
  <c r="AN243" i="18"/>
  <c r="AN244" i="18"/>
  <c r="AN245" i="18"/>
  <c r="AN246" i="18"/>
  <c r="AN247" i="18"/>
  <c r="AN248" i="18"/>
  <c r="AN249" i="18"/>
  <c r="AN250" i="18"/>
  <c r="AN251" i="18"/>
  <c r="AN252" i="18"/>
  <c r="AN253" i="18"/>
  <c r="AN254" i="18"/>
  <c r="AN255" i="18"/>
  <c r="AN256" i="18"/>
  <c r="AN257" i="18"/>
  <c r="AN258" i="18"/>
  <c r="AN259" i="18"/>
  <c r="AN260" i="18"/>
  <c r="AN261" i="18"/>
  <c r="AN262" i="18"/>
  <c r="AN263" i="18"/>
  <c r="AN264" i="18"/>
  <c r="AN265" i="18"/>
  <c r="AN266" i="18"/>
  <c r="AN267" i="18"/>
  <c r="AN268" i="18"/>
  <c r="AN269" i="18"/>
  <c r="AN270" i="18"/>
  <c r="AN271" i="18"/>
  <c r="AN272" i="18"/>
  <c r="AN273" i="18"/>
  <c r="AN274" i="18"/>
  <c r="AN275" i="18"/>
  <c r="AN276" i="18"/>
  <c r="AN277" i="18"/>
  <c r="AN278" i="18"/>
  <c r="AN279" i="18"/>
  <c r="AN280" i="18"/>
  <c r="AN281" i="18"/>
  <c r="AN282" i="18"/>
  <c r="AN283" i="18"/>
  <c r="AN284" i="18"/>
  <c r="AN285" i="18"/>
  <c r="AN286" i="18"/>
  <c r="AN287" i="18"/>
  <c r="AN288" i="18"/>
  <c r="AN289" i="18"/>
  <c r="AN290" i="18"/>
  <c r="AN291" i="18"/>
  <c r="AN292" i="18"/>
  <c r="AN293" i="18"/>
  <c r="AN294" i="18"/>
  <c r="AN295" i="18"/>
  <c r="AN296" i="18"/>
  <c r="AN297" i="18"/>
  <c r="AN298" i="18"/>
  <c r="AN299" i="18"/>
  <c r="AN300" i="18"/>
  <c r="AN301" i="18"/>
  <c r="AN302" i="18"/>
  <c r="AN303" i="18"/>
  <c r="AN304" i="18"/>
  <c r="AN305" i="18"/>
  <c r="AN306" i="18"/>
  <c r="AN307" i="18"/>
  <c r="AN308" i="18"/>
  <c r="AN309" i="18"/>
  <c r="AN310" i="18"/>
  <c r="AN311" i="18"/>
  <c r="AN312" i="18"/>
  <c r="AN313" i="18"/>
  <c r="AN314" i="18"/>
  <c r="AN315" i="18"/>
  <c r="AN316" i="18"/>
  <c r="AN317" i="18"/>
  <c r="AN318" i="18"/>
  <c r="AN319" i="18"/>
  <c r="AN320" i="18"/>
  <c r="AN321" i="18"/>
  <c r="AN322" i="18"/>
  <c r="AN323" i="18"/>
  <c r="AN324" i="18"/>
  <c r="AN325" i="18"/>
  <c r="AN326" i="18"/>
  <c r="AN327" i="18"/>
  <c r="AN328" i="18"/>
  <c r="AN329" i="18"/>
  <c r="AN330" i="18"/>
  <c r="AN331" i="18"/>
  <c r="AN332" i="18"/>
  <c r="AN333" i="18"/>
  <c r="AN334" i="18"/>
  <c r="AN335" i="18"/>
  <c r="AN336" i="18"/>
  <c r="AN337" i="18"/>
  <c r="AN338" i="18"/>
  <c r="AN339" i="18"/>
  <c r="AN340" i="18"/>
  <c r="AN341" i="18"/>
  <c r="AN342" i="18"/>
  <c r="AN343" i="18"/>
  <c r="AN344" i="18"/>
  <c r="AN345" i="18"/>
  <c r="AN346" i="18"/>
  <c r="AN347" i="18"/>
  <c r="AN348" i="18"/>
  <c r="AN349" i="18"/>
  <c r="AN350" i="18"/>
  <c r="AN351" i="18"/>
  <c r="AN352" i="18"/>
  <c r="AN353" i="18"/>
  <c r="AN354" i="18"/>
  <c r="AN355" i="18"/>
  <c r="AN356" i="18"/>
  <c r="AN357" i="18"/>
  <c r="AN358" i="18"/>
  <c r="AN359" i="18"/>
  <c r="AN360" i="18"/>
  <c r="AN361" i="18"/>
  <c r="AN362" i="18"/>
  <c r="AN363" i="18"/>
  <c r="AN364" i="18"/>
  <c r="AN365" i="18"/>
  <c r="AN366" i="18"/>
  <c r="AN367" i="18"/>
  <c r="AN368" i="18"/>
  <c r="AN369" i="18"/>
  <c r="AN370" i="18"/>
  <c r="AN371" i="18"/>
  <c r="AN372" i="18"/>
  <c r="AN373" i="18"/>
  <c r="AN374" i="18"/>
  <c r="AN375" i="18"/>
  <c r="AN376" i="18"/>
  <c r="AN377" i="18"/>
  <c r="AN378" i="18"/>
  <c r="AN379" i="18"/>
  <c r="AN380" i="18"/>
  <c r="AN381" i="18"/>
  <c r="AN382" i="18"/>
  <c r="AN383" i="18"/>
  <c r="AN384" i="18"/>
  <c r="AN385" i="18"/>
  <c r="AN386" i="18"/>
  <c r="AN387" i="18"/>
  <c r="AN388" i="18"/>
  <c r="AN389" i="18"/>
  <c r="AN390" i="18"/>
  <c r="AN391" i="18"/>
  <c r="AN392" i="18"/>
  <c r="AN393" i="18"/>
  <c r="AN394" i="18"/>
  <c r="AN395" i="18"/>
  <c r="AN396" i="18"/>
  <c r="AN397" i="18"/>
  <c r="AN398" i="18"/>
  <c r="AN399" i="18"/>
  <c r="AN400" i="18"/>
  <c r="AN401" i="18"/>
  <c r="AN402" i="18"/>
  <c r="AN403" i="18"/>
  <c r="AN404" i="18"/>
  <c r="AN405" i="18"/>
  <c r="AN406" i="18"/>
  <c r="AN407" i="18"/>
  <c r="AN408" i="18"/>
  <c r="AN409" i="18"/>
  <c r="AN410" i="18"/>
  <c r="AN411" i="18"/>
  <c r="AN412" i="18"/>
  <c r="AN413" i="18"/>
  <c r="AN414" i="18"/>
  <c r="AN415" i="18"/>
  <c r="AN416" i="18"/>
  <c r="AN417" i="18"/>
  <c r="AN418" i="18"/>
  <c r="AN419" i="18"/>
  <c r="AN420" i="18"/>
  <c r="AN421" i="18"/>
  <c r="AN422" i="18"/>
  <c r="AN423" i="18"/>
  <c r="AN424" i="18"/>
  <c r="AN425" i="18"/>
  <c r="AN426" i="18"/>
  <c r="AN427" i="18"/>
  <c r="AN428" i="18"/>
  <c r="AN429" i="18"/>
  <c r="AN430" i="18"/>
  <c r="AN431" i="18"/>
  <c r="AN432" i="18"/>
  <c r="AN433" i="18"/>
  <c r="AN434" i="18"/>
  <c r="AN435" i="18"/>
  <c r="AN436" i="18"/>
  <c r="AN437" i="18"/>
  <c r="AN438" i="18"/>
  <c r="AN439" i="18"/>
  <c r="AN440" i="18"/>
  <c r="AN441" i="18"/>
  <c r="AN442" i="18"/>
  <c r="AN443" i="18"/>
  <c r="AN444" i="18"/>
  <c r="AN445" i="18"/>
  <c r="AN446" i="18"/>
  <c r="AN447" i="18"/>
  <c r="AN448" i="18"/>
  <c r="AN449" i="18"/>
  <c r="AN450" i="18"/>
  <c r="AN451" i="18"/>
  <c r="AN452" i="18"/>
  <c r="AN453" i="18"/>
  <c r="AN454" i="18"/>
  <c r="AN455" i="18"/>
  <c r="AN456" i="18"/>
  <c r="AN457" i="18"/>
  <c r="AN458" i="18"/>
  <c r="AN459" i="18"/>
  <c r="AN460" i="18"/>
  <c r="AN461" i="18"/>
  <c r="AN462" i="18"/>
  <c r="AN463" i="18"/>
  <c r="AN464" i="18"/>
  <c r="AN465" i="18"/>
  <c r="AN466" i="18"/>
  <c r="AN467" i="18"/>
  <c r="AN468" i="18"/>
  <c r="AN469" i="18"/>
  <c r="AN470" i="18"/>
  <c r="AN471" i="18"/>
  <c r="AN472" i="18"/>
  <c r="AN473" i="18"/>
  <c r="AN474" i="18"/>
  <c r="AN475" i="18"/>
  <c r="AN476" i="18"/>
  <c r="AN477" i="18"/>
  <c r="AN478" i="18"/>
  <c r="AN479" i="18"/>
  <c r="AN480" i="18"/>
  <c r="AN481" i="18"/>
  <c r="AN482" i="18"/>
  <c r="AN483" i="18"/>
  <c r="AN484" i="18"/>
  <c r="AN485" i="18"/>
  <c r="AN486" i="18"/>
  <c r="AN487" i="18"/>
  <c r="AN488" i="18"/>
  <c r="AN489" i="18"/>
  <c r="AN490" i="18"/>
  <c r="AN491" i="18"/>
  <c r="AN492" i="18"/>
  <c r="AN493" i="18"/>
  <c r="AN494" i="18"/>
  <c r="AN495" i="18"/>
  <c r="AN496" i="18"/>
  <c r="AN497" i="18"/>
  <c r="AN498" i="18"/>
  <c r="AN499" i="18"/>
  <c r="AN500" i="18"/>
  <c r="AN501" i="18"/>
  <c r="AN502" i="18"/>
  <c r="AN503" i="18"/>
  <c r="AN504" i="18"/>
  <c r="AN505" i="18"/>
  <c r="AN506" i="18"/>
  <c r="AN507" i="18"/>
  <c r="AN508" i="18"/>
  <c r="AN509" i="18"/>
  <c r="AN510" i="18"/>
  <c r="AN511" i="18"/>
  <c r="AN512" i="18"/>
  <c r="AN513" i="18"/>
  <c r="AN514" i="18"/>
  <c r="AN4" i="18"/>
  <c r="H167" i="19"/>
  <c r="H166" i="19"/>
  <c r="H165" i="19"/>
  <c r="H164" i="19"/>
  <c r="H163" i="19"/>
  <c r="H162" i="19"/>
  <c r="H161" i="19"/>
  <c r="H160" i="19"/>
  <c r="H170" i="19" s="1"/>
  <c r="G159" i="19"/>
  <c r="D159" i="19"/>
  <c r="H159" i="19" s="1"/>
  <c r="H158" i="19"/>
  <c r="D158" i="19"/>
  <c r="G158" i="19" s="1"/>
  <c r="G157" i="19"/>
  <c r="D157" i="19"/>
  <c r="H157" i="19" s="1"/>
  <c r="D156" i="19"/>
  <c r="H156" i="19" s="1"/>
  <c r="H155" i="19"/>
  <c r="G155" i="19"/>
  <c r="D155" i="19"/>
  <c r="H154" i="19"/>
  <c r="D154" i="19"/>
  <c r="G154" i="19" s="1"/>
  <c r="G153" i="19"/>
  <c r="D153" i="19"/>
  <c r="H153" i="19" s="1"/>
  <c r="D152" i="19"/>
  <c r="H152" i="19" s="1"/>
  <c r="H151" i="19"/>
  <c r="G151" i="19"/>
  <c r="D151" i="19"/>
  <c r="H150" i="19"/>
  <c r="D150" i="19"/>
  <c r="G150" i="19" s="1"/>
  <c r="G149" i="19"/>
  <c r="D149" i="19"/>
  <c r="H149" i="19" s="1"/>
  <c r="D148" i="19"/>
  <c r="H148" i="19" s="1"/>
  <c r="H147" i="19"/>
  <c r="G147" i="19"/>
  <c r="D147" i="19"/>
  <c r="H146" i="19"/>
  <c r="D146" i="19"/>
  <c r="G146" i="19" s="1"/>
  <c r="G145" i="19"/>
  <c r="D145" i="19"/>
  <c r="H145" i="19" s="1"/>
  <c r="D144" i="19"/>
  <c r="H144" i="19" s="1"/>
  <c r="H143" i="19"/>
  <c r="G143" i="19"/>
  <c r="D143" i="19"/>
  <c r="H142" i="19"/>
  <c r="D142" i="19"/>
  <c r="G142" i="19" s="1"/>
  <c r="G141" i="19"/>
  <c r="D141" i="19"/>
  <c r="H141" i="19" s="1"/>
  <c r="D140" i="19"/>
  <c r="H140" i="19" s="1"/>
  <c r="H139" i="19"/>
  <c r="G139" i="19"/>
  <c r="D139" i="19"/>
  <c r="H138" i="19"/>
  <c r="D138" i="19"/>
  <c r="G138" i="19" s="1"/>
  <c r="G137" i="19"/>
  <c r="D137" i="19"/>
  <c r="H137" i="19" s="1"/>
  <c r="D136" i="19"/>
  <c r="H136" i="19" s="1"/>
  <c r="H135" i="19"/>
  <c r="G135" i="19"/>
  <c r="D135" i="19"/>
  <c r="H134" i="19"/>
  <c r="D134" i="19"/>
  <c r="G134" i="19" s="1"/>
  <c r="G133" i="19"/>
  <c r="D133" i="19"/>
  <c r="H133" i="19" s="1"/>
  <c r="D132" i="19"/>
  <c r="H132" i="19" s="1"/>
  <c r="H131" i="19"/>
  <c r="G131" i="19"/>
  <c r="D131" i="19"/>
  <c r="H130" i="19"/>
  <c r="D130" i="19"/>
  <c r="G130" i="19" s="1"/>
  <c r="G129" i="19"/>
  <c r="D129" i="19"/>
  <c r="H129" i="19" s="1"/>
  <c r="D128" i="19"/>
  <c r="H128" i="19" s="1"/>
  <c r="D127" i="19"/>
  <c r="H127" i="19" s="1"/>
  <c r="H126" i="19"/>
  <c r="D126" i="19"/>
  <c r="G126" i="19" s="1"/>
  <c r="H125" i="19"/>
  <c r="G125" i="19"/>
  <c r="D125" i="19"/>
  <c r="D124" i="19"/>
  <c r="H124" i="19" s="1"/>
  <c r="D123" i="19"/>
  <c r="H123" i="19" s="1"/>
  <c r="H122" i="19"/>
  <c r="D122" i="19"/>
  <c r="G122" i="19" s="1"/>
  <c r="H121" i="19"/>
  <c r="G121" i="19"/>
  <c r="D121" i="19"/>
  <c r="D120" i="19"/>
  <c r="H120" i="19" s="1"/>
  <c r="D119" i="19"/>
  <c r="H119" i="19" s="1"/>
  <c r="H118" i="19"/>
  <c r="D118" i="19"/>
  <c r="G118" i="19" s="1"/>
  <c r="H117" i="19"/>
  <c r="G117" i="19"/>
  <c r="D117" i="19"/>
  <c r="D116" i="19"/>
  <c r="H116" i="19" s="1"/>
  <c r="D115" i="19"/>
  <c r="H115" i="19" s="1"/>
  <c r="H114" i="19"/>
  <c r="D114" i="19"/>
  <c r="G114" i="19" s="1"/>
  <c r="H113" i="19"/>
  <c r="G113" i="19"/>
  <c r="D113" i="19"/>
  <c r="D112" i="19"/>
  <c r="H112" i="19" s="1"/>
  <c r="D111" i="19"/>
  <c r="H111" i="19" s="1"/>
  <c r="H110" i="19"/>
  <c r="D110" i="19"/>
  <c r="G110" i="19" s="1"/>
  <c r="H109" i="19"/>
  <c r="G109" i="19"/>
  <c r="D109" i="19"/>
  <c r="D108" i="19"/>
  <c r="H108" i="19" s="1"/>
  <c r="D107" i="19"/>
  <c r="H107" i="19" s="1"/>
  <c r="H106" i="19"/>
  <c r="D106" i="19"/>
  <c r="G106" i="19" s="1"/>
  <c r="H105" i="19"/>
  <c r="G105" i="19"/>
  <c r="D105" i="19"/>
  <c r="D104" i="19"/>
  <c r="H104" i="19" s="1"/>
  <c r="D103" i="19"/>
  <c r="H103" i="19" s="1"/>
  <c r="H102" i="19"/>
  <c r="D102" i="19"/>
  <c r="G102" i="19" s="1"/>
  <c r="H101" i="19"/>
  <c r="G101" i="19"/>
  <c r="D101" i="19"/>
  <c r="D100" i="19"/>
  <c r="H100" i="19" s="1"/>
  <c r="D99" i="19"/>
  <c r="H99" i="19" s="1"/>
  <c r="H98" i="19"/>
  <c r="D98" i="19"/>
  <c r="G98" i="19" s="1"/>
  <c r="H97" i="19"/>
  <c r="G97" i="19"/>
  <c r="D97" i="19"/>
  <c r="D96" i="19"/>
  <c r="H96" i="19" s="1"/>
  <c r="D95" i="19"/>
  <c r="H95" i="19" s="1"/>
  <c r="H94" i="19"/>
  <c r="D94" i="19"/>
  <c r="G94" i="19" s="1"/>
  <c r="H93" i="19"/>
  <c r="G93" i="19"/>
  <c r="D93" i="19"/>
  <c r="D92" i="19"/>
  <c r="H92" i="19" s="1"/>
  <c r="D91" i="19"/>
  <c r="H91" i="19" s="1"/>
  <c r="H90" i="19"/>
  <c r="D90" i="19"/>
  <c r="G90" i="19" s="1"/>
  <c r="H89" i="19"/>
  <c r="G89" i="19"/>
  <c r="D89" i="19"/>
  <c r="D88" i="19"/>
  <c r="H88" i="19" s="1"/>
  <c r="D87" i="19"/>
  <c r="H87" i="19" s="1"/>
  <c r="H86" i="19"/>
  <c r="D86" i="19"/>
  <c r="G86" i="19" s="1"/>
  <c r="H85" i="19"/>
  <c r="G85" i="19"/>
  <c r="D85" i="19"/>
  <c r="D84" i="19"/>
  <c r="H84" i="19" s="1"/>
  <c r="D83" i="19"/>
  <c r="H83" i="19" s="1"/>
  <c r="H82" i="19"/>
  <c r="D82" i="19"/>
  <c r="G82" i="19" s="1"/>
  <c r="H81" i="19"/>
  <c r="G81" i="19"/>
  <c r="D81" i="19"/>
  <c r="D80" i="19"/>
  <c r="H80" i="19" s="1"/>
  <c r="D79" i="19"/>
  <c r="H79" i="19" s="1"/>
  <c r="H78" i="19"/>
  <c r="D78" i="19"/>
  <c r="G78" i="19" s="1"/>
  <c r="H77" i="19"/>
  <c r="G77" i="19"/>
  <c r="D77" i="19"/>
  <c r="D76" i="19"/>
  <c r="H76" i="19" s="1"/>
  <c r="D75" i="19"/>
  <c r="H75" i="19" s="1"/>
  <c r="H74" i="19"/>
  <c r="D74" i="19"/>
  <c r="G74" i="19" s="1"/>
  <c r="H73" i="19"/>
  <c r="G73" i="19"/>
  <c r="D73" i="19"/>
  <c r="D72" i="19"/>
  <c r="H72" i="19" s="1"/>
  <c r="D71" i="19"/>
  <c r="H71" i="19" s="1"/>
  <c r="H70" i="19"/>
  <c r="D70" i="19"/>
  <c r="G70" i="19" s="1"/>
  <c r="H69" i="19"/>
  <c r="G69" i="19"/>
  <c r="D69" i="19"/>
  <c r="D68" i="19"/>
  <c r="H68" i="19" s="1"/>
  <c r="D67" i="19"/>
  <c r="H67" i="19" s="1"/>
  <c r="H66" i="19"/>
  <c r="D66" i="19"/>
  <c r="G66" i="19" s="1"/>
  <c r="H65" i="19"/>
  <c r="G65" i="19"/>
  <c r="D65" i="19"/>
  <c r="D64" i="19"/>
  <c r="H64" i="19" s="1"/>
  <c r="D63" i="19"/>
  <c r="H63" i="19" s="1"/>
  <c r="H62" i="19"/>
  <c r="D62" i="19"/>
  <c r="G62" i="19" s="1"/>
  <c r="H61" i="19"/>
  <c r="G61" i="19"/>
  <c r="D61" i="19"/>
  <c r="D60" i="19"/>
  <c r="H60" i="19" s="1"/>
  <c r="D59" i="19"/>
  <c r="H59" i="19" s="1"/>
  <c r="H58" i="19"/>
  <c r="D58" i="19"/>
  <c r="G58" i="19" s="1"/>
  <c r="H57" i="19"/>
  <c r="G57" i="19"/>
  <c r="D57" i="19"/>
  <c r="D56" i="19"/>
  <c r="H56" i="19" s="1"/>
  <c r="D55" i="19"/>
  <c r="H55" i="19" s="1"/>
  <c r="H54" i="19"/>
  <c r="D54" i="19"/>
  <c r="G54" i="19" s="1"/>
  <c r="H53" i="19"/>
  <c r="G53" i="19"/>
  <c r="D53" i="19"/>
  <c r="D52" i="19"/>
  <c r="H52" i="19" s="1"/>
  <c r="D51" i="19"/>
  <c r="H51" i="19" s="1"/>
  <c r="H50" i="19"/>
  <c r="D50" i="19"/>
  <c r="G50" i="19" s="1"/>
  <c r="H49" i="19"/>
  <c r="G49" i="19"/>
  <c r="D49" i="19"/>
  <c r="D48" i="19"/>
  <c r="H48" i="19" s="1"/>
  <c r="D47" i="19"/>
  <c r="H47" i="19" s="1"/>
  <c r="H46" i="19"/>
  <c r="D46" i="19"/>
  <c r="G46" i="19" s="1"/>
  <c r="H45" i="19"/>
  <c r="G45" i="19"/>
  <c r="D45" i="19"/>
  <c r="D44" i="19"/>
  <c r="H44" i="19" s="1"/>
  <c r="D43" i="19"/>
  <c r="H43" i="19" s="1"/>
  <c r="H42" i="19"/>
  <c r="D42" i="19"/>
  <c r="G42" i="19" s="1"/>
  <c r="H41" i="19"/>
  <c r="G41" i="19"/>
  <c r="D41" i="19"/>
  <c r="D40" i="19"/>
  <c r="H40" i="19" s="1"/>
  <c r="D39" i="19"/>
  <c r="H39" i="19" s="1"/>
  <c r="H38" i="19"/>
  <c r="D38" i="19"/>
  <c r="G38" i="19" s="1"/>
  <c r="H37" i="19"/>
  <c r="G37" i="19"/>
  <c r="D37" i="19"/>
  <c r="D36" i="19"/>
  <c r="H36" i="19" s="1"/>
  <c r="D35" i="19"/>
  <c r="H35" i="19" s="1"/>
  <c r="H34" i="19"/>
  <c r="D34" i="19"/>
  <c r="G34" i="19" s="1"/>
  <c r="H33" i="19"/>
  <c r="G33" i="19"/>
  <c r="D33" i="19"/>
  <c r="D32" i="19"/>
  <c r="H32" i="19" s="1"/>
  <c r="D31" i="19"/>
  <c r="H31" i="19" s="1"/>
  <c r="H30" i="19"/>
  <c r="G30" i="19"/>
  <c r="D30" i="19"/>
  <c r="H29" i="19"/>
  <c r="G29" i="19"/>
  <c r="D29" i="19"/>
  <c r="D28" i="19"/>
  <c r="H28" i="19" s="1"/>
  <c r="D27" i="19"/>
  <c r="H27" i="19" s="1"/>
  <c r="H26" i="19"/>
  <c r="G26" i="19"/>
  <c r="D26" i="19"/>
  <c r="H25" i="19"/>
  <c r="G25" i="19"/>
  <c r="D25" i="19"/>
  <c r="D24" i="19"/>
  <c r="H24" i="19" s="1"/>
  <c r="D23" i="19"/>
  <c r="H23" i="19" s="1"/>
  <c r="H22" i="19"/>
  <c r="G22" i="19"/>
  <c r="D22" i="19"/>
  <c r="H21" i="19"/>
  <c r="G21" i="19"/>
  <c r="D21" i="19"/>
  <c r="D20" i="19"/>
  <c r="H20" i="19" s="1"/>
  <c r="D19" i="19"/>
  <c r="H19" i="19" s="1"/>
  <c r="H18" i="19"/>
  <c r="D18" i="19"/>
  <c r="G18" i="19" s="1"/>
  <c r="H17" i="19"/>
  <c r="G17" i="19"/>
  <c r="D17" i="19"/>
  <c r="D16" i="19"/>
  <c r="H16" i="19" s="1"/>
  <c r="D15" i="19"/>
  <c r="H15" i="19" s="1"/>
  <c r="H14" i="19"/>
  <c r="D14" i="19"/>
  <c r="G14" i="19" s="1"/>
  <c r="H13" i="19"/>
  <c r="G13" i="19"/>
  <c r="D13" i="19"/>
  <c r="D12" i="19"/>
  <c r="H12" i="19" s="1"/>
  <c r="D11" i="19"/>
  <c r="H11" i="19" s="1"/>
  <c r="H10" i="19"/>
  <c r="D10" i="19"/>
  <c r="G10" i="19" s="1"/>
  <c r="H9" i="19"/>
  <c r="G9" i="19"/>
  <c r="D9" i="19"/>
  <c r="D8" i="19"/>
  <c r="H8" i="19" s="1"/>
  <c r="D7" i="19"/>
  <c r="H7" i="19" s="1"/>
  <c r="H6" i="19"/>
  <c r="D6" i="19"/>
  <c r="G6" i="19" s="1"/>
  <c r="H5" i="19"/>
  <c r="G5" i="19"/>
  <c r="D5" i="19"/>
  <c r="D4" i="19"/>
  <c r="H4" i="19" s="1"/>
  <c r="D3" i="19"/>
  <c r="H3" i="19" s="1"/>
  <c r="H2" i="19"/>
  <c r="D2" i="19"/>
  <c r="G2" i="19" s="1"/>
  <c r="H169" i="19" l="1"/>
  <c r="G8" i="19"/>
  <c r="G12" i="19"/>
  <c r="G16" i="19"/>
  <c r="G20" i="19"/>
  <c r="G24" i="19"/>
  <c r="G28" i="19"/>
  <c r="G32" i="19"/>
  <c r="G36" i="19"/>
  <c r="G40" i="19"/>
  <c r="G44" i="19"/>
  <c r="G48" i="19"/>
  <c r="G52" i="19"/>
  <c r="G56" i="19"/>
  <c r="G60" i="19"/>
  <c r="G64" i="19"/>
  <c r="G68" i="19"/>
  <c r="G72" i="19"/>
  <c r="G76" i="19"/>
  <c r="G80" i="19"/>
  <c r="G84" i="19"/>
  <c r="G88" i="19"/>
  <c r="G92" i="19"/>
  <c r="G96" i="19"/>
  <c r="G100" i="19"/>
  <c r="G104" i="19"/>
  <c r="G108" i="19"/>
  <c r="G112" i="19"/>
  <c r="G116" i="19"/>
  <c r="G120" i="19"/>
  <c r="G124" i="19"/>
  <c r="G128" i="19"/>
  <c r="G132" i="19"/>
  <c r="G136" i="19"/>
  <c r="G140" i="19"/>
  <c r="G144" i="19"/>
  <c r="G148" i="19"/>
  <c r="G152" i="19"/>
  <c r="G156" i="19"/>
  <c r="H168" i="19"/>
  <c r="G4" i="19"/>
  <c r="G3" i="19"/>
  <c r="G168" i="19" s="1"/>
  <c r="G7" i="19"/>
  <c r="G11" i="19"/>
  <c r="G15" i="19"/>
  <c r="G19" i="19"/>
  <c r="G23" i="19"/>
  <c r="G27" i="19"/>
  <c r="G31" i="19"/>
  <c r="G35" i="19"/>
  <c r="G39" i="19"/>
  <c r="G43" i="19"/>
  <c r="G47" i="19"/>
  <c r="G51" i="19"/>
  <c r="G55" i="19"/>
  <c r="G59" i="19"/>
  <c r="G63" i="19"/>
  <c r="G67" i="19"/>
  <c r="G71" i="19"/>
  <c r="G75" i="19"/>
  <c r="G79" i="19"/>
  <c r="G83" i="19"/>
  <c r="G87" i="19"/>
  <c r="G91" i="19"/>
  <c r="G95" i="19"/>
  <c r="G99" i="19"/>
  <c r="G103" i="19"/>
  <c r="G107" i="19"/>
  <c r="G111" i="19"/>
  <c r="G115" i="19"/>
  <c r="G119" i="19"/>
  <c r="G123" i="19"/>
  <c r="G127" i="19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3" i="1"/>
  <c r="S505" i="18"/>
  <c r="S504" i="18"/>
  <c r="S503" i="18"/>
  <c r="S502" i="18"/>
  <c r="S501" i="18"/>
  <c r="S500" i="18"/>
  <c r="S499" i="18"/>
  <c r="S498" i="18"/>
  <c r="S497" i="18"/>
  <c r="S496" i="18"/>
  <c r="S495" i="18"/>
  <c r="S494" i="18"/>
  <c r="S493" i="18"/>
  <c r="S492" i="18"/>
  <c r="S491" i="18"/>
  <c r="S490" i="18"/>
  <c r="S489" i="18"/>
  <c r="S488" i="18"/>
  <c r="S487" i="18"/>
  <c r="S486" i="18"/>
  <c r="S485" i="18"/>
  <c r="S484" i="18"/>
  <c r="S483" i="18"/>
  <c r="S482" i="18"/>
  <c r="S481" i="18"/>
  <c r="S480" i="18"/>
  <c r="S479" i="18"/>
  <c r="S478" i="18"/>
  <c r="S477" i="18"/>
  <c r="S476" i="18"/>
  <c r="S475" i="18"/>
  <c r="S474" i="18"/>
  <c r="S473" i="18"/>
  <c r="S472" i="18"/>
  <c r="S471" i="18"/>
  <c r="S470" i="18"/>
  <c r="S469" i="18"/>
  <c r="S468" i="18"/>
  <c r="S467" i="18"/>
  <c r="S466" i="18"/>
  <c r="S465" i="18"/>
  <c r="S464" i="18"/>
  <c r="S463" i="18"/>
  <c r="S462" i="18"/>
  <c r="S461" i="18"/>
  <c r="S460" i="18"/>
  <c r="S459" i="18"/>
  <c r="S458" i="18"/>
  <c r="S457" i="18"/>
  <c r="S456" i="18"/>
  <c r="S455" i="18"/>
  <c r="S454" i="18"/>
  <c r="S453" i="18"/>
  <c r="S452" i="18"/>
  <c r="S451" i="18"/>
  <c r="S450" i="18"/>
  <c r="S449" i="18"/>
  <c r="S448" i="18"/>
  <c r="S447" i="18"/>
  <c r="S446" i="18"/>
  <c r="S445" i="18"/>
  <c r="S444" i="18"/>
  <c r="S443" i="18"/>
  <c r="S442" i="18"/>
  <c r="S441" i="18"/>
  <c r="S440" i="18"/>
  <c r="S439" i="18"/>
  <c r="S438" i="18"/>
  <c r="S437" i="18"/>
  <c r="S436" i="18"/>
  <c r="S435" i="18"/>
  <c r="S434" i="18"/>
  <c r="S433" i="18"/>
  <c r="S432" i="18"/>
  <c r="S431" i="18"/>
  <c r="S430" i="18"/>
  <c r="S429" i="18"/>
  <c r="S428" i="18"/>
  <c r="S427" i="18"/>
  <c r="S426" i="18"/>
  <c r="S425" i="18"/>
  <c r="S424" i="18"/>
  <c r="S423" i="18"/>
  <c r="S422" i="18"/>
  <c r="S421" i="18"/>
  <c r="S420" i="18"/>
  <c r="S419" i="18"/>
  <c r="S418" i="18"/>
  <c r="S417" i="18"/>
  <c r="S416" i="18"/>
  <c r="S415" i="18"/>
  <c r="S414" i="18"/>
  <c r="S413" i="18"/>
  <c r="S412" i="18"/>
  <c r="S411" i="18"/>
  <c r="S410" i="18"/>
  <c r="S409" i="18"/>
  <c r="S408" i="18"/>
  <c r="S407" i="18"/>
  <c r="S406" i="18"/>
  <c r="S405" i="18"/>
  <c r="S404" i="18"/>
  <c r="S403" i="18"/>
  <c r="S402" i="18"/>
  <c r="S401" i="18"/>
  <c r="S400" i="18"/>
  <c r="S399" i="18"/>
  <c r="S398" i="18"/>
  <c r="S397" i="18"/>
  <c r="S396" i="18"/>
  <c r="S395" i="18"/>
  <c r="S394" i="18"/>
  <c r="S393" i="18"/>
  <c r="S392" i="18"/>
  <c r="S391" i="18"/>
  <c r="S390" i="18"/>
  <c r="S389" i="18"/>
  <c r="S388" i="18"/>
  <c r="S387" i="18"/>
  <c r="S386" i="18"/>
  <c r="S385" i="18"/>
  <c r="S384" i="18"/>
  <c r="S383" i="18"/>
  <c r="S382" i="18"/>
  <c r="S381" i="18"/>
  <c r="S380" i="18"/>
  <c r="S379" i="18"/>
  <c r="S378" i="18"/>
  <c r="S377" i="18"/>
  <c r="S376" i="18"/>
  <c r="S375" i="18"/>
  <c r="S374" i="18"/>
  <c r="S373" i="18"/>
  <c r="S372" i="18"/>
  <c r="S371" i="18"/>
  <c r="S370" i="18"/>
  <c r="S369" i="18"/>
  <c r="S368" i="18"/>
  <c r="S367" i="18"/>
  <c r="S366" i="18"/>
  <c r="S365" i="18"/>
  <c r="S364" i="18"/>
  <c r="S363" i="18"/>
  <c r="S362" i="18"/>
  <c r="S361" i="18"/>
  <c r="S360" i="18"/>
  <c r="S359" i="18"/>
  <c r="S358" i="18"/>
  <c r="S357" i="18"/>
  <c r="S356" i="18"/>
  <c r="S355" i="18"/>
  <c r="S354" i="18"/>
  <c r="S353" i="18"/>
  <c r="S352" i="18"/>
  <c r="S351" i="18"/>
  <c r="S350" i="18"/>
  <c r="S349" i="18"/>
  <c r="S348" i="18"/>
  <c r="S347" i="18"/>
  <c r="S346" i="18"/>
  <c r="S345" i="18"/>
  <c r="S344" i="18"/>
  <c r="S343" i="18"/>
  <c r="S342" i="18"/>
  <c r="S341" i="18"/>
  <c r="S340" i="18"/>
  <c r="S339" i="18"/>
  <c r="S338" i="18"/>
  <c r="S337" i="18"/>
  <c r="S336" i="18"/>
  <c r="S335" i="18"/>
  <c r="S334" i="18"/>
  <c r="S333" i="18"/>
  <c r="S332" i="18"/>
  <c r="S331" i="18"/>
  <c r="S330" i="18"/>
  <c r="S329" i="18"/>
  <c r="S328" i="18"/>
  <c r="S327" i="18"/>
  <c r="S326" i="18"/>
  <c r="S325" i="18"/>
  <c r="S324" i="18"/>
  <c r="S323" i="18"/>
  <c r="S322" i="18"/>
  <c r="S321" i="18"/>
  <c r="S320" i="18"/>
  <c r="S319" i="18"/>
  <c r="S318" i="18"/>
  <c r="S317" i="18"/>
  <c r="S316" i="18"/>
  <c r="S315" i="18"/>
  <c r="S314" i="18"/>
  <c r="S313" i="18"/>
  <c r="S312" i="18"/>
  <c r="S311" i="18"/>
  <c r="S310" i="18"/>
  <c r="S309" i="18"/>
  <c r="S308" i="18"/>
  <c r="S307" i="18"/>
  <c r="S306" i="18"/>
  <c r="S305" i="18"/>
  <c r="S304" i="18"/>
  <c r="S303" i="18"/>
  <c r="S302" i="18"/>
  <c r="S301" i="18"/>
  <c r="S300" i="18"/>
  <c r="S299" i="18"/>
  <c r="S298" i="18"/>
  <c r="S297" i="18"/>
  <c r="S296" i="18"/>
  <c r="S295" i="18"/>
  <c r="S294" i="18"/>
  <c r="S293" i="18"/>
  <c r="S292" i="18"/>
  <c r="S291" i="18"/>
  <c r="S290" i="18"/>
  <c r="S289" i="18"/>
  <c r="S288" i="18"/>
  <c r="S287" i="18"/>
  <c r="S286" i="18"/>
  <c r="S285" i="18"/>
  <c r="S284" i="18"/>
  <c r="S283" i="18"/>
  <c r="S282" i="18"/>
  <c r="S281" i="18"/>
  <c r="S280" i="18"/>
  <c r="S279" i="18"/>
  <c r="S278" i="18"/>
  <c r="S277" i="18"/>
  <c r="S276" i="18"/>
  <c r="S275" i="18"/>
  <c r="S274" i="18"/>
  <c r="S273" i="18"/>
  <c r="S272" i="18"/>
  <c r="S271" i="18"/>
  <c r="S270" i="18"/>
  <c r="S269" i="18"/>
  <c r="S268" i="18"/>
  <c r="S267" i="18"/>
  <c r="S266" i="18"/>
  <c r="S265" i="18"/>
  <c r="S264" i="18"/>
  <c r="S263" i="18"/>
  <c r="S262" i="18"/>
  <c r="S261" i="18"/>
  <c r="S260" i="18"/>
  <c r="S259" i="18"/>
  <c r="S258" i="18"/>
  <c r="S257" i="18"/>
  <c r="S256" i="18"/>
  <c r="S255" i="18"/>
  <c r="S254" i="18"/>
  <c r="S253" i="18"/>
  <c r="S252" i="18"/>
  <c r="S251" i="18"/>
  <c r="S250" i="18"/>
  <c r="S249" i="18"/>
  <c r="S248" i="18"/>
  <c r="S247" i="18"/>
  <c r="S246" i="18"/>
  <c r="S245" i="18"/>
  <c r="S244" i="18"/>
  <c r="S243" i="18"/>
  <c r="S242" i="18"/>
  <c r="S241" i="18"/>
  <c r="S240" i="18"/>
  <c r="S239" i="18"/>
  <c r="S238" i="18"/>
  <c r="S237" i="18"/>
  <c r="S236" i="18"/>
  <c r="S235" i="18"/>
  <c r="S234" i="18"/>
  <c r="S233" i="18"/>
  <c r="S232" i="18"/>
  <c r="S231" i="18"/>
  <c r="S230" i="18"/>
  <c r="S229" i="18"/>
  <c r="S228" i="18"/>
  <c r="S227" i="18"/>
  <c r="S226" i="18"/>
  <c r="S225" i="18"/>
  <c r="S224" i="18"/>
  <c r="S223" i="18"/>
  <c r="S222" i="18"/>
  <c r="S221" i="18"/>
  <c r="S220" i="18"/>
  <c r="S219" i="18"/>
  <c r="S218" i="18"/>
  <c r="S217" i="18"/>
  <c r="S216" i="18"/>
  <c r="S215" i="18"/>
  <c r="S214" i="18"/>
  <c r="S213" i="18"/>
  <c r="S212" i="18"/>
  <c r="S211" i="18"/>
  <c r="S210" i="18"/>
  <c r="S209" i="18"/>
  <c r="S208" i="18"/>
  <c r="S207" i="18"/>
  <c r="S206" i="18"/>
  <c r="S205" i="18"/>
  <c r="S204" i="18"/>
  <c r="S203" i="18"/>
  <c r="S202" i="18"/>
  <c r="S201" i="18"/>
  <c r="S200" i="18"/>
  <c r="S199" i="18"/>
  <c r="S198" i="18"/>
  <c r="S197" i="18"/>
  <c r="S196" i="18"/>
  <c r="S195" i="18"/>
  <c r="S194" i="18"/>
  <c r="S193" i="18"/>
  <c r="S192" i="18"/>
  <c r="S191" i="18"/>
  <c r="S190" i="18"/>
  <c r="S189" i="18"/>
  <c r="S188" i="18"/>
  <c r="S187" i="18"/>
  <c r="S186" i="18"/>
  <c r="S185" i="18"/>
  <c r="S184" i="18"/>
  <c r="S183" i="18"/>
  <c r="S182" i="18"/>
  <c r="S181" i="18"/>
  <c r="S180" i="18"/>
  <c r="S179" i="18"/>
  <c r="S178" i="18"/>
  <c r="S177" i="18"/>
  <c r="S176" i="18"/>
  <c r="S175" i="18"/>
  <c r="S174" i="18"/>
  <c r="S173" i="18"/>
  <c r="S172" i="18"/>
  <c r="S171" i="18"/>
  <c r="S170" i="18"/>
  <c r="S169" i="18"/>
  <c r="S168" i="18"/>
  <c r="S167" i="18"/>
  <c r="S166" i="18"/>
  <c r="S165" i="18"/>
  <c r="W162" i="18"/>
  <c r="S164" i="18"/>
  <c r="AA162" i="18"/>
  <c r="W161" i="18"/>
  <c r="S163" i="18"/>
  <c r="AA161" i="18"/>
  <c r="W160" i="18"/>
  <c r="S162" i="18"/>
  <c r="AA160" i="18"/>
  <c r="W159" i="18"/>
  <c r="S161" i="18"/>
  <c r="AA159" i="18"/>
  <c r="W158" i="18"/>
  <c r="S160" i="18"/>
  <c r="AA158" i="18"/>
  <c r="W157" i="18"/>
  <c r="S159" i="18"/>
  <c r="AA157" i="18"/>
  <c r="W156" i="18"/>
  <c r="S158" i="18"/>
  <c r="AA156" i="18"/>
  <c r="W155" i="18"/>
  <c r="S157" i="18"/>
  <c r="AA155" i="18"/>
  <c r="W154" i="18"/>
  <c r="S156" i="18"/>
  <c r="AA154" i="18"/>
  <c r="W153" i="18"/>
  <c r="S155" i="18"/>
  <c r="AA153" i="18"/>
  <c r="W152" i="18"/>
  <c r="S154" i="18"/>
  <c r="AA152" i="18"/>
  <c r="W151" i="18"/>
  <c r="S153" i="18"/>
  <c r="AA151" i="18"/>
  <c r="W150" i="18"/>
  <c r="S152" i="18"/>
  <c r="AA150" i="18"/>
  <c r="W149" i="18"/>
  <c r="S151" i="18"/>
  <c r="AA149" i="18"/>
  <c r="W148" i="18"/>
  <c r="S150" i="18"/>
  <c r="AA148" i="18"/>
  <c r="W147" i="18"/>
  <c r="S149" i="18"/>
  <c r="AA147" i="18"/>
  <c r="W146" i="18"/>
  <c r="S148" i="18"/>
  <c r="AA146" i="18"/>
  <c r="W145" i="18"/>
  <c r="S147" i="18"/>
  <c r="AA145" i="18"/>
  <c r="W144" i="18"/>
  <c r="S146" i="18"/>
  <c r="AA144" i="18"/>
  <c r="W143" i="18"/>
  <c r="S145" i="18"/>
  <c r="AA143" i="18"/>
  <c r="W142" i="18"/>
  <c r="S144" i="18"/>
  <c r="AA142" i="18"/>
  <c r="W141" i="18"/>
  <c r="S143" i="18"/>
  <c r="AA141" i="18"/>
  <c r="W140" i="18"/>
  <c r="S142" i="18"/>
  <c r="AA140" i="18"/>
  <c r="W139" i="18"/>
  <c r="S141" i="18"/>
  <c r="AA139" i="18"/>
  <c r="W138" i="18"/>
  <c r="S140" i="18"/>
  <c r="AA138" i="18"/>
  <c r="W137" i="18"/>
  <c r="S139" i="18"/>
  <c r="AA137" i="18"/>
  <c r="W136" i="18"/>
  <c r="S138" i="18"/>
  <c r="AA136" i="18"/>
  <c r="W135" i="18"/>
  <c r="S137" i="18"/>
  <c r="AA135" i="18"/>
  <c r="W134" i="18"/>
  <c r="S136" i="18"/>
  <c r="AA134" i="18"/>
  <c r="W133" i="18"/>
  <c r="S135" i="18"/>
  <c r="AA133" i="18"/>
  <c r="W132" i="18"/>
  <c r="S134" i="18"/>
  <c r="AA132" i="18"/>
  <c r="W131" i="18"/>
  <c r="S133" i="18"/>
  <c r="AA131" i="18"/>
  <c r="W130" i="18"/>
  <c r="S132" i="18"/>
  <c r="AA130" i="18"/>
  <c r="W129" i="18"/>
  <c r="S131" i="18"/>
  <c r="AA129" i="18"/>
  <c r="W128" i="18"/>
  <c r="S130" i="18"/>
  <c r="AA128" i="18"/>
  <c r="W127" i="18"/>
  <c r="S129" i="18"/>
  <c r="AA127" i="18"/>
  <c r="W126" i="18"/>
  <c r="S128" i="18"/>
  <c r="AA126" i="18"/>
  <c r="W125" i="18"/>
  <c r="S127" i="18"/>
  <c r="AE126" i="18"/>
  <c r="AA125" i="18"/>
  <c r="W124" i="18"/>
  <c r="S126" i="18"/>
  <c r="AE125" i="18"/>
  <c r="AA124" i="18"/>
  <c r="W123" i="18"/>
  <c r="S125" i="18"/>
  <c r="AE124" i="18"/>
  <c r="AA123" i="18"/>
  <c r="W122" i="18"/>
  <c r="S124" i="18"/>
  <c r="AE123" i="18"/>
  <c r="AA122" i="18"/>
  <c r="W121" i="18"/>
  <c r="S123" i="18"/>
  <c r="AE122" i="18"/>
  <c r="AA121" i="18"/>
  <c r="W120" i="18"/>
  <c r="S122" i="18"/>
  <c r="AE121" i="18"/>
  <c r="AA120" i="18"/>
  <c r="W119" i="18"/>
  <c r="S121" i="18"/>
  <c r="AE120" i="18"/>
  <c r="AA119" i="18"/>
  <c r="W118" i="18"/>
  <c r="S120" i="18"/>
  <c r="AE119" i="18"/>
  <c r="AA118" i="18"/>
  <c r="W117" i="18"/>
  <c r="S119" i="18"/>
  <c r="AE118" i="18"/>
  <c r="AA117" i="18"/>
  <c r="W116" i="18"/>
  <c r="S118" i="18"/>
  <c r="AE117" i="18"/>
  <c r="AA116" i="18"/>
  <c r="W115" i="18"/>
  <c r="S117" i="18"/>
  <c r="AE116" i="18"/>
  <c r="AA115" i="18"/>
  <c r="W114" i="18"/>
  <c r="S116" i="18"/>
  <c r="AE115" i="18"/>
  <c r="AA114" i="18"/>
  <c r="W113" i="18"/>
  <c r="S115" i="18"/>
  <c r="AE114" i="18"/>
  <c r="AA113" i="18"/>
  <c r="W112" i="18"/>
  <c r="S114" i="18"/>
  <c r="AE113" i="18"/>
  <c r="AA112" i="18"/>
  <c r="W111" i="18"/>
  <c r="S113" i="18"/>
  <c r="AE112" i="18"/>
  <c r="AA111" i="18"/>
  <c r="W110" i="18"/>
  <c r="S112" i="18"/>
  <c r="M112" i="18"/>
  <c r="I112" i="18"/>
  <c r="H112" i="18"/>
  <c r="J112" i="18" s="1"/>
  <c r="F112" i="18"/>
  <c r="G112" i="18" s="1"/>
  <c r="C112" i="18"/>
  <c r="D112" i="18" s="1"/>
  <c r="AE111" i="18"/>
  <c r="AA110" i="18"/>
  <c r="W109" i="18"/>
  <c r="S111" i="18"/>
  <c r="M111" i="18"/>
  <c r="I111" i="18"/>
  <c r="H111" i="18"/>
  <c r="F111" i="18"/>
  <c r="C111" i="18"/>
  <c r="D111" i="18" s="1"/>
  <c r="AE110" i="18"/>
  <c r="AA109" i="18"/>
  <c r="W108" i="18"/>
  <c r="S110" i="18"/>
  <c r="M110" i="18"/>
  <c r="I110" i="18"/>
  <c r="H110" i="18"/>
  <c r="F110" i="18"/>
  <c r="C110" i="18"/>
  <c r="D110" i="18" s="1"/>
  <c r="AE109" i="18"/>
  <c r="AA108" i="18"/>
  <c r="W107" i="18"/>
  <c r="S109" i="18"/>
  <c r="M109" i="18"/>
  <c r="I109" i="18"/>
  <c r="H109" i="18"/>
  <c r="F109" i="18"/>
  <c r="C109" i="18"/>
  <c r="D109" i="18" s="1"/>
  <c r="AE108" i="18"/>
  <c r="AA107" i="18"/>
  <c r="W106" i="18"/>
  <c r="S108" i="18"/>
  <c r="M108" i="18"/>
  <c r="I108" i="18"/>
  <c r="H108" i="18"/>
  <c r="J108" i="18" s="1"/>
  <c r="F108" i="18"/>
  <c r="C108" i="18"/>
  <c r="D108" i="18" s="1"/>
  <c r="AE107" i="18"/>
  <c r="AA106" i="18"/>
  <c r="W105" i="18"/>
  <c r="S107" i="18"/>
  <c r="M107" i="18"/>
  <c r="I107" i="18"/>
  <c r="H107" i="18"/>
  <c r="F107" i="18"/>
  <c r="C107" i="18"/>
  <c r="D107" i="18"/>
  <c r="AE106" i="18"/>
  <c r="AA105" i="18"/>
  <c r="W104" i="18"/>
  <c r="S106" i="18"/>
  <c r="M106" i="18"/>
  <c r="I106" i="18"/>
  <c r="H106" i="18"/>
  <c r="J106" i="18" s="1"/>
  <c r="F106" i="18"/>
  <c r="C106" i="18"/>
  <c r="D106" i="18" s="1"/>
  <c r="AE105" i="18"/>
  <c r="AA104" i="18"/>
  <c r="W103" i="18"/>
  <c r="S105" i="18"/>
  <c r="M105" i="18"/>
  <c r="I105" i="18"/>
  <c r="H105" i="18"/>
  <c r="F105" i="18"/>
  <c r="C105" i="18"/>
  <c r="D105" i="18" s="1"/>
  <c r="AE104" i="18"/>
  <c r="AA103" i="18"/>
  <c r="W102" i="18"/>
  <c r="S104" i="18"/>
  <c r="M104" i="18"/>
  <c r="I104" i="18"/>
  <c r="H104" i="18"/>
  <c r="J104" i="18" s="1"/>
  <c r="F104" i="18"/>
  <c r="C104" i="18"/>
  <c r="D104" i="18" s="1"/>
  <c r="AE103" i="18"/>
  <c r="AA102" i="18"/>
  <c r="W101" i="18"/>
  <c r="S103" i="18"/>
  <c r="M103" i="18"/>
  <c r="I103" i="18"/>
  <c r="H103" i="18"/>
  <c r="F103" i="18"/>
  <c r="C103" i="18"/>
  <c r="D103" i="18" s="1"/>
  <c r="AE102" i="18"/>
  <c r="AA101" i="18"/>
  <c r="W100" i="18"/>
  <c r="S102" i="18"/>
  <c r="M102" i="18"/>
  <c r="I102" i="18"/>
  <c r="H102" i="18"/>
  <c r="J102" i="18" s="1"/>
  <c r="F102" i="18"/>
  <c r="C102" i="18"/>
  <c r="D102" i="18" s="1"/>
  <c r="AE101" i="18"/>
  <c r="AA100" i="18"/>
  <c r="W99" i="18"/>
  <c r="S101" i="18"/>
  <c r="M101" i="18"/>
  <c r="I101" i="18"/>
  <c r="H101" i="18"/>
  <c r="F101" i="18"/>
  <c r="C101" i="18"/>
  <c r="D101" i="18" s="1"/>
  <c r="AE100" i="18"/>
  <c r="AA99" i="18"/>
  <c r="W98" i="18"/>
  <c r="S100" i="18"/>
  <c r="M100" i="18"/>
  <c r="I100" i="18"/>
  <c r="H100" i="18"/>
  <c r="F100" i="18"/>
  <c r="C100" i="18"/>
  <c r="D100" i="18" s="1"/>
  <c r="AE99" i="18"/>
  <c r="AA98" i="18"/>
  <c r="W97" i="18"/>
  <c r="S99" i="18"/>
  <c r="M99" i="18"/>
  <c r="I99" i="18"/>
  <c r="H99" i="18"/>
  <c r="F99" i="18"/>
  <c r="C99" i="18"/>
  <c r="D99" i="18" s="1"/>
  <c r="AE98" i="18"/>
  <c r="AA97" i="18"/>
  <c r="W96" i="18"/>
  <c r="S98" i="18"/>
  <c r="M98" i="18"/>
  <c r="I98" i="18"/>
  <c r="H98" i="18"/>
  <c r="J98" i="18" s="1"/>
  <c r="F98" i="18"/>
  <c r="C98" i="18"/>
  <c r="D98" i="18" s="1"/>
  <c r="AE97" i="18"/>
  <c r="AA96" i="18"/>
  <c r="W95" i="18"/>
  <c r="S97" i="18"/>
  <c r="M97" i="18"/>
  <c r="I97" i="18"/>
  <c r="H97" i="18"/>
  <c r="F97" i="18"/>
  <c r="C97" i="18"/>
  <c r="D97" i="18" s="1"/>
  <c r="AE96" i="18"/>
  <c r="AA95" i="18"/>
  <c r="W94" i="18"/>
  <c r="S96" i="18"/>
  <c r="M96" i="18"/>
  <c r="I96" i="18"/>
  <c r="J96" i="18" s="1"/>
  <c r="H96" i="18"/>
  <c r="F96" i="18"/>
  <c r="C96" i="18"/>
  <c r="D96" i="18" s="1"/>
  <c r="AE95" i="18"/>
  <c r="AA94" i="18"/>
  <c r="S95" i="18"/>
  <c r="M95" i="18"/>
  <c r="I95" i="18"/>
  <c r="H95" i="18"/>
  <c r="F95" i="18"/>
  <c r="C95" i="18"/>
  <c r="AE94" i="18"/>
  <c r="W93" i="18"/>
  <c r="S94" i="18"/>
  <c r="M94" i="18"/>
  <c r="I94" i="18"/>
  <c r="H94" i="18"/>
  <c r="F94" i="18"/>
  <c r="C94" i="18"/>
  <c r="D94" i="18" s="1"/>
  <c r="AE93" i="18"/>
  <c r="AA93" i="18"/>
  <c r="W92" i="18"/>
  <c r="S93" i="18"/>
  <c r="M93" i="18"/>
  <c r="I93" i="18"/>
  <c r="H93" i="18"/>
  <c r="F93" i="18"/>
  <c r="C93" i="18"/>
  <c r="D93" i="18" s="1"/>
  <c r="AE92" i="18"/>
  <c r="AA92" i="18"/>
  <c r="W91" i="18"/>
  <c r="S92" i="18"/>
  <c r="M92" i="18"/>
  <c r="I92" i="18"/>
  <c r="H92" i="18"/>
  <c r="F92" i="18"/>
  <c r="C92" i="18"/>
  <c r="D92" i="18" s="1"/>
  <c r="AE91" i="18"/>
  <c r="AA91" i="18"/>
  <c r="W90" i="18"/>
  <c r="S91" i="18"/>
  <c r="M91" i="18"/>
  <c r="I91" i="18"/>
  <c r="H91" i="18"/>
  <c r="F91" i="18"/>
  <c r="C91" i="18"/>
  <c r="D91" i="18" s="1"/>
  <c r="AE90" i="18"/>
  <c r="AA90" i="18"/>
  <c r="S90" i="18"/>
  <c r="M90" i="18"/>
  <c r="I90" i="18"/>
  <c r="H90" i="18"/>
  <c r="F90" i="18"/>
  <c r="C90" i="18"/>
  <c r="AE89" i="18"/>
  <c r="AA89" i="18"/>
  <c r="W89" i="18"/>
  <c r="S89" i="18"/>
  <c r="M89" i="18"/>
  <c r="I89" i="18"/>
  <c r="H89" i="18"/>
  <c r="F89" i="18"/>
  <c r="C89" i="18"/>
  <c r="D89" i="18" s="1"/>
  <c r="AE88" i="18"/>
  <c r="AA88" i="18"/>
  <c r="W88" i="18"/>
  <c r="S88" i="18"/>
  <c r="M88" i="18"/>
  <c r="I88" i="18"/>
  <c r="H88" i="18"/>
  <c r="F88" i="18"/>
  <c r="C88" i="18"/>
  <c r="D88" i="18" s="1"/>
  <c r="AE87" i="18"/>
  <c r="AA87" i="18"/>
  <c r="W87" i="18"/>
  <c r="S87" i="18"/>
  <c r="M87" i="18"/>
  <c r="I87" i="18"/>
  <c r="H87" i="18"/>
  <c r="F87" i="18"/>
  <c r="C87" i="18"/>
  <c r="D87" i="18" s="1"/>
  <c r="AE86" i="18"/>
  <c r="AA86" i="18"/>
  <c r="W86" i="18"/>
  <c r="S86" i="18"/>
  <c r="M86" i="18"/>
  <c r="I86" i="18"/>
  <c r="H86" i="18"/>
  <c r="F86" i="18"/>
  <c r="G86" i="18" s="1"/>
  <c r="C86" i="18"/>
  <c r="D86" i="18" s="1"/>
  <c r="AE85" i="18"/>
  <c r="AA85" i="18"/>
  <c r="W85" i="18"/>
  <c r="S85" i="18"/>
  <c r="M85" i="18"/>
  <c r="I85" i="18"/>
  <c r="H85" i="18"/>
  <c r="F85" i="18"/>
  <c r="C85" i="18"/>
  <c r="D85" i="18" s="1"/>
  <c r="AE84" i="18"/>
  <c r="AA84" i="18"/>
  <c r="W84" i="18"/>
  <c r="S84" i="18"/>
  <c r="M84" i="18"/>
  <c r="I84" i="18"/>
  <c r="H84" i="18"/>
  <c r="F84" i="18"/>
  <c r="G84" i="18" s="1"/>
  <c r="C84" i="18"/>
  <c r="D84" i="18" s="1"/>
  <c r="AE83" i="18"/>
  <c r="AA83" i="18"/>
  <c r="W83" i="18"/>
  <c r="S83" i="18"/>
  <c r="M83" i="18"/>
  <c r="I83" i="18"/>
  <c r="H83" i="18"/>
  <c r="F83" i="18"/>
  <c r="C83" i="18"/>
  <c r="D83" i="18" s="1"/>
  <c r="AE82" i="18"/>
  <c r="AA82" i="18"/>
  <c r="W82" i="18"/>
  <c r="S82" i="18"/>
  <c r="M82" i="18"/>
  <c r="I82" i="18"/>
  <c r="H82" i="18"/>
  <c r="F82" i="18"/>
  <c r="G82" i="18" s="1"/>
  <c r="C82" i="18"/>
  <c r="D82" i="18" s="1"/>
  <c r="AE81" i="18"/>
  <c r="AA81" i="18"/>
  <c r="W81" i="18"/>
  <c r="S81" i="18"/>
  <c r="M81" i="18"/>
  <c r="I81" i="18"/>
  <c r="H81" i="18"/>
  <c r="F81" i="18"/>
  <c r="C81" i="18"/>
  <c r="D81" i="18" s="1"/>
  <c r="AE80" i="18"/>
  <c r="AA80" i="18"/>
  <c r="W80" i="18"/>
  <c r="S80" i="18"/>
  <c r="M80" i="18"/>
  <c r="I80" i="18"/>
  <c r="H80" i="18"/>
  <c r="F80" i="18"/>
  <c r="C80" i="18"/>
  <c r="D80" i="18" s="1"/>
  <c r="AE79" i="18"/>
  <c r="AA79" i="18"/>
  <c r="W79" i="18"/>
  <c r="S79" i="18"/>
  <c r="M79" i="18"/>
  <c r="I79" i="18"/>
  <c r="H79" i="18"/>
  <c r="F79" i="18"/>
  <c r="C79" i="18"/>
  <c r="D79" i="18" s="1"/>
  <c r="AE78" i="18"/>
  <c r="AA78" i="18"/>
  <c r="W78" i="18"/>
  <c r="S78" i="18"/>
  <c r="M78" i="18"/>
  <c r="I78" i="18"/>
  <c r="H78" i="18"/>
  <c r="F78" i="18"/>
  <c r="C78" i="18"/>
  <c r="D78" i="18" s="1"/>
  <c r="AE77" i="18"/>
  <c r="AA77" i="18"/>
  <c r="W77" i="18"/>
  <c r="S77" i="18"/>
  <c r="M77" i="18"/>
  <c r="I77" i="18"/>
  <c r="H77" i="18"/>
  <c r="F77" i="18"/>
  <c r="C77" i="18"/>
  <c r="D77" i="18" s="1"/>
  <c r="AE76" i="18"/>
  <c r="AA76" i="18"/>
  <c r="W76" i="18"/>
  <c r="S76" i="18"/>
  <c r="M76" i="18"/>
  <c r="I76" i="18"/>
  <c r="H76" i="18"/>
  <c r="F76" i="18"/>
  <c r="G76" i="18" s="1"/>
  <c r="C76" i="18"/>
  <c r="AE75" i="18"/>
  <c r="AA75" i="18"/>
  <c r="W75" i="18"/>
  <c r="S75" i="18"/>
  <c r="M75" i="18"/>
  <c r="I75" i="18"/>
  <c r="H75" i="18"/>
  <c r="F75" i="18"/>
  <c r="C75" i="18"/>
  <c r="D75" i="18" s="1"/>
  <c r="AE74" i="18"/>
  <c r="AA74" i="18"/>
  <c r="W74" i="18"/>
  <c r="S74" i="18"/>
  <c r="M74" i="18"/>
  <c r="I74" i="18"/>
  <c r="H74" i="18"/>
  <c r="F74" i="18"/>
  <c r="C74" i="18"/>
  <c r="AE73" i="18"/>
  <c r="AA73" i="18"/>
  <c r="W73" i="18"/>
  <c r="S73" i="18"/>
  <c r="M73" i="18"/>
  <c r="I73" i="18"/>
  <c r="H73" i="18"/>
  <c r="F73" i="18"/>
  <c r="G73" i="18" s="1"/>
  <c r="C73" i="18"/>
  <c r="D73" i="18" s="1"/>
  <c r="AE72" i="18"/>
  <c r="AA72" i="18"/>
  <c r="W72" i="18"/>
  <c r="S72" i="18"/>
  <c r="M72" i="18"/>
  <c r="I72" i="18"/>
  <c r="H72" i="18"/>
  <c r="F72" i="18"/>
  <c r="C72" i="18"/>
  <c r="D72" i="18" s="1"/>
  <c r="AE71" i="18"/>
  <c r="AA71" i="18"/>
  <c r="W71" i="18"/>
  <c r="S71" i="18"/>
  <c r="M71" i="18"/>
  <c r="I71" i="18"/>
  <c r="H71" i="18"/>
  <c r="F71" i="18"/>
  <c r="C71" i="18"/>
  <c r="D71" i="18" s="1"/>
  <c r="AE70" i="18"/>
  <c r="AA70" i="18"/>
  <c r="W70" i="18"/>
  <c r="S70" i="18"/>
  <c r="M70" i="18"/>
  <c r="I70" i="18"/>
  <c r="H70" i="18"/>
  <c r="F70" i="18"/>
  <c r="G70" i="18" s="1"/>
  <c r="C70" i="18"/>
  <c r="D70" i="18" s="1"/>
  <c r="AE69" i="18"/>
  <c r="AA69" i="18"/>
  <c r="W69" i="18"/>
  <c r="S69" i="18"/>
  <c r="M69" i="18"/>
  <c r="I69" i="18"/>
  <c r="H69" i="18"/>
  <c r="F69" i="18"/>
  <c r="G69" i="18" s="1"/>
  <c r="C69" i="18"/>
  <c r="D69" i="18" s="1"/>
  <c r="AE68" i="18"/>
  <c r="AA68" i="18"/>
  <c r="W68" i="18"/>
  <c r="S68" i="18"/>
  <c r="M68" i="18"/>
  <c r="I68" i="18"/>
  <c r="H68" i="18"/>
  <c r="F68" i="18"/>
  <c r="C68" i="18"/>
  <c r="D68" i="18" s="1"/>
  <c r="AE67" i="18"/>
  <c r="AA67" i="18"/>
  <c r="W67" i="18"/>
  <c r="S67" i="18"/>
  <c r="M67" i="18"/>
  <c r="I67" i="18"/>
  <c r="H67" i="18"/>
  <c r="J67" i="18" s="1"/>
  <c r="F67" i="18"/>
  <c r="C67" i="18"/>
  <c r="D67" i="18" s="1"/>
  <c r="AE66" i="18"/>
  <c r="AA66" i="18"/>
  <c r="W66" i="18"/>
  <c r="S66" i="18"/>
  <c r="M66" i="18"/>
  <c r="I66" i="18"/>
  <c r="H66" i="18"/>
  <c r="F66" i="18"/>
  <c r="C66" i="18"/>
  <c r="D66" i="18" s="1"/>
  <c r="AE65" i="18"/>
  <c r="AA65" i="18"/>
  <c r="W65" i="18"/>
  <c r="S65" i="18"/>
  <c r="M65" i="18"/>
  <c r="I65" i="18"/>
  <c r="H65" i="18"/>
  <c r="J65" i="18" s="1"/>
  <c r="F65" i="18"/>
  <c r="G65" i="18"/>
  <c r="C65" i="18"/>
  <c r="D65" i="18"/>
  <c r="AE64" i="18"/>
  <c r="AA64" i="18"/>
  <c r="W64" i="18"/>
  <c r="S64" i="18"/>
  <c r="M64" i="18"/>
  <c r="I64" i="18"/>
  <c r="H64" i="18"/>
  <c r="F64" i="18"/>
  <c r="G64" i="18" s="1"/>
  <c r="C64" i="18"/>
  <c r="AE63" i="18"/>
  <c r="AA63" i="18"/>
  <c r="W63" i="18"/>
  <c r="S63" i="18"/>
  <c r="M63" i="18"/>
  <c r="I63" i="18"/>
  <c r="H63" i="18"/>
  <c r="F63" i="18"/>
  <c r="C63" i="18"/>
  <c r="D63" i="18" s="1"/>
  <c r="AE62" i="18"/>
  <c r="AA62" i="18"/>
  <c r="W62" i="18"/>
  <c r="S62" i="18"/>
  <c r="M62" i="18"/>
  <c r="I62" i="18"/>
  <c r="H62" i="18"/>
  <c r="F62" i="18"/>
  <c r="G62" i="18" s="1"/>
  <c r="C62" i="18"/>
  <c r="AE61" i="18"/>
  <c r="AA61" i="18"/>
  <c r="W61" i="18"/>
  <c r="S61" i="18"/>
  <c r="M61" i="18"/>
  <c r="I61" i="18"/>
  <c r="H61" i="18"/>
  <c r="F61" i="18"/>
  <c r="C61" i="18"/>
  <c r="D61" i="18" s="1"/>
  <c r="AE60" i="18"/>
  <c r="AA60" i="18"/>
  <c r="W60" i="18"/>
  <c r="S60" i="18"/>
  <c r="M60" i="18"/>
  <c r="I60" i="18"/>
  <c r="H60" i="18"/>
  <c r="F60" i="18"/>
  <c r="G60" i="18"/>
  <c r="C60" i="18"/>
  <c r="D60" i="18"/>
  <c r="AE59" i="18"/>
  <c r="AA59" i="18"/>
  <c r="W59" i="18"/>
  <c r="S59" i="18"/>
  <c r="M59" i="18"/>
  <c r="I59" i="18"/>
  <c r="H59" i="18"/>
  <c r="F59" i="18"/>
  <c r="C59" i="18"/>
  <c r="D59" i="18"/>
  <c r="AE58" i="18"/>
  <c r="AA58" i="18"/>
  <c r="W58" i="18"/>
  <c r="S58" i="18"/>
  <c r="M58" i="18"/>
  <c r="I58" i="18"/>
  <c r="H58" i="18"/>
  <c r="F58" i="18"/>
  <c r="C58" i="18"/>
  <c r="D58" i="18"/>
  <c r="AE57" i="18"/>
  <c r="AA57" i="18"/>
  <c r="W57" i="18"/>
  <c r="S57" i="18"/>
  <c r="M57" i="18"/>
  <c r="I57" i="18"/>
  <c r="H57" i="18"/>
  <c r="F57" i="18"/>
  <c r="C57" i="18"/>
  <c r="D57" i="18"/>
  <c r="AE56" i="18"/>
  <c r="AA56" i="18"/>
  <c r="W56" i="18"/>
  <c r="S56" i="18"/>
  <c r="M56" i="18"/>
  <c r="I56" i="18"/>
  <c r="H56" i="18"/>
  <c r="F56" i="18"/>
  <c r="G56" i="18" s="1"/>
  <c r="C56" i="18"/>
  <c r="D56" i="18" s="1"/>
  <c r="AE55" i="18"/>
  <c r="AA55" i="18"/>
  <c r="W55" i="18"/>
  <c r="S55" i="18"/>
  <c r="M55" i="18"/>
  <c r="I55" i="18"/>
  <c r="H55" i="18"/>
  <c r="J55" i="18" s="1"/>
  <c r="F55" i="18"/>
  <c r="C55" i="18"/>
  <c r="D55" i="18" s="1"/>
  <c r="AE54" i="18"/>
  <c r="AA54" i="18"/>
  <c r="W54" i="18"/>
  <c r="S54" i="18"/>
  <c r="M54" i="18"/>
  <c r="I54" i="18"/>
  <c r="H54" i="18"/>
  <c r="F54" i="18"/>
  <c r="G54" i="18" s="1"/>
  <c r="C54" i="18"/>
  <c r="AE53" i="18"/>
  <c r="AA53" i="18"/>
  <c r="W53" i="18"/>
  <c r="S53" i="18"/>
  <c r="M53" i="18"/>
  <c r="I53" i="18"/>
  <c r="H53" i="18"/>
  <c r="F53" i="18"/>
  <c r="C53" i="18"/>
  <c r="D53" i="18" s="1"/>
  <c r="AE52" i="18"/>
  <c r="AA52" i="18"/>
  <c r="W52" i="18"/>
  <c r="S52" i="18"/>
  <c r="M52" i="18"/>
  <c r="I52" i="18"/>
  <c r="H52" i="18"/>
  <c r="F52" i="18"/>
  <c r="C52" i="18"/>
  <c r="AE51" i="18"/>
  <c r="AA51" i="18"/>
  <c r="W51" i="18"/>
  <c r="S51" i="18"/>
  <c r="M51" i="18"/>
  <c r="I51" i="18"/>
  <c r="H51" i="18"/>
  <c r="F51" i="18"/>
  <c r="C51" i="18"/>
  <c r="D51" i="18" s="1"/>
  <c r="AE50" i="18"/>
  <c r="AA50" i="18"/>
  <c r="W50" i="18"/>
  <c r="S50" i="18"/>
  <c r="M50" i="18"/>
  <c r="I50" i="18"/>
  <c r="H50" i="18"/>
  <c r="F50" i="18"/>
  <c r="C50" i="18"/>
  <c r="AE49" i="18"/>
  <c r="AA49" i="18"/>
  <c r="W49" i="18"/>
  <c r="S49" i="18"/>
  <c r="M49" i="18"/>
  <c r="I49" i="18"/>
  <c r="H49" i="18"/>
  <c r="F49" i="18"/>
  <c r="C49" i="18"/>
  <c r="D49" i="18"/>
  <c r="AE48" i="18"/>
  <c r="AA48" i="18"/>
  <c r="W48" i="18"/>
  <c r="S48" i="18"/>
  <c r="M48" i="18"/>
  <c r="I48" i="18"/>
  <c r="H48" i="18"/>
  <c r="G48" i="18"/>
  <c r="F48" i="18"/>
  <c r="C48" i="18"/>
  <c r="AE47" i="18"/>
  <c r="AA47" i="18"/>
  <c r="W47" i="18"/>
  <c r="S47" i="18"/>
  <c r="M47" i="18"/>
  <c r="I47" i="18"/>
  <c r="J47" i="18" s="1"/>
  <c r="H47" i="18"/>
  <c r="F47" i="18"/>
  <c r="C47" i="18"/>
  <c r="D47" i="18"/>
  <c r="AE46" i="18"/>
  <c r="AA46" i="18"/>
  <c r="W46" i="18"/>
  <c r="S46" i="18"/>
  <c r="M46" i="18"/>
  <c r="I46" i="18"/>
  <c r="H46" i="18"/>
  <c r="F46" i="18"/>
  <c r="C46" i="18"/>
  <c r="AE45" i="18"/>
  <c r="AA45" i="18"/>
  <c r="W45" i="18"/>
  <c r="S45" i="18"/>
  <c r="M45" i="18"/>
  <c r="I45" i="18"/>
  <c r="H45" i="18"/>
  <c r="F45" i="18"/>
  <c r="C45" i="18"/>
  <c r="D45" i="18" s="1"/>
  <c r="AE44" i="18"/>
  <c r="AA44" i="18"/>
  <c r="W44" i="18"/>
  <c r="S44" i="18"/>
  <c r="M44" i="18"/>
  <c r="I44" i="18"/>
  <c r="H44" i="18"/>
  <c r="F44" i="18"/>
  <c r="C44" i="18"/>
  <c r="AE43" i="18"/>
  <c r="AA43" i="18"/>
  <c r="W43" i="18"/>
  <c r="S43" i="18"/>
  <c r="M43" i="18"/>
  <c r="I43" i="18"/>
  <c r="H43" i="18"/>
  <c r="F43" i="18"/>
  <c r="C43" i="18"/>
  <c r="D43" i="18" s="1"/>
  <c r="AE42" i="18"/>
  <c r="AA42" i="18"/>
  <c r="W42" i="18"/>
  <c r="S42" i="18"/>
  <c r="M42" i="18"/>
  <c r="I42" i="18"/>
  <c r="H42" i="18"/>
  <c r="F42" i="18"/>
  <c r="G42" i="18" s="1"/>
  <c r="C42" i="18"/>
  <c r="AE41" i="18"/>
  <c r="AA41" i="18"/>
  <c r="W41" i="18"/>
  <c r="S41" i="18"/>
  <c r="M41" i="18"/>
  <c r="I41" i="18"/>
  <c r="H41" i="18"/>
  <c r="F41" i="18"/>
  <c r="C41" i="18"/>
  <c r="D41" i="18"/>
  <c r="AE40" i="18"/>
  <c r="AA40" i="18"/>
  <c r="W40" i="18"/>
  <c r="S40" i="18"/>
  <c r="M40" i="18"/>
  <c r="I40" i="18"/>
  <c r="H40" i="18"/>
  <c r="G40" i="18"/>
  <c r="F40" i="18"/>
  <c r="C40" i="18"/>
  <c r="AE39" i="18"/>
  <c r="AA39" i="18"/>
  <c r="W39" i="18"/>
  <c r="S39" i="18"/>
  <c r="M39" i="18"/>
  <c r="I39" i="18"/>
  <c r="H39" i="18"/>
  <c r="F39" i="18"/>
  <c r="C39" i="18"/>
  <c r="D39" i="18"/>
  <c r="AE38" i="18"/>
  <c r="AA38" i="18"/>
  <c r="W38" i="18"/>
  <c r="S38" i="18"/>
  <c r="M38" i="18"/>
  <c r="I38" i="18"/>
  <c r="H38" i="18"/>
  <c r="F38" i="18"/>
  <c r="G38" i="18" s="1"/>
  <c r="C38" i="18"/>
  <c r="AE37" i="18"/>
  <c r="AA37" i="18"/>
  <c r="W37" i="18"/>
  <c r="S37" i="18"/>
  <c r="M37" i="18"/>
  <c r="I37" i="18"/>
  <c r="H37" i="18"/>
  <c r="F37" i="18"/>
  <c r="G37" i="18"/>
  <c r="C37" i="18"/>
  <c r="D37" i="18"/>
  <c r="AE36" i="18"/>
  <c r="AA36" i="18"/>
  <c r="W36" i="18"/>
  <c r="S36" i="18"/>
  <c r="M36" i="18"/>
  <c r="I36" i="18"/>
  <c r="H36" i="18"/>
  <c r="F36" i="18"/>
  <c r="C36" i="18"/>
  <c r="D36" i="18"/>
  <c r="AE35" i="18"/>
  <c r="AA35" i="18"/>
  <c r="W35" i="18"/>
  <c r="S35" i="18"/>
  <c r="M35" i="18"/>
  <c r="I35" i="18"/>
  <c r="H35" i="18"/>
  <c r="F35" i="18"/>
  <c r="C35" i="18"/>
  <c r="D35" i="18"/>
  <c r="AE34" i="18"/>
  <c r="AA34" i="18"/>
  <c r="W34" i="18"/>
  <c r="S34" i="18"/>
  <c r="M34" i="18"/>
  <c r="I34" i="18"/>
  <c r="H34" i="18"/>
  <c r="F34" i="18"/>
  <c r="C34" i="18"/>
  <c r="D34" i="18"/>
  <c r="AE33" i="18"/>
  <c r="AA33" i="18"/>
  <c r="W33" i="18"/>
  <c r="S33" i="18"/>
  <c r="M33" i="18"/>
  <c r="I33" i="18"/>
  <c r="H33" i="18"/>
  <c r="F33" i="18"/>
  <c r="G33" i="18" s="1"/>
  <c r="C33" i="18"/>
  <c r="D33" i="18" s="1"/>
  <c r="AE32" i="18"/>
  <c r="AA32" i="18"/>
  <c r="W32" i="18"/>
  <c r="S32" i="18"/>
  <c r="M32" i="18"/>
  <c r="I32" i="18"/>
  <c r="H32" i="18"/>
  <c r="F32" i="18"/>
  <c r="G32" i="18"/>
  <c r="C32" i="18"/>
  <c r="D32" i="18"/>
  <c r="AE31" i="18"/>
  <c r="AA31" i="18"/>
  <c r="W31" i="18"/>
  <c r="S31" i="18"/>
  <c r="M31" i="18"/>
  <c r="I31" i="18"/>
  <c r="H31" i="18"/>
  <c r="F31" i="18"/>
  <c r="C31" i="18"/>
  <c r="D31" i="18"/>
  <c r="AE30" i="18"/>
  <c r="AA30" i="18"/>
  <c r="W30" i="18"/>
  <c r="S30" i="18"/>
  <c r="M30" i="18"/>
  <c r="I30" i="18"/>
  <c r="H30" i="18"/>
  <c r="F30" i="18"/>
  <c r="G30" i="18" s="1"/>
  <c r="C30" i="18"/>
  <c r="AE29" i="18"/>
  <c r="AA29" i="18"/>
  <c r="W29" i="18"/>
  <c r="S29" i="18"/>
  <c r="M29" i="18"/>
  <c r="I29" i="18"/>
  <c r="H29" i="18"/>
  <c r="F29" i="18"/>
  <c r="C29" i="18"/>
  <c r="D29" i="18" s="1"/>
  <c r="AE28" i="18"/>
  <c r="AA28" i="18"/>
  <c r="W28" i="18"/>
  <c r="S28" i="18"/>
  <c r="M28" i="18"/>
  <c r="I28" i="18"/>
  <c r="H28" i="18"/>
  <c r="F28" i="18"/>
  <c r="G28" i="18" s="1"/>
  <c r="C28" i="18"/>
  <c r="D28" i="18"/>
  <c r="AE27" i="18"/>
  <c r="AA27" i="18"/>
  <c r="W27" i="18"/>
  <c r="S27" i="18"/>
  <c r="M27" i="18"/>
  <c r="I27" i="18"/>
  <c r="H27" i="18"/>
  <c r="F27" i="18"/>
  <c r="C27" i="18"/>
  <c r="D27" i="18" s="1"/>
  <c r="AE26" i="18"/>
  <c r="AA26" i="18"/>
  <c r="W26" i="18"/>
  <c r="S26" i="18"/>
  <c r="M26" i="18"/>
  <c r="I26" i="18"/>
  <c r="H26" i="18"/>
  <c r="F26" i="18"/>
  <c r="C26" i="18"/>
  <c r="D26" i="18" s="1"/>
  <c r="AE25" i="18"/>
  <c r="AA25" i="18"/>
  <c r="W25" i="18"/>
  <c r="S25" i="18"/>
  <c r="M25" i="18"/>
  <c r="I25" i="18"/>
  <c r="H25" i="18"/>
  <c r="F25" i="18"/>
  <c r="C25" i="18"/>
  <c r="D25" i="18" s="1"/>
  <c r="AE24" i="18"/>
  <c r="AA24" i="18"/>
  <c r="W24" i="18"/>
  <c r="S24" i="18"/>
  <c r="M24" i="18"/>
  <c r="I24" i="18"/>
  <c r="H24" i="18"/>
  <c r="F24" i="18"/>
  <c r="G24" i="18" s="1"/>
  <c r="C24" i="18"/>
  <c r="D24" i="18" s="1"/>
  <c r="AE23" i="18"/>
  <c r="AA23" i="18"/>
  <c r="W23" i="18"/>
  <c r="S23" i="18"/>
  <c r="M23" i="18"/>
  <c r="I23" i="18"/>
  <c r="H23" i="18"/>
  <c r="F23" i="18"/>
  <c r="C23" i="18"/>
  <c r="D23" i="18" s="1"/>
  <c r="AE22" i="18"/>
  <c r="AA22" i="18"/>
  <c r="W22" i="18"/>
  <c r="S22" i="18"/>
  <c r="M22" i="18"/>
  <c r="I22" i="18"/>
  <c r="H22" i="18"/>
  <c r="F22" i="18"/>
  <c r="G22" i="18" s="1"/>
  <c r="C22" i="18"/>
  <c r="AE21" i="18"/>
  <c r="AA21" i="18"/>
  <c r="W21" i="18"/>
  <c r="S21" i="18"/>
  <c r="M21" i="18"/>
  <c r="I21" i="18"/>
  <c r="H21" i="18"/>
  <c r="F21" i="18"/>
  <c r="C21" i="18"/>
  <c r="D21" i="18"/>
  <c r="AE20" i="18"/>
  <c r="AA20" i="18"/>
  <c r="W20" i="18"/>
  <c r="S20" i="18"/>
  <c r="M20" i="18"/>
  <c r="I20" i="18"/>
  <c r="H20" i="18"/>
  <c r="F20" i="18"/>
  <c r="C20" i="18"/>
  <c r="D20" i="18"/>
  <c r="AE19" i="18"/>
  <c r="AA19" i="18"/>
  <c r="W19" i="18"/>
  <c r="S19" i="18"/>
  <c r="M19" i="18"/>
  <c r="I19" i="18"/>
  <c r="H19" i="18"/>
  <c r="F19" i="18"/>
  <c r="G19" i="18" s="1"/>
  <c r="C19" i="18"/>
  <c r="D19" i="18" s="1"/>
  <c r="AE18" i="18"/>
  <c r="AA18" i="18"/>
  <c r="W18" i="18"/>
  <c r="S18" i="18"/>
  <c r="M18" i="18"/>
  <c r="I18" i="18"/>
  <c r="H18" i="18"/>
  <c r="F18" i="18"/>
  <c r="G18" i="18"/>
  <c r="C18" i="18"/>
  <c r="D18" i="18"/>
  <c r="AE17" i="18"/>
  <c r="AA17" i="18"/>
  <c r="W17" i="18"/>
  <c r="S17" i="18"/>
  <c r="M17" i="18"/>
  <c r="I17" i="18"/>
  <c r="H17" i="18"/>
  <c r="F17" i="18"/>
  <c r="C17" i="18"/>
  <c r="D17" i="18" s="1"/>
  <c r="AE16" i="18"/>
  <c r="AA16" i="18"/>
  <c r="W16" i="18"/>
  <c r="S16" i="18"/>
  <c r="M16" i="18"/>
  <c r="I16" i="18"/>
  <c r="H16" i="18"/>
  <c r="F16" i="18"/>
  <c r="C16" i="18"/>
  <c r="D16" i="18" s="1"/>
  <c r="AE15" i="18"/>
  <c r="AA15" i="18"/>
  <c r="W15" i="18"/>
  <c r="S15" i="18"/>
  <c r="M15" i="18"/>
  <c r="I15" i="18"/>
  <c r="H15" i="18"/>
  <c r="F15" i="18"/>
  <c r="G15" i="18" s="1"/>
  <c r="C15" i="18"/>
  <c r="AE14" i="18"/>
  <c r="AA14" i="18"/>
  <c r="W14" i="18"/>
  <c r="S14" i="18"/>
  <c r="M14" i="18"/>
  <c r="I14" i="18"/>
  <c r="H14" i="18"/>
  <c r="F14" i="18"/>
  <c r="C14" i="18"/>
  <c r="D14" i="18" s="1"/>
  <c r="AE13" i="18"/>
  <c r="AA13" i="18"/>
  <c r="W13" i="18"/>
  <c r="S13" i="18"/>
  <c r="M13" i="18"/>
  <c r="I13" i="18"/>
  <c r="H13" i="18"/>
  <c r="J13" i="18" s="1"/>
  <c r="F13" i="18"/>
  <c r="C13" i="18"/>
  <c r="AE12" i="18"/>
  <c r="AA12" i="18"/>
  <c r="W12" i="18"/>
  <c r="S12" i="18"/>
  <c r="M12" i="18"/>
  <c r="I12" i="18"/>
  <c r="H12" i="18"/>
  <c r="F12" i="18"/>
  <c r="C12" i="18"/>
  <c r="D12" i="18"/>
  <c r="AE11" i="18"/>
  <c r="AA11" i="18"/>
  <c r="W11" i="18"/>
  <c r="S11" i="18"/>
  <c r="M11" i="18"/>
  <c r="I11" i="18"/>
  <c r="H11" i="18"/>
  <c r="F11" i="18"/>
  <c r="C11" i="18"/>
  <c r="AE10" i="18"/>
  <c r="AA10" i="18"/>
  <c r="W10" i="18"/>
  <c r="S10" i="18"/>
  <c r="M10" i="18"/>
  <c r="I10" i="18"/>
  <c r="H10" i="18"/>
  <c r="F10" i="18"/>
  <c r="C10" i="18"/>
  <c r="D10" i="18" s="1"/>
  <c r="AE9" i="18"/>
  <c r="AA9" i="18"/>
  <c r="W9" i="18"/>
  <c r="S9" i="18"/>
  <c r="M9" i="18"/>
  <c r="I9" i="18"/>
  <c r="H9" i="18"/>
  <c r="J9" i="18" s="1"/>
  <c r="F9" i="18"/>
  <c r="G9" i="18"/>
  <c r="C9" i="18"/>
  <c r="AE8" i="18"/>
  <c r="AA8" i="18"/>
  <c r="W8" i="18"/>
  <c r="S8" i="18"/>
  <c r="M8" i="18"/>
  <c r="I8" i="18"/>
  <c r="H8" i="18"/>
  <c r="F8" i="18"/>
  <c r="C8" i="18"/>
  <c r="D8" i="18" s="1"/>
  <c r="AE7" i="18"/>
  <c r="AA7" i="18"/>
  <c r="W7" i="18"/>
  <c r="S7" i="18"/>
  <c r="M7" i="18"/>
  <c r="I7" i="18"/>
  <c r="H7" i="18"/>
  <c r="F7" i="18"/>
  <c r="G7" i="18" s="1"/>
  <c r="C7" i="18"/>
  <c r="AE6" i="18"/>
  <c r="AA6" i="18"/>
  <c r="W6" i="18"/>
  <c r="S6" i="18"/>
  <c r="M6" i="18"/>
  <c r="I6" i="18"/>
  <c r="H6" i="18"/>
  <c r="F6" i="18"/>
  <c r="C6" i="18"/>
  <c r="D6" i="18" s="1"/>
  <c r="AE5" i="18"/>
  <c r="AA5" i="18"/>
  <c r="W5" i="18"/>
  <c r="S5" i="18"/>
  <c r="M5" i="18"/>
  <c r="I5" i="18"/>
  <c r="H5" i="18"/>
  <c r="F5" i="18"/>
  <c r="G5" i="18" s="1"/>
  <c r="C5" i="18"/>
  <c r="AE4" i="18"/>
  <c r="AA4" i="18"/>
  <c r="W4" i="18"/>
  <c r="S4" i="18"/>
  <c r="M4" i="18"/>
  <c r="I4" i="18"/>
  <c r="H4" i="18"/>
  <c r="F4" i="18"/>
  <c r="G4" i="18" s="1"/>
  <c r="C4" i="18"/>
  <c r="D4" i="18" s="1"/>
  <c r="M111" i="17"/>
  <c r="I110" i="17"/>
  <c r="M110" i="17" s="1"/>
  <c r="H110" i="17"/>
  <c r="L110" i="17" s="1"/>
  <c r="G110" i="17"/>
  <c r="K110" i="17" s="1"/>
  <c r="F110" i="17"/>
  <c r="J110" i="17" s="1"/>
  <c r="I109" i="17"/>
  <c r="M109" i="17" s="1"/>
  <c r="H109" i="17"/>
  <c r="L109" i="17" s="1"/>
  <c r="G109" i="17"/>
  <c r="K109" i="17" s="1"/>
  <c r="F109" i="17"/>
  <c r="J109" i="17" s="1"/>
  <c r="I108" i="17"/>
  <c r="M108" i="17" s="1"/>
  <c r="H108" i="17"/>
  <c r="L108" i="17" s="1"/>
  <c r="G108" i="17"/>
  <c r="K108" i="17" s="1"/>
  <c r="F108" i="17"/>
  <c r="J108" i="17" s="1"/>
  <c r="I107" i="17"/>
  <c r="M107" i="17" s="1"/>
  <c r="H107" i="17"/>
  <c r="L107" i="17" s="1"/>
  <c r="G107" i="17"/>
  <c r="K107" i="17" s="1"/>
  <c r="F107" i="17"/>
  <c r="J107" i="17" s="1"/>
  <c r="I106" i="17"/>
  <c r="M106" i="17" s="1"/>
  <c r="H106" i="17"/>
  <c r="L106" i="17" s="1"/>
  <c r="G106" i="17"/>
  <c r="K106" i="17" s="1"/>
  <c r="F106" i="17"/>
  <c r="J106" i="17" s="1"/>
  <c r="I105" i="17"/>
  <c r="M105" i="17" s="1"/>
  <c r="H105" i="17"/>
  <c r="L105" i="17" s="1"/>
  <c r="G105" i="17"/>
  <c r="K105" i="17" s="1"/>
  <c r="F105" i="17"/>
  <c r="J105" i="17" s="1"/>
  <c r="I104" i="17"/>
  <c r="M104" i="17" s="1"/>
  <c r="H104" i="17"/>
  <c r="L104" i="17" s="1"/>
  <c r="G104" i="17"/>
  <c r="K104" i="17" s="1"/>
  <c r="F104" i="17"/>
  <c r="J104" i="17" s="1"/>
  <c r="I103" i="17"/>
  <c r="M103" i="17" s="1"/>
  <c r="H103" i="17"/>
  <c r="L103" i="17" s="1"/>
  <c r="G103" i="17"/>
  <c r="K103" i="17" s="1"/>
  <c r="F103" i="17"/>
  <c r="J103" i="17" s="1"/>
  <c r="I102" i="17"/>
  <c r="M102" i="17" s="1"/>
  <c r="H102" i="17"/>
  <c r="L102" i="17" s="1"/>
  <c r="G102" i="17"/>
  <c r="K102" i="17" s="1"/>
  <c r="F102" i="17"/>
  <c r="J102" i="17" s="1"/>
  <c r="I101" i="17"/>
  <c r="M101" i="17" s="1"/>
  <c r="H101" i="17"/>
  <c r="L101" i="17" s="1"/>
  <c r="G101" i="17"/>
  <c r="K101" i="17" s="1"/>
  <c r="F101" i="17"/>
  <c r="J101" i="17" s="1"/>
  <c r="I100" i="17"/>
  <c r="M100" i="17" s="1"/>
  <c r="H100" i="17"/>
  <c r="L100" i="17" s="1"/>
  <c r="G100" i="17"/>
  <c r="K100" i="17" s="1"/>
  <c r="F100" i="17"/>
  <c r="J100" i="17" s="1"/>
  <c r="I99" i="17"/>
  <c r="M99" i="17" s="1"/>
  <c r="H99" i="17"/>
  <c r="L99" i="17" s="1"/>
  <c r="G99" i="17"/>
  <c r="K99" i="17" s="1"/>
  <c r="F99" i="17"/>
  <c r="J99" i="17" s="1"/>
  <c r="I98" i="17"/>
  <c r="M98" i="17" s="1"/>
  <c r="H98" i="17"/>
  <c r="L98" i="17" s="1"/>
  <c r="G98" i="17"/>
  <c r="K98" i="17" s="1"/>
  <c r="F98" i="17"/>
  <c r="J98" i="17" s="1"/>
  <c r="I97" i="17"/>
  <c r="M97" i="17" s="1"/>
  <c r="H97" i="17"/>
  <c r="L97" i="17" s="1"/>
  <c r="G97" i="17"/>
  <c r="K97" i="17" s="1"/>
  <c r="F97" i="17"/>
  <c r="J97" i="17" s="1"/>
  <c r="I96" i="17"/>
  <c r="M96" i="17" s="1"/>
  <c r="H96" i="17"/>
  <c r="L96" i="17" s="1"/>
  <c r="G96" i="17"/>
  <c r="K96" i="17" s="1"/>
  <c r="F96" i="17"/>
  <c r="J96" i="17" s="1"/>
  <c r="I95" i="17"/>
  <c r="M95" i="17" s="1"/>
  <c r="H95" i="17"/>
  <c r="L95" i="17" s="1"/>
  <c r="G95" i="17"/>
  <c r="K95" i="17" s="1"/>
  <c r="F95" i="17"/>
  <c r="J95" i="17" s="1"/>
  <c r="I94" i="17"/>
  <c r="M94" i="17" s="1"/>
  <c r="H94" i="17"/>
  <c r="L94" i="17" s="1"/>
  <c r="G94" i="17"/>
  <c r="K94" i="17" s="1"/>
  <c r="F94" i="17"/>
  <c r="J94" i="17" s="1"/>
  <c r="I93" i="17"/>
  <c r="M93" i="17" s="1"/>
  <c r="H93" i="17"/>
  <c r="L93" i="17" s="1"/>
  <c r="G93" i="17"/>
  <c r="K93" i="17" s="1"/>
  <c r="F93" i="17"/>
  <c r="J93" i="17" s="1"/>
  <c r="I92" i="17"/>
  <c r="M92" i="17" s="1"/>
  <c r="H92" i="17"/>
  <c r="L92" i="17" s="1"/>
  <c r="G92" i="17"/>
  <c r="K92" i="17" s="1"/>
  <c r="F92" i="17"/>
  <c r="J92" i="17" s="1"/>
  <c r="I91" i="17"/>
  <c r="M91" i="17" s="1"/>
  <c r="H91" i="17"/>
  <c r="L91" i="17" s="1"/>
  <c r="G91" i="17"/>
  <c r="K91" i="17" s="1"/>
  <c r="F91" i="17"/>
  <c r="J91" i="17" s="1"/>
  <c r="I90" i="17"/>
  <c r="M90" i="17" s="1"/>
  <c r="H90" i="17"/>
  <c r="L90" i="17" s="1"/>
  <c r="G90" i="17"/>
  <c r="K90" i="17" s="1"/>
  <c r="F90" i="17"/>
  <c r="J90" i="17" s="1"/>
  <c r="I89" i="17"/>
  <c r="M89" i="17" s="1"/>
  <c r="H89" i="17"/>
  <c r="L89" i="17" s="1"/>
  <c r="G89" i="17"/>
  <c r="K89" i="17" s="1"/>
  <c r="F89" i="17"/>
  <c r="J89" i="17" s="1"/>
  <c r="I88" i="17"/>
  <c r="M88" i="17" s="1"/>
  <c r="H88" i="17"/>
  <c r="L88" i="17" s="1"/>
  <c r="G88" i="17"/>
  <c r="K88" i="17" s="1"/>
  <c r="F88" i="17"/>
  <c r="J88" i="17" s="1"/>
  <c r="I87" i="17"/>
  <c r="M87" i="17" s="1"/>
  <c r="H87" i="17"/>
  <c r="L87" i="17" s="1"/>
  <c r="G87" i="17"/>
  <c r="K87" i="17" s="1"/>
  <c r="F87" i="17"/>
  <c r="J87" i="17" s="1"/>
  <c r="I86" i="17"/>
  <c r="M86" i="17" s="1"/>
  <c r="H86" i="17"/>
  <c r="L86" i="17" s="1"/>
  <c r="G86" i="17"/>
  <c r="K86" i="17" s="1"/>
  <c r="F86" i="17"/>
  <c r="J86" i="17" s="1"/>
  <c r="I85" i="17"/>
  <c r="M85" i="17" s="1"/>
  <c r="H85" i="17"/>
  <c r="L85" i="17" s="1"/>
  <c r="G85" i="17"/>
  <c r="K85" i="17" s="1"/>
  <c r="F85" i="17"/>
  <c r="J85" i="17" s="1"/>
  <c r="I84" i="17"/>
  <c r="M84" i="17" s="1"/>
  <c r="H84" i="17"/>
  <c r="L84" i="17" s="1"/>
  <c r="G84" i="17"/>
  <c r="K84" i="17" s="1"/>
  <c r="F84" i="17"/>
  <c r="J84" i="17" s="1"/>
  <c r="I83" i="17"/>
  <c r="M83" i="17" s="1"/>
  <c r="H83" i="17"/>
  <c r="L83" i="17" s="1"/>
  <c r="G83" i="17"/>
  <c r="K83" i="17" s="1"/>
  <c r="F83" i="17"/>
  <c r="J83" i="17" s="1"/>
  <c r="I82" i="17"/>
  <c r="M82" i="17" s="1"/>
  <c r="H82" i="17"/>
  <c r="L82" i="17" s="1"/>
  <c r="G82" i="17"/>
  <c r="K82" i="17" s="1"/>
  <c r="F82" i="17"/>
  <c r="J82" i="17" s="1"/>
  <c r="I81" i="17"/>
  <c r="M81" i="17" s="1"/>
  <c r="H81" i="17"/>
  <c r="L81" i="17" s="1"/>
  <c r="G81" i="17"/>
  <c r="K81" i="17" s="1"/>
  <c r="F81" i="17"/>
  <c r="J81" i="17" s="1"/>
  <c r="I80" i="17"/>
  <c r="M80" i="17" s="1"/>
  <c r="H80" i="17"/>
  <c r="L80" i="17" s="1"/>
  <c r="G80" i="17"/>
  <c r="K80" i="17" s="1"/>
  <c r="F80" i="17"/>
  <c r="J80" i="17" s="1"/>
  <c r="I79" i="17"/>
  <c r="M79" i="17" s="1"/>
  <c r="H79" i="17"/>
  <c r="L79" i="17" s="1"/>
  <c r="G79" i="17"/>
  <c r="K79" i="17" s="1"/>
  <c r="F79" i="17"/>
  <c r="J79" i="17" s="1"/>
  <c r="I78" i="17"/>
  <c r="M78" i="17" s="1"/>
  <c r="H78" i="17"/>
  <c r="L78" i="17" s="1"/>
  <c r="G78" i="17"/>
  <c r="K78" i="17" s="1"/>
  <c r="F78" i="17"/>
  <c r="J78" i="17" s="1"/>
  <c r="I77" i="17"/>
  <c r="M77" i="17" s="1"/>
  <c r="H77" i="17"/>
  <c r="L77" i="17" s="1"/>
  <c r="G77" i="17"/>
  <c r="K77" i="17" s="1"/>
  <c r="F77" i="17"/>
  <c r="J77" i="17" s="1"/>
  <c r="I76" i="17"/>
  <c r="M76" i="17" s="1"/>
  <c r="H76" i="17"/>
  <c r="L76" i="17" s="1"/>
  <c r="G76" i="17"/>
  <c r="K76" i="17" s="1"/>
  <c r="F76" i="17"/>
  <c r="J76" i="17" s="1"/>
  <c r="I75" i="17"/>
  <c r="M75" i="17" s="1"/>
  <c r="H75" i="17"/>
  <c r="L75" i="17" s="1"/>
  <c r="G75" i="17"/>
  <c r="K75" i="17" s="1"/>
  <c r="F75" i="17"/>
  <c r="J75" i="17" s="1"/>
  <c r="I74" i="17"/>
  <c r="M74" i="17" s="1"/>
  <c r="H74" i="17"/>
  <c r="L74" i="17" s="1"/>
  <c r="G74" i="17"/>
  <c r="K74" i="17" s="1"/>
  <c r="F74" i="17"/>
  <c r="J74" i="17" s="1"/>
  <c r="I73" i="17"/>
  <c r="M73" i="17" s="1"/>
  <c r="H73" i="17"/>
  <c r="L73" i="17" s="1"/>
  <c r="G73" i="17"/>
  <c r="K73" i="17" s="1"/>
  <c r="F73" i="17"/>
  <c r="J73" i="17" s="1"/>
  <c r="I72" i="17"/>
  <c r="M72" i="17" s="1"/>
  <c r="H72" i="17"/>
  <c r="L72" i="17" s="1"/>
  <c r="G72" i="17"/>
  <c r="K72" i="17" s="1"/>
  <c r="F72" i="17"/>
  <c r="J72" i="17" s="1"/>
  <c r="I71" i="17"/>
  <c r="M71" i="17" s="1"/>
  <c r="H71" i="17"/>
  <c r="L71" i="17" s="1"/>
  <c r="G71" i="17"/>
  <c r="K71" i="17" s="1"/>
  <c r="F71" i="17"/>
  <c r="J71" i="17" s="1"/>
  <c r="I70" i="17"/>
  <c r="M70" i="17" s="1"/>
  <c r="H70" i="17"/>
  <c r="L70" i="17" s="1"/>
  <c r="G70" i="17"/>
  <c r="K70" i="17" s="1"/>
  <c r="F70" i="17"/>
  <c r="J70" i="17" s="1"/>
  <c r="I69" i="17"/>
  <c r="M69" i="17" s="1"/>
  <c r="H69" i="17"/>
  <c r="L69" i="17" s="1"/>
  <c r="G69" i="17"/>
  <c r="K69" i="17" s="1"/>
  <c r="F69" i="17"/>
  <c r="J69" i="17" s="1"/>
  <c r="I68" i="17"/>
  <c r="M68" i="17" s="1"/>
  <c r="H68" i="17"/>
  <c r="L68" i="17" s="1"/>
  <c r="G68" i="17"/>
  <c r="K68" i="17" s="1"/>
  <c r="F68" i="17"/>
  <c r="J68" i="17" s="1"/>
  <c r="I67" i="17"/>
  <c r="M67" i="17" s="1"/>
  <c r="H67" i="17"/>
  <c r="L67" i="17" s="1"/>
  <c r="G67" i="17"/>
  <c r="K67" i="17" s="1"/>
  <c r="F67" i="17"/>
  <c r="J67" i="17" s="1"/>
  <c r="I66" i="17"/>
  <c r="M66" i="17" s="1"/>
  <c r="H66" i="17"/>
  <c r="L66" i="17" s="1"/>
  <c r="G66" i="17"/>
  <c r="K66" i="17" s="1"/>
  <c r="F66" i="17"/>
  <c r="J66" i="17" s="1"/>
  <c r="I65" i="17"/>
  <c r="M65" i="17" s="1"/>
  <c r="H65" i="17"/>
  <c r="L65" i="17" s="1"/>
  <c r="G65" i="17"/>
  <c r="K65" i="17" s="1"/>
  <c r="F65" i="17"/>
  <c r="J65" i="17" s="1"/>
  <c r="I64" i="17"/>
  <c r="M64" i="17" s="1"/>
  <c r="H64" i="17"/>
  <c r="L64" i="17" s="1"/>
  <c r="G64" i="17"/>
  <c r="K64" i="17" s="1"/>
  <c r="F64" i="17"/>
  <c r="J64" i="17" s="1"/>
  <c r="I63" i="17"/>
  <c r="M63" i="17" s="1"/>
  <c r="H63" i="17"/>
  <c r="L63" i="17" s="1"/>
  <c r="G63" i="17"/>
  <c r="K63" i="17" s="1"/>
  <c r="F63" i="17"/>
  <c r="J63" i="17" s="1"/>
  <c r="I62" i="17"/>
  <c r="M62" i="17" s="1"/>
  <c r="H62" i="17"/>
  <c r="L62" i="17" s="1"/>
  <c r="G62" i="17"/>
  <c r="K62" i="17" s="1"/>
  <c r="F62" i="17"/>
  <c r="J62" i="17" s="1"/>
  <c r="I61" i="17"/>
  <c r="M61" i="17" s="1"/>
  <c r="H61" i="17"/>
  <c r="L61" i="17" s="1"/>
  <c r="G61" i="17"/>
  <c r="K61" i="17" s="1"/>
  <c r="F61" i="17"/>
  <c r="J61" i="17" s="1"/>
  <c r="I60" i="17"/>
  <c r="M60" i="17" s="1"/>
  <c r="H60" i="17"/>
  <c r="L60" i="17" s="1"/>
  <c r="G60" i="17"/>
  <c r="K60" i="17" s="1"/>
  <c r="F60" i="17"/>
  <c r="J60" i="17" s="1"/>
  <c r="I59" i="17"/>
  <c r="M59" i="17" s="1"/>
  <c r="H59" i="17"/>
  <c r="L59" i="17" s="1"/>
  <c r="G59" i="17"/>
  <c r="K59" i="17" s="1"/>
  <c r="F59" i="17"/>
  <c r="J59" i="17" s="1"/>
  <c r="I58" i="17"/>
  <c r="M58" i="17" s="1"/>
  <c r="H58" i="17"/>
  <c r="L58" i="17" s="1"/>
  <c r="G58" i="17"/>
  <c r="K58" i="17" s="1"/>
  <c r="F58" i="17"/>
  <c r="J58" i="17" s="1"/>
  <c r="I57" i="17"/>
  <c r="M57" i="17" s="1"/>
  <c r="H57" i="17"/>
  <c r="L57" i="17" s="1"/>
  <c r="G57" i="17"/>
  <c r="K57" i="17" s="1"/>
  <c r="F57" i="17"/>
  <c r="J57" i="17" s="1"/>
  <c r="I56" i="17"/>
  <c r="M56" i="17" s="1"/>
  <c r="H56" i="17"/>
  <c r="L56" i="17" s="1"/>
  <c r="G56" i="17"/>
  <c r="K56" i="17" s="1"/>
  <c r="F56" i="17"/>
  <c r="J56" i="17" s="1"/>
  <c r="I55" i="17"/>
  <c r="M55" i="17" s="1"/>
  <c r="H55" i="17"/>
  <c r="L55" i="17" s="1"/>
  <c r="G55" i="17"/>
  <c r="K55" i="17" s="1"/>
  <c r="F55" i="17"/>
  <c r="J55" i="17" s="1"/>
  <c r="I54" i="17"/>
  <c r="M54" i="17" s="1"/>
  <c r="H54" i="17"/>
  <c r="L54" i="17" s="1"/>
  <c r="G54" i="17"/>
  <c r="K54" i="17" s="1"/>
  <c r="F54" i="17"/>
  <c r="J54" i="17" s="1"/>
  <c r="I53" i="17"/>
  <c r="M53" i="17" s="1"/>
  <c r="H53" i="17"/>
  <c r="L53" i="17" s="1"/>
  <c r="G53" i="17"/>
  <c r="K53" i="17" s="1"/>
  <c r="F53" i="17"/>
  <c r="J53" i="17" s="1"/>
  <c r="I52" i="17"/>
  <c r="M52" i="17" s="1"/>
  <c r="H52" i="17"/>
  <c r="L52" i="17" s="1"/>
  <c r="G52" i="17"/>
  <c r="K52" i="17" s="1"/>
  <c r="F52" i="17"/>
  <c r="J52" i="17" s="1"/>
  <c r="I51" i="17"/>
  <c r="M51" i="17" s="1"/>
  <c r="H51" i="17"/>
  <c r="L51" i="17" s="1"/>
  <c r="G51" i="17"/>
  <c r="K51" i="17" s="1"/>
  <c r="F51" i="17"/>
  <c r="J51" i="17" s="1"/>
  <c r="I50" i="17"/>
  <c r="M50" i="17" s="1"/>
  <c r="H50" i="17"/>
  <c r="L50" i="17" s="1"/>
  <c r="G50" i="17"/>
  <c r="K50" i="17" s="1"/>
  <c r="F50" i="17"/>
  <c r="J50" i="17" s="1"/>
  <c r="I49" i="17"/>
  <c r="M49" i="17" s="1"/>
  <c r="H49" i="17"/>
  <c r="L49" i="17" s="1"/>
  <c r="G49" i="17"/>
  <c r="K49" i="17" s="1"/>
  <c r="F49" i="17"/>
  <c r="J49" i="17" s="1"/>
  <c r="I48" i="17"/>
  <c r="M48" i="17" s="1"/>
  <c r="H48" i="17"/>
  <c r="L48" i="17" s="1"/>
  <c r="G48" i="17"/>
  <c r="K48" i="17" s="1"/>
  <c r="F48" i="17"/>
  <c r="J48" i="17" s="1"/>
  <c r="I47" i="17"/>
  <c r="M47" i="17" s="1"/>
  <c r="H47" i="17"/>
  <c r="L47" i="17" s="1"/>
  <c r="G47" i="17"/>
  <c r="K47" i="17" s="1"/>
  <c r="F47" i="17"/>
  <c r="J47" i="17" s="1"/>
  <c r="I46" i="17"/>
  <c r="M46" i="17" s="1"/>
  <c r="H46" i="17"/>
  <c r="L46" i="17" s="1"/>
  <c r="G46" i="17"/>
  <c r="K46" i="17" s="1"/>
  <c r="F46" i="17"/>
  <c r="J46" i="17" s="1"/>
  <c r="I45" i="17"/>
  <c r="M45" i="17" s="1"/>
  <c r="H45" i="17"/>
  <c r="L45" i="17" s="1"/>
  <c r="G45" i="17"/>
  <c r="K45" i="17" s="1"/>
  <c r="F45" i="17"/>
  <c r="J45" i="17" s="1"/>
  <c r="I44" i="17"/>
  <c r="M44" i="17" s="1"/>
  <c r="H44" i="17"/>
  <c r="L44" i="17" s="1"/>
  <c r="G44" i="17"/>
  <c r="K44" i="17" s="1"/>
  <c r="F44" i="17"/>
  <c r="J44" i="17" s="1"/>
  <c r="I43" i="17"/>
  <c r="M43" i="17" s="1"/>
  <c r="H43" i="17"/>
  <c r="L43" i="17" s="1"/>
  <c r="G43" i="17"/>
  <c r="K43" i="17" s="1"/>
  <c r="F43" i="17"/>
  <c r="J43" i="17" s="1"/>
  <c r="I42" i="17"/>
  <c r="M42" i="17" s="1"/>
  <c r="H42" i="17"/>
  <c r="L42" i="17" s="1"/>
  <c r="G42" i="17"/>
  <c r="K42" i="17" s="1"/>
  <c r="F42" i="17"/>
  <c r="J42" i="17" s="1"/>
  <c r="I41" i="17"/>
  <c r="M41" i="17" s="1"/>
  <c r="H41" i="17"/>
  <c r="L41" i="17" s="1"/>
  <c r="G41" i="17"/>
  <c r="K41" i="17" s="1"/>
  <c r="F41" i="17"/>
  <c r="J41" i="17" s="1"/>
  <c r="I40" i="17"/>
  <c r="M40" i="17" s="1"/>
  <c r="H40" i="17"/>
  <c r="L40" i="17" s="1"/>
  <c r="G40" i="17"/>
  <c r="K40" i="17" s="1"/>
  <c r="F40" i="17"/>
  <c r="J40" i="17" s="1"/>
  <c r="I39" i="17"/>
  <c r="M39" i="17" s="1"/>
  <c r="H39" i="17"/>
  <c r="L39" i="17" s="1"/>
  <c r="G39" i="17"/>
  <c r="K39" i="17" s="1"/>
  <c r="F39" i="17"/>
  <c r="J39" i="17" s="1"/>
  <c r="I38" i="17"/>
  <c r="M38" i="17" s="1"/>
  <c r="H38" i="17"/>
  <c r="L38" i="17" s="1"/>
  <c r="G38" i="17"/>
  <c r="K38" i="17" s="1"/>
  <c r="F38" i="17"/>
  <c r="J38" i="17" s="1"/>
  <c r="I37" i="17"/>
  <c r="M37" i="17" s="1"/>
  <c r="H37" i="17"/>
  <c r="L37" i="17" s="1"/>
  <c r="G37" i="17"/>
  <c r="K37" i="17" s="1"/>
  <c r="F37" i="17"/>
  <c r="J37" i="17" s="1"/>
  <c r="I36" i="17"/>
  <c r="M36" i="17" s="1"/>
  <c r="H36" i="17"/>
  <c r="L36" i="17" s="1"/>
  <c r="G36" i="17"/>
  <c r="K36" i="17" s="1"/>
  <c r="F36" i="17"/>
  <c r="J36" i="17" s="1"/>
  <c r="I35" i="17"/>
  <c r="M35" i="17" s="1"/>
  <c r="H35" i="17"/>
  <c r="L35" i="17" s="1"/>
  <c r="G35" i="17"/>
  <c r="K35" i="17" s="1"/>
  <c r="F35" i="17"/>
  <c r="J35" i="17" s="1"/>
  <c r="I34" i="17"/>
  <c r="M34" i="17" s="1"/>
  <c r="H34" i="17"/>
  <c r="L34" i="17" s="1"/>
  <c r="G34" i="17"/>
  <c r="K34" i="17" s="1"/>
  <c r="F34" i="17"/>
  <c r="J34" i="17" s="1"/>
  <c r="I33" i="17"/>
  <c r="M33" i="17" s="1"/>
  <c r="H33" i="17"/>
  <c r="L33" i="17" s="1"/>
  <c r="G33" i="17"/>
  <c r="K33" i="17" s="1"/>
  <c r="F33" i="17"/>
  <c r="J33" i="17" s="1"/>
  <c r="I32" i="17"/>
  <c r="M32" i="17" s="1"/>
  <c r="H32" i="17"/>
  <c r="L32" i="17" s="1"/>
  <c r="G32" i="17"/>
  <c r="K32" i="17" s="1"/>
  <c r="F32" i="17"/>
  <c r="J32" i="17" s="1"/>
  <c r="I31" i="17"/>
  <c r="M31" i="17" s="1"/>
  <c r="H31" i="17"/>
  <c r="L31" i="17" s="1"/>
  <c r="G31" i="17"/>
  <c r="K31" i="17" s="1"/>
  <c r="F31" i="17"/>
  <c r="J31" i="17" s="1"/>
  <c r="I30" i="17"/>
  <c r="M30" i="17" s="1"/>
  <c r="H30" i="17"/>
  <c r="L30" i="17" s="1"/>
  <c r="G30" i="17"/>
  <c r="K30" i="17" s="1"/>
  <c r="F30" i="17"/>
  <c r="J30" i="17" s="1"/>
  <c r="I29" i="17"/>
  <c r="M29" i="17" s="1"/>
  <c r="H29" i="17"/>
  <c r="L29" i="17" s="1"/>
  <c r="G29" i="17"/>
  <c r="K29" i="17" s="1"/>
  <c r="F29" i="17"/>
  <c r="J29" i="17" s="1"/>
  <c r="I28" i="17"/>
  <c r="M28" i="17" s="1"/>
  <c r="H28" i="17"/>
  <c r="L28" i="17" s="1"/>
  <c r="G28" i="17"/>
  <c r="K28" i="17" s="1"/>
  <c r="F28" i="17"/>
  <c r="J28" i="17" s="1"/>
  <c r="M27" i="17"/>
  <c r="I27" i="17"/>
  <c r="H27" i="17"/>
  <c r="L27" i="17" s="1"/>
  <c r="G27" i="17"/>
  <c r="K27" i="17" s="1"/>
  <c r="F27" i="17"/>
  <c r="J27" i="17" s="1"/>
  <c r="I26" i="17"/>
  <c r="M26" i="17" s="1"/>
  <c r="H26" i="17"/>
  <c r="L26" i="17" s="1"/>
  <c r="G26" i="17"/>
  <c r="K26" i="17" s="1"/>
  <c r="F26" i="17"/>
  <c r="J26" i="17" s="1"/>
  <c r="I25" i="17"/>
  <c r="M25" i="17" s="1"/>
  <c r="H25" i="17"/>
  <c r="L25" i="17" s="1"/>
  <c r="G25" i="17"/>
  <c r="K25" i="17" s="1"/>
  <c r="F25" i="17"/>
  <c r="J25" i="17" s="1"/>
  <c r="I24" i="17"/>
  <c r="M24" i="17" s="1"/>
  <c r="H24" i="17"/>
  <c r="L24" i="17" s="1"/>
  <c r="G24" i="17"/>
  <c r="K24" i="17" s="1"/>
  <c r="F24" i="17"/>
  <c r="J24" i="17" s="1"/>
  <c r="I23" i="17"/>
  <c r="M23" i="17" s="1"/>
  <c r="H23" i="17"/>
  <c r="L23" i="17" s="1"/>
  <c r="G23" i="17"/>
  <c r="K23" i="17" s="1"/>
  <c r="F23" i="17"/>
  <c r="J23" i="17" s="1"/>
  <c r="I22" i="17"/>
  <c r="M22" i="17" s="1"/>
  <c r="H22" i="17"/>
  <c r="L22" i="17" s="1"/>
  <c r="G22" i="17"/>
  <c r="K22" i="17" s="1"/>
  <c r="F22" i="17"/>
  <c r="J22" i="17" s="1"/>
  <c r="I21" i="17"/>
  <c r="M21" i="17" s="1"/>
  <c r="H21" i="17"/>
  <c r="L21" i="17" s="1"/>
  <c r="G21" i="17"/>
  <c r="K21" i="17" s="1"/>
  <c r="F21" i="17"/>
  <c r="J21" i="17" s="1"/>
  <c r="I20" i="17"/>
  <c r="M20" i="17" s="1"/>
  <c r="H20" i="17"/>
  <c r="L20" i="17" s="1"/>
  <c r="G20" i="17"/>
  <c r="K20" i="17" s="1"/>
  <c r="F20" i="17"/>
  <c r="J20" i="17" s="1"/>
  <c r="I19" i="17"/>
  <c r="M19" i="17" s="1"/>
  <c r="H19" i="17"/>
  <c r="L19" i="17" s="1"/>
  <c r="G19" i="17"/>
  <c r="K19" i="17" s="1"/>
  <c r="F19" i="17"/>
  <c r="J19" i="17" s="1"/>
  <c r="I18" i="17"/>
  <c r="M18" i="17" s="1"/>
  <c r="H18" i="17"/>
  <c r="L18" i="17" s="1"/>
  <c r="G18" i="17"/>
  <c r="K18" i="17" s="1"/>
  <c r="F18" i="17"/>
  <c r="J18" i="17" s="1"/>
  <c r="F162" i="2"/>
  <c r="F161" i="2"/>
  <c r="J11" i="2"/>
  <c r="J7" i="2"/>
  <c r="J12" i="18" l="1"/>
  <c r="J44" i="18"/>
  <c r="J82" i="18"/>
  <c r="J93" i="18"/>
  <c r="J94" i="18"/>
  <c r="J95" i="18"/>
  <c r="J99" i="18"/>
  <c r="J100" i="18"/>
  <c r="AA163" i="18"/>
  <c r="J61" i="18"/>
  <c r="J73" i="18"/>
  <c r="J101" i="18"/>
  <c r="J110" i="18"/>
  <c r="J14" i="18"/>
  <c r="J16" i="18"/>
  <c r="J35" i="18"/>
  <c r="J46" i="18"/>
  <c r="J53" i="18"/>
  <c r="J57" i="18"/>
  <c r="J59" i="18"/>
  <c r="J63" i="18"/>
  <c r="J76" i="18"/>
  <c r="J78" i="18"/>
  <c r="J80" i="18"/>
  <c r="J85" i="18"/>
  <c r="J87" i="18"/>
  <c r="J89" i="18"/>
  <c r="J6" i="18"/>
  <c r="J8" i="18"/>
  <c r="J10" i="18"/>
  <c r="J19" i="18"/>
  <c r="J27" i="18"/>
  <c r="J40" i="18"/>
  <c r="J42" i="18"/>
  <c r="J69" i="18"/>
  <c r="J71" i="18"/>
  <c r="J75" i="18"/>
  <c r="J91" i="18"/>
  <c r="J107" i="18"/>
  <c r="J109" i="18"/>
  <c r="D38" i="18"/>
  <c r="D90" i="18"/>
  <c r="D50" i="18"/>
  <c r="D54" i="18"/>
  <c r="D74" i="18"/>
  <c r="J4" i="18"/>
  <c r="D9" i="18"/>
  <c r="J17" i="18"/>
  <c r="J18" i="18"/>
  <c r="J22" i="18"/>
  <c r="J26" i="18"/>
  <c r="J30" i="18"/>
  <c r="J34" i="18"/>
  <c r="J38" i="18"/>
  <c r="J39" i="18"/>
  <c r="J43" i="18"/>
  <c r="J48" i="18"/>
  <c r="J49" i="18"/>
  <c r="J52" i="18"/>
  <c r="J56" i="18"/>
  <c r="J60" i="18"/>
  <c r="J64" i="18"/>
  <c r="J68" i="18"/>
  <c r="J72" i="18"/>
  <c r="J77" i="18"/>
  <c r="J81" i="18"/>
  <c r="J86" i="18"/>
  <c r="J90" i="18"/>
  <c r="D95" i="18"/>
  <c r="J7" i="18"/>
  <c r="J11" i="18"/>
  <c r="J21" i="18"/>
  <c r="J25" i="18"/>
  <c r="J29" i="18"/>
  <c r="J33" i="18"/>
  <c r="J37" i="18"/>
  <c r="J97" i="18"/>
  <c r="J105" i="18"/>
  <c r="J5" i="18"/>
  <c r="J15" i="18"/>
  <c r="J20" i="18"/>
  <c r="J24" i="18"/>
  <c r="J28" i="18"/>
  <c r="J32" i="18"/>
  <c r="J36" i="18"/>
  <c r="J41" i="18"/>
  <c r="D42" i="18"/>
  <c r="J45" i="18"/>
  <c r="D46" i="18"/>
  <c r="J50" i="18"/>
  <c r="J51" i="18"/>
  <c r="J54" i="18"/>
  <c r="J58" i="18"/>
  <c r="J62" i="18"/>
  <c r="J66" i="18"/>
  <c r="J70" i="18"/>
  <c r="J74" i="18"/>
  <c r="J79" i="18"/>
  <c r="J83" i="18"/>
  <c r="J84" i="18"/>
  <c r="J88" i="18"/>
  <c r="J92" i="18"/>
  <c r="J103" i="18"/>
  <c r="J111" i="18"/>
  <c r="G11" i="18"/>
  <c r="G16" i="18"/>
  <c r="G21" i="18"/>
  <c r="G26" i="18"/>
  <c r="G44" i="18"/>
  <c r="G49" i="18"/>
  <c r="G53" i="18"/>
  <c r="G58" i="18"/>
  <c r="G80" i="18"/>
  <c r="G85" i="18"/>
  <c r="G89" i="18"/>
  <c r="G10" i="18"/>
  <c r="G20" i="18"/>
  <c r="G25" i="18"/>
  <c r="G29" i="18"/>
  <c r="G34" i="18"/>
  <c r="G52" i="18"/>
  <c r="G57" i="18"/>
  <c r="G61" i="18"/>
  <c r="G66" i="18"/>
  <c r="G74" i="18"/>
  <c r="G88" i="18"/>
  <c r="G8" i="18"/>
  <c r="G12" i="18"/>
  <c r="G13" i="18"/>
  <c r="G17" i="18"/>
  <c r="G27" i="18"/>
  <c r="G36" i="18"/>
  <c r="G41" i="18"/>
  <c r="G45" i="18"/>
  <c r="G46" i="18"/>
  <c r="G50" i="18"/>
  <c r="D62" i="18"/>
  <c r="G68" i="18"/>
  <c r="G72" i="18"/>
  <c r="G77" i="18"/>
  <c r="G78" i="18"/>
  <c r="G81" i="18"/>
  <c r="G90" i="18"/>
  <c r="G95" i="18"/>
  <c r="D7" i="18"/>
  <c r="D5" i="18"/>
  <c r="D13" i="18"/>
  <c r="G6" i="18"/>
  <c r="D11" i="18"/>
  <c r="G14" i="18"/>
  <c r="G23" i="18"/>
  <c r="G31" i="18"/>
  <c r="G39" i="18"/>
  <c r="D44" i="18"/>
  <c r="G47" i="18"/>
  <c r="D52" i="18"/>
  <c r="G55" i="18"/>
  <c r="G63" i="18"/>
  <c r="G71" i="18"/>
  <c r="D76" i="18"/>
  <c r="G79" i="18"/>
  <c r="G87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D15" i="18"/>
  <c r="G35" i="18"/>
  <c r="D40" i="18"/>
  <c r="G43" i="18"/>
  <c r="D48" i="18"/>
  <c r="G51" i="18"/>
  <c r="G59" i="18"/>
  <c r="D64" i="18"/>
  <c r="G67" i="18"/>
  <c r="G75" i="18"/>
  <c r="G83" i="18"/>
  <c r="G91" i="18"/>
  <c r="G92" i="18"/>
  <c r="G93" i="18"/>
  <c r="G94" i="18"/>
  <c r="AE127" i="18"/>
  <c r="S506" i="18"/>
  <c r="W163" i="18"/>
  <c r="D22" i="18"/>
  <c r="J23" i="18"/>
  <c r="D30" i="18"/>
  <c r="J31" i="18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8" i="17"/>
  <c r="P7" i="17"/>
  <c r="P6" i="17"/>
  <c r="P5" i="17"/>
  <c r="P4" i="17"/>
  <c r="P3" i="17"/>
  <c r="P2" i="17"/>
  <c r="F3" i="17"/>
  <c r="J3" i="17" s="1"/>
  <c r="G3" i="17"/>
  <c r="K3" i="17" s="1"/>
  <c r="H3" i="17"/>
  <c r="L3" i="17" s="1"/>
  <c r="I3" i="17"/>
  <c r="M3" i="17" s="1"/>
  <c r="F4" i="17"/>
  <c r="J4" i="17" s="1"/>
  <c r="G4" i="17"/>
  <c r="K4" i="17" s="1"/>
  <c r="H4" i="17"/>
  <c r="L4" i="17" s="1"/>
  <c r="I4" i="17"/>
  <c r="M4" i="17" s="1"/>
  <c r="F5" i="17"/>
  <c r="J5" i="17" s="1"/>
  <c r="G5" i="17"/>
  <c r="K5" i="17" s="1"/>
  <c r="H5" i="17"/>
  <c r="L5" i="17" s="1"/>
  <c r="I5" i="17"/>
  <c r="M5" i="17" s="1"/>
  <c r="F6" i="17"/>
  <c r="J6" i="17" s="1"/>
  <c r="G6" i="17"/>
  <c r="K6" i="17" s="1"/>
  <c r="H6" i="17"/>
  <c r="L6" i="17" s="1"/>
  <c r="I6" i="17"/>
  <c r="M6" i="17" s="1"/>
  <c r="F7" i="17"/>
  <c r="J7" i="17" s="1"/>
  <c r="G7" i="17"/>
  <c r="K7" i="17" s="1"/>
  <c r="H7" i="17"/>
  <c r="L7" i="17" s="1"/>
  <c r="I7" i="17"/>
  <c r="M7" i="17" s="1"/>
  <c r="F8" i="17"/>
  <c r="J8" i="17" s="1"/>
  <c r="G8" i="17"/>
  <c r="K8" i="17" s="1"/>
  <c r="H8" i="17"/>
  <c r="L8" i="17" s="1"/>
  <c r="I8" i="17"/>
  <c r="M8" i="17" s="1"/>
  <c r="F9" i="17"/>
  <c r="J9" i="17" s="1"/>
  <c r="G9" i="17"/>
  <c r="K9" i="17" s="1"/>
  <c r="H9" i="17"/>
  <c r="L9" i="17" s="1"/>
  <c r="I9" i="17"/>
  <c r="M9" i="17" s="1"/>
  <c r="F10" i="17"/>
  <c r="J10" i="17" s="1"/>
  <c r="G10" i="17"/>
  <c r="K10" i="17" s="1"/>
  <c r="H10" i="17"/>
  <c r="L10" i="17" s="1"/>
  <c r="I10" i="17"/>
  <c r="M10" i="17" s="1"/>
  <c r="F11" i="17"/>
  <c r="J11" i="17" s="1"/>
  <c r="G11" i="17"/>
  <c r="K11" i="17" s="1"/>
  <c r="H11" i="17"/>
  <c r="L11" i="17" s="1"/>
  <c r="I11" i="17"/>
  <c r="M11" i="17" s="1"/>
  <c r="F12" i="17"/>
  <c r="J12" i="17" s="1"/>
  <c r="G12" i="17"/>
  <c r="K12" i="17" s="1"/>
  <c r="H12" i="17"/>
  <c r="L12" i="17" s="1"/>
  <c r="I12" i="17"/>
  <c r="M12" i="17" s="1"/>
  <c r="F13" i="17"/>
  <c r="J13" i="17" s="1"/>
  <c r="G13" i="17"/>
  <c r="K13" i="17" s="1"/>
  <c r="H13" i="17"/>
  <c r="L13" i="17" s="1"/>
  <c r="I13" i="17"/>
  <c r="M13" i="17" s="1"/>
  <c r="F14" i="17"/>
  <c r="J14" i="17" s="1"/>
  <c r="G14" i="17"/>
  <c r="K14" i="17" s="1"/>
  <c r="H14" i="17"/>
  <c r="L14" i="17" s="1"/>
  <c r="I14" i="17"/>
  <c r="M14" i="17" s="1"/>
  <c r="F15" i="17"/>
  <c r="J15" i="17" s="1"/>
  <c r="G15" i="17"/>
  <c r="K15" i="17" s="1"/>
  <c r="H15" i="17"/>
  <c r="L15" i="17" s="1"/>
  <c r="I15" i="17"/>
  <c r="M15" i="17" s="1"/>
  <c r="F16" i="17"/>
  <c r="J16" i="17" s="1"/>
  <c r="G16" i="17"/>
  <c r="K16" i="17" s="1"/>
  <c r="H16" i="17"/>
  <c r="L16" i="17" s="1"/>
  <c r="I16" i="17"/>
  <c r="M16" i="17" s="1"/>
  <c r="F17" i="17"/>
  <c r="J17" i="17" s="1"/>
  <c r="G17" i="17"/>
  <c r="K17" i="17" s="1"/>
  <c r="H17" i="17"/>
  <c r="L17" i="17" s="1"/>
  <c r="I17" i="17"/>
  <c r="M17" i="17" s="1"/>
  <c r="I2" i="17"/>
  <c r="M2" i="17" s="1"/>
  <c r="H2" i="17"/>
  <c r="L2" i="17" s="1"/>
  <c r="G2" i="17"/>
  <c r="K2" i="17" s="1"/>
  <c r="F2" i="17"/>
  <c r="J2" i="17" s="1"/>
  <c r="J113" i="18" l="1"/>
  <c r="D113" i="18"/>
  <c r="M113" i="18"/>
  <c r="G113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2" i="14"/>
  <c r="F134" i="14" s="1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2" i="14"/>
  <c r="E134" i="14" s="1"/>
  <c r="F259" i="9" l="1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C62" i="9"/>
  <c r="F61" i="9"/>
  <c r="C61" i="9"/>
  <c r="F60" i="9"/>
  <c r="C60" i="9"/>
  <c r="F59" i="9"/>
  <c r="C59" i="9"/>
  <c r="F58" i="9"/>
  <c r="C58" i="9"/>
  <c r="F57" i="9"/>
  <c r="C57" i="9"/>
  <c r="F56" i="9"/>
  <c r="C56" i="9"/>
  <c r="F55" i="9"/>
  <c r="C55" i="9"/>
  <c r="F54" i="9"/>
  <c r="C54" i="9"/>
  <c r="F53" i="9"/>
  <c r="C53" i="9"/>
  <c r="F52" i="9"/>
  <c r="C52" i="9"/>
  <c r="F51" i="9"/>
  <c r="C51" i="9"/>
  <c r="F50" i="9"/>
  <c r="C50" i="9"/>
  <c r="F49" i="9"/>
  <c r="C49" i="9"/>
  <c r="F48" i="9"/>
  <c r="C48" i="9"/>
  <c r="F47" i="9"/>
  <c r="C47" i="9"/>
  <c r="F46" i="9"/>
  <c r="C46" i="9"/>
  <c r="F45" i="9"/>
  <c r="C45" i="9"/>
  <c r="F44" i="9"/>
  <c r="C44" i="9"/>
  <c r="F43" i="9"/>
  <c r="C43" i="9"/>
  <c r="F42" i="9"/>
  <c r="C42" i="9"/>
  <c r="F41" i="9"/>
  <c r="C41" i="9"/>
  <c r="F40" i="9"/>
  <c r="C40" i="9"/>
  <c r="F39" i="9"/>
  <c r="C39" i="9"/>
  <c r="F38" i="9"/>
  <c r="C38" i="9"/>
  <c r="F37" i="9"/>
  <c r="C37" i="9"/>
  <c r="F36" i="9"/>
  <c r="C36" i="9"/>
  <c r="F35" i="9"/>
  <c r="C35" i="9"/>
  <c r="F34" i="9"/>
  <c r="C34" i="9"/>
  <c r="F33" i="9"/>
  <c r="C33" i="9"/>
  <c r="F32" i="9"/>
  <c r="C32" i="9"/>
  <c r="F31" i="9"/>
  <c r="C31" i="9"/>
  <c r="F30" i="9"/>
  <c r="C30" i="9"/>
  <c r="F29" i="9"/>
  <c r="C29" i="9"/>
  <c r="F28" i="9"/>
  <c r="C28" i="9"/>
  <c r="F27" i="9"/>
  <c r="C27" i="9"/>
  <c r="F26" i="9"/>
  <c r="C26" i="9"/>
  <c r="F25" i="9"/>
  <c r="C25" i="9"/>
  <c r="F24" i="9"/>
  <c r="C24" i="9"/>
  <c r="F23" i="9"/>
  <c r="C23" i="9"/>
  <c r="F22" i="9"/>
  <c r="C22" i="9"/>
  <c r="F21" i="9"/>
  <c r="C21" i="9"/>
  <c r="F20" i="9"/>
  <c r="C20" i="9"/>
  <c r="F19" i="9"/>
  <c r="C19" i="9"/>
  <c r="F18" i="9"/>
  <c r="C18" i="9"/>
  <c r="F17" i="9"/>
  <c r="C17" i="9"/>
  <c r="F16" i="9"/>
  <c r="C16" i="9"/>
  <c r="F15" i="9"/>
  <c r="C15" i="9"/>
  <c r="F14" i="9"/>
  <c r="C14" i="9"/>
  <c r="F13" i="9"/>
  <c r="C13" i="9"/>
  <c r="F12" i="9"/>
  <c r="C12" i="9"/>
  <c r="F11" i="9"/>
  <c r="C11" i="9"/>
  <c r="F10" i="9"/>
  <c r="C10" i="9"/>
  <c r="F9" i="9"/>
  <c r="C9" i="9"/>
  <c r="F8" i="9"/>
  <c r="C8" i="9"/>
  <c r="F7" i="9"/>
  <c r="C7" i="9"/>
  <c r="F6" i="9"/>
  <c r="C6" i="9"/>
  <c r="F5" i="9"/>
  <c r="C5" i="9"/>
  <c r="F4" i="9"/>
  <c r="C4" i="9"/>
  <c r="F3" i="9"/>
  <c r="C3" i="9"/>
  <c r="F2" i="9"/>
  <c r="C2" i="9"/>
  <c r="J48" i="8"/>
  <c r="J47" i="8"/>
  <c r="J46" i="8"/>
  <c r="K45" i="8"/>
  <c r="J45" i="8"/>
  <c r="J44" i="8"/>
  <c r="J43" i="8"/>
  <c r="K42" i="8"/>
  <c r="J42" i="8"/>
  <c r="J41" i="8"/>
  <c r="J40" i="8"/>
  <c r="J38" i="8"/>
  <c r="J37" i="8"/>
  <c r="J36" i="8"/>
  <c r="J35" i="8"/>
  <c r="K34" i="8"/>
  <c r="J34" i="8"/>
  <c r="H34" i="8"/>
  <c r="E34" i="8"/>
  <c r="J33" i="8"/>
  <c r="J32" i="8"/>
  <c r="J31" i="8"/>
  <c r="J30" i="8"/>
  <c r="K29" i="8"/>
  <c r="J29" i="8"/>
  <c r="J28" i="8"/>
  <c r="J27" i="8"/>
  <c r="J26" i="8"/>
  <c r="J25" i="8"/>
  <c r="J24" i="8"/>
  <c r="K24" i="8" s="1"/>
  <c r="J23" i="8"/>
  <c r="J22" i="8"/>
  <c r="J20" i="8"/>
  <c r="J19" i="8"/>
  <c r="K18" i="8"/>
  <c r="J18" i="8"/>
  <c r="J17" i="8"/>
  <c r="J16" i="8"/>
  <c r="J15" i="8"/>
  <c r="K14" i="8" s="1"/>
  <c r="J14" i="8"/>
  <c r="J13" i="8"/>
  <c r="J10" i="8"/>
  <c r="J9" i="8"/>
  <c r="J8" i="8"/>
  <c r="I8" i="8"/>
  <c r="K7" i="8"/>
  <c r="J7" i="8"/>
  <c r="J6" i="8"/>
  <c r="J5" i="8"/>
  <c r="J4" i="8"/>
  <c r="K3" i="8" s="1"/>
  <c r="J3" i="8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Y19" i="4"/>
  <c r="X19" i="4"/>
  <c r="W19" i="4"/>
  <c r="T19" i="4"/>
  <c r="O19" i="4"/>
  <c r="N19" i="4"/>
  <c r="K19" i="4"/>
  <c r="J19" i="4"/>
  <c r="P19" i="4" s="1"/>
  <c r="Y18" i="4"/>
  <c r="X18" i="4"/>
  <c r="W18" i="4"/>
  <c r="T18" i="4"/>
  <c r="O18" i="4"/>
  <c r="N18" i="4"/>
  <c r="K18" i="4"/>
  <c r="J18" i="4"/>
  <c r="P18" i="4" s="1"/>
  <c r="Y17" i="4"/>
  <c r="X17" i="4"/>
  <c r="T17" i="4"/>
  <c r="W17" i="4" s="1"/>
  <c r="O17" i="4"/>
  <c r="N17" i="4"/>
  <c r="K17" i="4"/>
  <c r="J17" i="4"/>
  <c r="P17" i="4" s="1"/>
  <c r="Y16" i="4"/>
  <c r="X16" i="4"/>
  <c r="T16" i="4"/>
  <c r="W16" i="4" s="1"/>
  <c r="O16" i="4"/>
  <c r="K16" i="4"/>
  <c r="N16" i="4" s="1"/>
  <c r="J16" i="4"/>
  <c r="P16" i="4" s="1"/>
  <c r="Y15" i="4"/>
  <c r="X15" i="4"/>
  <c r="W15" i="4"/>
  <c r="T15" i="4"/>
  <c r="O15" i="4"/>
  <c r="N15" i="4"/>
  <c r="K15" i="4"/>
  <c r="J15" i="4"/>
  <c r="P15" i="4" s="1"/>
  <c r="Y14" i="4"/>
  <c r="X14" i="4"/>
  <c r="W14" i="4"/>
  <c r="T14" i="4"/>
  <c r="O14" i="4"/>
  <c r="N14" i="4"/>
  <c r="K14" i="4"/>
  <c r="J14" i="4"/>
  <c r="P14" i="4" s="1"/>
  <c r="Y13" i="4"/>
  <c r="X13" i="4"/>
  <c r="W13" i="4"/>
  <c r="T13" i="4"/>
  <c r="O13" i="4"/>
  <c r="N13" i="4"/>
  <c r="K13" i="4"/>
  <c r="J13" i="4"/>
  <c r="P13" i="4" s="1"/>
  <c r="Y12" i="4"/>
  <c r="X12" i="4"/>
  <c r="T12" i="4"/>
  <c r="W12" i="4" s="1"/>
  <c r="P12" i="4"/>
  <c r="O12" i="4"/>
  <c r="K12" i="4"/>
  <c r="N12" i="4" s="1"/>
  <c r="Y11" i="4"/>
  <c r="X11" i="4"/>
  <c r="T11" i="4"/>
  <c r="W11" i="4" s="1"/>
  <c r="O11" i="4"/>
  <c r="K11" i="4"/>
  <c r="N11" i="4" s="1"/>
  <c r="J11" i="4"/>
  <c r="P11" i="4" s="1"/>
  <c r="Y10" i="4"/>
  <c r="X10" i="4"/>
  <c r="W10" i="4"/>
  <c r="T10" i="4"/>
  <c r="P10" i="4"/>
  <c r="O10" i="4"/>
  <c r="N10" i="4"/>
  <c r="K10" i="4"/>
  <c r="Y9" i="4"/>
  <c r="X9" i="4"/>
  <c r="W9" i="4"/>
  <c r="T9" i="4"/>
  <c r="P9" i="4"/>
  <c r="O9" i="4"/>
  <c r="N9" i="4"/>
  <c r="K9" i="4"/>
  <c r="Y8" i="4"/>
  <c r="X8" i="4"/>
  <c r="W8" i="4"/>
  <c r="T8" i="4"/>
  <c r="O8" i="4"/>
  <c r="N8" i="4"/>
  <c r="K8" i="4"/>
  <c r="J8" i="4"/>
  <c r="P8" i="4" s="1"/>
  <c r="Y7" i="4"/>
  <c r="X7" i="4"/>
  <c r="W7" i="4"/>
  <c r="T7" i="4"/>
  <c r="O7" i="4"/>
  <c r="N7" i="4"/>
  <c r="K7" i="4"/>
  <c r="J7" i="4"/>
  <c r="P7" i="4" s="1"/>
  <c r="Y6" i="4"/>
  <c r="X6" i="4"/>
  <c r="W6" i="4"/>
  <c r="T6" i="4"/>
  <c r="O6" i="4"/>
  <c r="N6" i="4"/>
  <c r="K6" i="4"/>
  <c r="J6" i="4"/>
  <c r="P6" i="4" s="1"/>
  <c r="Y5" i="4"/>
  <c r="X5" i="4"/>
  <c r="T5" i="4"/>
  <c r="W5" i="4" s="1"/>
  <c r="P5" i="4"/>
  <c r="O5" i="4"/>
  <c r="K5" i="4"/>
  <c r="N5" i="4" s="1"/>
  <c r="Y4" i="4"/>
  <c r="X4" i="4"/>
  <c r="T4" i="4"/>
  <c r="W4" i="4" s="1"/>
  <c r="P4" i="4"/>
  <c r="O4" i="4"/>
  <c r="K4" i="4"/>
  <c r="N4" i="4" s="1"/>
  <c r="Y3" i="4"/>
  <c r="X3" i="4"/>
  <c r="T3" i="4"/>
  <c r="W3" i="4" s="1"/>
  <c r="P3" i="4"/>
  <c r="O3" i="4"/>
  <c r="K3" i="4"/>
  <c r="N3" i="4" s="1"/>
  <c r="F42" i="2"/>
  <c r="C42" i="2"/>
  <c r="F35" i="2"/>
  <c r="C35" i="2"/>
  <c r="F34" i="2"/>
  <c r="C34" i="2"/>
  <c r="F27" i="2"/>
  <c r="C27" i="2"/>
  <c r="F11" i="2"/>
  <c r="C11" i="2"/>
  <c r="F2" i="2"/>
  <c r="C2" i="2"/>
  <c r="F45" i="2"/>
  <c r="C45" i="2"/>
  <c r="F38" i="2"/>
  <c r="C38" i="2"/>
  <c r="F58" i="2"/>
  <c r="C58" i="2"/>
  <c r="F60" i="2"/>
  <c r="C60" i="2"/>
  <c r="F157" i="2"/>
  <c r="C157" i="2"/>
  <c r="F119" i="2"/>
  <c r="C119" i="2"/>
  <c r="F108" i="2"/>
  <c r="C108" i="2"/>
  <c r="F12" i="2"/>
  <c r="C12" i="2"/>
  <c r="F25" i="2"/>
  <c r="C25" i="2"/>
  <c r="F14" i="2"/>
  <c r="C14" i="2"/>
  <c r="F10" i="2"/>
  <c r="C10" i="2"/>
  <c r="F9" i="2"/>
  <c r="C9" i="2"/>
  <c r="F3" i="2"/>
  <c r="C3" i="2"/>
  <c r="F4" i="2"/>
  <c r="C4" i="2"/>
  <c r="F5" i="2"/>
  <c r="C5" i="2"/>
  <c r="F129" i="2"/>
  <c r="C129" i="2"/>
  <c r="F99" i="2"/>
  <c r="C99" i="2"/>
  <c r="F50" i="2"/>
  <c r="C50" i="2"/>
  <c r="F61" i="2"/>
  <c r="C61" i="2"/>
  <c r="F59" i="2"/>
  <c r="C59" i="2"/>
  <c r="F90" i="2"/>
  <c r="C90" i="2"/>
  <c r="F85" i="2"/>
  <c r="C85" i="2"/>
  <c r="F106" i="2"/>
  <c r="C106" i="2"/>
  <c r="F30" i="2"/>
  <c r="C30" i="2"/>
  <c r="F57" i="2"/>
  <c r="C57" i="2"/>
  <c r="F151" i="2"/>
  <c r="C151" i="2"/>
  <c r="F120" i="2"/>
  <c r="C120" i="2"/>
  <c r="F145" i="2"/>
  <c r="C145" i="2"/>
  <c r="F156" i="2"/>
  <c r="C156" i="2"/>
  <c r="F159" i="2"/>
  <c r="C159" i="2"/>
  <c r="F158" i="2"/>
  <c r="C158" i="2"/>
  <c r="F154" i="2"/>
  <c r="C154" i="2"/>
  <c r="F143" i="2"/>
  <c r="C143" i="2"/>
  <c r="F48" i="2"/>
  <c r="C48" i="2"/>
  <c r="F89" i="2"/>
  <c r="C89" i="2"/>
  <c r="F46" i="2"/>
  <c r="C46" i="2"/>
  <c r="F128" i="2"/>
  <c r="C128" i="2"/>
  <c r="F41" i="2"/>
  <c r="C41" i="2"/>
  <c r="F40" i="2"/>
  <c r="C40" i="2"/>
  <c r="F33" i="2"/>
  <c r="C33" i="2"/>
  <c r="F32" i="2"/>
  <c r="C32" i="2"/>
  <c r="F31" i="2"/>
  <c r="C31" i="2"/>
  <c r="F29" i="2"/>
  <c r="C29" i="2"/>
  <c r="F37" i="2"/>
  <c r="C37" i="2"/>
  <c r="F13" i="2"/>
  <c r="C13" i="2"/>
  <c r="F44" i="2"/>
  <c r="C44" i="2"/>
  <c r="F24" i="2"/>
  <c r="C24" i="2"/>
  <c r="F155" i="2"/>
  <c r="C155" i="2"/>
  <c r="F137" i="2"/>
  <c r="C137" i="2"/>
  <c r="F101" i="2"/>
  <c r="C101" i="2"/>
  <c r="F133" i="2"/>
  <c r="C133" i="2"/>
  <c r="F144" i="2"/>
  <c r="C144" i="2"/>
  <c r="F130" i="2"/>
  <c r="C130" i="2"/>
  <c r="F118" i="2"/>
  <c r="C118" i="2"/>
  <c r="F111" i="2"/>
  <c r="C111" i="2"/>
  <c r="F80" i="2"/>
  <c r="C80" i="2"/>
  <c r="I3" i="2" s="1"/>
  <c r="J3" i="2" s="1"/>
  <c r="F79" i="2"/>
  <c r="C79" i="2"/>
  <c r="F56" i="2"/>
  <c r="C56" i="2"/>
  <c r="F150" i="2"/>
  <c r="C150" i="2"/>
  <c r="F47" i="2"/>
  <c r="C47" i="2"/>
  <c r="F132" i="2"/>
  <c r="C132" i="2"/>
  <c r="F131" i="2"/>
  <c r="C131" i="2"/>
  <c r="F94" i="2"/>
  <c r="C94" i="2"/>
  <c r="F92" i="2"/>
  <c r="C92" i="2"/>
  <c r="F43" i="2"/>
  <c r="C43" i="2"/>
  <c r="F39" i="2"/>
  <c r="C39" i="2"/>
  <c r="F97" i="2"/>
  <c r="C97" i="2"/>
  <c r="F36" i="2"/>
  <c r="C36" i="2"/>
  <c r="F142" i="2"/>
  <c r="C142" i="2"/>
  <c r="F140" i="2"/>
  <c r="C140" i="2"/>
  <c r="F76" i="2"/>
  <c r="C76" i="2"/>
  <c r="F73" i="2"/>
  <c r="C73" i="2"/>
  <c r="F71" i="2"/>
  <c r="C71" i="2"/>
  <c r="F116" i="2"/>
  <c r="C116" i="2"/>
  <c r="F123" i="2"/>
  <c r="C123" i="2"/>
  <c r="F112" i="2"/>
  <c r="C112" i="2"/>
  <c r="F126" i="2"/>
  <c r="C126" i="2"/>
  <c r="F86" i="2"/>
  <c r="C86" i="2"/>
  <c r="F110" i="2"/>
  <c r="C110" i="2"/>
  <c r="F125" i="2"/>
  <c r="C125" i="2"/>
  <c r="F82" i="2"/>
  <c r="C82" i="2"/>
  <c r="F104" i="2"/>
  <c r="C104" i="2"/>
  <c r="I4" i="2" s="1"/>
  <c r="J4" i="2" s="1"/>
  <c r="F72" i="2"/>
  <c r="C72" i="2"/>
  <c r="F78" i="2"/>
  <c r="C78" i="2"/>
  <c r="F77" i="2"/>
  <c r="C77" i="2"/>
  <c r="F75" i="2"/>
  <c r="C75" i="2"/>
  <c r="F74" i="2"/>
  <c r="C74" i="2"/>
  <c r="F63" i="2"/>
  <c r="C63" i="2"/>
  <c r="F65" i="2"/>
  <c r="C65" i="2"/>
  <c r="F68" i="2"/>
  <c r="C68" i="2"/>
  <c r="F146" i="2"/>
  <c r="C146" i="2"/>
  <c r="F93" i="2"/>
  <c r="C93" i="2"/>
  <c r="F98" i="2"/>
  <c r="C98" i="2"/>
  <c r="F17" i="2"/>
  <c r="C17" i="2"/>
  <c r="F141" i="2"/>
  <c r="C141" i="2"/>
  <c r="F21" i="2"/>
  <c r="C21" i="2"/>
  <c r="F20" i="2"/>
  <c r="C20" i="2"/>
  <c r="F55" i="2"/>
  <c r="C55" i="2"/>
  <c r="F148" i="2"/>
  <c r="C148" i="2"/>
  <c r="F136" i="2"/>
  <c r="C136" i="2"/>
  <c r="F91" i="2"/>
  <c r="C91" i="2"/>
  <c r="F96" i="2"/>
  <c r="C96" i="2"/>
  <c r="F139" i="2"/>
  <c r="C139" i="2"/>
  <c r="F54" i="2"/>
  <c r="C54" i="2"/>
  <c r="F147" i="2"/>
  <c r="C147" i="2"/>
  <c r="F83" i="2"/>
  <c r="C83" i="2"/>
  <c r="I10" i="2" s="1"/>
  <c r="J10" i="2" s="1"/>
  <c r="F105" i="2"/>
  <c r="C105" i="2"/>
  <c r="F117" i="2"/>
  <c r="C117" i="2"/>
  <c r="F124" i="2"/>
  <c r="C124" i="2"/>
  <c r="F113" i="2"/>
  <c r="C113" i="2"/>
  <c r="F100" i="2"/>
  <c r="C100" i="2"/>
  <c r="F8" i="2"/>
  <c r="C8" i="2"/>
  <c r="F7" i="2"/>
  <c r="C7" i="2"/>
  <c r="F6" i="2"/>
  <c r="C6" i="2"/>
  <c r="F127" i="2"/>
  <c r="C127" i="2"/>
  <c r="F138" i="2"/>
  <c r="C138" i="2"/>
  <c r="F102" i="2"/>
  <c r="C102" i="2"/>
  <c r="F134" i="2"/>
  <c r="C134" i="2"/>
  <c r="F87" i="2"/>
  <c r="C87" i="2"/>
  <c r="F160" i="2"/>
  <c r="C160" i="2"/>
  <c r="I8" i="2" s="1"/>
  <c r="J8" i="2" s="1"/>
  <c r="F49" i="2"/>
  <c r="C49" i="2"/>
  <c r="F62" i="2"/>
  <c r="C62" i="2"/>
  <c r="F66" i="2"/>
  <c r="C66" i="2"/>
  <c r="F69" i="2"/>
  <c r="C69" i="2"/>
  <c r="F107" i="2"/>
  <c r="C107" i="2"/>
  <c r="F64" i="2"/>
  <c r="C64" i="2"/>
  <c r="F67" i="2"/>
  <c r="C67" i="2"/>
  <c r="F70" i="2"/>
  <c r="C70" i="2"/>
  <c r="F52" i="2"/>
  <c r="C52" i="2"/>
  <c r="F153" i="2"/>
  <c r="C153" i="2"/>
  <c r="F88" i="2"/>
  <c r="C88" i="2"/>
  <c r="F16" i="2"/>
  <c r="C16" i="2"/>
  <c r="F53" i="2"/>
  <c r="C53" i="2"/>
  <c r="F135" i="2"/>
  <c r="C135" i="2"/>
  <c r="F95" i="2"/>
  <c r="C95" i="2"/>
  <c r="F15" i="2"/>
  <c r="C15" i="2"/>
  <c r="F23" i="2"/>
  <c r="C23" i="2"/>
  <c r="F51" i="2"/>
  <c r="C51" i="2"/>
  <c r="F152" i="2"/>
  <c r="C152" i="2"/>
  <c r="F84" i="2"/>
  <c r="C84" i="2"/>
  <c r="F28" i="2"/>
  <c r="C28" i="2"/>
  <c r="F19" i="2"/>
  <c r="C19" i="2"/>
  <c r="F26" i="2"/>
  <c r="C26" i="2"/>
  <c r="F18" i="2"/>
  <c r="C18" i="2"/>
  <c r="F22" i="2"/>
  <c r="C22" i="2"/>
  <c r="I6" i="2" s="1"/>
  <c r="J6" i="2" s="1"/>
  <c r="F121" i="2"/>
  <c r="C121" i="2"/>
  <c r="F114" i="2"/>
  <c r="C114" i="2"/>
  <c r="F115" i="2"/>
  <c r="C115" i="2"/>
  <c r="F122" i="2"/>
  <c r="C122" i="2"/>
  <c r="F109" i="2"/>
  <c r="C109" i="2"/>
  <c r="F149" i="2"/>
  <c r="C149" i="2"/>
  <c r="F81" i="2"/>
  <c r="C81" i="2"/>
  <c r="F103" i="2"/>
  <c r="C103" i="2"/>
  <c r="I2" i="2" s="1"/>
  <c r="J2" i="2" s="1"/>
  <c r="I5" i="2" l="1"/>
  <c r="J5" i="2" s="1"/>
  <c r="I13" i="2"/>
  <c r="J13" i="2" s="1"/>
  <c r="I9" i="2"/>
  <c r="J9" i="2" s="1"/>
  <c r="I12" i="2"/>
  <c r="J12" i="2" s="1"/>
  <c r="E187" i="5"/>
  <c r="E188" i="5" s="1"/>
  <c r="K49" i="8"/>
  <c r="L111" i="17" l="1"/>
  <c r="K111" i="17"/>
  <c r="J111" i="17"/>
</calcChain>
</file>

<file path=xl/sharedStrings.xml><?xml version="1.0" encoding="utf-8"?>
<sst xmlns="http://schemas.openxmlformats.org/spreadsheetml/2006/main" count="4153" uniqueCount="837">
  <si>
    <t>Cabani81 data</t>
  </si>
  <si>
    <t>Other refs data</t>
  </si>
  <si>
    <t>solute (Cabani81 data)</t>
  </si>
  <si>
    <t>Cp_2^inf | Cp,phi^o</t>
  </si>
  <si>
    <t>Cp_2^*(g)|Cp^g</t>
  </si>
  <si>
    <t>d(g,w)Cp_2</t>
  </si>
  <si>
    <t>solute (Other refs)</t>
  </si>
  <si>
    <t>12_diacetoxyethane</t>
  </si>
  <si>
    <t>2_methylbutan_2_ol</t>
  </si>
  <si>
    <t>12_dimethoxyethane</t>
  </si>
  <si>
    <t>2_methylpropan_1_ol</t>
  </si>
  <si>
    <t>12_ethanediol</t>
  </si>
  <si>
    <t>2_methylpropan_2_ol</t>
  </si>
  <si>
    <t>14_dimethyl_piperazine</t>
  </si>
  <si>
    <t>2_methylpropane</t>
  </si>
  <si>
    <t>14_dioxane</t>
  </si>
  <si>
    <t>22_dimethylpropane</t>
  </si>
  <si>
    <t>2_butoxyethanol</t>
  </si>
  <si>
    <t>benzene</t>
  </si>
  <si>
    <t>2_ethoxyethanol</t>
  </si>
  <si>
    <t>but_1_ene</t>
  </si>
  <si>
    <t>2_methoxyethanol</t>
  </si>
  <si>
    <t>butan_1_ol</t>
  </si>
  <si>
    <t>butan_2_ol</t>
  </si>
  <si>
    <t>cycloheptanol</t>
  </si>
  <si>
    <t>cyclohexane</t>
  </si>
  <si>
    <t>cyclohexanol</t>
  </si>
  <si>
    <t>2_methylpropene</t>
  </si>
  <si>
    <t>cyclopentanol</t>
  </si>
  <si>
    <t>2_methylpyridine</t>
  </si>
  <si>
    <t>cyclopropane</t>
  </si>
  <si>
    <t>2_propoxyethanol</t>
  </si>
  <si>
    <t>di_n_propyl_sulfide</t>
  </si>
  <si>
    <t>diethyl_disulfide</t>
  </si>
  <si>
    <t>24_dimethylpentan_3_one</t>
  </si>
  <si>
    <t>diethyl_sulfide</t>
  </si>
  <si>
    <t>26_dimethylpyridine</t>
  </si>
  <si>
    <t>dimethyl_disulfide</t>
  </si>
  <si>
    <t>3_methylpyridine</t>
  </si>
  <si>
    <t>dimethyl_sulfide</t>
  </si>
  <si>
    <t>3_nitrophenol</t>
  </si>
  <si>
    <t>ethane</t>
  </si>
  <si>
    <t>4_methylpentan_2_one</t>
  </si>
  <si>
    <t>ethanol</t>
  </si>
  <si>
    <t>4_methylpyridine</t>
  </si>
  <si>
    <t>ethene</t>
  </si>
  <si>
    <t>4_nitrophenol</t>
  </si>
  <si>
    <t>ethylbenzene</t>
  </si>
  <si>
    <t>acenaphthene</t>
  </si>
  <si>
    <t>ethyne</t>
  </si>
  <si>
    <t>acetaldehyde</t>
  </si>
  <si>
    <t>heptan_1_ol</t>
  </si>
  <si>
    <t>acetic_acid</t>
  </si>
  <si>
    <t>hexan_1_ol</t>
  </si>
  <si>
    <t>anthracene</t>
  </si>
  <si>
    <t>hexan_3_ol</t>
  </si>
  <si>
    <t>methane</t>
  </si>
  <si>
    <t>bromomethane</t>
  </si>
  <si>
    <t>methanol</t>
  </si>
  <si>
    <t>but_1_yne</t>
  </si>
  <si>
    <t>n_butane</t>
  </si>
  <si>
    <t>buta_13_diene</t>
  </si>
  <si>
    <t>n_hexane</t>
  </si>
  <si>
    <t>n_pentane</t>
  </si>
  <si>
    <t>n_propanethiol</t>
  </si>
  <si>
    <t>n_propylbenzene</t>
  </si>
  <si>
    <t>butanoic_acid</t>
  </si>
  <si>
    <t>octan_1_ol</t>
  </si>
  <si>
    <t>butanone</t>
  </si>
  <si>
    <t>pentan_1_ol</t>
  </si>
  <si>
    <t>chlorodifluoromethane</t>
  </si>
  <si>
    <t>pentan_3_ol</t>
  </si>
  <si>
    <t>chloroethylene</t>
  </si>
  <si>
    <t>prop_2_en_1_ol</t>
  </si>
  <si>
    <t>chlorofluoromethane</t>
  </si>
  <si>
    <t>propan_1_ol</t>
  </si>
  <si>
    <t>chloromethane</t>
  </si>
  <si>
    <t>propan_2_ol</t>
  </si>
  <si>
    <t>propane</t>
  </si>
  <si>
    <t>propene</t>
  </si>
  <si>
    <t>toluene</t>
  </si>
  <si>
    <t>cyclohexylamine</t>
  </si>
  <si>
    <t>di_n_butylamine</t>
  </si>
  <si>
    <t>di_n_propylamine</t>
  </si>
  <si>
    <t>diethylamine</t>
  </si>
  <si>
    <t>dimethoxymethane</t>
  </si>
  <si>
    <t>dimethyl_sulfoxide</t>
  </si>
  <si>
    <t>dimethylamine</t>
  </si>
  <si>
    <t>ethanamide</t>
  </si>
  <si>
    <t>ethyl_acetate</t>
  </si>
  <si>
    <t>fluorene</t>
  </si>
  <si>
    <t>fluoromethane</t>
  </si>
  <si>
    <t>heptan_2_one</t>
  </si>
  <si>
    <t>heptan_4_one</t>
  </si>
  <si>
    <t>hexafluoropropene</t>
  </si>
  <si>
    <t>imidazole</t>
  </si>
  <si>
    <t>iodomethane</t>
  </si>
  <si>
    <t>m_xylene</t>
  </si>
  <si>
    <t>methyl_acetate</t>
  </si>
  <si>
    <t>methylamine</t>
  </si>
  <si>
    <t>morpholine</t>
  </si>
  <si>
    <t>n_butylacetamide</t>
  </si>
  <si>
    <t>n_butylamine</t>
  </si>
  <si>
    <t>n_hexylamine</t>
  </si>
  <si>
    <t>N_methylacetamide</t>
  </si>
  <si>
    <t>N_methylmorpholine</t>
  </si>
  <si>
    <t>N_methylpiperazine</t>
  </si>
  <si>
    <t>N_methylpiperidine</t>
  </si>
  <si>
    <t>n_pentylamine</t>
  </si>
  <si>
    <t>n_propylamine</t>
  </si>
  <si>
    <t>naphthalene</t>
  </si>
  <si>
    <t>NN_dimethylformamide</t>
  </si>
  <si>
    <t>p_cresol</t>
  </si>
  <si>
    <t>p_xylene</t>
  </si>
  <si>
    <t>pentan_3_one</t>
  </si>
  <si>
    <t>pentanoic_acid</t>
  </si>
  <si>
    <t>phenanthrene</t>
  </si>
  <si>
    <t>phenol</t>
  </si>
  <si>
    <t>piperazine</t>
  </si>
  <si>
    <t>piperidine</t>
  </si>
  <si>
    <t>propanoic_acid</t>
  </si>
  <si>
    <t>propanone</t>
  </si>
  <si>
    <t>propyne</t>
  </si>
  <si>
    <t>pyrene</t>
  </si>
  <si>
    <t>pyridine</t>
  </si>
  <si>
    <t>pyrrolidine</t>
  </si>
  <si>
    <t>quinoline</t>
  </si>
  <si>
    <t>tetrafluoromethane</t>
  </si>
  <si>
    <t>tetrahydrofuran</t>
  </si>
  <si>
    <t>tetrahydropyran</t>
  </si>
  <si>
    <t>trimethylamine</t>
  </si>
  <si>
    <t>solute</t>
  </si>
  <si>
    <t>dG (kcal/mol)</t>
  </si>
  <si>
    <t>Notes</t>
  </si>
  <si>
    <t>solutes</t>
  </si>
  <si>
    <t>*^  Transformed to the 1M gas standard state : ∆H_hyd(1 M) = ∆H_hyd(g,w)+ 0.6 kcal/ mol</t>
  </si>
  <si>
    <t>methanethiol</t>
  </si>
  <si>
    <t>methyl_ethyl_sulfide</t>
  </si>
  <si>
    <t>Interpolated from dH values of dimethyl_sulfide and diethyl_sulfide</t>
  </si>
  <si>
    <t>n_heptane</t>
  </si>
  <si>
    <t>n_octane</t>
  </si>
  <si>
    <t>2_methylbutane</t>
  </si>
  <si>
    <t>3_methyl_1h_indole</t>
  </si>
  <si>
    <t>2_methylpentane</t>
  </si>
  <si>
    <t>References</t>
  </si>
  <si>
    <t>23_dimethylbutane</t>
  </si>
  <si>
    <t>^ Mobley09 expt</t>
  </si>
  <si>
    <t>^^ Cabani81</t>
  </si>
  <si>
    <t>side-chain analogs</t>
  </si>
  <si>
    <t>dG</t>
  </si>
  <si>
    <r>
      <rPr>
        <b/>
        <sz val="14"/>
        <color rgb="FF000000"/>
        <rFont val="Calibri (Body)"/>
        <charset val="1"/>
      </rPr>
      <t>dH</t>
    </r>
    <r>
      <rPr>
        <b/>
        <sz val="8"/>
        <color rgb="FF000000"/>
        <rFont val="Calibri (Body)"/>
        <charset val="1"/>
      </rPr>
      <t>hyd</t>
    </r>
  </si>
  <si>
    <t>-TdS</t>
  </si>
  <si>
    <t>Cp</t>
  </si>
  <si>
    <t>side-chain AA</t>
  </si>
  <si>
    <t>* Plyasunov99</t>
  </si>
  <si>
    <t xml:space="preserve">Ala </t>
  </si>
  <si>
    <t>** Plyasunova05</t>
  </si>
  <si>
    <t xml:space="preserve">Asn </t>
  </si>
  <si>
    <t>*** Makhatadze93</t>
  </si>
  <si>
    <t>Cys</t>
  </si>
  <si>
    <t>2_methyl_but_2_ene</t>
  </si>
  <si>
    <t>**** Barone90</t>
  </si>
  <si>
    <t>Ile</t>
  </si>
  <si>
    <t>hex_1_ene</t>
  </si>
  <si>
    <t xml:space="preserve">Leu </t>
  </si>
  <si>
    <t>oct_1_ene</t>
  </si>
  <si>
    <t xml:space="preserve">Met </t>
  </si>
  <si>
    <t xml:space="preserve">Phe </t>
  </si>
  <si>
    <t>2_methylbuta_13_diene</t>
  </si>
  <si>
    <t xml:space="preserve">Ser </t>
  </si>
  <si>
    <t xml:space="preserve">Thr </t>
  </si>
  <si>
    <t xml:space="preserve">Trp </t>
  </si>
  <si>
    <t>Tyr</t>
  </si>
  <si>
    <t>Val</t>
  </si>
  <si>
    <t>cyclopentane</t>
  </si>
  <si>
    <t>methylcyclohexane</t>
  </si>
  <si>
    <t>cyclopentene</t>
  </si>
  <si>
    <t>cyclohexene</t>
  </si>
  <si>
    <t>cyclohepta_135_triene</t>
  </si>
  <si>
    <t>o_xylene</t>
  </si>
  <si>
    <t>123_trimethylbenzene</t>
  </si>
  <si>
    <t>124_trimethylbenzene</t>
  </si>
  <si>
    <t>135_trimethylbenzene</t>
  </si>
  <si>
    <t>isopropylbenzene</t>
  </si>
  <si>
    <t>n_butylbenzene</t>
  </si>
  <si>
    <t>n_pentylbenzene</t>
  </si>
  <si>
    <t>n_hexylbenzene</t>
  </si>
  <si>
    <t>heptan_4_ol</t>
  </si>
  <si>
    <t>ethanethiol</t>
  </si>
  <si>
    <t>n_butanethiol</t>
  </si>
  <si>
    <t>ethylamine</t>
  </si>
  <si>
    <t>pentan_2_one</t>
  </si>
  <si>
    <t>3_methylbutan_2_one</t>
  </si>
  <si>
    <t>hexan_2_one</t>
  </si>
  <si>
    <t>33_dimethylbutan_2_one</t>
  </si>
  <si>
    <t>nonan_2_one</t>
  </si>
  <si>
    <t>nonan_5_one</t>
  </si>
  <si>
    <t>o_cresol</t>
  </si>
  <si>
    <t>m_cresol</t>
  </si>
  <si>
    <t>2_ethylpyridine</t>
  </si>
  <si>
    <t>23_dimethylpyridine</t>
  </si>
  <si>
    <t>24_dimethylpyridine</t>
  </si>
  <si>
    <t>25_dimethylpyridine</t>
  </si>
  <si>
    <t>34_dimethylpyridine</t>
  </si>
  <si>
    <t>35_dimethylpyridine</t>
  </si>
  <si>
    <t>nitromethane</t>
  </si>
  <si>
    <t>111_trifluoropropan_2_ol</t>
  </si>
  <si>
    <t>2_chloropyridine</t>
  </si>
  <si>
    <t>222_trifluoroethanol</t>
  </si>
  <si>
    <t>3_chlorophenol</t>
  </si>
  <si>
    <t>3_chloropyridine</t>
  </si>
  <si>
    <t>4_bromophenol</t>
  </si>
  <si>
    <t>1_bromo_2_chloroethane</t>
  </si>
  <si>
    <t>1_bromo_2_methylpropane</t>
  </si>
  <si>
    <t>1_bromobutane</t>
  </si>
  <si>
    <t>1_bromoheptane</t>
  </si>
  <si>
    <t>1_bromohexane</t>
  </si>
  <si>
    <t>1_bromooctane</t>
  </si>
  <si>
    <t>1_bromopentane</t>
  </si>
  <si>
    <t>1_bromopropane</t>
  </si>
  <si>
    <t>1_chloro_222_trifluoroethane</t>
  </si>
  <si>
    <t>1_chlorobutane</t>
  </si>
  <si>
    <t>1_chloroheptane</t>
  </si>
  <si>
    <t>1_chlorohexane</t>
  </si>
  <si>
    <t>1_chloropentane</t>
  </si>
  <si>
    <t>1_chloropropane</t>
  </si>
  <si>
    <t>1_ethylnaphthalene</t>
  </si>
  <si>
    <t>1_iodobutane</t>
  </si>
  <si>
    <t>1_iodoheptane</t>
  </si>
  <si>
    <t>1_iodohexane</t>
  </si>
  <si>
    <t>1_iodopentane</t>
  </si>
  <si>
    <t>1_iodopropane</t>
  </si>
  <si>
    <t>1_methyl_imidazole</t>
  </si>
  <si>
    <t>1_methyl_pyrrole</t>
  </si>
  <si>
    <t>1_methylcyclohexene</t>
  </si>
  <si>
    <t>1_methylnaphthalene</t>
  </si>
  <si>
    <t>1_naphthol</t>
  </si>
  <si>
    <t>1_naphthylamine</t>
  </si>
  <si>
    <t>1_nitrobutane</t>
  </si>
  <si>
    <t>1_nitropentane</t>
  </si>
  <si>
    <t>1_nitropropane</t>
  </si>
  <si>
    <t>11_diacetoxyethane</t>
  </si>
  <si>
    <t>11_dichloroethane</t>
  </si>
  <si>
    <t>11_dichloroethene</t>
  </si>
  <si>
    <t>11_diethoxyethane</t>
  </si>
  <si>
    <t>11_difluoroethane</t>
  </si>
  <si>
    <t>111_trichloroethane</t>
  </si>
  <si>
    <t>111_trifluoro_222_trimethoxyethane</t>
  </si>
  <si>
    <t>111_trimethoxyethane</t>
  </si>
  <si>
    <t>1112_tetrachloroethane</t>
  </si>
  <si>
    <t>112_trichloro_122_trifluoroethane</t>
  </si>
  <si>
    <t>112_trichloroethane</t>
  </si>
  <si>
    <t>1122_tetrachloroethane</t>
  </si>
  <si>
    <t>12_dibromoethane</t>
  </si>
  <si>
    <t>12_dichlorobenzene</t>
  </si>
  <si>
    <t>12_dichloroethane</t>
  </si>
  <si>
    <t>12_dichloropropane</t>
  </si>
  <si>
    <t>12_diethoxyethane</t>
  </si>
  <si>
    <t>123_trichlorobenzene</t>
  </si>
  <si>
    <t>1234_tetrachlorobenzene</t>
  </si>
  <si>
    <t>1235_tetrachlorobenzene</t>
  </si>
  <si>
    <t>124_trichlorobenzene</t>
  </si>
  <si>
    <t>1245_tetrachlorobenzene</t>
  </si>
  <si>
    <t>13_dichlorobenzene</t>
  </si>
  <si>
    <t>13_dichloropropane</t>
  </si>
  <si>
    <t>13_dimethylnaphthalene</t>
  </si>
  <si>
    <t>135_trichlorobenzene</t>
  </si>
  <si>
    <t>14_dichlorobenzene</t>
  </si>
  <si>
    <t>14_dichlorobutane</t>
  </si>
  <si>
    <t>14_dimethylnaphthalene</t>
  </si>
  <si>
    <t>2_bromo_2_methylpropane</t>
  </si>
  <si>
    <t>2_bromopropane</t>
  </si>
  <si>
    <t>2_chloro_111_trimethoxyethane</t>
  </si>
  <si>
    <t>2_chloro_2_methylpropane</t>
  </si>
  <si>
    <t>2_chloroaniline</t>
  </si>
  <si>
    <t>2_chlorobutane</t>
  </si>
  <si>
    <t>2_chlorophenol</t>
  </si>
  <si>
    <t>2_chloropropane</t>
  </si>
  <si>
    <t>2_chlorotoluene</t>
  </si>
  <si>
    <t>2_ethylpyrazine</t>
  </si>
  <si>
    <t>2_ethyltoluene</t>
  </si>
  <si>
    <t>2_fluorophenol</t>
  </si>
  <si>
    <t>2_iodophenol</t>
  </si>
  <si>
    <t>2_iodopropane</t>
  </si>
  <si>
    <t>2_isobutylpyrazine</t>
  </si>
  <si>
    <t>2_methoxy_111_trimethoxyethane</t>
  </si>
  <si>
    <t>2_methoxyaniline</t>
  </si>
  <si>
    <t>2_methoxyethanamine</t>
  </si>
  <si>
    <t>2_methoxyphenol</t>
  </si>
  <si>
    <t>2_methylbut_2_ene</t>
  </si>
  <si>
    <t>2_methylbutan_1_ol</t>
  </si>
  <si>
    <t>2_methylhexane</t>
  </si>
  <si>
    <t>2_methylpent_1_ene</t>
  </si>
  <si>
    <t>2_methylpentan_2_ol</t>
  </si>
  <si>
    <t>2_methylpentan_3_ol</t>
  </si>
  <si>
    <t>2_methylpyrazine</t>
  </si>
  <si>
    <t>2_methyltetrahydrofuran</t>
  </si>
  <si>
    <t>2_methylthiophene</t>
  </si>
  <si>
    <t>2_naphthol</t>
  </si>
  <si>
    <t>2_naphthylamine</t>
  </si>
  <si>
    <t>2_nitroaniline</t>
  </si>
  <si>
    <t>2_nitrophenol</t>
  </si>
  <si>
    <t>2_nitropropane</t>
  </si>
  <si>
    <t>2_nitrotoluene</t>
  </si>
  <si>
    <t>2_phenylethanol</t>
  </si>
  <si>
    <t>22_dimethylbutane</t>
  </si>
  <si>
    <t>22_dimethylpentane</t>
  </si>
  <si>
    <t>224_trimethylpentane</t>
  </si>
  <si>
    <t>225_trimethylhexane</t>
  </si>
  <si>
    <t>23_dimethylbuta_13_diene</t>
  </si>
  <si>
    <t>23_dimethylnaphthalene</t>
  </si>
  <si>
    <t>23_dimethylpentane</t>
  </si>
  <si>
    <t>23_dimethylphenol</t>
  </si>
  <si>
    <t>234_trimethylpentane</t>
  </si>
  <si>
    <t>24_dimethylpentane</t>
  </si>
  <si>
    <t>24_dimethylphenol</t>
  </si>
  <si>
    <t>25_dimethylphenol</t>
  </si>
  <si>
    <t>25_dimethyltetrahydrofuran</t>
  </si>
  <si>
    <t>26_dimethylaniline</t>
  </si>
  <si>
    <t>26_dimethylnaphthalene</t>
  </si>
  <si>
    <t>26_dimethylphenol</t>
  </si>
  <si>
    <t>3_acetylpyridine</t>
  </si>
  <si>
    <t>3_chloroaniline</t>
  </si>
  <si>
    <t>3_chloroprop_1_ene</t>
  </si>
  <si>
    <t>3_cyanophenol</t>
  </si>
  <si>
    <t>3_cyanopyridine</t>
  </si>
  <si>
    <t>3_ethylphenol</t>
  </si>
  <si>
    <t>3_ethylpyridine</t>
  </si>
  <si>
    <t>3_formylpyridine</t>
  </si>
  <si>
    <t>3_hydroxybenzaldehyde</t>
  </si>
  <si>
    <t>3_methoxyaniline</t>
  </si>
  <si>
    <t>3_methoxyphenol</t>
  </si>
  <si>
    <t>3_methyl_but_1_ene</t>
  </si>
  <si>
    <t>3_methylbut_1_ene</t>
  </si>
  <si>
    <t>3_methylbutan_1_ol</t>
  </si>
  <si>
    <t>3_methylbutanoic_acid</t>
  </si>
  <si>
    <t>3_methylheptane</t>
  </si>
  <si>
    <t>3_methylhexane</t>
  </si>
  <si>
    <t>3_methylpentane</t>
  </si>
  <si>
    <t>3_nitroaniline</t>
  </si>
  <si>
    <t>3_nitrotoluene</t>
  </si>
  <si>
    <t>3_phenylpropanol</t>
  </si>
  <si>
    <t>33_dimethylpentane</t>
  </si>
  <si>
    <t>333_trimethoxypropionitrile</t>
  </si>
  <si>
    <t>34_dimethylphenol</t>
  </si>
  <si>
    <t>35_dimethylphenol</t>
  </si>
  <si>
    <t>4_acetylpyridine</t>
  </si>
  <si>
    <t>4_bromotoluene</t>
  </si>
  <si>
    <t>4_chloro_3_methylphenol</t>
  </si>
  <si>
    <t>4_chloroaniline</t>
  </si>
  <si>
    <t>4_chlorophenol</t>
  </si>
  <si>
    <t>4_cyanophenol</t>
  </si>
  <si>
    <t>4_cyanopyridine</t>
  </si>
  <si>
    <t>4_ethylphenol</t>
  </si>
  <si>
    <t>4_ethylpyridine</t>
  </si>
  <si>
    <t>4_ethyltoluene</t>
  </si>
  <si>
    <t>4_fluorophenol</t>
  </si>
  <si>
    <t>4_formylpyridine</t>
  </si>
  <si>
    <t>4_hydroxybenzaldehyde</t>
  </si>
  <si>
    <t>4_isopropyltoluene</t>
  </si>
  <si>
    <t>4_methoxyacetophenone</t>
  </si>
  <si>
    <t>4_methoxyaniline</t>
  </si>
  <si>
    <t>4_methyl_1h_imidazole</t>
  </si>
  <si>
    <t>4_methylacetophenone</t>
  </si>
  <si>
    <t>4_methylbenzaldehyde</t>
  </si>
  <si>
    <t>4_methylpentan_2_ol</t>
  </si>
  <si>
    <t>4_n_propylphenol</t>
  </si>
  <si>
    <t>4_nitroaniline</t>
  </si>
  <si>
    <t>4_tert_butylphenol</t>
  </si>
  <si>
    <t>acetonitrile</t>
  </si>
  <si>
    <t>acetophenone</t>
  </si>
  <si>
    <t>alpha_methylstyrene</t>
  </si>
  <si>
    <t>aniline</t>
  </si>
  <si>
    <t>anisole</t>
  </si>
  <si>
    <t>azetidine</t>
  </si>
  <si>
    <t>benzaldehyde</t>
  </si>
  <si>
    <t>benzamide</t>
  </si>
  <si>
    <t>benzonitrile</t>
  </si>
  <si>
    <t>benzotrifluoride</t>
  </si>
  <si>
    <t>benzyl_alcohol</t>
  </si>
  <si>
    <t>benzyl_bromide</t>
  </si>
  <si>
    <t>benzyl_chloride</t>
  </si>
  <si>
    <t>biphenyl</t>
  </si>
  <si>
    <t>bis_2_chloroethyl__ether</t>
  </si>
  <si>
    <t>bromobenzene</t>
  </si>
  <si>
    <t>bromoethane</t>
  </si>
  <si>
    <t>bromotrifluoromethane</t>
  </si>
  <si>
    <t>butanenitrile</t>
  </si>
  <si>
    <t>butyraldehyde</t>
  </si>
  <si>
    <t>chlorobenzene</t>
  </si>
  <si>
    <t>chloroethane</t>
  </si>
  <si>
    <t>cis_12_dimethylcyclohexane</t>
  </si>
  <si>
    <t>cyanobenzene</t>
  </si>
  <si>
    <t>cyclohexanone</t>
  </si>
  <si>
    <t>cyclopentanone</t>
  </si>
  <si>
    <t>decan_1_ol</t>
  </si>
  <si>
    <t>decan_2_one</t>
  </si>
  <si>
    <t>di_isopropyl_sulfide</t>
  </si>
  <si>
    <t>di_n_butyl_ether</t>
  </si>
  <si>
    <t>di_n_propyl_ether</t>
  </si>
  <si>
    <t>dibromomethane</t>
  </si>
  <si>
    <t>dichloromethane</t>
  </si>
  <si>
    <t>diethoxymethoxybenzene</t>
  </si>
  <si>
    <t>diethyl_ether</t>
  </si>
  <si>
    <t>diethyl_malonate</t>
  </si>
  <si>
    <t>diethyl_succinate</t>
  </si>
  <si>
    <t>diiodomethane</t>
  </si>
  <si>
    <t>diisopropyl_ether</t>
  </si>
  <si>
    <t>diisopropylamine</t>
  </si>
  <si>
    <t>dimethyl_ether</t>
  </si>
  <si>
    <t>dimethyl_sulfate</t>
  </si>
  <si>
    <t>dimethyl_sulfone</t>
  </si>
  <si>
    <t>E_12_dichloroethene</t>
  </si>
  <si>
    <t>E_but_2_enal</t>
  </si>
  <si>
    <t>E_hept_2_ene</t>
  </si>
  <si>
    <t>E_hex_2_enal</t>
  </si>
  <si>
    <t>E_oct_2_enal</t>
  </si>
  <si>
    <t>ethyl_benzoate</t>
  </si>
  <si>
    <t>ethyl_butanoate</t>
  </si>
  <si>
    <t>ethyl_formate</t>
  </si>
  <si>
    <t>ethyl_hexanoate</t>
  </si>
  <si>
    <t>ethyl_pentanoate</t>
  </si>
  <si>
    <t>ethyl_phenyl_ether</t>
  </si>
  <si>
    <t>ethyl_propanoate</t>
  </si>
  <si>
    <t>fluorobenzene</t>
  </si>
  <si>
    <t>formaldehyde</t>
  </si>
  <si>
    <t>halothane</t>
  </si>
  <si>
    <t>hept_1_ene</t>
  </si>
  <si>
    <t>hept_1_yne</t>
  </si>
  <si>
    <t>heptanal</t>
  </si>
  <si>
    <t>hex_1_yne</t>
  </si>
  <si>
    <t>hexa_15_diene</t>
  </si>
  <si>
    <t>hexanal</t>
  </si>
  <si>
    <t>hexanoic_acid</t>
  </si>
  <si>
    <t>hydrazine</t>
  </si>
  <si>
    <t>hydrogen_sulfide</t>
  </si>
  <si>
    <t>indane</t>
  </si>
  <si>
    <t>iodobenzene</t>
  </si>
  <si>
    <t>iodoethane</t>
  </si>
  <si>
    <t>isoamyl_acetate</t>
  </si>
  <si>
    <t>isoamyl_formate</t>
  </si>
  <si>
    <t>isobutyl_acetate</t>
  </si>
  <si>
    <t>isobutyl_formate</t>
  </si>
  <si>
    <t>isobutyl_isobutanoate</t>
  </si>
  <si>
    <t>isobutylbenzene</t>
  </si>
  <si>
    <t>isobutyraldehyde</t>
  </si>
  <si>
    <t>isoflurane</t>
  </si>
  <si>
    <t>isopropyl_acetate</t>
  </si>
  <si>
    <t>isopropyl_formate</t>
  </si>
  <si>
    <t>m_bis_trifluoromethyl__benzene</t>
  </si>
  <si>
    <t>methanesulfonyl_chloride</t>
  </si>
  <si>
    <t>methoxyflurane</t>
  </si>
  <si>
    <t>methyl_benzoate</t>
  </si>
  <si>
    <t>methyl_butanoate</t>
  </si>
  <si>
    <t>methyl_chloroacetate</t>
  </si>
  <si>
    <t>methyl_cyanoacetate</t>
  </si>
  <si>
    <t>methyl_cyclohexanecarboxylate</t>
  </si>
  <si>
    <t>methyl_cyclohexyl_ketone</t>
  </si>
  <si>
    <t>methyl_cyclopropanecarboxylate</t>
  </si>
  <si>
    <t>methyl_cyclopropyl_ketone</t>
  </si>
  <si>
    <t>methyl_ethyl_ether</t>
  </si>
  <si>
    <t>methyl_formate</t>
  </si>
  <si>
    <t>methyl_hexanoate</t>
  </si>
  <si>
    <t>methyl_isopropyl_ether</t>
  </si>
  <si>
    <t>methyl_methanesulfonate</t>
  </si>
  <si>
    <t>methyl_octanoate</t>
  </si>
  <si>
    <t>methyl_p_methoxybenzoate</t>
  </si>
  <si>
    <t>methyl_p_nitrobenzoate</t>
  </si>
  <si>
    <t>methyl_pentanoate</t>
  </si>
  <si>
    <t>methyl_propanoate</t>
  </si>
  <si>
    <t>methyl_propyl_ether</t>
  </si>
  <si>
    <t>methyl_t_butyl_ether</t>
  </si>
  <si>
    <t>methyl_tert_butyl_ether</t>
  </si>
  <si>
    <t>methyl_trifluoroacetate</t>
  </si>
  <si>
    <t>methyl_trimethylacetate</t>
  </si>
  <si>
    <t>methylcyclopentane</t>
  </si>
  <si>
    <t>N_acetylpyrrolidine</t>
  </si>
  <si>
    <t>n_butyl_acetate</t>
  </si>
  <si>
    <t>n_decane</t>
  </si>
  <si>
    <t>n_heptylamine</t>
  </si>
  <si>
    <t>n_hexyl_acetate</t>
  </si>
  <si>
    <t>N_methyl_N__222_trifluoroethyl__aniline</t>
  </si>
  <si>
    <t>N_methylaniline</t>
  </si>
  <si>
    <t>n_nonane</t>
  </si>
  <si>
    <t>n_octylamine</t>
  </si>
  <si>
    <t>n_pentyl_acetate</t>
  </si>
  <si>
    <t>n_pentyl_propanoate</t>
  </si>
  <si>
    <t>n_pentylcyclopentane</t>
  </si>
  <si>
    <t>n_propyl_acetate</t>
  </si>
  <si>
    <t>n_propyl_butyrate</t>
  </si>
  <si>
    <t>n_propyl_formate</t>
  </si>
  <si>
    <t>n_propyl_propanoate</t>
  </si>
  <si>
    <t>n_propylcyclopentane</t>
  </si>
  <si>
    <t>nitrobenzene</t>
  </si>
  <si>
    <t>nitroethane</t>
  </si>
  <si>
    <t>NN_dimethyl_p_methylbenzamide</t>
  </si>
  <si>
    <t>NN_dimethyl_p_nitrobenzamide</t>
  </si>
  <si>
    <t>NN_dimethylaniline</t>
  </si>
  <si>
    <t>NN_dimethylbenzamide</t>
  </si>
  <si>
    <t>non_1_ene</t>
  </si>
  <si>
    <t>nonan_1_ol</t>
  </si>
  <si>
    <t>nonanal</t>
  </si>
  <si>
    <t>o_toluidine</t>
  </si>
  <si>
    <t>oct_1_yne</t>
  </si>
  <si>
    <t>octan_2_one</t>
  </si>
  <si>
    <t>octanal</t>
  </si>
  <si>
    <t>p_dibromobenzene</t>
  </si>
  <si>
    <t>p_toluidine</t>
  </si>
  <si>
    <t>pent_1_ene</t>
  </si>
  <si>
    <t>pent_1_yne</t>
  </si>
  <si>
    <t>penta_14_diene</t>
  </si>
  <si>
    <t>pentachloroethane</t>
  </si>
  <si>
    <t>pentan_2_ol</t>
  </si>
  <si>
    <t>pentanal</t>
  </si>
  <si>
    <t>pentanenitrile</t>
  </si>
  <si>
    <t>phenyl_formate</t>
  </si>
  <si>
    <t>phenyl_methyl_sulfide</t>
  </si>
  <si>
    <t>phenyl_trifluoroethyl_ether</t>
  </si>
  <si>
    <t>propanenitrile</t>
  </si>
  <si>
    <t>propionaldehyde</t>
  </si>
  <si>
    <t>pyrrole</t>
  </si>
  <si>
    <t>sec_butylbenzene</t>
  </si>
  <si>
    <t>styrene</t>
  </si>
  <si>
    <t>teflurane</t>
  </si>
  <si>
    <t>tert_butylbenzene</t>
  </si>
  <si>
    <t>tetrachloroethene</t>
  </si>
  <si>
    <t>tetrachloromethane</t>
  </si>
  <si>
    <t>thiophene</t>
  </si>
  <si>
    <t>thiophenol</t>
  </si>
  <si>
    <t>trans_14_dimethylcyclohexane</t>
  </si>
  <si>
    <t>triacetyl_glycerol</t>
  </si>
  <si>
    <t>tribromomethane</t>
  </si>
  <si>
    <t>trichloroethene</t>
  </si>
  <si>
    <t>trichloromethane</t>
  </si>
  <si>
    <t>triethyl_phosphate</t>
  </si>
  <si>
    <t>triethylamine</t>
  </si>
  <si>
    <t>trimethoxy_methane</t>
  </si>
  <si>
    <t>trimethoxymethylbenzene</t>
  </si>
  <si>
    <t>trimethyl_phosphate</t>
  </si>
  <si>
    <t>undecan_2_one</t>
  </si>
  <si>
    <t>Z_12_dichloroethene</t>
  </si>
  <si>
    <t>Z_pent_2_ene</t>
  </si>
  <si>
    <t>Li</t>
  </si>
  <si>
    <t>Na</t>
  </si>
  <si>
    <t>K</t>
  </si>
  <si>
    <t>Rb</t>
  </si>
  <si>
    <t>Cs</t>
  </si>
  <si>
    <t>F</t>
  </si>
  <si>
    <t>Cl</t>
  </si>
  <si>
    <t>Br</t>
  </si>
  <si>
    <t>I</t>
  </si>
  <si>
    <t>solvent_ref</t>
  </si>
  <si>
    <t>water_expt</t>
  </si>
  <si>
    <t>octanol_expt</t>
  </si>
  <si>
    <t>water_bidon</t>
  </si>
  <si>
    <t>octanol_bidon</t>
  </si>
  <si>
    <t>water_mobley</t>
  </si>
  <si>
    <t>dH</t>
  </si>
  <si>
    <t>dG_es</t>
  </si>
  <si>
    <t>dG_np</t>
  </si>
  <si>
    <t>dH_es</t>
  </si>
  <si>
    <t>dH_np</t>
  </si>
  <si>
    <t>-TdS_es</t>
  </si>
  <si>
    <t>-TdS_np</t>
  </si>
  <si>
    <t>Reported values are in good agreement with Warsehl's values for solvation entropies</t>
  </si>
  <si>
    <t>dG (kJ/mol)</t>
  </si>
  <si>
    <t>Mobley_name</t>
  </si>
  <si>
    <t>Cabani_name</t>
  </si>
  <si>
    <t>Mobley_expt</t>
  </si>
  <si>
    <t>Cabani_expt</t>
  </si>
  <si>
    <t>diff</t>
  </si>
  <si>
    <t>Methane</t>
  </si>
  <si>
    <t>Ethane</t>
  </si>
  <si>
    <t>Propane</t>
  </si>
  <si>
    <t>Butane</t>
  </si>
  <si>
    <t>2-Methylpropane</t>
  </si>
  <si>
    <t>Pentane</t>
  </si>
  <si>
    <t>2-Methylbutane</t>
  </si>
  <si>
    <t>2,2-Dimethylpropane</t>
  </si>
  <si>
    <t>Hexane</t>
  </si>
  <si>
    <t>2-Methylpentane</t>
  </si>
  <si>
    <t>3-Methylpentane</t>
  </si>
  <si>
    <t>2,2-Dimethylbutane</t>
  </si>
  <si>
    <t>Heptane</t>
  </si>
  <si>
    <t>2,4-Dimethylpentane</t>
  </si>
  <si>
    <t>Octane</t>
  </si>
  <si>
    <t>2,2,4-Trimethylpentane</t>
  </si>
  <si>
    <t>2,2,5-Trimethylhexane</t>
  </si>
  <si>
    <t>Cyclopropane</t>
  </si>
  <si>
    <t>Cyclopentane</t>
  </si>
  <si>
    <t>Methylcyclopentane</t>
  </si>
  <si>
    <t>Methylcyclohexane</t>
  </si>
  <si>
    <t>Cis-1,2-Dimethylcyclohexane</t>
  </si>
  <si>
    <t>Ethene</t>
  </si>
  <si>
    <t>1-Propene</t>
  </si>
  <si>
    <t>1-Butene</t>
  </si>
  <si>
    <t>1-Pentene</t>
  </si>
  <si>
    <t>3-Methyl-1-butene</t>
  </si>
  <si>
    <t>1-Hexene</t>
  </si>
  <si>
    <t>2-Methyl-1-pentene</t>
  </si>
  <si>
    <t>1-Octene</t>
  </si>
  <si>
    <t>Cyclopentene</t>
  </si>
  <si>
    <t>Cyclohexene</t>
  </si>
  <si>
    <t>1-Methylcyclohexene</t>
  </si>
  <si>
    <t>Cyclohexane</t>
  </si>
  <si>
    <t>2-Methylpropene</t>
  </si>
  <si>
    <t>1,3-Butadiene</t>
  </si>
  <si>
    <t>1-Propyne</t>
  </si>
  <si>
    <t>1-Butyne</t>
  </si>
  <si>
    <t>1,4-Pentadiene</t>
  </si>
  <si>
    <t>1,5-Hexadiene</t>
  </si>
  <si>
    <t>2,3-Dimethyl-1,3-butadiene</t>
  </si>
  <si>
    <t>1-Pentyne</t>
  </si>
  <si>
    <t>1-Hexyne</t>
  </si>
  <si>
    <t>1-Heptyne</t>
  </si>
  <si>
    <t>1-Octyne</t>
  </si>
  <si>
    <t>Benzene</t>
  </si>
  <si>
    <t>Methylbenzene</t>
  </si>
  <si>
    <t>Ethylbenzene</t>
  </si>
  <si>
    <t>Acetonitrile</t>
  </si>
  <si>
    <t>Propanenitrile</t>
  </si>
  <si>
    <t>Butanenitrile</t>
  </si>
  <si>
    <t>1-Nitropropane</t>
  </si>
  <si>
    <t>2-Nitropropane</t>
  </si>
  <si>
    <t>Propylbenzene</t>
  </si>
  <si>
    <t>Naphthalene</t>
  </si>
  <si>
    <t>Acenaphthene</t>
  </si>
  <si>
    <t>9H-Fluorene</t>
  </si>
  <si>
    <t>Anthracene</t>
  </si>
  <si>
    <t>Phenanthrene</t>
  </si>
  <si>
    <t>Pyrene</t>
  </si>
  <si>
    <t>Methanol</t>
  </si>
  <si>
    <t>Ethanol</t>
  </si>
  <si>
    <t>1-Propanol</t>
  </si>
  <si>
    <t>2-Propanol</t>
  </si>
  <si>
    <t>2-Methyl-1-Propanol</t>
  </si>
  <si>
    <t>1-Butanol</t>
  </si>
  <si>
    <t>2-Butanol</t>
  </si>
  <si>
    <t>2-Methyl-2-Propanol</t>
  </si>
  <si>
    <t>1-Pentanol</t>
  </si>
  <si>
    <t>2-Pentanol</t>
  </si>
  <si>
    <t>3-Pentanol</t>
  </si>
  <si>
    <t>2-Methyl-2-Butanol</t>
  </si>
  <si>
    <t>1-Hexanol</t>
  </si>
  <si>
    <t>3-Hexanol</t>
  </si>
  <si>
    <t>1-Heptanol</t>
  </si>
  <si>
    <t>4-Methyl-2-Pentanol</t>
  </si>
  <si>
    <t>2-Methyl-2-Pentanol</t>
  </si>
  <si>
    <t>2-Methyl-3-Pentanol</t>
  </si>
  <si>
    <t>1-Octanol</t>
  </si>
  <si>
    <t>2-Propen-1-ol</t>
  </si>
  <si>
    <t>Cyclopentanol</t>
  </si>
  <si>
    <t>Cyclohexanol</t>
  </si>
  <si>
    <t>Cycloheptanol</t>
  </si>
  <si>
    <t>Phenol</t>
  </si>
  <si>
    <t>2-Methylphenol</t>
  </si>
  <si>
    <t>4-Methylphenol</t>
  </si>
  <si>
    <t>Tetrahydrofuran</t>
  </si>
  <si>
    <t>Tetrahydro-2H-pyran</t>
  </si>
  <si>
    <t>Methanamine</t>
  </si>
  <si>
    <t>Ethanamine</t>
  </si>
  <si>
    <t>1-Propanamine</t>
  </si>
  <si>
    <t>1-Butanamine</t>
  </si>
  <si>
    <t>1-Pentanamine</t>
  </si>
  <si>
    <t>1-Hexanamine</t>
  </si>
  <si>
    <t>N-Mehtylmethanamine</t>
  </si>
  <si>
    <t>N-Ethylethanamine</t>
  </si>
  <si>
    <t>N-Propyl-1-propanamine</t>
  </si>
  <si>
    <t>N-Butyl-1-butanamine</t>
  </si>
  <si>
    <t>Pyridine</t>
  </si>
  <si>
    <t>2-Methylpyridine</t>
  </si>
  <si>
    <t>3-Methylpyridine</t>
  </si>
  <si>
    <t>4-Methylpyridine</t>
  </si>
  <si>
    <t>2,3-Dimethylpyridine</t>
  </si>
  <si>
    <t>2,4-Dimethylpyridine</t>
  </si>
  <si>
    <t>2,5-Dimethylpyridine</t>
  </si>
  <si>
    <t>2,6-Dimethylpyridine</t>
  </si>
  <si>
    <t>3,4-Dimethylpyridine</t>
  </si>
  <si>
    <t>3,5-Dimethylpyridine</t>
  </si>
  <si>
    <t>2-Propanone</t>
  </si>
  <si>
    <t>2-Butanone</t>
  </si>
  <si>
    <t>3-Pentanone</t>
  </si>
  <si>
    <t>4-Methyl-2-butanone</t>
  </si>
  <si>
    <t>2-Heptanone</t>
  </si>
  <si>
    <t>4-Heptanone</t>
  </si>
  <si>
    <t>2,4-Dimethyl-3-pentanone</t>
  </si>
  <si>
    <t>2_Undecanone</t>
  </si>
  <si>
    <t>Acetaldehyde</t>
  </si>
  <si>
    <t>1,2-Diichlorobenzene</t>
  </si>
  <si>
    <t>1,3-Dichlorobenzene</t>
  </si>
  <si>
    <t>1,4-Dichlorobenzene</t>
  </si>
  <si>
    <t>Trichloromethane</t>
  </si>
  <si>
    <t>1,1,1-Trichloroethane</t>
  </si>
  <si>
    <t>1,1,2-Trichloroethane</t>
  </si>
  <si>
    <t>Bromobenzene</t>
  </si>
  <si>
    <t>Nitrobenzene</t>
  </si>
  <si>
    <t>Iodomethane</t>
  </si>
  <si>
    <t>Iodoethane</t>
  </si>
  <si>
    <t>1-Iodopropane</t>
  </si>
  <si>
    <t>2-Iodopropane</t>
  </si>
  <si>
    <t>1-Iodobutane</t>
  </si>
  <si>
    <t>Methanethiol</t>
  </si>
  <si>
    <t>Ethanethiol</t>
  </si>
  <si>
    <t>Acetic Acid</t>
  </si>
  <si>
    <t>Propanoic acid</t>
  </si>
  <si>
    <t>Butanoic Acid</t>
  </si>
  <si>
    <t>Fluoromethane</t>
  </si>
  <si>
    <t>Chloroethane</t>
  </si>
  <si>
    <t>Chloromethane</t>
  </si>
  <si>
    <t>Bromomethane</t>
  </si>
  <si>
    <t>Bromoethane</t>
  </si>
  <si>
    <t>1-Chloropropane</t>
  </si>
  <si>
    <t>2-Chloropropane</t>
  </si>
  <si>
    <t>1-Chlorobutane</t>
  </si>
  <si>
    <t>1-Chloropentane</t>
  </si>
  <si>
    <t>1-Bromopropane</t>
  </si>
  <si>
    <t>2-Bromopropane</t>
  </si>
  <si>
    <t>1-Bromobutane</t>
  </si>
  <si>
    <t>Dimethoxymethane</t>
  </si>
  <si>
    <t>1,2-Dimethoxyethane</t>
  </si>
  <si>
    <t>1,4-Dioxane</t>
  </si>
  <si>
    <t>Piperazine</t>
  </si>
  <si>
    <t>1,4-Dimethylpiperazine</t>
  </si>
  <si>
    <t>1-Methylpiperazine</t>
  </si>
  <si>
    <t>2-Butoxyethanol</t>
  </si>
  <si>
    <t>2-Methoxyethanol</t>
  </si>
  <si>
    <t>2-Propoxyethanol</t>
  </si>
  <si>
    <t>2-Ethoxyethanol</t>
  </si>
  <si>
    <t>Morpholine</t>
  </si>
  <si>
    <t>4-Methylmorpholine</t>
  </si>
  <si>
    <t>Tetrafluoromethane</t>
  </si>
  <si>
    <t>Chlorofluoromethane</t>
  </si>
  <si>
    <t>3-Nitrophenol</t>
  </si>
  <si>
    <t>4-Nitrophenol</t>
  </si>
  <si>
    <t>3-Chloropyridine</t>
  </si>
  <si>
    <t>2-Chloropyridine</t>
  </si>
  <si>
    <t>4-Bromophenol</t>
  </si>
  <si>
    <t>Pentachloroethane</t>
  </si>
  <si>
    <t>Tetrachloroethene</t>
  </si>
  <si>
    <t>1,1,2,2-Tetrachloroethane</t>
  </si>
  <si>
    <t>Tetrachloromethane</t>
  </si>
  <si>
    <t>Chlorodifluoromethane</t>
  </si>
  <si>
    <t>1,1,1-Trifluoropropan-2-ol</t>
  </si>
  <si>
    <t>2,2,2-Trifluoroethanol</t>
  </si>
  <si>
    <t>RMS_Err (kJ/mol)</t>
  </si>
  <si>
    <t>RMS_Err (kcal/mol)</t>
  </si>
  <si>
    <t>Ref color legend</t>
  </si>
  <si>
    <t>Mobley09 expt</t>
  </si>
  <si>
    <t>Plyasunov99</t>
  </si>
  <si>
    <t>Cabani81</t>
  </si>
  <si>
    <t>Plyasunova05</t>
  </si>
  <si>
    <t>Makhatadze93</t>
  </si>
  <si>
    <t>Barone90</t>
  </si>
  <si>
    <t>Misc</t>
  </si>
  <si>
    <t>Reference</t>
  </si>
  <si>
    <t>AA side_chain</t>
  </si>
  <si>
    <t>Analog (neutral_compound)</t>
  </si>
  <si>
    <t>Cp_2^*(l)</t>
  </si>
  <si>
    <t>d(l,w)Cp_2</t>
  </si>
  <si>
    <t>d(l,g)Cp_2</t>
  </si>
  <si>
    <t>kJ/mol/K</t>
  </si>
  <si>
    <t>kcal/mol/K</t>
  </si>
  <si>
    <t>Cp(analog)-Cp(AA)*</t>
  </si>
  <si>
    <t>Makh90</t>
  </si>
  <si>
    <t>Hess06</t>
  </si>
  <si>
    <t>__</t>
  </si>
  <si>
    <t>69.7**</t>
  </si>
  <si>
    <t>39.8**</t>
  </si>
  <si>
    <t>Makh88</t>
  </si>
  <si>
    <t>99.1**</t>
  </si>
  <si>
    <t>Cp_solv (kcal/mol)</t>
  </si>
  <si>
    <t>AA</t>
  </si>
  <si>
    <r>
      <rPr>
        <sz val="13"/>
        <color rgb="FFFFFF00"/>
        <rFont val="Calibri (Body)"/>
        <charset val="1"/>
      </rPr>
      <t xml:space="preserve">** Using the fact that the difference between solvation heat capacity of the solute and its AA side-chain </t>
    </r>
    <r>
      <rPr>
        <b/>
        <sz val="14"/>
        <color rgb="FFFFFF00"/>
        <rFont val="Calibri (Body)"/>
        <charset val="1"/>
      </rPr>
      <t>does not change significatnly across different AA (column K)</t>
    </r>
    <r>
      <rPr>
        <sz val="13"/>
        <color rgb="FFFFFF00"/>
        <rFont val="Calibri (Body)"/>
        <charset val="1"/>
      </rPr>
      <t>, I approximate the solvation heat capacity of the solutes with unknown experimental solvation heat capacities: Cp_solute = Cp_AA + 18.8 kcal/mol/K (For</t>
    </r>
    <r>
      <rPr>
        <sz val="13"/>
        <color rgb="FF000000"/>
        <rFont val="Calibri"/>
        <family val="2"/>
        <charset val="1"/>
      </rPr>
      <t xml:space="preserve"> </t>
    </r>
    <r>
      <rPr>
        <sz val="13"/>
        <color rgb="FFA9D18E"/>
        <rFont val="Calibri (Body)"/>
        <charset val="1"/>
      </rPr>
      <t>methanethiol</t>
    </r>
    <r>
      <rPr>
        <sz val="13"/>
        <color rgb="FFFFFF00"/>
        <rFont val="Calibri (Body)"/>
        <charset val="1"/>
      </rPr>
      <t>,</t>
    </r>
    <r>
      <rPr>
        <sz val="13"/>
        <color rgb="FF000000"/>
        <rFont val="Calibri"/>
        <family val="2"/>
        <charset val="1"/>
      </rPr>
      <t xml:space="preserve"> </t>
    </r>
    <r>
      <rPr>
        <sz val="13"/>
        <color rgb="FFE87178"/>
        <rFont val="Calibri (Body)"/>
        <charset val="1"/>
      </rPr>
      <t>methyl_ethyl_sulfide</t>
    </r>
    <r>
      <rPr>
        <sz val="13"/>
        <color rgb="FF000000"/>
        <rFont val="Calibri"/>
        <family val="2"/>
        <charset val="1"/>
      </rPr>
      <t xml:space="preserve"> </t>
    </r>
    <r>
      <rPr>
        <sz val="13"/>
        <color rgb="FFFFFF00"/>
        <rFont val="Calibri (Body)"/>
        <charset val="1"/>
      </rPr>
      <t>and</t>
    </r>
    <r>
      <rPr>
        <sz val="13"/>
        <color rgb="FF000000"/>
        <rFont val="Calibri"/>
        <family val="2"/>
        <charset val="1"/>
      </rPr>
      <t xml:space="preserve"> </t>
    </r>
    <r>
      <rPr>
        <sz val="13"/>
        <color rgb="FFBEE94F"/>
        <rFont val="Calibri (Body)"/>
        <charset val="1"/>
      </rPr>
      <t>3_methyl_1h_indole</t>
    </r>
    <r>
      <rPr>
        <sz val="13"/>
        <color rgb="FF000000"/>
        <rFont val="Calibri"/>
        <family val="2"/>
        <charset val="1"/>
      </rPr>
      <t xml:space="preserve"> </t>
    </r>
    <r>
      <rPr>
        <sz val="13"/>
        <color rgb="FFFFFF00"/>
        <rFont val="Calibri (Body)"/>
        <charset val="1"/>
      </rPr>
      <t>)</t>
    </r>
  </si>
  <si>
    <t>Mean (Cp_Analog - Cp_AA)</t>
  </si>
  <si>
    <t>Solvation heat capacities for side chain analogs and AA are different!!!</t>
  </si>
  <si>
    <t>Hess uses AA side_chain values for solvation heat capacities (We shouldn't!)</t>
  </si>
  <si>
    <t>See Makhatadze88 for different Cp definitions in columns D to I</t>
  </si>
  <si>
    <t>columns</t>
  </si>
  <si>
    <t>I=D-G=F-H</t>
  </si>
  <si>
    <t>D=F+E</t>
  </si>
  <si>
    <t>dh_expt_mintz</t>
  </si>
  <si>
    <t>n_methylmorpholine</t>
  </si>
  <si>
    <t>n_methylpiperidine</t>
  </si>
  <si>
    <t>nn_dimethylaniline</t>
  </si>
  <si>
    <t>nn_dimethylformamide</t>
  </si>
  <si>
    <t>Solute</t>
  </si>
  <si>
    <t>RMSE</t>
  </si>
  <si>
    <t>ref</t>
  </si>
  <si>
    <t>calc_wo_ion</t>
  </si>
  <si>
    <t>calc_w_ion</t>
  </si>
  <si>
    <t>-TdS_ref</t>
  </si>
  <si>
    <t>diff_wo_ion</t>
  </si>
  <si>
    <t>diff_w_ion</t>
  </si>
  <si>
    <t>dG_calc</t>
  </si>
  <si>
    <t>-TdS_calc_wo_ion</t>
  </si>
  <si>
    <t>-TdS_calc_w_ion</t>
  </si>
  <si>
    <t>dH_calc</t>
  </si>
  <si>
    <t>Cp_calc</t>
  </si>
  <si>
    <t>-TdS_calc</t>
  </si>
  <si>
    <t>dG_ref</t>
  </si>
  <si>
    <t>dH_ref</t>
  </si>
  <si>
    <t>Cp_ref</t>
  </si>
  <si>
    <t>dG_calc_all_502</t>
  </si>
  <si>
    <t>dH_calc_all_502</t>
  </si>
  <si>
    <t>-TdS_calc_all_502</t>
  </si>
  <si>
    <t>Cp_calc_all_502</t>
  </si>
  <si>
    <t>RMS</t>
  </si>
  <si>
    <t>See notes</t>
  </si>
  <si>
    <t>109 Common Solutes</t>
  </si>
  <si>
    <t>expt</t>
  </si>
  <si>
    <t>calc</t>
  </si>
  <si>
    <t>dG (RMS 1.39 kcal/mol) - 502 data points</t>
  </si>
  <si>
    <t>dH (RMS 1.34 kcal/mol) - 159 data points</t>
  </si>
  <si>
    <t>-TdS (RMS 1.22 kcal/mol)  - 159 data points</t>
  </si>
  <si>
    <t>Cp (RMS 24.42 kcal/mol)  - 123 data points</t>
  </si>
  <si>
    <t>See notes in dH sheet</t>
  </si>
  <si>
    <t>dH_expt</t>
  </si>
  <si>
    <t>dG_expt</t>
  </si>
  <si>
    <t>-TdS_expt</t>
  </si>
  <si>
    <r>
      <t xml:space="preserve">See </t>
    </r>
    <r>
      <rPr>
        <b/>
        <i/>
        <sz val="11"/>
        <color rgb="FF000000"/>
        <rFont val="Arial"/>
        <family val="2"/>
        <charset val="1"/>
      </rPr>
      <t>Florian99 Table 2</t>
    </r>
    <r>
      <rPr>
        <sz val="11"/>
        <color rgb="FF000000"/>
        <rFont val="Arial"/>
        <family val="2"/>
        <charset val="1"/>
      </rPr>
      <t xml:space="preserve"> </t>
    </r>
    <r>
      <rPr>
        <b/>
        <i/>
        <sz val="11"/>
        <color rgb="FF000000"/>
        <rFont val="Arial"/>
        <family val="2"/>
        <charset val="1"/>
      </rPr>
      <t>comment e</t>
    </r>
    <r>
      <rPr>
        <sz val="11"/>
        <color rgb="FF000000"/>
        <rFont val="Arial"/>
        <family val="2"/>
        <charset val="1"/>
      </rPr>
      <t xml:space="preserve"> or </t>
    </r>
    <r>
      <rPr>
        <b/>
        <i/>
        <sz val="11"/>
        <color rgb="FF000000"/>
        <rFont val="Arial"/>
        <family val="2"/>
        <charset val="1"/>
      </rPr>
      <t>Bennaim98</t>
    </r>
  </si>
  <si>
    <t>Cp (kcal/mol)</t>
  </si>
  <si>
    <r>
      <t>dH</t>
    </r>
    <r>
      <rPr>
        <b/>
        <sz val="14"/>
        <color rgb="FF000000"/>
        <rFont val="Calibri (Body)"/>
        <charset val="1"/>
      </rPr>
      <t>g-&gt;l</t>
    </r>
    <r>
      <rPr>
        <b/>
        <sz val="14"/>
        <color rgb="FF000000"/>
        <rFont val="Calibri"/>
        <family val="2"/>
        <charset val="1"/>
      </rPr>
      <t xml:space="preserve"> (kJ/mol)</t>
    </r>
  </si>
  <si>
    <r>
      <t>dH</t>
    </r>
    <r>
      <rPr>
        <b/>
        <sz val="14"/>
        <color rgb="FF000000"/>
        <rFont val="Calibri (Body)"/>
        <charset val="1"/>
      </rPr>
      <t>g-&gt;l</t>
    </r>
    <r>
      <rPr>
        <b/>
        <sz val="14"/>
        <color rgb="FF000000"/>
        <rFont val="Calibri"/>
        <family val="2"/>
        <charset val="1"/>
      </rPr>
      <t xml:space="preserve"> (kcal/mol)</t>
    </r>
  </si>
  <si>
    <r>
      <t>dH</t>
    </r>
    <r>
      <rPr>
        <b/>
        <sz val="14"/>
        <color rgb="FF000000"/>
        <rFont val="Calibri (Body)"/>
        <charset val="1"/>
      </rPr>
      <t>hyd  *^</t>
    </r>
  </si>
  <si>
    <r>
      <t>0</t>
    </r>
    <r>
      <rPr>
        <b/>
        <sz val="14"/>
        <color rgb="FF000000"/>
        <rFont val="Calibri"/>
        <family val="2"/>
        <charset val="1"/>
      </rPr>
      <t>-TdS (dG - dH</t>
    </r>
    <r>
      <rPr>
        <b/>
        <sz val="14"/>
        <color rgb="FF000000"/>
        <rFont val="Calibri (Body)"/>
        <charset val="1"/>
      </rPr>
      <t>hyd</t>
    </r>
    <r>
      <rPr>
        <b/>
        <sz val="14"/>
        <color rgb="FF000000"/>
        <rFont val="Calibri"/>
        <family val="2"/>
        <charset val="1"/>
      </rPr>
      <t>)</t>
    </r>
  </si>
  <si>
    <r>
      <t>dH</t>
    </r>
    <r>
      <rPr>
        <b/>
        <sz val="14"/>
        <color rgb="FF000000"/>
        <rFont val="Calibri (Body)"/>
        <charset val="1"/>
      </rPr>
      <t>hyd  *^</t>
    </r>
    <r>
      <rPr>
        <b/>
        <sz val="14"/>
        <color rgb="FF000000"/>
        <rFont val="Calibri"/>
        <family val="2"/>
        <charset val="1"/>
      </rPr>
      <t xml:space="preserve"> (kcal/mol)</t>
    </r>
  </si>
  <si>
    <r>
      <t>Approximated using the difference between dH of Tyr and p_cresol:  dH_</t>
    </r>
    <r>
      <rPr>
        <b/>
        <sz val="14"/>
        <color rgb="FF000000"/>
        <rFont val="Calibri (Body)"/>
        <charset val="1"/>
      </rPr>
      <t>3m1hindole</t>
    </r>
    <r>
      <rPr>
        <b/>
        <sz val="14"/>
        <color rgb="FF000000"/>
        <rFont val="Calibri"/>
        <family val="2"/>
        <charset val="1"/>
      </rPr>
      <t xml:space="preserve"> = dH</t>
    </r>
    <r>
      <rPr>
        <b/>
        <sz val="14"/>
        <color rgb="FF000000"/>
        <rFont val="Calibri (Body)"/>
        <charset val="1"/>
      </rPr>
      <t>Trp</t>
    </r>
    <r>
      <rPr>
        <b/>
        <sz val="14"/>
        <color rgb="FF000000"/>
        <rFont val="Calibri"/>
        <family val="2"/>
        <charset val="1"/>
      </rPr>
      <t>+(dH</t>
    </r>
    <r>
      <rPr>
        <b/>
        <sz val="14"/>
        <color rgb="FF000000"/>
        <rFont val="Calibri (Body)"/>
        <charset val="1"/>
      </rPr>
      <t>p_cresol</t>
    </r>
    <r>
      <rPr>
        <b/>
        <sz val="14"/>
        <color rgb="FF000000"/>
        <rFont val="Calibri"/>
        <family val="2"/>
        <charset val="1"/>
      </rPr>
      <t>-dH</t>
    </r>
    <r>
      <rPr>
        <b/>
        <sz val="14"/>
        <color rgb="FF000000"/>
        <rFont val="Calibri (Body)"/>
        <charset val="1"/>
      </rPr>
      <t>Tyr</t>
    </r>
    <r>
      <rPr>
        <b/>
        <sz val="14"/>
        <color rgb="FF000000"/>
        <rFont val="Calibri"/>
        <family val="2"/>
        <charset val="1"/>
      </rPr>
      <t>)</t>
    </r>
  </si>
  <si>
    <t>Fawcett</t>
  </si>
  <si>
    <t>RMS (neutral compounds only)</t>
  </si>
  <si>
    <t>RMS (ions only)</t>
  </si>
  <si>
    <t>Using wo_ion_data</t>
  </si>
  <si>
    <t>wo_ion</t>
  </si>
  <si>
    <t>w_ion</t>
  </si>
  <si>
    <t>wo_ion (502 neutral compounds)</t>
  </si>
  <si>
    <t>w_ion (502 neutral compounds and 9 ions)</t>
  </si>
  <si>
    <t xml:space="preserve">All SLIC predictions </t>
  </si>
  <si>
    <t>T 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</si>
</sst>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41"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FA7D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8"/>
      <color rgb="FF000000"/>
      <name val="Calibri (Body)"/>
      <charset val="1"/>
    </font>
    <font>
      <sz val="12"/>
      <name val="Calibri"/>
      <family val="2"/>
      <charset val="1"/>
    </font>
    <font>
      <sz val="13"/>
      <name val="Calibri"/>
      <family val="2"/>
      <charset val="1"/>
    </font>
    <font>
      <sz val="13"/>
      <name val="Arial"/>
      <family val="2"/>
      <charset val="1"/>
    </font>
    <font>
      <sz val="13"/>
      <color rgb="FF000000"/>
      <name val="Calibri"/>
      <family val="2"/>
      <charset val="1"/>
    </font>
    <font>
      <b/>
      <sz val="14"/>
      <color rgb="FF000000"/>
      <name val="Calibri (Body)"/>
      <charset val="1"/>
    </font>
    <font>
      <b/>
      <sz val="13"/>
      <color rgb="FF000000"/>
      <name val="Calibri"/>
      <family val="2"/>
      <charset val="1"/>
    </font>
    <font>
      <sz val="12"/>
      <color rgb="FF000000"/>
      <name val="Calibri (Body)"/>
      <charset val="1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sz val="11"/>
      <name val="Calibri"/>
      <family val="2"/>
      <charset val="1"/>
    </font>
    <font>
      <b/>
      <sz val="12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2"/>
      <name val="Calibri"/>
      <family val="2"/>
    </font>
    <font>
      <sz val="13"/>
      <color rgb="FFFFFFFF"/>
      <name val="Arial"/>
      <family val="2"/>
      <charset val="1"/>
    </font>
    <font>
      <b/>
      <sz val="13"/>
      <name val="Arial"/>
      <family val="2"/>
      <charset val="1"/>
    </font>
    <font>
      <sz val="13"/>
      <color rgb="FFFFFF00"/>
      <name val="Calibri (Body)"/>
      <charset val="1"/>
    </font>
    <font>
      <b/>
      <sz val="14"/>
      <color rgb="FFFFFF00"/>
      <name val="Calibri (Body)"/>
      <charset val="1"/>
    </font>
    <font>
      <sz val="13"/>
      <color rgb="FFA9D18E"/>
      <name val="Calibri (Body)"/>
      <charset val="1"/>
    </font>
    <font>
      <sz val="13"/>
      <color rgb="FFE87178"/>
      <name val="Calibri (Body)"/>
      <charset val="1"/>
    </font>
    <font>
      <sz val="13"/>
      <color rgb="FFBEE94F"/>
      <name val="Calibri (Body)"/>
      <charset val="1"/>
    </font>
    <font>
      <b/>
      <sz val="12"/>
      <color rgb="FF000000"/>
      <name val="Calibri"/>
      <family val="2"/>
    </font>
    <font>
      <sz val="8"/>
      <name val="Calibri"/>
      <family val="2"/>
      <charset val="1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Arial"/>
      <family val="2"/>
      <charset val="1"/>
    </font>
    <font>
      <b/>
      <i/>
      <sz val="11"/>
      <color rgb="FF000000"/>
      <name val="Arial"/>
      <family val="2"/>
      <charset val="1"/>
    </font>
    <font>
      <b/>
      <sz val="14"/>
      <color rgb="FFFFFFFF"/>
      <name val="Calibri (Body)"/>
      <charset val="1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2"/>
      <color rgb="FF000000"/>
      <name val="Arial"/>
      <family val="2"/>
      <charset val="1"/>
    </font>
    <font>
      <b/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2F2F2"/>
        <bgColor rgb="FFEDEDED"/>
      </patternFill>
    </fill>
    <fill>
      <patternFill patternType="solid">
        <fgColor rgb="FFAAEDED"/>
        <bgColor rgb="FFBDD7EE"/>
      </patternFill>
    </fill>
    <fill>
      <patternFill patternType="solid">
        <fgColor rgb="FFBDD7EE"/>
        <bgColor rgb="FFB4C7E7"/>
      </patternFill>
    </fill>
    <fill>
      <patternFill patternType="solid">
        <fgColor rgb="FFD0CECE"/>
        <bgColor rgb="FFC9C9C9"/>
      </patternFill>
    </fill>
    <fill>
      <patternFill patternType="solid">
        <fgColor rgb="FFB4C6E7"/>
        <bgColor rgb="FFB4C7E7"/>
      </patternFill>
    </fill>
    <fill>
      <patternFill patternType="solid">
        <fgColor rgb="FFE2EFDA"/>
        <bgColor rgb="FFE2F0D9"/>
      </patternFill>
    </fill>
    <fill>
      <patternFill patternType="solid">
        <fgColor rgb="FFED7D31"/>
        <bgColor rgb="FFFA7D00"/>
      </patternFill>
    </fill>
    <fill>
      <patternFill patternType="solid">
        <fgColor rgb="FFFFFF00"/>
        <bgColor rgb="FFFFD966"/>
      </patternFill>
    </fill>
    <fill>
      <patternFill patternType="solid">
        <fgColor rgb="FFE87178"/>
        <bgColor rgb="FFED7D31"/>
      </patternFill>
    </fill>
    <fill>
      <patternFill patternType="solid">
        <fgColor rgb="FFF4B084"/>
        <bgColor rgb="FFF4B183"/>
      </patternFill>
    </fill>
    <fill>
      <patternFill patternType="solid">
        <fgColor rgb="FFC6E0B4"/>
        <bgColor rgb="FFC5E0B4"/>
      </patternFill>
    </fill>
    <fill>
      <patternFill patternType="solid">
        <fgColor rgb="FFE3F6F8"/>
        <bgColor rgb="FFF2F2F2"/>
      </patternFill>
    </fill>
    <fill>
      <patternFill patternType="solid">
        <fgColor rgb="FFBEE94F"/>
        <bgColor rgb="FFA9D18E"/>
      </patternFill>
    </fill>
    <fill>
      <patternFill patternType="solid">
        <fgColor rgb="FFBF8F00"/>
        <bgColor rgb="FFBF9000"/>
      </patternFill>
    </fill>
    <fill>
      <patternFill patternType="solid">
        <fgColor rgb="FF8497B0"/>
        <bgColor rgb="FF8FAADC"/>
      </patternFill>
    </fill>
    <fill>
      <patternFill patternType="solid">
        <fgColor rgb="FFE9C5F2"/>
        <bgColor rgb="FFD0CECE"/>
      </patternFill>
    </fill>
    <fill>
      <patternFill patternType="solid">
        <fgColor rgb="FFA6A6A6"/>
        <bgColor rgb="FFB3B3B3"/>
      </patternFill>
    </fill>
    <fill>
      <patternFill patternType="solid">
        <fgColor rgb="FF00B0F0"/>
        <bgColor rgb="FF5B9BD5"/>
      </patternFill>
    </fill>
    <fill>
      <patternFill patternType="solid">
        <fgColor rgb="FFFFC000"/>
        <bgColor rgb="FFFFD966"/>
      </patternFill>
    </fill>
    <fill>
      <patternFill patternType="solid">
        <fgColor rgb="FFC9C9C9"/>
        <bgColor rgb="FFD0CECE"/>
      </patternFill>
    </fill>
    <fill>
      <patternFill patternType="solid">
        <fgColor rgb="FFDBDBDB"/>
        <bgColor rgb="FFDAE3F3"/>
      </patternFill>
    </fill>
    <fill>
      <patternFill patternType="solid">
        <fgColor rgb="FFEDEDED"/>
        <bgColor rgb="FFF2F2F2"/>
      </patternFill>
    </fill>
    <fill>
      <patternFill patternType="solid">
        <fgColor rgb="FFF4B183"/>
        <bgColor rgb="FFF4B084"/>
      </patternFill>
    </fill>
    <fill>
      <patternFill patternType="solid">
        <fgColor rgb="FF8FAADC"/>
        <bgColor rgb="FF8497B0"/>
      </patternFill>
    </fill>
    <fill>
      <patternFill patternType="solid">
        <fgColor rgb="FFF8CBAD"/>
        <bgColor rgb="FFFBE5D6"/>
      </patternFill>
    </fill>
    <fill>
      <patternFill patternType="solid">
        <fgColor rgb="FFB4C7E7"/>
        <bgColor rgb="FFB4C6E7"/>
      </patternFill>
    </fill>
    <fill>
      <patternFill patternType="solid">
        <fgColor rgb="FFFBE5D6"/>
        <bgColor rgb="FFFFF2CC"/>
      </patternFill>
    </fill>
    <fill>
      <patternFill patternType="solid">
        <fgColor rgb="FFDAE3F3"/>
        <bgColor rgb="FFDBDBDB"/>
      </patternFill>
    </fill>
    <fill>
      <patternFill patternType="solid">
        <fgColor rgb="FFFFD966"/>
        <bgColor rgb="FFF8CBAD"/>
      </patternFill>
    </fill>
    <fill>
      <patternFill patternType="solid">
        <fgColor rgb="FF5B9BD5"/>
        <bgColor rgb="FF8497B0"/>
      </patternFill>
    </fill>
    <fill>
      <patternFill patternType="solid">
        <fgColor rgb="FFE2F0D9"/>
        <bgColor rgb="FFE2EFDA"/>
      </patternFill>
    </fill>
    <fill>
      <patternFill patternType="solid">
        <fgColor rgb="FFFFF2CC"/>
        <bgColor rgb="FFFBE5D6"/>
      </patternFill>
    </fill>
    <fill>
      <patternFill patternType="solid">
        <fgColor rgb="FFC5E0B4"/>
        <bgColor rgb="FFC6E0B4"/>
      </patternFill>
    </fill>
    <fill>
      <patternFill patternType="solid">
        <fgColor rgb="FFBF9000"/>
        <bgColor rgb="FFBF8F00"/>
      </patternFill>
    </fill>
    <fill>
      <patternFill patternType="solid">
        <fgColor rgb="FF2E75B6"/>
        <bgColor rgb="FF5B9BD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09DEC"/>
        <bgColor indexed="64"/>
      </patternFill>
    </fill>
    <fill>
      <patternFill patternType="solid">
        <fgColor rgb="FFA09DEC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09FEA"/>
        <bgColor rgb="FF5B9BD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1" applyProtection="0"/>
  </cellStyleXfs>
  <cellXfs count="289">
    <xf numFmtId="0" fontId="0" fillId="0" borderId="0" xfId="0"/>
    <xf numFmtId="0" fontId="0" fillId="0" borderId="0" xfId="0"/>
    <xf numFmtId="49" fontId="1" fillId="0" borderId="0" xfId="0" applyNumberFormat="1" applyFont="1"/>
    <xf numFmtId="0" fontId="1" fillId="0" borderId="0" xfId="0" applyFo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center"/>
    </xf>
    <xf numFmtId="49" fontId="1" fillId="0" borderId="0" xfId="0" applyNumberFormat="1" applyFont="1"/>
    <xf numFmtId="164" fontId="1" fillId="0" borderId="0" xfId="0" applyNumberFormat="1" applyFont="1" applyAlignment="1">
      <alignment horizontal="center"/>
    </xf>
    <xf numFmtId="49" fontId="1" fillId="0" borderId="0" xfId="1" applyNumberFormat="1" applyFont="1" applyFill="1" applyBorder="1" applyAlignment="1" applyProtection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3" borderId="0" xfId="0" applyNumberFormat="1" applyFill="1" applyAlignment="1">
      <alignment horizontal="left"/>
    </xf>
    <xf numFmtId="0" fontId="6" fillId="4" borderId="0" xfId="0" applyFont="1" applyFill="1" applyAlignment="1">
      <alignment horizontal="left"/>
    </xf>
    <xf numFmtId="0" fontId="7" fillId="5" borderId="0" xfId="0" applyFont="1" applyFill="1" applyAlignment="1">
      <alignment horizontal="left" vertical="center"/>
    </xf>
    <xf numFmtId="2" fontId="0" fillId="0" borderId="0" xfId="0" applyNumberFormat="1"/>
    <xf numFmtId="0" fontId="7" fillId="6" borderId="0" xfId="0" applyFont="1" applyFill="1" applyAlignment="1">
      <alignment horizontal="left" vertical="center"/>
    </xf>
    <xf numFmtId="0" fontId="8" fillId="7" borderId="0" xfId="0" applyFont="1" applyFill="1" applyAlignment="1">
      <alignment horizontal="left"/>
    </xf>
    <xf numFmtId="0" fontId="7" fillId="8" borderId="0" xfId="0" applyFont="1" applyFill="1" applyAlignment="1">
      <alignment horizontal="left" vertical="center"/>
    </xf>
    <xf numFmtId="0" fontId="7" fillId="9" borderId="0" xfId="0" applyFont="1" applyFill="1" applyAlignment="1">
      <alignment horizontal="left" vertical="center"/>
    </xf>
    <xf numFmtId="0" fontId="9" fillId="10" borderId="0" xfId="0" applyFont="1" applyFill="1"/>
    <xf numFmtId="0" fontId="7" fillId="11" borderId="0" xfId="0" applyFont="1" applyFill="1" applyAlignment="1">
      <alignment vertical="center"/>
    </xf>
    <xf numFmtId="0" fontId="7" fillId="12" borderId="0" xfId="0" applyFont="1" applyFill="1" applyAlignment="1">
      <alignment horizontal="left" vertical="center"/>
    </xf>
    <xf numFmtId="0" fontId="7" fillId="13" borderId="0" xfId="0" applyFont="1" applyFill="1" applyAlignment="1">
      <alignment horizontal="left" vertical="center"/>
    </xf>
    <xf numFmtId="0" fontId="8" fillId="14" borderId="0" xfId="0" applyFont="1" applyFill="1" applyAlignment="1">
      <alignment horizontal="left"/>
    </xf>
    <xf numFmtId="2" fontId="0" fillId="0" borderId="0" xfId="0" applyNumberFormat="1" applyAlignment="1">
      <alignment vertical="center" wrapText="1"/>
    </xf>
    <xf numFmtId="0" fontId="7" fillId="15" borderId="0" xfId="0" applyFont="1" applyFill="1" applyAlignment="1">
      <alignment horizontal="left" vertical="center"/>
    </xf>
    <xf numFmtId="0" fontId="4" fillId="0" borderId="0" xfId="0" applyFont="1"/>
    <xf numFmtId="0" fontId="7" fillId="16" borderId="0" xfId="0" applyFont="1" applyFill="1" applyAlignment="1">
      <alignment horizontal="left" vertical="center"/>
    </xf>
    <xf numFmtId="0" fontId="6" fillId="4" borderId="0" xfId="0" applyFont="1" applyFill="1"/>
    <xf numFmtId="0" fontId="0" fillId="17" borderId="0" xfId="0" applyFont="1" applyFill="1"/>
    <xf numFmtId="49" fontId="2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3" borderId="0" xfId="0" applyFont="1" applyFill="1"/>
    <xf numFmtId="2" fontId="4" fillId="0" borderId="0" xfId="0" applyNumberFormat="1" applyFont="1" applyAlignment="1">
      <alignment horizontal="left"/>
    </xf>
    <xf numFmtId="0" fontId="8" fillId="5" borderId="0" xfId="0" applyFont="1" applyFill="1" applyAlignment="1">
      <alignment horizontal="left"/>
    </xf>
    <xf numFmtId="2" fontId="4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0" fontId="0" fillId="14" borderId="0" xfId="0" applyFont="1" applyFill="1"/>
    <xf numFmtId="0" fontId="8" fillId="6" borderId="0" xfId="0" applyFont="1" applyFill="1" applyAlignment="1">
      <alignment horizontal="left"/>
    </xf>
    <xf numFmtId="0" fontId="0" fillId="17" borderId="0" xfId="0" applyFill="1" applyAlignment="1">
      <alignment horizontal="left"/>
    </xf>
    <xf numFmtId="0" fontId="0" fillId="18" borderId="0" xfId="0" applyFont="1" applyFill="1"/>
    <xf numFmtId="0" fontId="0" fillId="16" borderId="0" xfId="0" applyFont="1" applyFill="1"/>
    <xf numFmtId="0" fontId="8" fillId="8" borderId="0" xfId="0" applyFont="1" applyFill="1" applyAlignment="1">
      <alignment horizontal="left"/>
    </xf>
    <xf numFmtId="0" fontId="8" fillId="9" borderId="0" xfId="0" applyFont="1" applyFill="1" applyAlignment="1">
      <alignment horizontal="left"/>
    </xf>
    <xf numFmtId="0" fontId="8" fillId="10" borderId="0" xfId="0" applyFont="1" applyFill="1" applyAlignment="1">
      <alignment horizontal="left"/>
    </xf>
    <xf numFmtId="164" fontId="12" fillId="0" borderId="0" xfId="0" applyNumberFormat="1" applyFont="1" applyBorder="1"/>
    <xf numFmtId="0" fontId="8" fillId="11" borderId="0" xfId="0" applyFont="1" applyFill="1" applyAlignment="1">
      <alignment vertical="center"/>
    </xf>
    <xf numFmtId="0" fontId="8" fillId="12" borderId="0" xfId="0" applyFont="1" applyFill="1" applyAlignment="1">
      <alignment horizontal="left"/>
    </xf>
    <xf numFmtId="0" fontId="8" fillId="13" borderId="0" xfId="0" applyFont="1" applyFill="1" applyAlignment="1">
      <alignment horizontal="left"/>
    </xf>
    <xf numFmtId="0" fontId="8" fillId="15" borderId="0" xfId="0" applyFont="1" applyFill="1" applyAlignment="1">
      <alignment horizontal="left"/>
    </xf>
    <xf numFmtId="0" fontId="8" fillId="16" borderId="0" xfId="0" applyFont="1" applyFill="1" applyAlignment="1">
      <alignment horizontal="left"/>
    </xf>
    <xf numFmtId="2" fontId="0" fillId="14" borderId="0" xfId="0" applyNumberFormat="1" applyFill="1" applyAlignment="1">
      <alignment horizontal="left"/>
    </xf>
    <xf numFmtId="2" fontId="12" fillId="0" borderId="0" xfId="0" applyNumberFormat="1" applyFont="1" applyAlignment="1">
      <alignment horizontal="left"/>
    </xf>
    <xf numFmtId="2" fontId="0" fillId="18" borderId="0" xfId="0" applyNumberFormat="1" applyFill="1" applyAlignment="1">
      <alignment horizontal="left"/>
    </xf>
    <xf numFmtId="164" fontId="12" fillId="0" borderId="0" xfId="0" applyNumberFormat="1" applyFont="1"/>
    <xf numFmtId="2" fontId="0" fillId="16" borderId="0" xfId="0" applyNumberFormat="1" applyFill="1" applyAlignment="1">
      <alignment horizontal="left"/>
    </xf>
    <xf numFmtId="2" fontId="0" fillId="17" borderId="0" xfId="0" applyNumberFormat="1" applyFill="1" applyAlignment="1">
      <alignment horizontal="left"/>
    </xf>
    <xf numFmtId="0" fontId="14" fillId="0" borderId="0" xfId="0" applyFont="1" applyAlignment="1">
      <alignment horizontal="left"/>
    </xf>
    <xf numFmtId="166" fontId="0" fillId="0" borderId="0" xfId="0" applyNumberFormat="1" applyFont="1"/>
    <xf numFmtId="166" fontId="16" fillId="21" borderId="0" xfId="0" applyNumberFormat="1" applyFont="1" applyFill="1"/>
    <xf numFmtId="166" fontId="16" fillId="22" borderId="0" xfId="0" applyNumberFormat="1" applyFont="1" applyFill="1"/>
    <xf numFmtId="49" fontId="16" fillId="23" borderId="0" xfId="0" applyNumberFormat="1" applyFont="1" applyFill="1"/>
    <xf numFmtId="166" fontId="16" fillId="24" borderId="0" xfId="0" applyNumberFormat="1" applyFont="1" applyFill="1"/>
    <xf numFmtId="166" fontId="16" fillId="25" borderId="0" xfId="0" applyNumberFormat="1" applyFont="1" applyFill="1"/>
    <xf numFmtId="166" fontId="16" fillId="26" borderId="0" xfId="0" applyNumberFormat="1" applyFont="1" applyFill="1"/>
    <xf numFmtId="166" fontId="16" fillId="27" borderId="0" xfId="0" applyNumberFormat="1" applyFont="1" applyFill="1"/>
    <xf numFmtId="49" fontId="16" fillId="28" borderId="0" xfId="0" applyNumberFormat="1" applyFont="1" applyFill="1"/>
    <xf numFmtId="49" fontId="16" fillId="29" borderId="0" xfId="0" applyNumberFormat="1" applyFont="1" applyFill="1"/>
    <xf numFmtId="0" fontId="0" fillId="21" borderId="0" xfId="0" applyFill="1" applyAlignment="1">
      <alignment horizontal="left"/>
    </xf>
    <xf numFmtId="0" fontId="0" fillId="22" borderId="0" xfId="0" applyFill="1" applyAlignment="1">
      <alignment horizontal="left"/>
    </xf>
    <xf numFmtId="0" fontId="0" fillId="23" borderId="0" xfId="0" applyFill="1" applyAlignment="1">
      <alignment horizontal="left"/>
    </xf>
    <xf numFmtId="0" fontId="0" fillId="24" borderId="0" xfId="0" applyFill="1" applyAlignment="1">
      <alignment horizontal="left"/>
    </xf>
    <xf numFmtId="0" fontId="0" fillId="25" borderId="0" xfId="0" applyFill="1" applyAlignment="1">
      <alignment horizontal="left"/>
    </xf>
    <xf numFmtId="0" fontId="0" fillId="26" borderId="0" xfId="0" applyFill="1" applyAlignment="1">
      <alignment horizontal="left"/>
    </xf>
    <xf numFmtId="0" fontId="0" fillId="27" borderId="0" xfId="0" applyFill="1" applyAlignment="1">
      <alignment horizontal="left"/>
    </xf>
    <xf numFmtId="0" fontId="0" fillId="28" borderId="0" xfId="0" applyFill="1" applyAlignment="1">
      <alignment horizontal="left"/>
    </xf>
    <xf numFmtId="0" fontId="0" fillId="29" borderId="0" xfId="0" applyFill="1" applyAlignment="1">
      <alignment horizontal="left"/>
    </xf>
    <xf numFmtId="0" fontId="0" fillId="0" borderId="0" xfId="0" applyAlignment="1">
      <alignment horizontal="center" wrapText="1"/>
    </xf>
    <xf numFmtId="0" fontId="2" fillId="9" borderId="0" xfId="0" applyFont="1" applyFill="1" applyBorder="1" applyAlignment="1">
      <alignment vertical="center"/>
    </xf>
    <xf numFmtId="0" fontId="2" fillId="9" borderId="2" xfId="0" applyFont="1" applyFill="1" applyBorder="1" applyAlignment="1">
      <alignment horizontal="left"/>
    </xf>
    <xf numFmtId="0" fontId="17" fillId="9" borderId="2" xfId="0" applyFont="1" applyFill="1" applyBorder="1" applyAlignment="1">
      <alignment horizontal="left"/>
    </xf>
    <xf numFmtId="49" fontId="0" fillId="17" borderId="0" xfId="0" applyNumberFormat="1" applyFont="1" applyFill="1"/>
    <xf numFmtId="0" fontId="0" fillId="4" borderId="0" xfId="0" applyFont="1" applyFill="1"/>
    <xf numFmtId="0" fontId="0" fillId="27" borderId="0" xfId="0" applyFont="1" applyFill="1" applyAlignment="1">
      <alignment horizontal="left"/>
    </xf>
    <xf numFmtId="2" fontId="0" fillId="24" borderId="0" xfId="0" applyNumberFormat="1" applyFill="1" applyAlignment="1">
      <alignment horizontal="left"/>
    </xf>
    <xf numFmtId="49" fontId="0" fillId="4" borderId="0" xfId="0" applyNumberFormat="1" applyFont="1" applyFill="1"/>
    <xf numFmtId="164" fontId="12" fillId="17" borderId="0" xfId="0" applyNumberFormat="1" applyFont="1" applyFill="1" applyBorder="1"/>
    <xf numFmtId="164" fontId="12" fillId="4" borderId="0" xfId="0" applyNumberFormat="1" applyFont="1" applyFill="1" applyBorder="1"/>
    <xf numFmtId="2" fontId="0" fillId="27" borderId="0" xfId="0" applyNumberFormat="1" applyFill="1" applyAlignment="1">
      <alignment horizontal="left"/>
    </xf>
    <xf numFmtId="164" fontId="12" fillId="17" borderId="0" xfId="0" applyNumberFormat="1" applyFont="1" applyFill="1"/>
    <xf numFmtId="164" fontId="12" fillId="4" borderId="0" xfId="0" applyNumberFormat="1" applyFont="1" applyFill="1"/>
    <xf numFmtId="49" fontId="0" fillId="0" borderId="0" xfId="0" applyNumberFormat="1" applyFont="1"/>
    <xf numFmtId="0" fontId="4" fillId="30" borderId="0" xfId="0" applyFont="1" applyFill="1" applyAlignment="1">
      <alignment horizontal="left"/>
    </xf>
    <xf numFmtId="2" fontId="4" fillId="30" borderId="0" xfId="0" applyNumberFormat="1" applyFont="1" applyFill="1" applyAlignment="1">
      <alignment horizontal="left"/>
    </xf>
    <xf numFmtId="164" fontId="12" fillId="0" borderId="0" xfId="0" applyNumberFormat="1" applyFont="1" applyBorder="1" applyAlignment="1">
      <alignment horizontal="center"/>
    </xf>
    <xf numFmtId="0" fontId="0" fillId="0" borderId="0" xfId="0" applyFont="1"/>
    <xf numFmtId="2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/>
    </xf>
    <xf numFmtId="2" fontId="9" fillId="17" borderId="0" xfId="0" applyNumberFormat="1" applyFont="1" applyFill="1" applyAlignment="1">
      <alignment horizontal="left"/>
    </xf>
    <xf numFmtId="4" fontId="6" fillId="0" borderId="0" xfId="0" applyNumberFormat="1" applyFont="1" applyAlignment="1">
      <alignment horizontal="left"/>
    </xf>
    <xf numFmtId="4" fontId="18" fillId="0" borderId="0" xfId="0" applyNumberFormat="1" applyFont="1" applyAlignment="1">
      <alignment horizontal="left"/>
    </xf>
    <xf numFmtId="0" fontId="9" fillId="3" borderId="0" xfId="0" applyFont="1" applyFill="1" applyAlignment="1">
      <alignment horizontal="left"/>
    </xf>
    <xf numFmtId="4" fontId="0" fillId="0" borderId="0" xfId="0" applyNumberFormat="1" applyAlignment="1">
      <alignment horizontal="left"/>
    </xf>
    <xf numFmtId="0" fontId="9" fillId="17" borderId="0" xfId="0" applyFont="1" applyFill="1" applyAlignment="1">
      <alignment horizontal="left"/>
    </xf>
    <xf numFmtId="0" fontId="9" fillId="14" borderId="0" xfId="0" applyFont="1" applyFill="1" applyAlignment="1">
      <alignment horizontal="left"/>
    </xf>
    <xf numFmtId="0" fontId="0" fillId="19" borderId="0" xfId="0" applyFont="1" applyFill="1"/>
    <xf numFmtId="2" fontId="9" fillId="3" borderId="0" xfId="0" applyNumberFormat="1" applyFont="1" applyFill="1" applyAlignment="1">
      <alignment horizontal="left"/>
    </xf>
    <xf numFmtId="2" fontId="9" fillId="14" borderId="0" xfId="0" applyNumberFormat="1" applyFont="1" applyFill="1" applyAlignment="1">
      <alignment horizontal="left"/>
    </xf>
    <xf numFmtId="0" fontId="9" fillId="0" borderId="0" xfId="0" applyFont="1"/>
    <xf numFmtId="2" fontId="0" fillId="4" borderId="0" xfId="0" applyNumberFormat="1" applyFont="1" applyFill="1" applyAlignment="1">
      <alignment horizontal="left"/>
    </xf>
    <xf numFmtId="2" fontId="0" fillId="19" borderId="0" xfId="0" applyNumberFormat="1" applyFont="1" applyFill="1" applyAlignment="1">
      <alignment horizontal="left"/>
    </xf>
    <xf numFmtId="2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9" fillId="17" borderId="0" xfId="0" applyFont="1" applyFill="1"/>
    <xf numFmtId="0" fontId="8" fillId="0" borderId="0" xfId="0" applyFont="1" applyAlignment="1">
      <alignment horizontal="left"/>
    </xf>
    <xf numFmtId="165" fontId="9" fillId="5" borderId="0" xfId="0" applyNumberFormat="1" applyFont="1" applyFill="1" applyAlignment="1">
      <alignment horizontal="left"/>
    </xf>
    <xf numFmtId="165" fontId="9" fillId="0" borderId="0" xfId="0" applyNumberFormat="1" applyFont="1" applyAlignment="1">
      <alignment horizontal="left"/>
    </xf>
    <xf numFmtId="165" fontId="11" fillId="5" borderId="0" xfId="0" applyNumberFormat="1" applyFont="1" applyFill="1" applyAlignment="1">
      <alignment horizontal="left"/>
    </xf>
    <xf numFmtId="0" fontId="9" fillId="3" borderId="0" xfId="0" applyFont="1" applyFill="1"/>
    <xf numFmtId="0" fontId="9" fillId="30" borderId="0" xfId="0" applyFont="1" applyFill="1"/>
    <xf numFmtId="0" fontId="7" fillId="0" borderId="0" xfId="0" applyFont="1" applyAlignment="1">
      <alignment horizontal="left" vertical="center"/>
    </xf>
    <xf numFmtId="0" fontId="9" fillId="31" borderId="0" xfId="0" applyFont="1" applyFill="1"/>
    <xf numFmtId="165" fontId="9" fillId="0" borderId="0" xfId="0" applyNumberFormat="1" applyFont="1" applyAlignment="1">
      <alignment horizontal="left"/>
    </xf>
    <xf numFmtId="0" fontId="7" fillId="27" borderId="0" xfId="0" applyFont="1" applyFill="1" applyAlignment="1">
      <alignment horizontal="left" vertical="center"/>
    </xf>
    <xf numFmtId="165" fontId="9" fillId="27" borderId="0" xfId="0" applyNumberFormat="1" applyFont="1" applyFill="1" applyAlignment="1">
      <alignment horizontal="left"/>
    </xf>
    <xf numFmtId="165" fontId="9" fillId="0" borderId="0" xfId="0" applyNumberFormat="1" applyFont="1"/>
    <xf numFmtId="165" fontId="11" fillId="27" borderId="0" xfId="0" applyNumberFormat="1" applyFont="1" applyFill="1" applyAlignment="1">
      <alignment horizontal="left"/>
    </xf>
    <xf numFmtId="0" fontId="8" fillId="27" borderId="0" xfId="0" applyFont="1" applyFill="1" applyAlignment="1">
      <alignment horizontal="left"/>
    </xf>
    <xf numFmtId="0" fontId="8" fillId="32" borderId="0" xfId="0" applyFont="1" applyFill="1" applyAlignment="1">
      <alignment horizontal="left"/>
    </xf>
    <xf numFmtId="165" fontId="9" fillId="32" borderId="0" xfId="0" applyNumberFormat="1" applyFont="1" applyFill="1" applyAlignment="1">
      <alignment horizontal="left"/>
    </xf>
    <xf numFmtId="165" fontId="11" fillId="32" borderId="0" xfId="0" applyNumberFormat="1" applyFont="1" applyFill="1" applyAlignment="1">
      <alignment horizontal="left"/>
    </xf>
    <xf numFmtId="165" fontId="9" fillId="8" borderId="0" xfId="0" applyNumberFormat="1" applyFont="1" applyFill="1" applyAlignment="1">
      <alignment horizontal="left"/>
    </xf>
    <xf numFmtId="165" fontId="11" fillId="8" borderId="0" xfId="0" applyNumberFormat="1" applyFont="1" applyFill="1" applyAlignment="1">
      <alignment horizontal="left"/>
    </xf>
    <xf numFmtId="165" fontId="9" fillId="9" borderId="0" xfId="0" applyNumberFormat="1" applyFont="1" applyFill="1" applyAlignment="1">
      <alignment horizontal="left"/>
    </xf>
    <xf numFmtId="165" fontId="11" fillId="9" borderId="0" xfId="0" applyNumberFormat="1" applyFont="1" applyFill="1" applyAlignment="1">
      <alignment horizontal="left"/>
    </xf>
    <xf numFmtId="165" fontId="9" fillId="10" borderId="0" xfId="0" applyNumberFormat="1" applyFont="1" applyFill="1" applyAlignment="1">
      <alignment horizontal="left"/>
    </xf>
    <xf numFmtId="165" fontId="11" fillId="10" borderId="0" xfId="0" applyNumberFormat="1" applyFont="1" applyFill="1" applyAlignment="1">
      <alignment horizontal="left"/>
    </xf>
    <xf numFmtId="0" fontId="9" fillId="33" borderId="0" xfId="0" applyFont="1" applyFill="1"/>
    <xf numFmtId="0" fontId="7" fillId="24" borderId="0" xfId="0" applyFont="1" applyFill="1" applyAlignment="1">
      <alignment vertical="center"/>
    </xf>
    <xf numFmtId="165" fontId="9" fillId="24" borderId="0" xfId="0" applyNumberFormat="1" applyFont="1" applyFill="1" applyAlignment="1">
      <alignment horizontal="left"/>
    </xf>
    <xf numFmtId="165" fontId="11" fillId="24" borderId="0" xfId="0" applyNumberFormat="1" applyFont="1" applyFill="1" applyAlignment="1">
      <alignment horizontal="left"/>
    </xf>
    <xf numFmtId="0" fontId="8" fillId="24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34" borderId="0" xfId="0" applyFont="1" applyFill="1" applyAlignment="1">
      <alignment horizontal="left" vertical="center"/>
    </xf>
    <xf numFmtId="165" fontId="9" fillId="34" borderId="0" xfId="0" applyNumberFormat="1" applyFont="1" applyFill="1" applyAlignment="1">
      <alignment horizontal="left"/>
    </xf>
    <xf numFmtId="165" fontId="11" fillId="34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8" fillId="34" borderId="0" xfId="0" applyFont="1" applyFill="1" applyAlignment="1">
      <alignment horizontal="left"/>
    </xf>
    <xf numFmtId="0" fontId="7" fillId="0" borderId="0" xfId="0" applyFont="1"/>
    <xf numFmtId="0" fontId="19" fillId="0" borderId="0" xfId="0" applyFont="1" applyAlignment="1">
      <alignment horizontal="left"/>
    </xf>
    <xf numFmtId="165" fontId="9" fillId="13" borderId="0" xfId="0" applyNumberFormat="1" applyFont="1" applyFill="1" applyAlignment="1">
      <alignment horizontal="left"/>
    </xf>
    <xf numFmtId="165" fontId="11" fillId="13" borderId="0" xfId="0" applyNumberFormat="1" applyFont="1" applyFill="1" applyAlignment="1">
      <alignment horizontal="left"/>
    </xf>
    <xf numFmtId="0" fontId="20" fillId="14" borderId="0" xfId="0" applyFont="1" applyFill="1" applyAlignment="1">
      <alignment horizontal="left"/>
    </xf>
    <xf numFmtId="165" fontId="9" fillId="14" borderId="0" xfId="0" applyNumberFormat="1" applyFont="1" applyFill="1" applyAlignment="1">
      <alignment horizontal="left"/>
    </xf>
    <xf numFmtId="165" fontId="11" fillId="14" borderId="0" xfId="0" applyNumberFormat="1" applyFont="1" applyFill="1" applyAlignment="1">
      <alignment horizontal="left"/>
    </xf>
    <xf numFmtId="0" fontId="17" fillId="0" borderId="0" xfId="0" applyFont="1" applyAlignment="1"/>
    <xf numFmtId="0" fontId="2" fillId="0" borderId="0" xfId="0" applyFont="1"/>
    <xf numFmtId="0" fontId="7" fillId="35" borderId="0" xfId="0" applyFont="1" applyFill="1" applyAlignment="1">
      <alignment horizontal="left" vertical="center"/>
    </xf>
    <xf numFmtId="165" fontId="9" fillId="35" borderId="0" xfId="0" applyNumberFormat="1" applyFont="1" applyFill="1" applyAlignment="1">
      <alignment horizontal="left"/>
    </xf>
    <xf numFmtId="165" fontId="11" fillId="35" borderId="0" xfId="0" applyNumberFormat="1" applyFont="1" applyFill="1" applyAlignment="1">
      <alignment horizontal="left"/>
    </xf>
    <xf numFmtId="0" fontId="8" fillId="35" borderId="0" xfId="0" applyFont="1" applyFill="1" applyAlignment="1">
      <alignment horizontal="left"/>
    </xf>
    <xf numFmtId="165" fontId="9" fillId="16" borderId="0" xfId="0" applyNumberFormat="1" applyFont="1" applyFill="1" applyAlignment="1">
      <alignment horizontal="left"/>
    </xf>
    <xf numFmtId="165" fontId="11" fillId="16" borderId="0" xfId="0" applyNumberFormat="1" applyFont="1" applyFill="1" applyAlignment="1">
      <alignment horizontal="left"/>
    </xf>
    <xf numFmtId="0" fontId="1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ill="1"/>
    <xf numFmtId="0" fontId="26" fillId="0" borderId="0" xfId="0" applyFont="1"/>
    <xf numFmtId="0" fontId="0" fillId="0" borderId="0" xfId="0"/>
    <xf numFmtId="2" fontId="1" fillId="0" borderId="0" xfId="0" applyNumberFormat="1" applyFont="1" applyAlignment="1">
      <alignment horizontal="left"/>
    </xf>
    <xf numFmtId="2" fontId="0" fillId="0" borderId="0" xfId="0" applyNumberFormat="1" applyFill="1" applyAlignment="1">
      <alignment horizontal="left"/>
    </xf>
    <xf numFmtId="2" fontId="26" fillId="0" borderId="0" xfId="0" applyNumberFormat="1" applyFont="1" applyAlignment="1">
      <alignment horizontal="left"/>
    </xf>
    <xf numFmtId="0" fontId="0" fillId="0" borderId="0" xfId="0"/>
    <xf numFmtId="49" fontId="26" fillId="0" borderId="0" xfId="0" applyNumberFormat="1" applyFont="1" applyAlignment="1">
      <alignment horizontal="left"/>
    </xf>
    <xf numFmtId="164" fontId="13" fillId="0" borderId="0" xfId="0" applyNumberFormat="1" applyFont="1" applyAlignment="1">
      <alignment horizontal="left"/>
    </xf>
    <xf numFmtId="0" fontId="4" fillId="0" borderId="0" xfId="0" applyFont="1" applyAlignment="1">
      <alignment horizontal="left" vertical="center"/>
    </xf>
    <xf numFmtId="49" fontId="26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Fill="1" applyAlignment="1">
      <alignment horizontal="left"/>
    </xf>
    <xf numFmtId="2" fontId="9" fillId="0" borderId="0" xfId="0" applyNumberFormat="1" applyFont="1" applyFill="1" applyAlignment="1">
      <alignment horizontal="left"/>
    </xf>
    <xf numFmtId="0" fontId="0" fillId="0" borderId="0" xfId="0"/>
    <xf numFmtId="0" fontId="28" fillId="0" borderId="0" xfId="0" applyFont="1"/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2" fontId="26" fillId="0" borderId="0" xfId="0" applyNumberFormat="1" applyFont="1" applyFill="1" applyAlignment="1">
      <alignment horizontal="left"/>
    </xf>
    <xf numFmtId="0" fontId="9" fillId="0" borderId="0" xfId="0" applyFont="1" applyFill="1"/>
    <xf numFmtId="0" fontId="8" fillId="0" borderId="0" xfId="0" applyFont="1" applyFill="1" applyAlignment="1">
      <alignment horizontal="left"/>
    </xf>
    <xf numFmtId="0" fontId="0" fillId="0" borderId="0" xfId="0" applyFont="1" applyFill="1"/>
    <xf numFmtId="0" fontId="18" fillId="0" borderId="0" xfId="0" applyFont="1" applyFill="1" applyAlignment="1">
      <alignment horizontal="left"/>
    </xf>
    <xf numFmtId="2" fontId="29" fillId="37" borderId="0" xfId="0" applyNumberFormat="1" applyFont="1" applyFill="1" applyAlignment="1">
      <alignment horizontal="left"/>
    </xf>
    <xf numFmtId="2" fontId="29" fillId="38" borderId="0" xfId="0" applyNumberFormat="1" applyFont="1" applyFill="1" applyAlignment="1">
      <alignment horizontal="left"/>
    </xf>
    <xf numFmtId="2" fontId="0" fillId="38" borderId="0" xfId="0" applyNumberFormat="1" applyFill="1" applyAlignment="1">
      <alignment horizontal="left"/>
    </xf>
    <xf numFmtId="0" fontId="30" fillId="0" borderId="0" xfId="0" applyFont="1"/>
    <xf numFmtId="0" fontId="30" fillId="0" borderId="0" xfId="0" applyFont="1" applyAlignment="1">
      <alignment horizontal="left"/>
    </xf>
    <xf numFmtId="49" fontId="30" fillId="0" borderId="0" xfId="0" applyNumberFormat="1" applyFont="1" applyAlignment="1">
      <alignment horizontal="left"/>
    </xf>
    <xf numFmtId="2" fontId="30" fillId="0" borderId="0" xfId="0" applyNumberFormat="1" applyFont="1"/>
    <xf numFmtId="2" fontId="28" fillId="0" borderId="0" xfId="0" applyNumberFormat="1" applyFont="1" applyAlignment="1">
      <alignment horizontal="left"/>
    </xf>
    <xf numFmtId="2" fontId="0" fillId="39" borderId="0" xfId="0" applyNumberFormat="1" applyFill="1" applyAlignment="1">
      <alignment horizontal="left"/>
    </xf>
    <xf numFmtId="0" fontId="31" fillId="0" borderId="0" xfId="0" applyFont="1"/>
    <xf numFmtId="0" fontId="31" fillId="0" borderId="0" xfId="0" applyFont="1" applyFill="1" applyAlignment="1">
      <alignment horizontal="left"/>
    </xf>
    <xf numFmtId="49" fontId="2" fillId="0" borderId="0" xfId="0" applyNumberFormat="1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left" vertical="center"/>
    </xf>
    <xf numFmtId="2" fontId="4" fillId="0" borderId="0" xfId="0" applyNumberFormat="1" applyFont="1" applyFill="1" applyAlignment="1">
      <alignment horizontal="left"/>
    </xf>
    <xf numFmtId="2" fontId="4" fillId="0" borderId="0" xfId="0" applyNumberFormat="1" applyFont="1" applyFill="1" applyBorder="1" applyAlignment="1">
      <alignment horizontal="left" vertical="center"/>
    </xf>
    <xf numFmtId="2" fontId="4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3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40" borderId="0" xfId="0" applyFill="1"/>
    <xf numFmtId="49" fontId="31" fillId="0" borderId="0" xfId="0" applyNumberFormat="1" applyFont="1"/>
    <xf numFmtId="164" fontId="29" fillId="0" borderId="0" xfId="0" applyNumberFormat="1" applyFont="1" applyAlignment="1">
      <alignment horizontal="left"/>
    </xf>
    <xf numFmtId="2" fontId="35" fillId="0" borderId="0" xfId="0" applyNumberFormat="1" applyFont="1" applyAlignment="1">
      <alignment horizontal="left"/>
    </xf>
    <xf numFmtId="0" fontId="0" fillId="18" borderId="0" xfId="0" applyFill="1"/>
    <xf numFmtId="0" fontId="0" fillId="16" borderId="0" xfId="0" applyFill="1"/>
    <xf numFmtId="0" fontId="36" fillId="0" borderId="0" xfId="0" applyFont="1" applyAlignment="1">
      <alignment horizontal="left" vertical="center"/>
    </xf>
    <xf numFmtId="2" fontId="0" fillId="40" borderId="0" xfId="0" applyNumberFormat="1" applyFill="1" applyAlignment="1">
      <alignment horizontal="left" vertical="center"/>
    </xf>
    <xf numFmtId="0" fontId="37" fillId="0" borderId="0" xfId="0" applyFont="1" applyAlignment="1">
      <alignment horizontal="left" vertical="center"/>
    </xf>
    <xf numFmtId="2" fontId="38" fillId="0" borderId="0" xfId="0" applyNumberFormat="1" applyFont="1" applyAlignment="1">
      <alignment horizontal="left"/>
    </xf>
    <xf numFmtId="0" fontId="30" fillId="0" borderId="0" xfId="0" applyFont="1" applyAlignment="1">
      <alignment horizontal="center"/>
    </xf>
    <xf numFmtId="1" fontId="28" fillId="0" borderId="0" xfId="0" applyNumberFormat="1" applyFont="1" applyAlignment="1">
      <alignment horizontal="left"/>
    </xf>
    <xf numFmtId="2" fontId="0" fillId="4" borderId="0" xfId="0" applyNumberFormat="1" applyFill="1" applyAlignment="1">
      <alignment horizontal="left"/>
    </xf>
    <xf numFmtId="2" fontId="6" fillId="4" borderId="0" xfId="0" applyNumberFormat="1" applyFont="1" applyFill="1" applyAlignment="1">
      <alignment horizontal="left"/>
    </xf>
    <xf numFmtId="2" fontId="0" fillId="41" borderId="0" xfId="0" applyNumberFormat="1" applyFill="1" applyAlignment="1">
      <alignment horizontal="left"/>
    </xf>
    <xf numFmtId="2" fontId="0" fillId="17" borderId="0" xfId="0" applyNumberFormat="1" applyFont="1" applyFill="1" applyAlignment="1">
      <alignment horizontal="left"/>
    </xf>
    <xf numFmtId="2" fontId="0" fillId="3" borderId="0" xfId="0" applyNumberFormat="1" applyFont="1" applyFill="1" applyAlignment="1">
      <alignment horizontal="left"/>
    </xf>
    <xf numFmtId="2" fontId="0" fillId="41" borderId="0" xfId="0" applyNumberFormat="1" applyFont="1" applyFill="1" applyAlignment="1">
      <alignment horizontal="left"/>
    </xf>
    <xf numFmtId="2" fontId="0" fillId="14" borderId="0" xfId="0" applyNumberFormat="1" applyFont="1" applyFill="1" applyAlignment="1">
      <alignment horizontal="left"/>
    </xf>
    <xf numFmtId="0" fontId="2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31" fillId="0" borderId="0" xfId="0" applyNumberFormat="1" applyFont="1" applyAlignment="1">
      <alignment horizontal="center" vertical="center"/>
    </xf>
    <xf numFmtId="0" fontId="30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30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2" fillId="38" borderId="0" xfId="0" applyFont="1" applyFill="1" applyBorder="1" applyAlignment="1">
      <alignment horizontal="center"/>
    </xf>
    <xf numFmtId="2" fontId="2" fillId="38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 wrapText="1"/>
    </xf>
    <xf numFmtId="0" fontId="3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29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19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center" wrapText="1"/>
    </xf>
    <xf numFmtId="0" fontId="0" fillId="0" borderId="0" xfId="0"/>
    <xf numFmtId="0" fontId="15" fillId="19" borderId="0" xfId="0" applyFont="1" applyFill="1" applyBorder="1" applyAlignment="1">
      <alignment horizontal="center"/>
    </xf>
    <xf numFmtId="0" fontId="15" fillId="20" borderId="0" xfId="0" applyFont="1" applyFill="1" applyBorder="1" applyAlignment="1">
      <alignment horizontal="center"/>
    </xf>
    <xf numFmtId="0" fontId="0" fillId="20" borderId="0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2" fontId="9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165" fontId="9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21" fillId="36" borderId="0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/>
    </xf>
    <xf numFmtId="165" fontId="11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39" fillId="0" borderId="0" xfId="0" applyFont="1" applyAlignment="1">
      <alignment horizontal="center"/>
    </xf>
    <xf numFmtId="0" fontId="30" fillId="0" borderId="0" xfId="0" applyFont="1" applyAlignment="1"/>
    <xf numFmtId="0" fontId="28" fillId="0" borderId="0" xfId="0" applyFont="1" applyAlignment="1"/>
    <xf numFmtId="0" fontId="40" fillId="0" borderId="0" xfId="0" applyFont="1" applyAlignment="1"/>
    <xf numFmtId="0" fontId="26" fillId="0" borderId="0" xfId="0" applyFont="1" applyAlignment="1"/>
    <xf numFmtId="0" fontId="30" fillId="0" borderId="0" xfId="0" applyFont="1" applyAlignment="1">
      <alignment vertical="center"/>
    </xf>
  </cellXfs>
  <cellStyles count="2">
    <cellStyle name="Explanatory Text" xfId="1" builtinId="53" customBuiltin="1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C5E0B4"/>
      <rgbColor rgb="FF0000FF"/>
      <rgbColor rgb="FFFFFF00"/>
      <rgbColor rgb="FFF2F2F2"/>
      <rgbColor rgb="FFAAEDED"/>
      <rgbColor rgb="FF800000"/>
      <rgbColor rgb="FFDAE3F3"/>
      <rgbColor rgb="FF000080"/>
      <rgbColor rgb="FFBF8F00"/>
      <rgbColor rgb="FF800080"/>
      <rgbColor rgb="FFC6E0B4"/>
      <rgbColor rgb="FFC9C9C9"/>
      <rgbColor rgb="FF7F7F7F"/>
      <rgbColor rgb="FF8FAADC"/>
      <rgbColor rgb="FFF4B183"/>
      <rgbColor rgb="FFFFF2CC"/>
      <rgbColor rgb="FFE3F6F8"/>
      <rgbColor rgb="FF660066"/>
      <rgbColor rgb="FFE87178"/>
      <rgbColor rgb="FFE9C5F2"/>
      <rgbColor rgb="FFBDD7EE"/>
      <rgbColor rgb="FF000080"/>
      <rgbColor rgb="FFFF00FF"/>
      <rgbColor rgb="FFFFD966"/>
      <rgbColor rgb="FFB4C6E7"/>
      <rgbColor rgb="FF800080"/>
      <rgbColor rgb="FF800000"/>
      <rgbColor rgb="FFDBDBDB"/>
      <rgbColor rgb="FF0000FF"/>
      <rgbColor rgb="FF00B0F0"/>
      <rgbColor rgb="FFE2EFDA"/>
      <rgbColor rgb="FFE2F0D9"/>
      <rgbColor rgb="FFFBE5D6"/>
      <rgbColor rgb="FFB4C7E7"/>
      <rgbColor rgb="FFF4B084"/>
      <rgbColor rgb="FFB3B3B3"/>
      <rgbColor rgb="FFF8CBAD"/>
      <rgbColor rgb="FF2E75B6"/>
      <rgbColor rgb="FFA9D18E"/>
      <rgbColor rgb="FFBEE94F"/>
      <rgbColor rgb="FFFFC000"/>
      <rgbColor rgb="FFED7D31"/>
      <rgbColor rgb="FFFA7D00"/>
      <rgbColor rgb="FFA6A6A6"/>
      <rgbColor rgb="FF8497B0"/>
      <rgbColor rgb="FF004586"/>
      <rgbColor rgb="FF5B9BD5"/>
      <rgbColor rgb="FF003300"/>
      <rgbColor rgb="FF333300"/>
      <rgbColor rgb="FFBF9000"/>
      <rgbColor rgb="FFD0CECE"/>
      <rgbColor rgb="FFEDEDE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09DEC"/>
      <color rgb="FFC087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125"/>
  <sheetViews>
    <sheetView zoomScale="75" zoomScaleNormal="65" workbookViewId="0">
      <selection activeCell="L12" sqref="L12"/>
    </sheetView>
  </sheetViews>
  <sheetFormatPr baseColWidth="10" defaultColWidth="8.83203125" defaultRowHeight="19"/>
  <cols>
    <col min="1" max="1" width="31.5" style="2"/>
    <col min="2" max="2" width="23.33203125" style="3"/>
    <col min="3" max="4" width="18.1640625" style="3"/>
    <col min="5" max="5" width="23" style="3" customWidth="1"/>
    <col min="6" max="6" width="5.83203125" style="4"/>
    <col min="7" max="7" width="31.5" style="3"/>
    <col min="8" max="8" width="23.33203125" style="3"/>
    <col min="9" max="10" width="18.1640625" style="3"/>
    <col min="11" max="11" width="25.83203125" style="3"/>
    <col min="12" max="13" width="11" style="3"/>
    <col min="14" max="14" width="19.1640625" style="3"/>
    <col min="15" max="17" width="13.5" style="3"/>
    <col min="18" max="1026" width="11" style="3"/>
  </cols>
  <sheetData>
    <row r="1" spans="1:1025">
      <c r="A1" s="248" t="s">
        <v>0</v>
      </c>
      <c r="B1" s="248"/>
      <c r="C1" s="248"/>
      <c r="D1" s="248"/>
      <c r="E1" s="248"/>
      <c r="F1"/>
      <c r="G1" s="247" t="s">
        <v>1</v>
      </c>
      <c r="H1" s="247"/>
      <c r="I1" s="247"/>
      <c r="J1" s="247"/>
      <c r="K1" s="247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s="7" customFormat="1" ht="20" customHeight="1">
      <c r="A2" s="5" t="s">
        <v>2</v>
      </c>
      <c r="B2" s="6" t="s">
        <v>3</v>
      </c>
      <c r="C2" s="6" t="s">
        <v>4</v>
      </c>
      <c r="D2" s="6" t="s">
        <v>5</v>
      </c>
      <c r="E2" s="6" t="s">
        <v>820</v>
      </c>
      <c r="F2" s="4"/>
      <c r="G2" s="6" t="s">
        <v>6</v>
      </c>
      <c r="H2" s="6" t="s">
        <v>3</v>
      </c>
      <c r="I2" s="6" t="s">
        <v>4</v>
      </c>
      <c r="J2" s="6" t="s">
        <v>5</v>
      </c>
      <c r="K2" s="6" t="s">
        <v>820</v>
      </c>
    </row>
    <row r="3" spans="1:1025">
      <c r="A3" s="3" t="s">
        <v>7</v>
      </c>
      <c r="B3" s="8">
        <v>163.80000000000001</v>
      </c>
      <c r="C3" s="8">
        <v>569</v>
      </c>
      <c r="D3" s="8">
        <v>405.2</v>
      </c>
      <c r="E3" s="186">
        <f>D3/4.184</f>
        <v>96.845124282982781</v>
      </c>
      <c r="F3" s="247"/>
      <c r="G3" s="8" t="s">
        <v>8</v>
      </c>
      <c r="H3" s="8">
        <v>134</v>
      </c>
      <c r="I3" s="8">
        <v>539</v>
      </c>
      <c r="J3" s="8">
        <v>405</v>
      </c>
      <c r="K3" s="186">
        <f>J3/4.184</f>
        <v>96.797323135755249</v>
      </c>
      <c r="L3" s="9"/>
      <c r="N3"/>
      <c r="O3" s="7"/>
      <c r="P3" s="7"/>
      <c r="Q3" s="7"/>
    </row>
    <row r="4" spans="1:1025">
      <c r="A4" s="3" t="s">
        <v>9</v>
      </c>
      <c r="B4" s="8">
        <v>122</v>
      </c>
      <c r="C4" s="8">
        <v>364</v>
      </c>
      <c r="D4" s="8">
        <v>242</v>
      </c>
      <c r="E4" s="186">
        <f t="shared" ref="E4:E67" si="0">D4/4.184</f>
        <v>57.839388145315482</v>
      </c>
      <c r="F4" s="247"/>
      <c r="G4" s="8" t="s">
        <v>10</v>
      </c>
      <c r="H4" s="8">
        <v>110</v>
      </c>
      <c r="I4" s="8">
        <v>440</v>
      </c>
      <c r="J4" s="8">
        <v>330</v>
      </c>
      <c r="K4" s="186">
        <f t="shared" ref="K4:K45" si="1">J4/4.184</f>
        <v>78.871892925430203</v>
      </c>
      <c r="L4" s="9"/>
      <c r="N4" s="10"/>
      <c r="O4" s="11"/>
      <c r="P4" s="11"/>
      <c r="Q4" s="11"/>
    </row>
    <row r="5" spans="1:1025">
      <c r="A5" s="3" t="s">
        <v>11</v>
      </c>
      <c r="B5" s="8">
        <v>78</v>
      </c>
      <c r="C5" s="8">
        <v>191.9</v>
      </c>
      <c r="D5" s="8">
        <v>113.9</v>
      </c>
      <c r="E5" s="186">
        <f t="shared" si="0"/>
        <v>27.222753346080307</v>
      </c>
      <c r="F5" s="247"/>
      <c r="G5" s="8" t="s">
        <v>12</v>
      </c>
      <c r="H5" s="8">
        <v>111.1</v>
      </c>
      <c r="I5" s="8">
        <v>464.1</v>
      </c>
      <c r="J5" s="8">
        <v>353</v>
      </c>
      <c r="K5" s="186">
        <f t="shared" si="1"/>
        <v>84.369024856596553</v>
      </c>
      <c r="L5" s="9"/>
      <c r="N5" s="10"/>
      <c r="O5" s="11"/>
      <c r="P5" s="11"/>
      <c r="Q5" s="11"/>
    </row>
    <row r="6" spans="1:1025">
      <c r="A6" s="3" t="s">
        <v>13</v>
      </c>
      <c r="B6" s="8">
        <v>144.19999999999999</v>
      </c>
      <c r="C6" s="8">
        <v>439</v>
      </c>
      <c r="D6" s="8">
        <v>294.8</v>
      </c>
      <c r="E6" s="186">
        <f t="shared" si="0"/>
        <v>70.458891013384317</v>
      </c>
      <c r="F6" s="247"/>
      <c r="G6" s="8" t="s">
        <v>14</v>
      </c>
      <c r="H6" s="8">
        <v>97.3</v>
      </c>
      <c r="I6" s="8">
        <v>467.3</v>
      </c>
      <c r="J6" s="8">
        <v>370</v>
      </c>
      <c r="K6" s="186">
        <f t="shared" si="1"/>
        <v>88.432122370936895</v>
      </c>
      <c r="L6" s="9"/>
      <c r="N6" s="10"/>
      <c r="O6" s="11"/>
      <c r="P6" s="11"/>
      <c r="Q6" s="11"/>
    </row>
    <row r="7" spans="1:1025">
      <c r="A7" s="3" t="s">
        <v>15</v>
      </c>
      <c r="B7" s="8">
        <v>94.6</v>
      </c>
      <c r="C7" s="8">
        <v>222.4</v>
      </c>
      <c r="D7" s="8">
        <v>127.8</v>
      </c>
      <c r="E7" s="186">
        <f t="shared" si="0"/>
        <v>30.544933078393878</v>
      </c>
      <c r="F7" s="247"/>
      <c r="G7" s="8" t="s">
        <v>16</v>
      </c>
      <c r="H7" s="8">
        <v>119.5</v>
      </c>
      <c r="I7" s="8">
        <v>609.5</v>
      </c>
      <c r="J7" s="8">
        <v>490</v>
      </c>
      <c r="K7" s="186">
        <f t="shared" si="1"/>
        <v>117.11281070745697</v>
      </c>
      <c r="L7" s="9"/>
      <c r="N7" s="10"/>
      <c r="O7" s="11"/>
      <c r="P7" s="11"/>
      <c r="Q7" s="11"/>
    </row>
    <row r="8" spans="1:1025">
      <c r="A8" s="3" t="s">
        <v>17</v>
      </c>
      <c r="B8" s="8">
        <v>166.9</v>
      </c>
      <c r="C8" s="8">
        <v>555.6</v>
      </c>
      <c r="D8" s="8">
        <v>388.7</v>
      </c>
      <c r="E8" s="186">
        <f t="shared" si="0"/>
        <v>92.901529636711274</v>
      </c>
      <c r="F8" s="247"/>
      <c r="G8" s="8" t="s">
        <v>18</v>
      </c>
      <c r="H8" s="8">
        <v>81.7</v>
      </c>
      <c r="I8" s="8">
        <v>371.7</v>
      </c>
      <c r="J8" s="8">
        <v>290</v>
      </c>
      <c r="K8" s="186">
        <f t="shared" si="1"/>
        <v>69.31166347992351</v>
      </c>
      <c r="L8" s="9"/>
      <c r="N8" s="10"/>
      <c r="O8" s="11"/>
      <c r="P8" s="11"/>
      <c r="Q8" s="11"/>
    </row>
    <row r="9" spans="1:1025">
      <c r="A9" s="3" t="s">
        <v>19</v>
      </c>
      <c r="B9" s="8">
        <v>120.9</v>
      </c>
      <c r="C9" s="8">
        <v>383.5</v>
      </c>
      <c r="D9" s="8">
        <v>262.60000000000002</v>
      </c>
      <c r="E9" s="186">
        <f t="shared" si="0"/>
        <v>62.762906309751436</v>
      </c>
      <c r="F9" s="247"/>
      <c r="G9" s="8" t="s">
        <v>20</v>
      </c>
      <c r="H9" s="8">
        <v>86.5</v>
      </c>
      <c r="I9" s="8">
        <v>476.5</v>
      </c>
      <c r="J9" s="8">
        <v>390</v>
      </c>
      <c r="K9" s="186">
        <f t="shared" si="1"/>
        <v>93.212237093690248</v>
      </c>
      <c r="L9" s="9"/>
      <c r="N9" s="10"/>
      <c r="O9" s="11"/>
      <c r="P9" s="11"/>
      <c r="Q9" s="11"/>
    </row>
    <row r="10" spans="1:1025">
      <c r="A10" s="3" t="s">
        <v>21</v>
      </c>
      <c r="B10" s="8">
        <v>100</v>
      </c>
      <c r="C10" s="8">
        <v>286.7</v>
      </c>
      <c r="D10" s="8">
        <v>186.7</v>
      </c>
      <c r="E10" s="186">
        <f t="shared" si="0"/>
        <v>44.622370936902485</v>
      </c>
      <c r="F10" s="247"/>
      <c r="G10" s="8" t="s">
        <v>22</v>
      </c>
      <c r="H10" s="8">
        <v>110</v>
      </c>
      <c r="I10" s="8">
        <v>445</v>
      </c>
      <c r="J10" s="8">
        <v>335</v>
      </c>
      <c r="K10" s="186">
        <f t="shared" si="1"/>
        <v>80.066921606118541</v>
      </c>
      <c r="L10" s="9"/>
      <c r="N10" s="10"/>
      <c r="O10" s="11"/>
      <c r="P10" s="11"/>
      <c r="Q10" s="11"/>
    </row>
    <row r="11" spans="1:1025">
      <c r="A11" s="3" t="s">
        <v>8</v>
      </c>
      <c r="B11" s="8">
        <v>136.9</v>
      </c>
      <c r="C11" s="8">
        <v>520</v>
      </c>
      <c r="D11" s="8">
        <v>383.1</v>
      </c>
      <c r="E11" s="186">
        <f t="shared" si="0"/>
        <v>91.563097514340342</v>
      </c>
      <c r="F11" s="247"/>
      <c r="G11" s="8" t="s">
        <v>23</v>
      </c>
      <c r="H11" s="8">
        <v>112.5</v>
      </c>
      <c r="I11" s="8">
        <v>452.5</v>
      </c>
      <c r="J11" s="8">
        <v>340</v>
      </c>
      <c r="K11" s="186">
        <f t="shared" si="1"/>
        <v>81.261950286806879</v>
      </c>
      <c r="L11" s="9"/>
      <c r="N11"/>
      <c r="O11" s="11"/>
      <c r="P11" s="11"/>
      <c r="Q11" s="11"/>
    </row>
    <row r="12" spans="1:1025">
      <c r="A12" s="3" t="s">
        <v>10</v>
      </c>
      <c r="B12" s="8">
        <v>110</v>
      </c>
      <c r="C12" s="8">
        <v>437</v>
      </c>
      <c r="D12" s="8">
        <v>327</v>
      </c>
      <c r="E12" s="186">
        <f t="shared" si="0"/>
        <v>78.154875717017205</v>
      </c>
      <c r="F12" s="247"/>
      <c r="G12" s="8" t="s">
        <v>24</v>
      </c>
      <c r="H12" s="8">
        <v>138.30000000000001</v>
      </c>
      <c r="I12" s="8">
        <v>578.29999999999995</v>
      </c>
      <c r="J12" s="8">
        <v>440</v>
      </c>
      <c r="K12" s="186">
        <f t="shared" si="1"/>
        <v>105.1625239005736</v>
      </c>
      <c r="L12" s="9"/>
      <c r="N12" s="10"/>
      <c r="O12" s="11"/>
      <c r="P12" s="11"/>
      <c r="Q12" s="11"/>
    </row>
    <row r="13" spans="1:1025">
      <c r="A13" s="3" t="s">
        <v>12</v>
      </c>
      <c r="B13" s="8">
        <v>113.4</v>
      </c>
      <c r="C13" s="8">
        <v>464</v>
      </c>
      <c r="D13" s="8">
        <v>350.6</v>
      </c>
      <c r="E13" s="186">
        <f t="shared" si="0"/>
        <v>83.795411089866164</v>
      </c>
      <c r="F13" s="247"/>
      <c r="G13" s="8" t="s">
        <v>25</v>
      </c>
      <c r="H13" s="8">
        <v>105.3</v>
      </c>
      <c r="I13" s="8">
        <v>515.29999999999995</v>
      </c>
      <c r="J13" s="8">
        <v>410</v>
      </c>
      <c r="K13" s="186">
        <f t="shared" si="1"/>
        <v>97.992351816443588</v>
      </c>
      <c r="L13" s="9"/>
      <c r="N13" s="10"/>
      <c r="O13" s="11"/>
      <c r="P13" s="11"/>
      <c r="Q13" s="11"/>
    </row>
    <row r="14" spans="1:1025">
      <c r="A14" s="3" t="s">
        <v>14</v>
      </c>
      <c r="B14" s="8">
        <v>96.8</v>
      </c>
      <c r="C14" s="8">
        <v>-47.6</v>
      </c>
      <c r="D14" s="8">
        <v>-144.4</v>
      </c>
      <c r="E14" s="186">
        <f t="shared" si="0"/>
        <v>-34.512428298279161</v>
      </c>
      <c r="F14" s="247"/>
      <c r="G14" s="8" t="s">
        <v>26</v>
      </c>
      <c r="H14" s="8">
        <v>129.80000000000001</v>
      </c>
      <c r="I14" s="8">
        <v>469.8</v>
      </c>
      <c r="J14" s="8">
        <v>340</v>
      </c>
      <c r="K14" s="186">
        <f t="shared" si="1"/>
        <v>81.261950286806879</v>
      </c>
      <c r="L14" s="9"/>
      <c r="N14"/>
      <c r="O14" s="11"/>
      <c r="P14" s="11"/>
      <c r="Q14" s="11"/>
    </row>
    <row r="15" spans="1:1025">
      <c r="A15" s="3" t="s">
        <v>27</v>
      </c>
      <c r="B15" s="8">
        <v>89.1</v>
      </c>
      <c r="C15" s="8">
        <v>362.6</v>
      </c>
      <c r="D15" s="8">
        <v>273.5</v>
      </c>
      <c r="E15" s="186">
        <f t="shared" si="0"/>
        <v>65.368068833652003</v>
      </c>
      <c r="F15" s="247"/>
      <c r="G15" s="8" t="s">
        <v>28</v>
      </c>
      <c r="H15" s="8">
        <v>101.8</v>
      </c>
      <c r="I15" s="8">
        <v>471.8</v>
      </c>
      <c r="J15" s="8">
        <v>370</v>
      </c>
      <c r="K15" s="186">
        <f t="shared" si="1"/>
        <v>88.432122370936895</v>
      </c>
      <c r="L15" s="9"/>
      <c r="N15" s="10"/>
      <c r="O15" s="11"/>
      <c r="P15" s="11"/>
      <c r="Q15" s="11"/>
    </row>
    <row r="16" spans="1:1025">
      <c r="A16" s="3" t="s">
        <v>29</v>
      </c>
      <c r="B16" s="8">
        <v>100</v>
      </c>
      <c r="C16" s="8">
        <v>370</v>
      </c>
      <c r="D16" s="8">
        <v>270</v>
      </c>
      <c r="E16" s="186">
        <f t="shared" si="0"/>
        <v>64.531548757170171</v>
      </c>
      <c r="F16" s="247"/>
      <c r="G16" s="8" t="s">
        <v>30</v>
      </c>
      <c r="H16" s="8">
        <v>55.9</v>
      </c>
      <c r="I16" s="8">
        <v>365.9</v>
      </c>
      <c r="J16" s="8">
        <v>310</v>
      </c>
      <c r="K16" s="186">
        <f t="shared" si="1"/>
        <v>74.091778202676863</v>
      </c>
      <c r="L16" s="9"/>
      <c r="N16" s="10"/>
      <c r="O16" s="11"/>
      <c r="P16" s="11"/>
    </row>
    <row r="17" spans="1:16">
      <c r="A17" s="3" t="s">
        <v>31</v>
      </c>
      <c r="B17" s="8">
        <v>143.9</v>
      </c>
      <c r="C17" s="8">
        <v>470.9</v>
      </c>
      <c r="D17" s="8">
        <v>327</v>
      </c>
      <c r="E17" s="186">
        <f t="shared" si="0"/>
        <v>78.154875717017205</v>
      </c>
      <c r="F17" s="247"/>
      <c r="G17" s="8" t="s">
        <v>32</v>
      </c>
      <c r="H17" s="8">
        <v>162.1</v>
      </c>
      <c r="I17" s="8">
        <v>649.1</v>
      </c>
      <c r="J17" s="8">
        <v>487</v>
      </c>
      <c r="K17" s="186">
        <f t="shared" si="1"/>
        <v>116.39579349904398</v>
      </c>
      <c r="L17" s="9"/>
      <c r="N17" s="12"/>
      <c r="O17" s="11"/>
      <c r="P17" s="11"/>
    </row>
    <row r="18" spans="1:16">
      <c r="A18" s="3" t="s">
        <v>16</v>
      </c>
      <c r="B18" s="8">
        <v>121.5</v>
      </c>
      <c r="C18" s="8">
        <v>636.20000000000005</v>
      </c>
      <c r="D18" s="8">
        <v>514.70000000000005</v>
      </c>
      <c r="E18" s="186">
        <f t="shared" si="0"/>
        <v>123.01625239005736</v>
      </c>
      <c r="F18" s="247"/>
      <c r="G18" s="8" t="s">
        <v>33</v>
      </c>
      <c r="H18" s="8">
        <v>141.6</v>
      </c>
      <c r="I18" s="8">
        <v>504.6</v>
      </c>
      <c r="J18" s="8">
        <v>363</v>
      </c>
      <c r="K18" s="186">
        <f t="shared" si="1"/>
        <v>86.75908221797323</v>
      </c>
      <c r="L18" s="9"/>
      <c r="N18" s="12"/>
      <c r="O18" s="11"/>
      <c r="P18" s="11"/>
    </row>
    <row r="19" spans="1:16">
      <c r="A19" s="3" t="s">
        <v>34</v>
      </c>
      <c r="B19" s="8">
        <v>178.9</v>
      </c>
      <c r="C19" s="8">
        <v>422</v>
      </c>
      <c r="D19" s="8">
        <v>243.1</v>
      </c>
      <c r="E19" s="186">
        <f t="shared" si="0"/>
        <v>58.102294455066918</v>
      </c>
      <c r="F19" s="247"/>
      <c r="G19" s="8" t="s">
        <v>35</v>
      </c>
      <c r="H19" s="8">
        <v>116.6</v>
      </c>
      <c r="I19" s="8">
        <v>436.6</v>
      </c>
      <c r="J19" s="8">
        <v>320</v>
      </c>
      <c r="K19" s="186">
        <f t="shared" si="1"/>
        <v>76.48183556405354</v>
      </c>
      <c r="L19" s="9"/>
      <c r="N19" s="12"/>
      <c r="O19" s="11"/>
      <c r="P19" s="11"/>
    </row>
    <row r="20" spans="1:16">
      <c r="A20" s="3" t="s">
        <v>36</v>
      </c>
      <c r="B20" s="8">
        <v>125.7</v>
      </c>
      <c r="C20" s="8">
        <v>441.8</v>
      </c>
      <c r="D20" s="8">
        <v>316.10000000000002</v>
      </c>
      <c r="E20" s="186">
        <f t="shared" si="0"/>
        <v>75.549713193116631</v>
      </c>
      <c r="F20" s="247"/>
      <c r="G20" s="8" t="s">
        <v>37</v>
      </c>
      <c r="H20" s="8">
        <v>94.2</v>
      </c>
      <c r="I20" s="8">
        <v>380.2</v>
      </c>
      <c r="J20" s="8">
        <v>286</v>
      </c>
      <c r="K20" s="186">
        <f t="shared" si="1"/>
        <v>68.355640535372842</v>
      </c>
      <c r="L20" s="9"/>
      <c r="N20" s="12"/>
      <c r="O20" s="11"/>
      <c r="P20" s="11"/>
    </row>
    <row r="21" spans="1:16">
      <c r="A21" s="3" t="s">
        <v>38</v>
      </c>
      <c r="B21" s="8">
        <v>99.6</v>
      </c>
      <c r="C21" s="8">
        <v>380.2</v>
      </c>
      <c r="D21" s="8">
        <v>280.60000000000002</v>
      </c>
      <c r="E21" s="186">
        <f t="shared" si="0"/>
        <v>67.065009560229441</v>
      </c>
      <c r="F21" s="247"/>
      <c r="G21" s="8" t="s">
        <v>39</v>
      </c>
      <c r="H21" s="8">
        <v>74.099999999999994</v>
      </c>
      <c r="I21" s="8">
        <v>302.10000000000002</v>
      </c>
      <c r="J21" s="8">
        <v>228</v>
      </c>
      <c r="K21" s="186">
        <f t="shared" si="1"/>
        <v>54.493307839388144</v>
      </c>
      <c r="L21" s="9"/>
      <c r="N21" s="12"/>
      <c r="O21" s="11"/>
      <c r="P21" s="11"/>
    </row>
    <row r="22" spans="1:16">
      <c r="A22" s="3" t="s">
        <v>40</v>
      </c>
      <c r="B22" s="8">
        <v>124.5</v>
      </c>
      <c r="C22" s="8">
        <v>373.6</v>
      </c>
      <c r="D22" s="8">
        <v>249.1</v>
      </c>
      <c r="E22" s="186">
        <f t="shared" si="0"/>
        <v>59.53632887189292</v>
      </c>
      <c r="F22" s="247"/>
      <c r="G22" s="8" t="s">
        <v>41</v>
      </c>
      <c r="H22" s="8">
        <v>52.6</v>
      </c>
      <c r="I22" s="8">
        <v>332.6</v>
      </c>
      <c r="J22" s="8">
        <v>280</v>
      </c>
      <c r="K22" s="186">
        <f t="shared" si="1"/>
        <v>66.921606118546848</v>
      </c>
      <c r="L22" s="9"/>
      <c r="N22" s="2"/>
      <c r="O22" s="11"/>
      <c r="P22" s="11"/>
    </row>
    <row r="23" spans="1:16" ht="17" customHeight="1">
      <c r="A23" s="3" t="s">
        <v>42</v>
      </c>
      <c r="B23" s="8">
        <v>146</v>
      </c>
      <c r="C23" s="8">
        <v>426</v>
      </c>
      <c r="D23" s="8">
        <v>280</v>
      </c>
      <c r="E23" s="186">
        <f t="shared" si="0"/>
        <v>66.921606118546848</v>
      </c>
      <c r="F23" s="247"/>
      <c r="G23" s="8" t="s">
        <v>43</v>
      </c>
      <c r="H23" s="8">
        <v>64.2</v>
      </c>
      <c r="I23" s="8">
        <v>263.2</v>
      </c>
      <c r="J23" s="8">
        <v>199</v>
      </c>
      <c r="K23" s="186">
        <f t="shared" si="1"/>
        <v>47.562141491395792</v>
      </c>
      <c r="L23" s="9"/>
      <c r="N23" s="12"/>
      <c r="O23" s="11"/>
      <c r="P23" s="11"/>
    </row>
    <row r="24" spans="1:16">
      <c r="A24" s="3" t="s">
        <v>44</v>
      </c>
      <c r="B24" s="8">
        <v>102.2</v>
      </c>
      <c r="C24" s="8">
        <v>378.9</v>
      </c>
      <c r="D24" s="8">
        <v>276.7</v>
      </c>
      <c r="E24" s="186">
        <f t="shared" si="0"/>
        <v>66.132887189292532</v>
      </c>
      <c r="F24" s="247"/>
      <c r="G24" s="8" t="s">
        <v>45</v>
      </c>
      <c r="H24" s="8">
        <v>42.8</v>
      </c>
      <c r="I24" s="8">
        <v>282.8</v>
      </c>
      <c r="J24" s="8">
        <v>240</v>
      </c>
      <c r="K24" s="186">
        <f t="shared" si="1"/>
        <v>57.361376673040148</v>
      </c>
      <c r="L24" s="9"/>
      <c r="N24" s="12"/>
      <c r="O24" s="11"/>
      <c r="P24" s="11"/>
    </row>
    <row r="25" spans="1:16">
      <c r="A25" s="3" t="s">
        <v>46</v>
      </c>
      <c r="B25" s="8">
        <v>124.5</v>
      </c>
      <c r="C25" s="8">
        <v>357.7</v>
      </c>
      <c r="D25" s="8">
        <v>233.2</v>
      </c>
      <c r="E25" s="186">
        <f t="shared" si="0"/>
        <v>55.736137667304007</v>
      </c>
      <c r="F25" s="247"/>
      <c r="G25" s="8" t="s">
        <v>47</v>
      </c>
      <c r="H25" s="8">
        <v>129</v>
      </c>
      <c r="I25" s="8">
        <v>499</v>
      </c>
      <c r="J25" s="8">
        <v>370</v>
      </c>
      <c r="K25" s="186">
        <f t="shared" si="1"/>
        <v>88.432122370936895</v>
      </c>
      <c r="L25" s="9"/>
      <c r="N25" s="12"/>
      <c r="O25" s="11"/>
      <c r="P25" s="11"/>
    </row>
    <row r="26" spans="1:16">
      <c r="A26" s="3" t="s">
        <v>48</v>
      </c>
      <c r="B26" s="8">
        <v>169.5</v>
      </c>
      <c r="C26" s="8">
        <v>559</v>
      </c>
      <c r="D26" s="8">
        <v>389.5</v>
      </c>
      <c r="E26" s="186">
        <f t="shared" si="0"/>
        <v>93.092734225621413</v>
      </c>
      <c r="F26" s="247"/>
      <c r="G26" s="8" t="s">
        <v>49</v>
      </c>
      <c r="H26" s="8">
        <v>45.1</v>
      </c>
      <c r="I26" s="8">
        <v>195.1</v>
      </c>
      <c r="J26" s="8">
        <v>150</v>
      </c>
      <c r="K26" s="186">
        <f t="shared" si="1"/>
        <v>35.850860420650093</v>
      </c>
      <c r="L26" s="9"/>
    </row>
    <row r="27" spans="1:16">
      <c r="A27" s="3" t="s">
        <v>50</v>
      </c>
      <c r="B27" s="8">
        <v>54.6</v>
      </c>
      <c r="C27" s="8">
        <v>146</v>
      </c>
      <c r="D27" s="8">
        <v>91.4</v>
      </c>
      <c r="E27" s="186">
        <f t="shared" si="0"/>
        <v>21.845124282982791</v>
      </c>
      <c r="F27" s="247"/>
      <c r="G27" s="8" t="s">
        <v>51</v>
      </c>
      <c r="H27" s="8">
        <v>178.7</v>
      </c>
      <c r="I27" s="8">
        <v>698.7</v>
      </c>
      <c r="J27" s="8">
        <v>520</v>
      </c>
      <c r="K27" s="186">
        <f t="shared" si="1"/>
        <v>124.28298279158699</v>
      </c>
      <c r="L27" s="9"/>
    </row>
    <row r="28" spans="1:16">
      <c r="A28" s="3" t="s">
        <v>52</v>
      </c>
      <c r="B28" s="8">
        <v>66.5</v>
      </c>
      <c r="C28" s="8">
        <v>165</v>
      </c>
      <c r="D28" s="8">
        <v>98.5</v>
      </c>
      <c r="E28" s="186">
        <f t="shared" si="0"/>
        <v>23.542065009560229</v>
      </c>
      <c r="F28" s="247"/>
      <c r="G28" s="8" t="s">
        <v>53</v>
      </c>
      <c r="H28" s="8">
        <v>155.80000000000001</v>
      </c>
      <c r="I28" s="8">
        <v>615.79999999999995</v>
      </c>
      <c r="J28" s="8">
        <v>460</v>
      </c>
      <c r="K28" s="186">
        <f t="shared" si="1"/>
        <v>109.94263862332696</v>
      </c>
      <c r="L28" s="9"/>
    </row>
    <row r="29" spans="1:16">
      <c r="A29" s="3" t="s">
        <v>54</v>
      </c>
      <c r="B29" s="8">
        <v>191.3</v>
      </c>
      <c r="C29" s="8">
        <v>392</v>
      </c>
      <c r="D29" s="8">
        <v>200.7</v>
      </c>
      <c r="E29" s="186">
        <f t="shared" si="0"/>
        <v>47.968451242829822</v>
      </c>
      <c r="F29" s="247"/>
      <c r="G29" s="8" t="s">
        <v>55</v>
      </c>
      <c r="H29" s="8">
        <v>158.30000000000001</v>
      </c>
      <c r="I29" s="8">
        <v>628.29999999999995</v>
      </c>
      <c r="J29" s="8">
        <v>470</v>
      </c>
      <c r="K29" s="186">
        <f t="shared" si="1"/>
        <v>112.33269598470363</v>
      </c>
      <c r="L29" s="9"/>
    </row>
    <row r="30" spans="1:16">
      <c r="A30" s="3" t="s">
        <v>18</v>
      </c>
      <c r="B30" s="8">
        <v>81.7</v>
      </c>
      <c r="C30" s="8">
        <v>361</v>
      </c>
      <c r="D30" s="8">
        <v>279.3</v>
      </c>
      <c r="E30" s="186">
        <f t="shared" si="0"/>
        <v>66.754302103250481</v>
      </c>
      <c r="F30" s="247"/>
      <c r="G30" s="8" t="s">
        <v>56</v>
      </c>
      <c r="H30" s="8">
        <v>35.700000000000003</v>
      </c>
      <c r="I30" s="8">
        <v>255.7</v>
      </c>
      <c r="J30" s="8">
        <v>220</v>
      </c>
      <c r="K30" s="186">
        <f t="shared" si="1"/>
        <v>52.581261950286802</v>
      </c>
      <c r="L30" s="9"/>
    </row>
    <row r="31" spans="1:16">
      <c r="A31" s="3" t="s">
        <v>57</v>
      </c>
      <c r="B31" s="8">
        <v>42.4</v>
      </c>
      <c r="C31" s="8">
        <v>243.2</v>
      </c>
      <c r="D31" s="8">
        <v>200.8</v>
      </c>
      <c r="E31" s="186">
        <f t="shared" si="0"/>
        <v>47.992351816443595</v>
      </c>
      <c r="F31" s="247"/>
      <c r="G31" s="8" t="s">
        <v>58</v>
      </c>
      <c r="H31" s="8">
        <v>43.9</v>
      </c>
      <c r="I31" s="8">
        <v>157.9</v>
      </c>
      <c r="J31" s="8">
        <v>114</v>
      </c>
      <c r="K31" s="186">
        <f t="shared" si="1"/>
        <v>27.246653919694072</v>
      </c>
      <c r="L31" s="9"/>
    </row>
    <row r="32" spans="1:16">
      <c r="A32" s="3" t="s">
        <v>61</v>
      </c>
      <c r="B32" s="8">
        <v>79.5</v>
      </c>
      <c r="C32" s="8">
        <v>660.2</v>
      </c>
      <c r="D32" s="8">
        <v>580.70000000000005</v>
      </c>
      <c r="E32" s="186">
        <f t="shared" si="0"/>
        <v>138.79063097514342</v>
      </c>
      <c r="F32" s="247"/>
      <c r="G32" s="8" t="s">
        <v>60</v>
      </c>
      <c r="H32" s="8">
        <v>97.2</v>
      </c>
      <c r="I32" s="8">
        <v>482.2</v>
      </c>
      <c r="J32" s="8">
        <v>385</v>
      </c>
      <c r="K32" s="186">
        <f t="shared" si="1"/>
        <v>92.01720841300191</v>
      </c>
      <c r="L32" s="9"/>
    </row>
    <row r="33" spans="1:12">
      <c r="A33" s="3" t="s">
        <v>22</v>
      </c>
      <c r="B33" s="8">
        <v>109.8</v>
      </c>
      <c r="C33" s="8">
        <v>432.5</v>
      </c>
      <c r="D33" s="8">
        <v>322.7</v>
      </c>
      <c r="E33" s="186">
        <f t="shared" si="0"/>
        <v>77.127151051625233</v>
      </c>
      <c r="F33" s="247"/>
      <c r="G33" s="8" t="s">
        <v>62</v>
      </c>
      <c r="H33" s="8">
        <v>143</v>
      </c>
      <c r="I33" s="8">
        <v>633</v>
      </c>
      <c r="J33" s="8">
        <v>490</v>
      </c>
      <c r="K33" s="186">
        <f t="shared" si="1"/>
        <v>117.11281070745697</v>
      </c>
      <c r="L33" s="9"/>
    </row>
    <row r="34" spans="1:12">
      <c r="A34" s="3" t="s">
        <v>23</v>
      </c>
      <c r="B34" s="8">
        <v>113.3</v>
      </c>
      <c r="C34" s="8">
        <v>449.1</v>
      </c>
      <c r="D34" s="8">
        <v>335.8</v>
      </c>
      <c r="E34" s="186">
        <f t="shared" si="0"/>
        <v>80.25812619502868</v>
      </c>
      <c r="F34" s="247"/>
      <c r="G34" s="8" t="s">
        <v>63</v>
      </c>
      <c r="H34" s="8">
        <v>120.1</v>
      </c>
      <c r="I34" s="8">
        <v>560.1</v>
      </c>
      <c r="J34" s="8">
        <v>440</v>
      </c>
      <c r="K34" s="186">
        <f t="shared" si="1"/>
        <v>105.1625239005736</v>
      </c>
      <c r="L34" s="9"/>
    </row>
    <row r="35" spans="1:12">
      <c r="A35" s="3" t="s">
        <v>66</v>
      </c>
      <c r="B35" s="8">
        <v>115.8</v>
      </c>
      <c r="C35" s="8">
        <v>337</v>
      </c>
      <c r="D35" s="8">
        <v>221.2</v>
      </c>
      <c r="E35" s="186">
        <f t="shared" si="0"/>
        <v>52.868068833652003</v>
      </c>
      <c r="F35" s="247"/>
      <c r="G35" s="8" t="s">
        <v>64</v>
      </c>
      <c r="H35" s="8">
        <v>94.9</v>
      </c>
      <c r="I35" s="8">
        <v>424.9</v>
      </c>
      <c r="J35" s="8">
        <v>330</v>
      </c>
      <c r="K35" s="186">
        <f t="shared" si="1"/>
        <v>78.871892925430203</v>
      </c>
      <c r="L35" s="9"/>
    </row>
    <row r="36" spans="1:12">
      <c r="A36" s="3" t="s">
        <v>68</v>
      </c>
      <c r="B36" s="8">
        <v>102.9</v>
      </c>
      <c r="C36" s="8">
        <v>336.6</v>
      </c>
      <c r="D36" s="8">
        <v>233.7</v>
      </c>
      <c r="E36" s="186">
        <f t="shared" si="0"/>
        <v>55.855640535372842</v>
      </c>
      <c r="F36" s="247"/>
      <c r="G36" s="8" t="s">
        <v>65</v>
      </c>
      <c r="H36" s="8">
        <v>152</v>
      </c>
      <c r="I36" s="8">
        <v>602</v>
      </c>
      <c r="J36" s="8">
        <v>450</v>
      </c>
      <c r="K36" s="186">
        <f t="shared" si="1"/>
        <v>107.55258126195028</v>
      </c>
      <c r="L36" s="9"/>
    </row>
    <row r="37" spans="1:12">
      <c r="A37" s="3" t="s">
        <v>70</v>
      </c>
      <c r="B37" s="8">
        <v>53.2</v>
      </c>
      <c r="C37" s="8">
        <v>403</v>
      </c>
      <c r="D37" s="8">
        <v>349.8</v>
      </c>
      <c r="E37" s="186">
        <f t="shared" si="0"/>
        <v>83.604206500956025</v>
      </c>
      <c r="F37" s="247"/>
      <c r="G37" s="8" t="s">
        <v>67</v>
      </c>
      <c r="H37" s="8">
        <v>201.6</v>
      </c>
      <c r="I37" s="8">
        <v>771.6</v>
      </c>
      <c r="J37" s="8">
        <v>570</v>
      </c>
      <c r="K37" s="186">
        <f t="shared" si="1"/>
        <v>136.23326959847037</v>
      </c>
      <c r="L37" s="9"/>
    </row>
    <row r="38" spans="1:12">
      <c r="A38" s="3" t="s">
        <v>72</v>
      </c>
      <c r="B38" s="8">
        <v>53.7</v>
      </c>
      <c r="C38" s="8">
        <v>183</v>
      </c>
      <c r="D38" s="8">
        <v>129.30000000000001</v>
      </c>
      <c r="E38" s="186">
        <f t="shared" si="0"/>
        <v>30.903441682600384</v>
      </c>
      <c r="F38" s="247"/>
      <c r="G38" s="8" t="s">
        <v>69</v>
      </c>
      <c r="H38" s="8">
        <v>132</v>
      </c>
      <c r="I38" s="8">
        <v>534</v>
      </c>
      <c r="J38" s="8">
        <v>402</v>
      </c>
      <c r="K38" s="186">
        <f t="shared" si="1"/>
        <v>96.080305927342252</v>
      </c>
      <c r="L38" s="9"/>
    </row>
    <row r="39" spans="1:12">
      <c r="A39" s="3" t="s">
        <v>74</v>
      </c>
      <c r="B39" s="8">
        <v>49.1</v>
      </c>
      <c r="C39" s="8">
        <v>203.3</v>
      </c>
      <c r="D39" s="8">
        <v>154.19999999999999</v>
      </c>
      <c r="E39" s="186">
        <f t="shared" si="0"/>
        <v>36.854684512428292</v>
      </c>
      <c r="F39" s="247"/>
      <c r="G39" s="8" t="s">
        <v>71</v>
      </c>
      <c r="H39" s="8">
        <v>135.4</v>
      </c>
      <c r="I39" s="8">
        <v>545.4</v>
      </c>
      <c r="J39" s="8">
        <v>410</v>
      </c>
      <c r="K39" s="186">
        <f t="shared" si="1"/>
        <v>97.992351816443588</v>
      </c>
      <c r="L39" s="9"/>
    </row>
    <row r="40" spans="1:12">
      <c r="A40" s="3" t="s">
        <v>76</v>
      </c>
      <c r="B40" s="8">
        <v>40.799999999999997</v>
      </c>
      <c r="C40" s="8">
        <v>225.1</v>
      </c>
      <c r="D40" s="8">
        <v>184.3</v>
      </c>
      <c r="E40" s="186">
        <f t="shared" si="0"/>
        <v>44.048757170172088</v>
      </c>
      <c r="F40" s="247"/>
      <c r="G40" s="8" t="s">
        <v>73</v>
      </c>
      <c r="H40" s="8">
        <v>76</v>
      </c>
      <c r="I40" s="8">
        <v>336</v>
      </c>
      <c r="J40" s="8">
        <v>260</v>
      </c>
      <c r="K40" s="186">
        <f t="shared" si="1"/>
        <v>62.141491395793494</v>
      </c>
      <c r="L40" s="9"/>
    </row>
    <row r="41" spans="1:12">
      <c r="A41" s="3" t="s">
        <v>24</v>
      </c>
      <c r="B41" s="8">
        <v>152</v>
      </c>
      <c r="C41" s="8">
        <v>561</v>
      </c>
      <c r="D41" s="8">
        <v>409</v>
      </c>
      <c r="E41" s="186">
        <f t="shared" si="0"/>
        <v>97.753346080305917</v>
      </c>
      <c r="F41" s="247"/>
      <c r="G41" s="8" t="s">
        <v>75</v>
      </c>
      <c r="H41" s="8">
        <v>87.1</v>
      </c>
      <c r="I41" s="8">
        <v>355.1</v>
      </c>
      <c r="J41" s="8">
        <v>268</v>
      </c>
      <c r="K41" s="186">
        <f t="shared" si="1"/>
        <v>64.05353728489483</v>
      </c>
      <c r="L41" s="9"/>
    </row>
    <row r="42" spans="1:12">
      <c r="A42" s="3" t="s">
        <v>25</v>
      </c>
      <c r="B42" s="8">
        <v>106.3</v>
      </c>
      <c r="C42" s="8">
        <v>516</v>
      </c>
      <c r="D42" s="8">
        <v>409.7</v>
      </c>
      <c r="E42" s="186">
        <f t="shared" si="0"/>
        <v>97.920650095602284</v>
      </c>
      <c r="F42" s="247"/>
      <c r="G42" s="8" t="s">
        <v>77</v>
      </c>
      <c r="H42" s="8">
        <v>89.6</v>
      </c>
      <c r="I42" s="8">
        <v>361.6</v>
      </c>
      <c r="J42" s="8">
        <v>272</v>
      </c>
      <c r="K42" s="186">
        <f t="shared" si="1"/>
        <v>65.009560229445498</v>
      </c>
      <c r="L42" s="9"/>
    </row>
    <row r="43" spans="1:12">
      <c r="A43" s="3" t="s">
        <v>26</v>
      </c>
      <c r="B43" s="8">
        <v>127.2</v>
      </c>
      <c r="C43" s="8">
        <v>515</v>
      </c>
      <c r="D43" s="8">
        <v>387.8</v>
      </c>
      <c r="E43" s="186">
        <f t="shared" si="0"/>
        <v>92.686424474187376</v>
      </c>
      <c r="F43" s="247"/>
      <c r="G43" s="8" t="s">
        <v>78</v>
      </c>
      <c r="H43" s="8">
        <v>74.400000000000006</v>
      </c>
      <c r="I43" s="8">
        <v>404.4</v>
      </c>
      <c r="J43" s="8">
        <v>330</v>
      </c>
      <c r="K43" s="186">
        <f t="shared" si="1"/>
        <v>78.871892925430203</v>
      </c>
      <c r="L43" s="9"/>
    </row>
    <row r="44" spans="1:12">
      <c r="A44" s="3" t="s">
        <v>81</v>
      </c>
      <c r="B44" s="8">
        <v>134.30000000000001</v>
      </c>
      <c r="C44" s="8">
        <v>481</v>
      </c>
      <c r="D44" s="8">
        <v>346.7</v>
      </c>
      <c r="E44" s="186">
        <f t="shared" si="0"/>
        <v>82.863288718929255</v>
      </c>
      <c r="F44" s="247"/>
      <c r="G44" s="8" t="s">
        <v>79</v>
      </c>
      <c r="H44" s="8">
        <v>65.900000000000006</v>
      </c>
      <c r="I44" s="8">
        <v>345.9</v>
      </c>
      <c r="J44" s="8">
        <v>280</v>
      </c>
      <c r="K44" s="186">
        <f t="shared" si="1"/>
        <v>66.921606118546848</v>
      </c>
      <c r="L44" s="9"/>
    </row>
    <row r="45" spans="1:12">
      <c r="A45" s="3" t="s">
        <v>28</v>
      </c>
      <c r="B45" s="8">
        <v>103.1</v>
      </c>
      <c r="C45" s="8">
        <v>448</v>
      </c>
      <c r="D45" s="8">
        <v>344.9</v>
      </c>
      <c r="E45" s="186">
        <f t="shared" si="0"/>
        <v>82.433078393881445</v>
      </c>
      <c r="F45" s="247"/>
      <c r="G45" s="8" t="s">
        <v>80</v>
      </c>
      <c r="H45" s="8">
        <v>103.6</v>
      </c>
      <c r="I45" s="8">
        <v>443.6</v>
      </c>
      <c r="J45" s="8">
        <v>340</v>
      </c>
      <c r="K45" s="186">
        <f t="shared" si="1"/>
        <v>81.261950286806879</v>
      </c>
      <c r="L45" s="9"/>
    </row>
    <row r="46" spans="1:12">
      <c r="A46" s="3" t="s">
        <v>30</v>
      </c>
      <c r="B46" s="8">
        <v>55.9</v>
      </c>
      <c r="C46" s="8">
        <v>-367.3</v>
      </c>
      <c r="D46" s="8">
        <v>-423.2</v>
      </c>
      <c r="E46" s="186">
        <f t="shared" si="0"/>
        <v>-101.14722753346079</v>
      </c>
      <c r="F46" s="247"/>
      <c r="L46" s="9"/>
    </row>
    <row r="47" spans="1:12">
      <c r="A47" s="3" t="s">
        <v>82</v>
      </c>
      <c r="B47" s="8">
        <v>205.4</v>
      </c>
      <c r="C47" s="8">
        <v>602</v>
      </c>
      <c r="D47" s="8">
        <v>396.6</v>
      </c>
      <c r="E47" s="186">
        <f t="shared" si="0"/>
        <v>94.789674952198851</v>
      </c>
      <c r="F47" s="247"/>
      <c r="L47" s="9"/>
    </row>
    <row r="48" spans="1:12">
      <c r="A48" s="3" t="s">
        <v>32</v>
      </c>
      <c r="B48" s="8">
        <v>162.1</v>
      </c>
      <c r="C48" s="8">
        <v>487</v>
      </c>
      <c r="D48" s="8">
        <v>324.89999999999998</v>
      </c>
      <c r="E48" s="186">
        <f t="shared" si="0"/>
        <v>77.652963671128106</v>
      </c>
      <c r="F48" s="247"/>
      <c r="L48" s="9"/>
    </row>
    <row r="49" spans="1:12">
      <c r="A49" s="3" t="s">
        <v>83</v>
      </c>
      <c r="B49" s="8">
        <v>159.30000000000001</v>
      </c>
      <c r="C49" s="8">
        <v>558.6</v>
      </c>
      <c r="D49" s="8">
        <v>399.3</v>
      </c>
      <c r="E49" s="186">
        <f t="shared" si="0"/>
        <v>95.434990439770559</v>
      </c>
      <c r="F49" s="247"/>
      <c r="L49" s="9"/>
    </row>
    <row r="50" spans="1:12">
      <c r="A50" s="3" t="s">
        <v>33</v>
      </c>
      <c r="B50" s="8">
        <v>141.6</v>
      </c>
      <c r="C50" s="8">
        <v>330</v>
      </c>
      <c r="D50" s="8">
        <v>188.4</v>
      </c>
      <c r="E50" s="186">
        <f t="shared" si="0"/>
        <v>45.028680688336522</v>
      </c>
      <c r="F50" s="247"/>
      <c r="L50" s="9"/>
    </row>
    <row r="51" spans="1:12">
      <c r="A51" s="3" t="s">
        <v>35</v>
      </c>
      <c r="B51" s="8">
        <v>116.6</v>
      </c>
      <c r="C51" s="8">
        <v>320</v>
      </c>
      <c r="D51" s="8">
        <v>203.4</v>
      </c>
      <c r="E51" s="186">
        <f t="shared" si="0"/>
        <v>48.61376673040153</v>
      </c>
      <c r="F51" s="247"/>
      <c r="L51" s="9"/>
    </row>
    <row r="52" spans="1:12">
      <c r="A52" s="3" t="s">
        <v>84</v>
      </c>
      <c r="B52" s="8">
        <v>115.7</v>
      </c>
      <c r="C52" s="8">
        <v>486.6</v>
      </c>
      <c r="D52" s="8">
        <v>370.9</v>
      </c>
      <c r="E52" s="186">
        <f t="shared" si="0"/>
        <v>88.647227533460793</v>
      </c>
      <c r="F52" s="247"/>
      <c r="L52" s="9"/>
    </row>
    <row r="53" spans="1:12">
      <c r="A53" s="3" t="s">
        <v>85</v>
      </c>
      <c r="B53" s="8">
        <v>92.1</v>
      </c>
      <c r="C53" s="8">
        <v>272</v>
      </c>
      <c r="D53" s="8">
        <v>179.9</v>
      </c>
      <c r="E53" s="186">
        <f t="shared" si="0"/>
        <v>42.997131931166351</v>
      </c>
      <c r="F53" s="247"/>
      <c r="L53" s="9"/>
    </row>
    <row r="54" spans="1:12">
      <c r="A54" s="3" t="s">
        <v>37</v>
      </c>
      <c r="B54" s="8">
        <v>94.2</v>
      </c>
      <c r="C54" s="8">
        <v>286</v>
      </c>
      <c r="D54" s="8">
        <v>191.8</v>
      </c>
      <c r="E54" s="186">
        <f t="shared" si="0"/>
        <v>45.841300191204589</v>
      </c>
      <c r="F54" s="247"/>
      <c r="L54" s="9"/>
    </row>
    <row r="55" spans="1:12">
      <c r="A55" s="3" t="s">
        <v>39</v>
      </c>
      <c r="B55" s="8">
        <v>74.099999999999994</v>
      </c>
      <c r="C55" s="8">
        <v>228</v>
      </c>
      <c r="D55" s="8">
        <v>153.9</v>
      </c>
      <c r="E55" s="186">
        <f t="shared" si="0"/>
        <v>36.782982791586996</v>
      </c>
      <c r="F55" s="247"/>
      <c r="L55" s="9"/>
    </row>
    <row r="56" spans="1:12">
      <c r="A56" s="3" t="s">
        <v>86</v>
      </c>
      <c r="B56" s="8">
        <v>89</v>
      </c>
      <c r="C56" s="8">
        <v>185.7</v>
      </c>
      <c r="D56" s="8">
        <v>96.7</v>
      </c>
      <c r="E56" s="186">
        <f t="shared" si="0"/>
        <v>23.111854684512426</v>
      </c>
      <c r="F56" s="247"/>
      <c r="L56" s="9"/>
    </row>
    <row r="57" spans="1:12">
      <c r="A57" s="3" t="s">
        <v>87</v>
      </c>
      <c r="B57" s="8">
        <v>69</v>
      </c>
      <c r="C57" s="8">
        <v>262.8</v>
      </c>
      <c r="D57" s="8">
        <v>193.8</v>
      </c>
      <c r="E57" s="186">
        <f t="shared" si="0"/>
        <v>46.319311663479922</v>
      </c>
      <c r="F57" s="247"/>
      <c r="L57" s="9"/>
    </row>
    <row r="58" spans="1:12">
      <c r="A58" s="3" t="s">
        <v>88</v>
      </c>
      <c r="B58" s="8">
        <v>65.400000000000006</v>
      </c>
      <c r="C58" s="8">
        <v>160</v>
      </c>
      <c r="D58" s="8">
        <v>94.6</v>
      </c>
      <c r="E58" s="186">
        <f t="shared" si="0"/>
        <v>22.609942638623323</v>
      </c>
      <c r="F58" s="247"/>
      <c r="L58" s="9"/>
    </row>
    <row r="59" spans="1:12">
      <c r="A59" s="3" t="s">
        <v>41</v>
      </c>
      <c r="B59" s="8">
        <v>52.5</v>
      </c>
      <c r="C59" s="8">
        <v>303.5</v>
      </c>
      <c r="D59" s="8">
        <v>251</v>
      </c>
      <c r="E59" s="186">
        <f t="shared" si="0"/>
        <v>59.990439770554488</v>
      </c>
      <c r="F59" s="247"/>
      <c r="L59" s="9"/>
    </row>
    <row r="60" spans="1:12">
      <c r="A60" s="3" t="s">
        <v>43</v>
      </c>
      <c r="B60" s="8">
        <v>65.400000000000006</v>
      </c>
      <c r="C60" s="8">
        <v>260.3</v>
      </c>
      <c r="D60" s="8">
        <v>194.9</v>
      </c>
      <c r="E60" s="186">
        <f t="shared" si="0"/>
        <v>46.582217973231359</v>
      </c>
      <c r="F60" s="247"/>
      <c r="L60" s="9"/>
    </row>
    <row r="61" spans="1:12">
      <c r="A61" s="3" t="s">
        <v>45</v>
      </c>
      <c r="B61" s="8">
        <v>43.6</v>
      </c>
      <c r="C61" s="8">
        <v>243</v>
      </c>
      <c r="D61" s="8">
        <v>199.4</v>
      </c>
      <c r="E61" s="186">
        <f t="shared" si="0"/>
        <v>47.657743785850862</v>
      </c>
      <c r="F61" s="247"/>
      <c r="L61" s="9"/>
    </row>
    <row r="62" spans="1:12">
      <c r="A62" s="3" t="s">
        <v>45</v>
      </c>
      <c r="B62" s="8">
        <v>43.9</v>
      </c>
      <c r="C62" s="8">
        <v>221.9</v>
      </c>
      <c r="D62" s="8">
        <v>178</v>
      </c>
      <c r="E62" s="186">
        <f t="shared" si="0"/>
        <v>42.543021032504775</v>
      </c>
      <c r="F62" s="247"/>
      <c r="L62" s="9"/>
    </row>
    <row r="63" spans="1:12">
      <c r="A63" s="3" t="s">
        <v>89</v>
      </c>
      <c r="B63" s="8">
        <v>113.6</v>
      </c>
      <c r="C63" s="8">
        <v>396.6</v>
      </c>
      <c r="D63" s="8">
        <v>283</v>
      </c>
      <c r="E63" s="186">
        <f t="shared" si="0"/>
        <v>67.638623326959845</v>
      </c>
      <c r="F63" s="247"/>
      <c r="L63" s="9"/>
    </row>
    <row r="64" spans="1:12">
      <c r="A64" s="3" t="s">
        <v>47</v>
      </c>
      <c r="B64" s="8">
        <v>128.4</v>
      </c>
      <c r="C64" s="8">
        <v>504</v>
      </c>
      <c r="D64" s="8">
        <v>375.6</v>
      </c>
      <c r="E64" s="186">
        <f t="shared" si="0"/>
        <v>89.770554493307841</v>
      </c>
      <c r="F64" s="247"/>
      <c r="L64" s="9"/>
    </row>
    <row r="65" spans="1:12">
      <c r="A65" s="3" t="s">
        <v>90</v>
      </c>
      <c r="B65" s="8">
        <v>172.9</v>
      </c>
      <c r="C65" s="8">
        <v>1244</v>
      </c>
      <c r="D65" s="8">
        <v>1071.0999999999999</v>
      </c>
      <c r="E65" s="186">
        <f t="shared" si="0"/>
        <v>255.99904397705541</v>
      </c>
      <c r="F65" s="247"/>
      <c r="L65" s="9"/>
    </row>
    <row r="66" spans="1:12">
      <c r="A66" s="3" t="s">
        <v>91</v>
      </c>
      <c r="B66" s="8">
        <v>37.5</v>
      </c>
      <c r="C66" s="8">
        <v>189.5</v>
      </c>
      <c r="D66" s="8">
        <v>152</v>
      </c>
      <c r="E66" s="186">
        <f t="shared" si="0"/>
        <v>36.328871892925427</v>
      </c>
      <c r="F66" s="247"/>
      <c r="L66" s="9"/>
    </row>
    <row r="67" spans="1:12">
      <c r="A67" s="3" t="s">
        <v>51</v>
      </c>
      <c r="B67" s="8">
        <v>178.7</v>
      </c>
      <c r="C67" s="8">
        <v>729</v>
      </c>
      <c r="D67" s="8">
        <v>550.29999999999995</v>
      </c>
      <c r="E67" s="186">
        <f t="shared" si="0"/>
        <v>131.52485659655829</v>
      </c>
      <c r="F67" s="247"/>
      <c r="L67" s="9"/>
    </row>
    <row r="68" spans="1:12">
      <c r="A68" s="3" t="s">
        <v>92</v>
      </c>
      <c r="B68" s="8">
        <v>170.2</v>
      </c>
      <c r="C68" s="8">
        <v>438</v>
      </c>
      <c r="D68" s="8">
        <v>267.8</v>
      </c>
      <c r="E68" s="186">
        <f t="shared" ref="E68:E123" si="2">D68/4.184</f>
        <v>64.005736137667299</v>
      </c>
      <c r="F68" s="247"/>
      <c r="L68" s="9"/>
    </row>
    <row r="69" spans="1:12">
      <c r="A69" s="3" t="s">
        <v>93</v>
      </c>
      <c r="B69" s="8">
        <v>173.1</v>
      </c>
      <c r="C69" s="8">
        <v>416</v>
      </c>
      <c r="D69" s="8">
        <v>242.9</v>
      </c>
      <c r="E69" s="186">
        <f t="shared" si="2"/>
        <v>58.054493307839387</v>
      </c>
      <c r="F69" s="247"/>
      <c r="L69" s="9"/>
    </row>
    <row r="70" spans="1:12">
      <c r="A70" s="3" t="s">
        <v>94</v>
      </c>
      <c r="B70" s="8">
        <v>122.6</v>
      </c>
      <c r="C70" s="8">
        <v>180</v>
      </c>
      <c r="D70" s="8">
        <v>57.4</v>
      </c>
      <c r="E70" s="186">
        <f t="shared" si="2"/>
        <v>13.718929254302102</v>
      </c>
      <c r="F70" s="247"/>
      <c r="L70" s="9"/>
    </row>
    <row r="71" spans="1:12">
      <c r="A71" s="3" t="s">
        <v>53</v>
      </c>
      <c r="B71" s="8">
        <v>155.80000000000001</v>
      </c>
      <c r="C71" s="8">
        <v>600</v>
      </c>
      <c r="D71" s="8">
        <v>444.2</v>
      </c>
      <c r="E71" s="186">
        <f t="shared" si="2"/>
        <v>106.1663479923518</v>
      </c>
      <c r="F71" s="247"/>
      <c r="L71" s="9"/>
    </row>
    <row r="72" spans="1:12">
      <c r="A72" s="3" t="s">
        <v>55</v>
      </c>
      <c r="B72" s="8">
        <v>159</v>
      </c>
      <c r="C72" s="8">
        <v>654</v>
      </c>
      <c r="D72" s="8">
        <v>495</v>
      </c>
      <c r="E72" s="186">
        <f t="shared" si="2"/>
        <v>118.30783938814531</v>
      </c>
      <c r="F72" s="247"/>
      <c r="L72" s="9"/>
    </row>
    <row r="73" spans="1:12">
      <c r="A73" s="3" t="s">
        <v>95</v>
      </c>
      <c r="B73" s="8">
        <v>67.5</v>
      </c>
      <c r="C73" s="8">
        <v>182</v>
      </c>
      <c r="D73" s="8">
        <v>114.5</v>
      </c>
      <c r="E73" s="186">
        <f t="shared" si="2"/>
        <v>27.366156787762904</v>
      </c>
      <c r="F73" s="247"/>
      <c r="L73" s="9"/>
    </row>
    <row r="74" spans="1:12">
      <c r="A74" s="3" t="s">
        <v>96</v>
      </c>
      <c r="B74" s="8">
        <v>44.1</v>
      </c>
      <c r="C74" s="8">
        <v>461.7</v>
      </c>
      <c r="D74" s="8">
        <v>417.6</v>
      </c>
      <c r="E74" s="186">
        <f t="shared" si="2"/>
        <v>99.808795411089861</v>
      </c>
      <c r="F74" s="247"/>
      <c r="L74" s="9"/>
    </row>
    <row r="75" spans="1:12">
      <c r="A75" s="3" t="s">
        <v>97</v>
      </c>
      <c r="B75" s="8">
        <v>127.6</v>
      </c>
      <c r="C75" s="8">
        <v>538</v>
      </c>
      <c r="D75" s="8">
        <v>410.4</v>
      </c>
      <c r="E75" s="186">
        <f t="shared" si="2"/>
        <v>98.08795411089865</v>
      </c>
      <c r="F75" s="247"/>
      <c r="L75" s="9"/>
    </row>
    <row r="76" spans="1:12">
      <c r="A76" s="3" t="s">
        <v>56</v>
      </c>
      <c r="B76" s="8">
        <v>35.700000000000003</v>
      </c>
      <c r="C76" s="8">
        <v>243.2</v>
      </c>
      <c r="D76" s="8">
        <v>207.5</v>
      </c>
      <c r="E76" s="186">
        <f t="shared" si="2"/>
        <v>49.593690248565963</v>
      </c>
      <c r="F76" s="247"/>
      <c r="L76" s="9"/>
    </row>
    <row r="77" spans="1:12">
      <c r="A77" s="3" t="s">
        <v>58</v>
      </c>
      <c r="B77" s="8">
        <v>43.9</v>
      </c>
      <c r="C77" s="8">
        <v>158.19999999999999</v>
      </c>
      <c r="D77" s="8">
        <v>114.3</v>
      </c>
      <c r="E77" s="186">
        <f t="shared" si="2"/>
        <v>27.318355640535373</v>
      </c>
      <c r="F77" s="247"/>
      <c r="L77" s="9"/>
    </row>
    <row r="78" spans="1:12">
      <c r="A78" s="3" t="s">
        <v>98</v>
      </c>
      <c r="B78" s="8">
        <v>93.1</v>
      </c>
      <c r="C78" s="8">
        <v>298.2</v>
      </c>
      <c r="D78" s="8">
        <v>205.1</v>
      </c>
      <c r="E78" s="186">
        <f t="shared" si="2"/>
        <v>49.020076481835559</v>
      </c>
      <c r="F78" s="247"/>
      <c r="L78" s="9"/>
    </row>
    <row r="79" spans="1:12">
      <c r="A79" s="3" t="s">
        <v>99</v>
      </c>
      <c r="B79" s="8">
        <v>50.1</v>
      </c>
      <c r="C79" s="8">
        <v>155</v>
      </c>
      <c r="D79" s="8">
        <v>104.9</v>
      </c>
      <c r="E79" s="186">
        <f t="shared" si="2"/>
        <v>25.0717017208413</v>
      </c>
      <c r="F79" s="247"/>
      <c r="L79" s="9"/>
    </row>
    <row r="80" spans="1:12">
      <c r="A80" s="3" t="s">
        <v>100</v>
      </c>
      <c r="B80" s="8">
        <v>95.2</v>
      </c>
      <c r="C80" s="8">
        <v>234</v>
      </c>
      <c r="D80" s="8">
        <v>138.80000000000001</v>
      </c>
      <c r="E80" s="186">
        <f t="shared" si="2"/>
        <v>33.173996175908222</v>
      </c>
      <c r="F80" s="247"/>
      <c r="L80" s="9"/>
    </row>
    <row r="81" spans="1:12">
      <c r="A81" s="3" t="s">
        <v>60</v>
      </c>
      <c r="B81" s="8">
        <v>97.5</v>
      </c>
      <c r="C81" s="8">
        <v>470.5</v>
      </c>
      <c r="D81" s="8">
        <v>373</v>
      </c>
      <c r="E81" s="186">
        <f t="shared" si="2"/>
        <v>89.149139579349907</v>
      </c>
      <c r="F81" s="247"/>
      <c r="L81" s="9"/>
    </row>
    <row r="82" spans="1:12">
      <c r="A82" s="3" t="s">
        <v>101</v>
      </c>
      <c r="B82" s="8">
        <v>158.5</v>
      </c>
      <c r="C82" s="8">
        <v>516</v>
      </c>
      <c r="D82" s="8">
        <v>357.5</v>
      </c>
      <c r="E82" s="186">
        <f t="shared" si="2"/>
        <v>85.444550669216056</v>
      </c>
      <c r="F82" s="247"/>
      <c r="L82" s="9"/>
    </row>
    <row r="83" spans="1:12">
      <c r="A83" s="3" t="s">
        <v>102</v>
      </c>
      <c r="B83" s="8">
        <v>118.5</v>
      </c>
      <c r="C83" s="8">
        <v>422</v>
      </c>
      <c r="D83" s="8">
        <v>303.5</v>
      </c>
      <c r="E83" s="186">
        <f t="shared" si="2"/>
        <v>72.538240917782019</v>
      </c>
      <c r="F83" s="247"/>
      <c r="L83" s="9"/>
    </row>
    <row r="84" spans="1:12">
      <c r="A84" s="3" t="s">
        <v>62</v>
      </c>
      <c r="B84" s="8">
        <v>143.1</v>
      </c>
      <c r="C84" s="8">
        <v>635</v>
      </c>
      <c r="D84" s="8">
        <v>491.9</v>
      </c>
      <c r="E84" s="186">
        <f t="shared" si="2"/>
        <v>117.56692160611854</v>
      </c>
      <c r="F84" s="247"/>
      <c r="L84" s="9"/>
    </row>
    <row r="85" spans="1:12">
      <c r="A85" s="3" t="s">
        <v>103</v>
      </c>
      <c r="B85" s="8">
        <v>163.9</v>
      </c>
      <c r="C85" s="8">
        <v>603</v>
      </c>
      <c r="D85" s="8">
        <v>439.1</v>
      </c>
      <c r="E85" s="186">
        <f t="shared" si="2"/>
        <v>104.94741873804972</v>
      </c>
      <c r="F85" s="247"/>
      <c r="L85" s="9"/>
    </row>
    <row r="86" spans="1:12">
      <c r="A86" s="3" t="s">
        <v>104</v>
      </c>
      <c r="B86" s="8">
        <v>90.5</v>
      </c>
      <c r="C86" s="8">
        <v>258</v>
      </c>
      <c r="D86" s="8">
        <v>167.5</v>
      </c>
      <c r="E86" s="186">
        <f t="shared" si="2"/>
        <v>40.03346080305927</v>
      </c>
      <c r="F86" s="247"/>
      <c r="L86" s="9"/>
    </row>
    <row r="87" spans="1:12">
      <c r="A87" s="3" t="s">
        <v>105</v>
      </c>
      <c r="B87" s="8">
        <v>117.9</v>
      </c>
      <c r="C87" s="8">
        <v>318</v>
      </c>
      <c r="D87" s="8">
        <v>200.1</v>
      </c>
      <c r="E87" s="186">
        <f t="shared" si="2"/>
        <v>47.825047801147221</v>
      </c>
      <c r="F87" s="247"/>
      <c r="L87" s="9"/>
    </row>
    <row r="88" spans="1:12">
      <c r="A88" s="3" t="s">
        <v>106</v>
      </c>
      <c r="B88" s="8">
        <v>121.4</v>
      </c>
      <c r="C88" s="8">
        <v>343</v>
      </c>
      <c r="D88" s="8">
        <v>221.6</v>
      </c>
      <c r="E88" s="186">
        <f t="shared" si="2"/>
        <v>52.963671128107073</v>
      </c>
      <c r="F88" s="247"/>
      <c r="L88" s="9"/>
    </row>
    <row r="89" spans="1:12">
      <c r="A89" s="3" t="s">
        <v>107</v>
      </c>
      <c r="B89" s="8">
        <v>126.6</v>
      </c>
      <c r="C89" s="8">
        <v>531</v>
      </c>
      <c r="D89" s="8">
        <v>404.4</v>
      </c>
      <c r="E89" s="186">
        <f t="shared" si="2"/>
        <v>96.653919694072655</v>
      </c>
      <c r="F89" s="247"/>
      <c r="L89" s="9"/>
    </row>
    <row r="90" spans="1:12">
      <c r="A90" s="3" t="s">
        <v>63</v>
      </c>
      <c r="B90" s="8">
        <v>120.2</v>
      </c>
      <c r="C90" s="8">
        <v>572</v>
      </c>
      <c r="D90" s="8">
        <v>451.8</v>
      </c>
      <c r="E90" s="186">
        <f t="shared" si="2"/>
        <v>107.98279158699809</v>
      </c>
      <c r="F90" s="247"/>
      <c r="L90" s="9"/>
    </row>
    <row r="91" spans="1:12">
      <c r="A91" s="3" t="s">
        <v>108</v>
      </c>
      <c r="B91" s="8">
        <v>140.80000000000001</v>
      </c>
      <c r="C91" s="8">
        <v>515</v>
      </c>
      <c r="D91" s="8">
        <v>374.2</v>
      </c>
      <c r="E91" s="186">
        <f t="shared" si="2"/>
        <v>89.435946462715094</v>
      </c>
      <c r="F91" s="247"/>
      <c r="L91" s="9"/>
    </row>
    <row r="92" spans="1:12">
      <c r="A92" s="3" t="s">
        <v>64</v>
      </c>
      <c r="B92" s="8">
        <v>94.9</v>
      </c>
      <c r="C92" s="8">
        <v>330</v>
      </c>
      <c r="D92" s="8">
        <v>235.1</v>
      </c>
      <c r="E92" s="186">
        <f t="shared" si="2"/>
        <v>56.190248565965582</v>
      </c>
      <c r="F92" s="247"/>
      <c r="L92" s="9"/>
    </row>
    <row r="93" spans="1:12">
      <c r="A93" s="3" t="s">
        <v>109</v>
      </c>
      <c r="B93" s="8">
        <v>95.8</v>
      </c>
      <c r="C93" s="8">
        <v>327</v>
      </c>
      <c r="D93" s="8">
        <v>231.2</v>
      </c>
      <c r="E93" s="186">
        <f t="shared" si="2"/>
        <v>55.258126195028673</v>
      </c>
      <c r="F93" s="247"/>
      <c r="L93" s="9"/>
    </row>
    <row r="94" spans="1:12">
      <c r="A94" s="3" t="s">
        <v>65</v>
      </c>
      <c r="B94" s="8">
        <v>152.30000000000001</v>
      </c>
      <c r="C94" s="8">
        <v>606</v>
      </c>
      <c r="D94" s="8">
        <v>453.7</v>
      </c>
      <c r="E94" s="186">
        <f t="shared" si="2"/>
        <v>108.43690248565964</v>
      </c>
      <c r="F94" s="247"/>
      <c r="L94" s="9"/>
    </row>
    <row r="95" spans="1:12">
      <c r="A95" s="3" t="s">
        <v>110</v>
      </c>
      <c r="B95" s="8">
        <v>132.5</v>
      </c>
      <c r="C95" s="8">
        <v>476</v>
      </c>
      <c r="D95" s="8">
        <v>343.5</v>
      </c>
      <c r="E95" s="186">
        <f t="shared" si="2"/>
        <v>82.098470363288712</v>
      </c>
      <c r="F95" s="247"/>
      <c r="L95" s="9"/>
    </row>
    <row r="96" spans="1:12">
      <c r="A96" s="3" t="s">
        <v>111</v>
      </c>
      <c r="B96" s="8">
        <v>88.9</v>
      </c>
      <c r="C96" s="8">
        <v>225.1</v>
      </c>
      <c r="D96" s="8">
        <v>136.19999999999999</v>
      </c>
      <c r="E96" s="186">
        <f t="shared" si="2"/>
        <v>32.55258126195028</v>
      </c>
      <c r="F96" s="247"/>
      <c r="L96" s="9"/>
    </row>
    <row r="97" spans="1:12">
      <c r="A97" s="3" t="s">
        <v>112</v>
      </c>
      <c r="B97" s="8">
        <v>124.5</v>
      </c>
      <c r="C97" s="8">
        <v>384</v>
      </c>
      <c r="D97" s="8">
        <v>259.5</v>
      </c>
      <c r="E97" s="186">
        <f t="shared" si="2"/>
        <v>62.021988527724666</v>
      </c>
      <c r="F97" s="247"/>
      <c r="L97" s="9"/>
    </row>
    <row r="98" spans="1:12">
      <c r="A98" s="3" t="s">
        <v>113</v>
      </c>
      <c r="B98" s="8">
        <v>126.9</v>
      </c>
      <c r="C98" s="8">
        <v>462</v>
      </c>
      <c r="D98" s="8">
        <v>335.1</v>
      </c>
      <c r="E98" s="186">
        <f t="shared" si="2"/>
        <v>80.090822179732314</v>
      </c>
      <c r="F98" s="247"/>
      <c r="L98" s="9"/>
    </row>
    <row r="99" spans="1:12">
      <c r="A99" s="3" t="s">
        <v>69</v>
      </c>
      <c r="B99" s="8">
        <v>132.9</v>
      </c>
      <c r="C99" s="8">
        <v>523.79999999999995</v>
      </c>
      <c r="D99" s="8">
        <v>390.9</v>
      </c>
      <c r="E99" s="186">
        <f t="shared" si="2"/>
        <v>93.427342256214146</v>
      </c>
      <c r="F99" s="247"/>
      <c r="L99" s="9"/>
    </row>
    <row r="100" spans="1:12">
      <c r="A100" s="3" t="s">
        <v>71</v>
      </c>
      <c r="B100" s="8">
        <v>136</v>
      </c>
      <c r="C100" s="8">
        <v>539.79999999999995</v>
      </c>
      <c r="D100" s="8">
        <v>403.8</v>
      </c>
      <c r="E100" s="186">
        <f t="shared" si="2"/>
        <v>96.510516252390062</v>
      </c>
      <c r="F100" s="247"/>
      <c r="L100" s="9"/>
    </row>
    <row r="101" spans="1:12">
      <c r="A101" s="3" t="s">
        <v>114</v>
      </c>
      <c r="B101" s="8">
        <v>127.1</v>
      </c>
      <c r="C101" s="8">
        <v>428.3</v>
      </c>
      <c r="D101" s="8">
        <v>301.2</v>
      </c>
      <c r="E101" s="186">
        <f t="shared" si="2"/>
        <v>71.988527724665389</v>
      </c>
      <c r="F101" s="247"/>
      <c r="L101" s="9"/>
    </row>
    <row r="102" spans="1:12">
      <c r="A102" s="3" t="s">
        <v>115</v>
      </c>
      <c r="B102" s="8">
        <v>138.80000000000001</v>
      </c>
      <c r="C102" s="8">
        <v>432</v>
      </c>
      <c r="D102" s="8">
        <v>293.2</v>
      </c>
      <c r="E102" s="186">
        <f t="shared" si="2"/>
        <v>70.076481835564053</v>
      </c>
      <c r="F102" s="247"/>
      <c r="L102" s="9"/>
    </row>
    <row r="103" spans="1:12">
      <c r="A103" s="3" t="s">
        <v>116</v>
      </c>
      <c r="B103" s="8">
        <v>191.3</v>
      </c>
      <c r="C103" s="8">
        <v>1292</v>
      </c>
      <c r="D103" s="8">
        <v>1100.7</v>
      </c>
      <c r="E103" s="186">
        <f t="shared" si="2"/>
        <v>263.07361376673038</v>
      </c>
      <c r="F103" s="247"/>
      <c r="L103" s="9"/>
    </row>
    <row r="104" spans="1:12">
      <c r="A104" s="3" t="s">
        <v>117</v>
      </c>
      <c r="B104" s="8">
        <v>103.6</v>
      </c>
      <c r="C104" s="8">
        <v>315</v>
      </c>
      <c r="D104" s="8">
        <v>211.4</v>
      </c>
      <c r="E104" s="186">
        <f t="shared" si="2"/>
        <v>50.525812619502865</v>
      </c>
      <c r="F104" s="247"/>
      <c r="L104" s="9"/>
    </row>
    <row r="105" spans="1:12">
      <c r="A105" s="3" t="s">
        <v>118</v>
      </c>
      <c r="B105" s="8">
        <v>98.6</v>
      </c>
      <c r="C105" s="8">
        <v>276</v>
      </c>
      <c r="D105" s="8">
        <v>177.4</v>
      </c>
      <c r="E105" s="186">
        <f t="shared" si="2"/>
        <v>42.399617590822182</v>
      </c>
      <c r="F105" s="247"/>
      <c r="L105" s="9"/>
    </row>
    <row r="106" spans="1:12">
      <c r="A106" s="3" t="s">
        <v>119</v>
      </c>
      <c r="B106" s="8">
        <v>106.2</v>
      </c>
      <c r="C106" s="8">
        <v>424.7</v>
      </c>
      <c r="D106" s="8">
        <v>318.5</v>
      </c>
      <c r="E106" s="186">
        <f t="shared" si="2"/>
        <v>76.123326959847034</v>
      </c>
      <c r="F106" s="247"/>
      <c r="L106" s="9"/>
    </row>
    <row r="107" spans="1:12">
      <c r="A107" s="3" t="s">
        <v>73</v>
      </c>
      <c r="B107" s="8">
        <v>76</v>
      </c>
      <c r="C107" s="8">
        <v>325</v>
      </c>
      <c r="D107" s="8">
        <v>249</v>
      </c>
      <c r="E107" s="186">
        <f t="shared" si="2"/>
        <v>59.512428298279154</v>
      </c>
      <c r="F107" s="247"/>
      <c r="L107" s="9"/>
    </row>
    <row r="108" spans="1:12">
      <c r="A108" s="3" t="s">
        <v>75</v>
      </c>
      <c r="B108" s="8">
        <v>87.1</v>
      </c>
      <c r="C108" s="8">
        <v>352.9</v>
      </c>
      <c r="D108" s="8">
        <v>265.8</v>
      </c>
      <c r="E108" s="186">
        <f t="shared" si="2"/>
        <v>63.527724665391972</v>
      </c>
      <c r="F108" s="247"/>
      <c r="L108" s="9"/>
    </row>
    <row r="109" spans="1:12">
      <c r="A109" s="3" t="s">
        <v>77</v>
      </c>
      <c r="B109" s="8">
        <v>88.7</v>
      </c>
      <c r="C109" s="8">
        <v>361</v>
      </c>
      <c r="D109" s="8">
        <v>272.3</v>
      </c>
      <c r="E109" s="186">
        <f t="shared" si="2"/>
        <v>65.081261950286802</v>
      </c>
      <c r="F109" s="247"/>
      <c r="L109" s="9"/>
    </row>
    <row r="110" spans="1:12">
      <c r="A110" s="3" t="s">
        <v>78</v>
      </c>
      <c r="B110" s="8">
        <v>73.5</v>
      </c>
      <c r="C110" s="8">
        <v>368.3</v>
      </c>
      <c r="D110" s="8">
        <v>294.8</v>
      </c>
      <c r="E110" s="186">
        <f t="shared" si="2"/>
        <v>70.458891013384317</v>
      </c>
      <c r="F110" s="247"/>
      <c r="L110" s="9"/>
    </row>
    <row r="111" spans="1:12">
      <c r="A111" s="3" t="s">
        <v>120</v>
      </c>
      <c r="B111" s="8">
        <v>92.8</v>
      </c>
      <c r="C111" s="8">
        <v>253</v>
      </c>
      <c r="D111" s="8">
        <v>160.19999999999999</v>
      </c>
      <c r="E111" s="186">
        <f t="shared" si="2"/>
        <v>38.288718929254301</v>
      </c>
      <c r="F111" s="247"/>
      <c r="L111" s="9"/>
    </row>
    <row r="112" spans="1:12">
      <c r="A112" s="3" t="s">
        <v>121</v>
      </c>
      <c r="B112" s="8">
        <v>74.900000000000006</v>
      </c>
      <c r="C112" s="8">
        <v>241.3</v>
      </c>
      <c r="D112" s="8">
        <v>166.4</v>
      </c>
      <c r="E112" s="186">
        <f t="shared" si="2"/>
        <v>39.770554493307841</v>
      </c>
      <c r="F112" s="247"/>
      <c r="L112" s="9"/>
    </row>
    <row r="113" spans="1:12">
      <c r="A113" s="3" t="s">
        <v>79</v>
      </c>
      <c r="B113" s="8">
        <v>63.9</v>
      </c>
      <c r="C113" s="8">
        <v>-85.9</v>
      </c>
      <c r="D113" s="8">
        <v>-149.80000000000001</v>
      </c>
      <c r="E113" s="186">
        <f t="shared" si="2"/>
        <v>-35.803059273422562</v>
      </c>
      <c r="F113" s="247"/>
      <c r="L113" s="9"/>
    </row>
    <row r="114" spans="1:12">
      <c r="A114" s="3" t="s">
        <v>122</v>
      </c>
      <c r="B114" s="8">
        <v>60.7</v>
      </c>
      <c r="C114" s="8">
        <v>393.5</v>
      </c>
      <c r="D114" s="8">
        <v>332.8</v>
      </c>
      <c r="E114" s="186">
        <f t="shared" si="2"/>
        <v>79.541108986615683</v>
      </c>
      <c r="F114" s="247"/>
      <c r="L114" s="9"/>
    </row>
    <row r="115" spans="1:12">
      <c r="A115" s="3" t="s">
        <v>123</v>
      </c>
      <c r="B115" s="8">
        <v>219.2</v>
      </c>
      <c r="C115" s="8">
        <v>763</v>
      </c>
      <c r="D115" s="8">
        <v>543.79999999999995</v>
      </c>
      <c r="E115" s="186">
        <f t="shared" si="2"/>
        <v>129.97131931166345</v>
      </c>
      <c r="F115" s="247"/>
      <c r="L115" s="9"/>
    </row>
    <row r="116" spans="1:12">
      <c r="A116" s="3" t="s">
        <v>124</v>
      </c>
      <c r="B116" s="8">
        <v>78.099999999999994</v>
      </c>
      <c r="C116" s="8">
        <v>305.7</v>
      </c>
      <c r="D116" s="8">
        <v>227.6</v>
      </c>
      <c r="E116" s="186">
        <f t="shared" si="2"/>
        <v>54.397705544933075</v>
      </c>
      <c r="F116" s="247"/>
      <c r="L116" s="9"/>
    </row>
    <row r="117" spans="1:12">
      <c r="A117" s="3" t="s">
        <v>125</v>
      </c>
      <c r="B117" s="8">
        <v>81.099999999999994</v>
      </c>
      <c r="C117" s="8">
        <v>333.5</v>
      </c>
      <c r="D117" s="8">
        <v>252.4</v>
      </c>
      <c r="E117" s="186">
        <f t="shared" si="2"/>
        <v>60.325047801147228</v>
      </c>
      <c r="F117" s="247"/>
      <c r="L117" s="9"/>
    </row>
    <row r="118" spans="1:12">
      <c r="A118" s="3" t="s">
        <v>126</v>
      </c>
      <c r="B118" s="8">
        <v>133.6</v>
      </c>
      <c r="C118" s="8">
        <v>419.6</v>
      </c>
      <c r="D118" s="8">
        <v>286</v>
      </c>
      <c r="E118" s="186">
        <f t="shared" si="2"/>
        <v>68.355640535372842</v>
      </c>
      <c r="F118" s="247"/>
      <c r="L118" s="9"/>
    </row>
    <row r="119" spans="1:12">
      <c r="A119" s="3" t="s">
        <v>127</v>
      </c>
      <c r="B119" s="8">
        <v>61.1</v>
      </c>
      <c r="C119" s="8">
        <v>440.8</v>
      </c>
      <c r="D119" s="8">
        <v>379.7</v>
      </c>
      <c r="E119" s="186">
        <f t="shared" si="2"/>
        <v>90.750478011472268</v>
      </c>
      <c r="F119" s="247"/>
      <c r="L119" s="9"/>
    </row>
    <row r="120" spans="1:12">
      <c r="A120" s="3" t="s">
        <v>128</v>
      </c>
      <c r="B120" s="8">
        <v>84.2</v>
      </c>
      <c r="C120" s="8">
        <v>294.60000000000002</v>
      </c>
      <c r="D120" s="8">
        <v>210.4</v>
      </c>
      <c r="E120" s="186">
        <f t="shared" si="2"/>
        <v>50.286806883365202</v>
      </c>
      <c r="F120" s="247"/>
      <c r="L120" s="9"/>
    </row>
    <row r="121" spans="1:12">
      <c r="A121" s="3" t="s">
        <v>129</v>
      </c>
      <c r="B121" s="8">
        <v>107.1</v>
      </c>
      <c r="C121" s="8">
        <v>373.2</v>
      </c>
      <c r="D121" s="8">
        <v>266.10000000000002</v>
      </c>
      <c r="E121" s="186">
        <f t="shared" si="2"/>
        <v>63.599426386233276</v>
      </c>
      <c r="F121" s="247"/>
      <c r="L121" s="9"/>
    </row>
    <row r="122" spans="1:12">
      <c r="A122" s="3" t="s">
        <v>80</v>
      </c>
      <c r="B122" s="8">
        <v>103.6</v>
      </c>
      <c r="C122" s="8">
        <v>430</v>
      </c>
      <c r="D122" s="8">
        <v>326.39999999999998</v>
      </c>
      <c r="E122" s="186">
        <f t="shared" si="2"/>
        <v>78.011472275334597</v>
      </c>
      <c r="F122" s="247"/>
      <c r="L122" s="9"/>
    </row>
    <row r="123" spans="1:12">
      <c r="A123" s="3" t="s">
        <v>130</v>
      </c>
      <c r="B123" s="8">
        <v>91.8</v>
      </c>
      <c r="C123" s="8">
        <v>397</v>
      </c>
      <c r="D123" s="8">
        <v>305.2</v>
      </c>
      <c r="E123" s="186">
        <f t="shared" si="2"/>
        <v>72.944550669216056</v>
      </c>
      <c r="F123" s="247"/>
      <c r="L123" s="9"/>
    </row>
    <row r="124" spans="1:12">
      <c r="E124" s="8"/>
      <c r="F124" s="247"/>
      <c r="L124" s="9"/>
    </row>
    <row r="125" spans="1:12">
      <c r="E125" s="8"/>
      <c r="F125" s="247"/>
      <c r="L125" s="9"/>
    </row>
  </sheetData>
  <mergeCells count="3">
    <mergeCell ref="F3:F125"/>
    <mergeCell ref="A1:E1"/>
    <mergeCell ref="G1:K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13"/>
  <sheetViews>
    <sheetView zoomScale="88" zoomScaleNormal="65" workbookViewId="0">
      <selection activeCell="A2" sqref="A2:E111"/>
    </sheetView>
  </sheetViews>
  <sheetFormatPr baseColWidth="10" defaultColWidth="8.83203125" defaultRowHeight="16"/>
  <cols>
    <col min="1" max="1" width="23"/>
    <col min="2" max="2" width="15.6640625" style="13"/>
    <col min="3" max="4" width="15.6640625"/>
    <col min="5" max="5" width="15.6640625" style="13"/>
    <col min="6" max="6" width="6.83203125" style="101"/>
    <col min="7" max="7" width="15.33203125"/>
    <col min="8" max="13" width="9.6640625" style="101"/>
    <col min="14" max="14" width="24.1640625"/>
    <col min="15" max="15" width="36.83203125"/>
    <col min="16" max="18" width="10.6640625" style="102"/>
    <col min="19" max="1025" width="10.6640625"/>
  </cols>
  <sheetData>
    <row r="1" spans="1:16" ht="17">
      <c r="A1" s="30" t="s">
        <v>131</v>
      </c>
      <c r="B1" s="103" t="s">
        <v>149</v>
      </c>
      <c r="C1" s="30" t="s">
        <v>557</v>
      </c>
      <c r="D1" s="104" t="s">
        <v>151</v>
      </c>
      <c r="E1" s="103" t="s">
        <v>152</v>
      </c>
      <c r="F1" s="105"/>
      <c r="G1" s="30" t="s">
        <v>746</v>
      </c>
      <c r="H1" s="105"/>
      <c r="I1" s="105"/>
      <c r="J1" s="105"/>
      <c r="K1" s="103"/>
      <c r="L1" s="105"/>
      <c r="M1" s="105"/>
    </row>
    <row r="2" spans="1:16" ht="17">
      <c r="A2" t="s">
        <v>7</v>
      </c>
      <c r="B2" s="16">
        <v>-6.34</v>
      </c>
      <c r="C2" s="60">
        <v>-16.589292543020999</v>
      </c>
      <c r="D2" s="14">
        <f t="shared" ref="D2:D33" si="0">B2-C2</f>
        <v>10.249292543020999</v>
      </c>
      <c r="E2" s="106">
        <v>96.845124282982795</v>
      </c>
      <c r="F2" s="273"/>
      <c r="G2" s="32" t="s">
        <v>747</v>
      </c>
      <c r="H2" s="107"/>
      <c r="I2" s="107"/>
      <c r="J2" s="107"/>
      <c r="K2" s="108"/>
      <c r="L2" s="107"/>
      <c r="M2" s="102"/>
    </row>
    <row r="3" spans="1:16" ht="17">
      <c r="A3" t="s">
        <v>9</v>
      </c>
      <c r="B3" s="16">
        <v>-4.84</v>
      </c>
      <c r="C3" s="60">
        <v>-13.582600382409201</v>
      </c>
      <c r="D3" s="14">
        <f t="shared" si="0"/>
        <v>8.7426003824092007</v>
      </c>
      <c r="E3" s="106">
        <v>57.839388145315503</v>
      </c>
      <c r="F3" s="273"/>
      <c r="G3" s="109" t="s">
        <v>748</v>
      </c>
      <c r="H3" s="107"/>
      <c r="I3" s="107"/>
      <c r="J3" s="107"/>
      <c r="K3" s="108"/>
      <c r="L3" s="107"/>
      <c r="M3" s="102"/>
      <c r="P3" s="110"/>
    </row>
    <row r="4" spans="1:16" ht="17">
      <c r="A4" t="s">
        <v>11</v>
      </c>
      <c r="B4" s="16">
        <v>-9.3000000000000007</v>
      </c>
      <c r="C4" s="60">
        <v>-16.680114722753299</v>
      </c>
      <c r="D4" s="14">
        <f t="shared" si="0"/>
        <v>7.3801147227532979</v>
      </c>
      <c r="E4" s="106">
        <v>27.2227533460803</v>
      </c>
      <c r="F4" s="273"/>
      <c r="G4" s="111" t="s">
        <v>749</v>
      </c>
      <c r="H4" s="107"/>
      <c r="I4" s="107"/>
      <c r="J4" s="107"/>
      <c r="K4" s="108"/>
      <c r="L4" s="107"/>
      <c r="M4" s="102"/>
      <c r="P4" s="110"/>
    </row>
    <row r="5" spans="1:16" ht="17">
      <c r="A5" t="s">
        <v>15</v>
      </c>
      <c r="B5" s="16">
        <v>-5.0599999999999996</v>
      </c>
      <c r="C5" s="60">
        <v>-10.8651051625239</v>
      </c>
      <c r="D5" s="14">
        <f t="shared" si="0"/>
        <v>5.8051051625239003</v>
      </c>
      <c r="E5" s="106">
        <v>30.5449330783939</v>
      </c>
      <c r="F5" s="273"/>
      <c r="G5" s="112" t="s">
        <v>750</v>
      </c>
      <c r="H5" s="107"/>
      <c r="I5" s="107"/>
      <c r="J5" s="107"/>
      <c r="K5" s="108"/>
      <c r="L5" s="107"/>
      <c r="M5" s="102"/>
      <c r="P5" s="110"/>
    </row>
    <row r="6" spans="1:16" ht="17">
      <c r="A6" t="s">
        <v>17</v>
      </c>
      <c r="B6" s="16">
        <v>-6.25</v>
      </c>
      <c r="C6" s="60">
        <v>-17.000382409177799</v>
      </c>
      <c r="D6" s="14">
        <f t="shared" si="0"/>
        <v>10.750382409177799</v>
      </c>
      <c r="E6" s="106">
        <v>92.901529636711302</v>
      </c>
      <c r="F6" s="273"/>
      <c r="G6" s="44" t="s">
        <v>751</v>
      </c>
      <c r="H6" s="107"/>
      <c r="I6" s="107"/>
      <c r="J6" s="107"/>
      <c r="K6" s="108"/>
      <c r="L6" s="107"/>
      <c r="M6" s="102"/>
      <c r="P6" s="110"/>
    </row>
    <row r="7" spans="1:16" ht="17">
      <c r="A7" t="s">
        <v>19</v>
      </c>
      <c r="B7" s="16">
        <v>-6.69</v>
      </c>
      <c r="C7" s="60">
        <v>-15.2604206500956</v>
      </c>
      <c r="D7" s="14">
        <f t="shared" si="0"/>
        <v>8.5704206500955991</v>
      </c>
      <c r="E7" s="106">
        <v>62.762906309751401</v>
      </c>
      <c r="F7" s="273"/>
      <c r="G7" s="45" t="s">
        <v>752</v>
      </c>
      <c r="H7" s="107"/>
      <c r="I7" s="107"/>
      <c r="J7" s="107"/>
      <c r="K7" s="108"/>
      <c r="L7" s="107"/>
      <c r="M7" s="102"/>
      <c r="P7" s="110"/>
    </row>
    <row r="8" spans="1:16" ht="17">
      <c r="A8" t="s">
        <v>21</v>
      </c>
      <c r="B8" s="16">
        <v>-6.76</v>
      </c>
      <c r="C8" s="60">
        <v>-13.845506692160599</v>
      </c>
      <c r="D8" s="14">
        <f t="shared" si="0"/>
        <v>7.0855066921605996</v>
      </c>
      <c r="E8" s="106">
        <v>44.622370936902499</v>
      </c>
      <c r="F8" s="273"/>
      <c r="G8" s="113" t="s">
        <v>753</v>
      </c>
      <c r="H8" s="107"/>
      <c r="I8" s="107"/>
      <c r="J8" s="107"/>
      <c r="K8" s="108"/>
      <c r="L8" s="107"/>
      <c r="M8" s="102"/>
      <c r="P8" s="110"/>
    </row>
    <row r="9" spans="1:16" ht="17">
      <c r="A9" t="s">
        <v>8</v>
      </c>
      <c r="B9" s="16">
        <v>-4.43</v>
      </c>
      <c r="C9" s="15">
        <v>-15.771892925430199</v>
      </c>
      <c r="D9" s="14">
        <f t="shared" si="0"/>
        <v>11.3418929254302</v>
      </c>
      <c r="E9" s="114">
        <v>96.797323135755207</v>
      </c>
      <c r="F9" s="273"/>
      <c r="H9" s="107"/>
      <c r="I9" s="107"/>
      <c r="J9" s="107"/>
      <c r="K9" s="108"/>
      <c r="L9" s="107"/>
      <c r="M9" s="102"/>
    </row>
    <row r="10" spans="1:16" ht="17">
      <c r="A10" t="s">
        <v>10</v>
      </c>
      <c r="B10" s="16">
        <v>-4.5</v>
      </c>
      <c r="C10" s="15">
        <v>-13.788145315487601</v>
      </c>
      <c r="D10" s="14">
        <f t="shared" si="0"/>
        <v>9.2881453154876006</v>
      </c>
      <c r="E10" s="114">
        <v>78.871892925430203</v>
      </c>
      <c r="F10" s="273"/>
      <c r="H10" s="107"/>
      <c r="I10" s="107"/>
      <c r="J10" s="107"/>
      <c r="K10" s="108"/>
      <c r="L10" s="107"/>
      <c r="M10" s="102"/>
    </row>
    <row r="11" spans="1:16" ht="17">
      <c r="A11" t="s">
        <v>12</v>
      </c>
      <c r="B11" s="16">
        <v>-4.47</v>
      </c>
      <c r="C11" s="15">
        <v>-14.720267686424499</v>
      </c>
      <c r="D11" s="14">
        <f t="shared" si="0"/>
        <v>10.2502676864245</v>
      </c>
      <c r="E11" s="114">
        <v>84.369024856596496</v>
      </c>
      <c r="F11" s="273"/>
      <c r="H11" s="107"/>
      <c r="I11" s="107"/>
      <c r="J11" s="107"/>
      <c r="K11" s="108"/>
      <c r="L11" s="107"/>
      <c r="M11" s="102"/>
    </row>
    <row r="12" spans="1:16" ht="17">
      <c r="A12" t="s">
        <v>14</v>
      </c>
      <c r="B12" s="16">
        <v>2.3199999999999998</v>
      </c>
      <c r="C12" s="15">
        <v>-5.1839388145315501</v>
      </c>
      <c r="D12" s="14">
        <f t="shared" si="0"/>
        <v>7.5039388145315495</v>
      </c>
      <c r="E12" s="114">
        <v>88.432122370936895</v>
      </c>
      <c r="F12" s="273"/>
      <c r="H12" s="107"/>
      <c r="I12" s="107"/>
      <c r="J12" s="107"/>
      <c r="K12" s="108"/>
      <c r="L12" s="107"/>
      <c r="M12" s="102"/>
    </row>
    <row r="13" spans="1:16" ht="17">
      <c r="A13" t="s">
        <v>29</v>
      </c>
      <c r="B13" s="16">
        <v>-4.63</v>
      </c>
      <c r="C13" s="57">
        <v>-12.449713193116599</v>
      </c>
      <c r="D13" s="14">
        <f t="shared" si="0"/>
        <v>7.8197131931165993</v>
      </c>
      <c r="E13" s="106">
        <v>64.531548757170199</v>
      </c>
      <c r="F13" s="273"/>
      <c r="H13" s="107"/>
      <c r="I13" s="107"/>
      <c r="J13" s="107"/>
      <c r="K13" s="108"/>
      <c r="L13" s="107"/>
      <c r="M13" s="102"/>
    </row>
    <row r="14" spans="1:16" ht="17">
      <c r="A14" t="s">
        <v>31</v>
      </c>
      <c r="B14" s="16">
        <v>-6.4</v>
      </c>
      <c r="C14" s="60">
        <v>-16.118451242829799</v>
      </c>
      <c r="D14" s="14">
        <f t="shared" si="0"/>
        <v>9.7184512428297989</v>
      </c>
      <c r="E14" s="106">
        <v>78.154875717017205</v>
      </c>
      <c r="F14" s="273"/>
      <c r="H14" s="107"/>
      <c r="I14" s="107"/>
      <c r="J14" s="107"/>
      <c r="K14" s="108"/>
      <c r="L14" s="107"/>
      <c r="M14" s="102"/>
    </row>
    <row r="15" spans="1:16" ht="17">
      <c r="A15" t="s">
        <v>16</v>
      </c>
      <c r="B15" s="16">
        <v>2.5099999999999998</v>
      </c>
      <c r="C15" s="15">
        <v>-5.3990439770554497</v>
      </c>
      <c r="D15" s="14">
        <f t="shared" si="0"/>
        <v>7.9090439770554495</v>
      </c>
      <c r="E15" s="114">
        <v>117.112810707457</v>
      </c>
      <c r="F15" s="273"/>
      <c r="H15" s="107"/>
      <c r="I15" s="107"/>
      <c r="J15" s="107"/>
      <c r="K15" s="108"/>
      <c r="L15" s="107"/>
      <c r="M15" s="102"/>
    </row>
    <row r="16" spans="1:16" ht="17">
      <c r="A16" t="s">
        <v>34</v>
      </c>
      <c r="B16" s="16">
        <v>-2.74</v>
      </c>
      <c r="C16" s="60">
        <v>-12.067304015296401</v>
      </c>
      <c r="D16" s="14">
        <f t="shared" si="0"/>
        <v>9.3273040152964004</v>
      </c>
      <c r="E16" s="106">
        <v>58.102294455066897</v>
      </c>
      <c r="F16" s="273"/>
      <c r="H16" s="107"/>
      <c r="I16" s="107"/>
      <c r="J16" s="107"/>
      <c r="K16" s="108"/>
      <c r="L16" s="107"/>
      <c r="M16" s="102"/>
    </row>
    <row r="17" spans="1:13" ht="17">
      <c r="A17" t="s">
        <v>36</v>
      </c>
      <c r="B17" s="16">
        <v>-4.59</v>
      </c>
      <c r="C17" s="57">
        <v>-14.2111854684512</v>
      </c>
      <c r="D17" s="14">
        <f t="shared" si="0"/>
        <v>9.6211854684512002</v>
      </c>
      <c r="E17" s="106">
        <v>75.549713193116602</v>
      </c>
      <c r="F17" s="273"/>
      <c r="H17" s="107"/>
      <c r="I17" s="107"/>
      <c r="J17" s="107"/>
      <c r="K17" s="108"/>
      <c r="L17" s="107"/>
      <c r="M17" s="102"/>
    </row>
    <row r="18" spans="1:13" ht="17">
      <c r="A18" t="s">
        <v>38</v>
      </c>
      <c r="B18" s="16">
        <v>-4.7699999999999996</v>
      </c>
      <c r="C18" s="57">
        <v>-12.669598470363299</v>
      </c>
      <c r="D18" s="14">
        <f t="shared" si="0"/>
        <v>7.8995984703632995</v>
      </c>
      <c r="E18" s="106">
        <v>67.065009560229399</v>
      </c>
      <c r="F18" s="273"/>
      <c r="H18" s="107"/>
      <c r="I18" s="107"/>
      <c r="J18" s="107"/>
      <c r="K18" s="108"/>
      <c r="L18" s="107"/>
      <c r="M18" s="102"/>
    </row>
    <row r="19" spans="1:13" ht="17">
      <c r="A19" t="s">
        <v>38</v>
      </c>
      <c r="B19" s="16">
        <v>-4.7699999999999996</v>
      </c>
      <c r="C19" s="57">
        <v>-11.880879541109</v>
      </c>
      <c r="D19" s="14">
        <f t="shared" si="0"/>
        <v>7.110879541109</v>
      </c>
      <c r="E19" s="106">
        <v>67.065009560229399</v>
      </c>
      <c r="F19" s="273"/>
      <c r="H19" s="107"/>
      <c r="I19" s="107"/>
      <c r="J19" s="107"/>
      <c r="K19" s="108"/>
      <c r="L19" s="107"/>
      <c r="M19" s="102"/>
    </row>
    <row r="20" spans="1:13" ht="17">
      <c r="A20" t="s">
        <v>40</v>
      </c>
      <c r="B20" s="16">
        <v>-9.6199999999999992</v>
      </c>
      <c r="C20" s="60">
        <v>-15.575908221797301</v>
      </c>
      <c r="D20" s="14">
        <f t="shared" si="0"/>
        <v>5.9559082217973014</v>
      </c>
      <c r="E20" s="106">
        <v>59.536328871892898</v>
      </c>
      <c r="F20" s="273"/>
      <c r="H20" s="107"/>
      <c r="I20" s="107"/>
      <c r="J20" s="107"/>
      <c r="K20" s="108"/>
      <c r="L20" s="107"/>
      <c r="M20" s="102"/>
    </row>
    <row r="21" spans="1:13" ht="17">
      <c r="A21" t="s">
        <v>42</v>
      </c>
      <c r="B21" s="16">
        <v>-3.05</v>
      </c>
      <c r="C21" s="57">
        <v>-10.824474187380501</v>
      </c>
      <c r="D21" s="14">
        <f t="shared" si="0"/>
        <v>7.774474187380501</v>
      </c>
      <c r="E21" s="106">
        <v>66.921606118546805</v>
      </c>
      <c r="F21" s="273"/>
      <c r="H21" s="107"/>
      <c r="I21" s="107"/>
      <c r="J21" s="107"/>
      <c r="K21" s="108"/>
      <c r="L21" s="107"/>
      <c r="M21" s="102"/>
    </row>
    <row r="22" spans="1:13" ht="17">
      <c r="A22" t="s">
        <v>44</v>
      </c>
      <c r="B22" s="16">
        <v>-4.93</v>
      </c>
      <c r="C22" s="57">
        <v>-12.7102294455067</v>
      </c>
      <c r="D22" s="14">
        <f t="shared" si="0"/>
        <v>7.7802294455067003</v>
      </c>
      <c r="E22" s="106">
        <v>66.132887189292504</v>
      </c>
      <c r="F22" s="273"/>
      <c r="H22" s="107"/>
      <c r="I22" s="107"/>
      <c r="J22" s="107"/>
      <c r="K22" s="108"/>
      <c r="L22" s="107"/>
      <c r="M22" s="102"/>
    </row>
    <row r="23" spans="1:13" ht="17">
      <c r="A23" t="s">
        <v>46</v>
      </c>
      <c r="B23" s="16">
        <v>-10.64</v>
      </c>
      <c r="C23" s="60">
        <v>-15.8005736137667</v>
      </c>
      <c r="D23" s="14">
        <f t="shared" si="0"/>
        <v>5.1605736137666991</v>
      </c>
      <c r="E23" s="106">
        <v>55.736137667304</v>
      </c>
      <c r="F23" s="273"/>
      <c r="H23" s="107"/>
      <c r="I23" s="107"/>
      <c r="J23" s="107"/>
      <c r="K23" s="108"/>
      <c r="L23" s="107"/>
      <c r="M23" s="102"/>
    </row>
    <row r="24" spans="1:13" ht="17">
      <c r="A24" t="s">
        <v>48</v>
      </c>
      <c r="B24" s="16">
        <v>-3.15</v>
      </c>
      <c r="C24" s="60">
        <v>-11.2594646271511</v>
      </c>
      <c r="D24" s="14">
        <f t="shared" si="0"/>
        <v>8.1094646271510999</v>
      </c>
      <c r="E24" s="106">
        <v>93.092734225621399</v>
      </c>
      <c r="F24" s="273"/>
      <c r="H24" s="107"/>
      <c r="I24" s="107"/>
      <c r="J24" s="107"/>
      <c r="K24" s="108"/>
      <c r="L24" s="107"/>
      <c r="M24" s="102"/>
    </row>
    <row r="25" spans="1:13" ht="17">
      <c r="A25" t="s">
        <v>52</v>
      </c>
      <c r="B25" s="16">
        <v>-6.69</v>
      </c>
      <c r="C25" s="57">
        <v>-12.0195028680688</v>
      </c>
      <c r="D25" s="14">
        <f t="shared" si="0"/>
        <v>5.3295028680687997</v>
      </c>
      <c r="E25" s="106">
        <v>23.542065009560201</v>
      </c>
      <c r="F25" s="273"/>
      <c r="H25" s="107"/>
      <c r="I25" s="107"/>
      <c r="J25" s="107"/>
      <c r="K25" s="108"/>
      <c r="L25" s="107"/>
      <c r="M25" s="102"/>
    </row>
    <row r="26" spans="1:13" ht="17">
      <c r="A26" t="s">
        <v>54</v>
      </c>
      <c r="B26" s="16">
        <v>-3.95</v>
      </c>
      <c r="C26" s="60">
        <v>-13.4009560229446</v>
      </c>
      <c r="D26" s="14">
        <f t="shared" si="0"/>
        <v>9.4509560229445988</v>
      </c>
      <c r="E26" s="106">
        <v>47.968451242829801</v>
      </c>
      <c r="F26" s="273"/>
      <c r="H26" s="107"/>
      <c r="I26" s="107"/>
      <c r="J26" s="107"/>
      <c r="K26" s="108"/>
      <c r="L26" s="107"/>
      <c r="M26" s="102"/>
    </row>
    <row r="27" spans="1:13" ht="17">
      <c r="A27" t="s">
        <v>18</v>
      </c>
      <c r="B27" s="16">
        <v>-0.86</v>
      </c>
      <c r="C27" s="15">
        <v>-6.9764818355640497</v>
      </c>
      <c r="D27" s="14">
        <f t="shared" si="0"/>
        <v>6.1164818355640493</v>
      </c>
      <c r="E27" s="114">
        <v>69.311663479923496</v>
      </c>
      <c r="F27" s="273"/>
      <c r="H27" s="107"/>
      <c r="I27" s="107"/>
      <c r="J27" s="107"/>
      <c r="K27" s="108"/>
      <c r="L27" s="107"/>
      <c r="M27" s="102"/>
    </row>
    <row r="28" spans="1:13" ht="17">
      <c r="A28" t="s">
        <v>57</v>
      </c>
      <c r="B28" s="16">
        <v>-0.82</v>
      </c>
      <c r="C28" s="60">
        <v>-5.5018164435946497</v>
      </c>
      <c r="D28" s="14">
        <f t="shared" si="0"/>
        <v>4.6818164435946494</v>
      </c>
      <c r="E28" s="106">
        <v>47.992351816443602</v>
      </c>
      <c r="F28" s="273"/>
      <c r="H28" s="107"/>
      <c r="I28" s="107"/>
      <c r="J28" s="107"/>
      <c r="K28" s="108"/>
      <c r="L28" s="107"/>
      <c r="M28" s="102"/>
    </row>
    <row r="29" spans="1:13" ht="17">
      <c r="A29" t="s">
        <v>20</v>
      </c>
      <c r="B29" s="16">
        <v>1.38</v>
      </c>
      <c r="C29" s="15">
        <v>-5.3512428298279202</v>
      </c>
      <c r="D29" s="14">
        <f t="shared" si="0"/>
        <v>6.7312428298279201</v>
      </c>
      <c r="E29" s="114">
        <v>93.212237093690305</v>
      </c>
      <c r="F29" s="273"/>
      <c r="H29" s="107"/>
      <c r="I29" s="107"/>
      <c r="J29" s="107"/>
      <c r="K29" s="108"/>
      <c r="L29" s="107"/>
      <c r="M29" s="102"/>
    </row>
    <row r="30" spans="1:13" ht="17">
      <c r="A30" t="s">
        <v>61</v>
      </c>
      <c r="B30" s="16">
        <v>0.61</v>
      </c>
      <c r="C30" s="15">
        <v>-5.8531548757170198</v>
      </c>
      <c r="D30" s="14">
        <f t="shared" si="0"/>
        <v>6.4631548757170201</v>
      </c>
      <c r="E30" s="106">
        <v>138.79063097514299</v>
      </c>
      <c r="F30" s="273"/>
      <c r="H30" s="107"/>
      <c r="I30" s="107"/>
      <c r="J30" s="107"/>
      <c r="K30" s="108"/>
      <c r="L30" s="107"/>
      <c r="M30" s="102"/>
    </row>
    <row r="31" spans="1:13" ht="17">
      <c r="A31" t="s">
        <v>22</v>
      </c>
      <c r="B31" s="16">
        <v>-4.72</v>
      </c>
      <c r="C31" s="15">
        <v>-14.1514340344168</v>
      </c>
      <c r="D31" s="14">
        <f t="shared" si="0"/>
        <v>9.4314340344167995</v>
      </c>
      <c r="E31" s="114">
        <v>80.066921606118498</v>
      </c>
      <c r="F31" s="273"/>
      <c r="H31" s="107"/>
      <c r="I31" s="107"/>
      <c r="J31" s="107"/>
      <c r="K31" s="108"/>
      <c r="L31" s="107"/>
      <c r="M31" s="102"/>
    </row>
    <row r="32" spans="1:13" ht="17">
      <c r="A32" t="s">
        <v>23</v>
      </c>
      <c r="B32" s="16">
        <v>-4.62</v>
      </c>
      <c r="C32" s="15">
        <v>-14.4095602294455</v>
      </c>
      <c r="D32" s="14">
        <f t="shared" si="0"/>
        <v>9.7895602294454989</v>
      </c>
      <c r="E32" s="114">
        <v>81.261950286806893</v>
      </c>
      <c r="F32" s="273"/>
      <c r="H32" s="107"/>
      <c r="I32" s="107"/>
      <c r="J32" s="107"/>
      <c r="K32" s="108"/>
      <c r="L32" s="107"/>
      <c r="M32" s="102"/>
    </row>
    <row r="33" spans="1:13" ht="17">
      <c r="A33" t="s">
        <v>66</v>
      </c>
      <c r="B33" s="16">
        <v>-6.35</v>
      </c>
      <c r="C33" s="57">
        <v>-13.6208413001912</v>
      </c>
      <c r="D33" s="14">
        <f t="shared" si="0"/>
        <v>7.2708413001912007</v>
      </c>
      <c r="E33" s="106">
        <v>52.868068833652003</v>
      </c>
      <c r="F33" s="273"/>
      <c r="H33" s="107"/>
      <c r="I33" s="107"/>
      <c r="J33" s="107"/>
      <c r="K33" s="108"/>
      <c r="L33" s="107"/>
      <c r="M33" s="102"/>
    </row>
    <row r="34" spans="1:13" ht="17">
      <c r="A34" t="s">
        <v>68</v>
      </c>
      <c r="B34" s="16">
        <v>-3.71</v>
      </c>
      <c r="C34" s="60">
        <v>-10.324952198852801</v>
      </c>
      <c r="D34" s="14">
        <f t="shared" ref="D34:D65" si="1">B34-C34</f>
        <v>6.6149521988528006</v>
      </c>
      <c r="E34" s="106">
        <v>55.8556405353728</v>
      </c>
      <c r="F34" s="273"/>
      <c r="H34" s="107"/>
      <c r="I34" s="107"/>
      <c r="J34" s="107"/>
      <c r="K34" s="108"/>
      <c r="L34" s="107"/>
      <c r="M34" s="102"/>
    </row>
    <row r="35" spans="1:13" ht="17">
      <c r="A35" t="s">
        <v>70</v>
      </c>
      <c r="B35" s="16">
        <v>-0.5</v>
      </c>
      <c r="C35" s="60">
        <v>-7.4282026768642497</v>
      </c>
      <c r="D35" s="14">
        <f t="shared" si="1"/>
        <v>6.9282026768642497</v>
      </c>
      <c r="E35" s="106">
        <v>83.604206500955996</v>
      </c>
      <c r="F35" s="273"/>
      <c r="H35" s="107"/>
      <c r="I35" s="107"/>
      <c r="J35" s="107"/>
      <c r="K35" s="108"/>
      <c r="L35" s="107"/>
      <c r="M35" s="102"/>
    </row>
    <row r="36" spans="1:13" ht="17">
      <c r="A36" t="s">
        <v>72</v>
      </c>
      <c r="B36" s="16">
        <v>-0.59</v>
      </c>
      <c r="C36" s="60">
        <v>-5.7360420650095598</v>
      </c>
      <c r="D36" s="14">
        <f t="shared" si="1"/>
        <v>5.14604206500956</v>
      </c>
      <c r="E36" s="106">
        <v>30.903441682600398</v>
      </c>
      <c r="F36" s="273"/>
      <c r="H36" s="107"/>
      <c r="I36" s="107"/>
      <c r="J36" s="107"/>
      <c r="K36" s="108"/>
      <c r="L36" s="107"/>
      <c r="M36" s="102"/>
    </row>
    <row r="37" spans="1:13" ht="17">
      <c r="A37" t="s">
        <v>74</v>
      </c>
      <c r="B37" s="16">
        <v>-0.77</v>
      </c>
      <c r="C37" s="60">
        <v>-4.5864244741873801</v>
      </c>
      <c r="D37" s="14">
        <f t="shared" si="1"/>
        <v>3.8164244741873801</v>
      </c>
      <c r="E37" s="106">
        <v>36.8546845124283</v>
      </c>
      <c r="F37" s="273"/>
      <c r="H37" s="107"/>
      <c r="I37" s="107"/>
      <c r="J37" s="107"/>
      <c r="K37" s="108"/>
      <c r="L37" s="107"/>
      <c r="M37" s="102"/>
    </row>
    <row r="38" spans="1:13" ht="17">
      <c r="A38" t="s">
        <v>76</v>
      </c>
      <c r="B38" s="16">
        <v>-0.55000000000000004</v>
      </c>
      <c r="C38" s="60">
        <v>-4.9329827915870004</v>
      </c>
      <c r="D38" s="14">
        <f t="shared" si="1"/>
        <v>4.3829827915870005</v>
      </c>
      <c r="E38" s="106">
        <v>44.048757170172102</v>
      </c>
      <c r="F38" s="273"/>
      <c r="H38" s="107"/>
      <c r="I38" s="107"/>
      <c r="J38" s="107"/>
      <c r="K38" s="108"/>
      <c r="L38" s="107"/>
      <c r="M38" s="102"/>
    </row>
    <row r="39" spans="1:13" ht="17">
      <c r="A39" t="s">
        <v>24</v>
      </c>
      <c r="B39" s="16">
        <v>-5.48</v>
      </c>
      <c r="C39" s="15">
        <v>-17.253728489483699</v>
      </c>
      <c r="D39" s="14">
        <f t="shared" si="1"/>
        <v>11.773728489483698</v>
      </c>
      <c r="E39" s="114">
        <v>105.162523900574</v>
      </c>
      <c r="F39" s="273"/>
      <c r="H39" s="107"/>
      <c r="I39" s="107"/>
      <c r="J39" s="107"/>
      <c r="K39" s="108"/>
      <c r="L39" s="107"/>
      <c r="M39" s="102"/>
    </row>
    <row r="40" spans="1:13" ht="17">
      <c r="A40" t="s">
        <v>25</v>
      </c>
      <c r="B40" s="16">
        <v>1.23</v>
      </c>
      <c r="C40" s="15">
        <v>-7.3110898661567898</v>
      </c>
      <c r="D40" s="14">
        <f t="shared" si="1"/>
        <v>8.5410898661567902</v>
      </c>
      <c r="E40" s="114">
        <v>97.992351816443602</v>
      </c>
      <c r="F40" s="273"/>
      <c r="H40" s="107"/>
      <c r="I40" s="107"/>
      <c r="J40" s="107"/>
      <c r="K40" s="108"/>
      <c r="L40" s="107"/>
      <c r="M40" s="102"/>
    </row>
    <row r="41" spans="1:13" ht="17">
      <c r="A41" t="s">
        <v>26</v>
      </c>
      <c r="B41" s="16">
        <v>-5.46</v>
      </c>
      <c r="C41" s="15">
        <v>-16.297705544933098</v>
      </c>
      <c r="D41" s="14">
        <f t="shared" si="1"/>
        <v>10.837705544933097</v>
      </c>
      <c r="E41" s="114">
        <v>81.261950286806893</v>
      </c>
      <c r="F41" s="273"/>
      <c r="H41" s="107"/>
      <c r="I41" s="107"/>
      <c r="J41" s="107"/>
      <c r="K41" s="108"/>
      <c r="L41" s="107"/>
      <c r="M41" s="102"/>
    </row>
    <row r="42" spans="1:13" ht="17">
      <c r="A42" t="s">
        <v>28</v>
      </c>
      <c r="B42" s="16">
        <v>-5.49</v>
      </c>
      <c r="C42" s="15">
        <v>-15.604588910133799</v>
      </c>
      <c r="D42" s="14">
        <f t="shared" si="1"/>
        <v>10.114588910133799</v>
      </c>
      <c r="E42" s="114">
        <v>88.432122370936895</v>
      </c>
      <c r="F42" s="273"/>
      <c r="H42" s="107"/>
      <c r="I42" s="107"/>
      <c r="J42" s="107"/>
      <c r="K42" s="108"/>
      <c r="L42" s="107"/>
      <c r="M42" s="102"/>
    </row>
    <row r="43" spans="1:13" ht="17">
      <c r="A43" t="s">
        <v>30</v>
      </c>
      <c r="B43" s="16">
        <v>0.75</v>
      </c>
      <c r="C43" s="15">
        <v>-4.9688336520076497</v>
      </c>
      <c r="D43" s="14">
        <f t="shared" si="1"/>
        <v>5.7188336520076497</v>
      </c>
      <c r="E43" s="114">
        <v>74.091778202676906</v>
      </c>
      <c r="F43" s="273"/>
      <c r="H43" s="107"/>
      <c r="I43" s="107"/>
      <c r="J43" s="107"/>
      <c r="K43" s="108"/>
      <c r="L43" s="107"/>
      <c r="M43" s="102"/>
    </row>
    <row r="44" spans="1:13" ht="17">
      <c r="A44" t="s">
        <v>82</v>
      </c>
      <c r="B44" s="16">
        <v>-3.24</v>
      </c>
      <c r="C44" s="57">
        <v>-17.538145315487601</v>
      </c>
      <c r="D44" s="14">
        <f t="shared" si="1"/>
        <v>14.2981453154876</v>
      </c>
      <c r="E44" s="106">
        <v>94.789674952198894</v>
      </c>
      <c r="F44" s="273"/>
      <c r="H44" s="107"/>
      <c r="I44" s="107"/>
      <c r="J44" s="107"/>
      <c r="K44" s="108"/>
      <c r="L44" s="107"/>
      <c r="M44" s="102"/>
    </row>
    <row r="45" spans="1:13" ht="17">
      <c r="A45" t="s">
        <v>32</v>
      </c>
      <c r="B45" s="16">
        <v>-1.28</v>
      </c>
      <c r="C45" s="55">
        <v>-10.788623326959801</v>
      </c>
      <c r="D45" s="14">
        <f t="shared" si="1"/>
        <v>9.5086233269598015</v>
      </c>
      <c r="E45" s="115">
        <v>116.395793499044</v>
      </c>
      <c r="F45" s="273"/>
      <c r="H45" s="107"/>
      <c r="I45" s="107"/>
      <c r="J45" s="107"/>
      <c r="K45" s="108"/>
      <c r="L45" s="107"/>
      <c r="M45" s="102"/>
    </row>
    <row r="46" spans="1:13" ht="17">
      <c r="A46" t="s">
        <v>83</v>
      </c>
      <c r="B46" s="16">
        <v>-3.65</v>
      </c>
      <c r="C46" s="57">
        <v>-16.656214149139601</v>
      </c>
      <c r="D46" s="14">
        <f t="shared" si="1"/>
        <v>13.0062141491396</v>
      </c>
      <c r="E46" s="106">
        <v>95.434990439770601</v>
      </c>
      <c r="F46" s="273"/>
      <c r="H46" s="107"/>
      <c r="I46" s="107"/>
      <c r="J46" s="107"/>
      <c r="K46" s="108"/>
      <c r="L46" s="107"/>
      <c r="M46" s="102"/>
    </row>
    <row r="47" spans="1:13" ht="17">
      <c r="A47" t="s">
        <v>33</v>
      </c>
      <c r="B47" s="16">
        <v>-1.64</v>
      </c>
      <c r="C47" s="55">
        <v>-9.1896749521988497</v>
      </c>
      <c r="D47" s="14">
        <f t="shared" si="1"/>
        <v>7.54967495219885</v>
      </c>
      <c r="E47" s="115">
        <v>86.759082217973202</v>
      </c>
      <c r="F47" s="273"/>
      <c r="H47" s="107"/>
      <c r="I47" s="107"/>
      <c r="J47" s="107"/>
      <c r="K47" s="108"/>
      <c r="L47" s="107"/>
      <c r="M47" s="102"/>
    </row>
    <row r="48" spans="1:13" ht="17">
      <c r="A48" t="s">
        <v>35</v>
      </c>
      <c r="B48" s="16">
        <v>-1.46</v>
      </c>
      <c r="C48" s="55">
        <v>-9.0128107074569801</v>
      </c>
      <c r="D48" s="14">
        <f t="shared" si="1"/>
        <v>7.5528107074569801</v>
      </c>
      <c r="E48" s="115">
        <v>76.481835564053497</v>
      </c>
      <c r="F48" s="273"/>
      <c r="H48" s="107"/>
      <c r="I48" s="107"/>
      <c r="J48" s="107"/>
      <c r="K48" s="108"/>
      <c r="L48" s="107"/>
      <c r="M48" s="102"/>
    </row>
    <row r="49" spans="1:13" ht="17">
      <c r="A49" t="s">
        <v>84</v>
      </c>
      <c r="B49" s="16">
        <v>-4.07</v>
      </c>
      <c r="C49" s="57">
        <v>-14.9401529636711</v>
      </c>
      <c r="D49" s="14">
        <f t="shared" si="1"/>
        <v>10.870152963671099</v>
      </c>
      <c r="E49" s="106">
        <v>88.647227533460807</v>
      </c>
      <c r="F49" s="273"/>
      <c r="H49" s="107"/>
      <c r="I49" s="107"/>
      <c r="J49" s="107"/>
      <c r="K49" s="108"/>
      <c r="L49" s="107"/>
      <c r="M49" s="102"/>
    </row>
    <row r="50" spans="1:13" ht="17">
      <c r="A50" t="s">
        <v>37</v>
      </c>
      <c r="B50" s="16">
        <v>-1.83</v>
      </c>
      <c r="C50" s="55">
        <v>-7.6911089866156797</v>
      </c>
      <c r="D50" s="14">
        <f t="shared" si="1"/>
        <v>5.8611089866156796</v>
      </c>
      <c r="E50" s="115">
        <v>68.3556405353728</v>
      </c>
      <c r="F50" s="273"/>
      <c r="H50" s="107"/>
      <c r="I50" s="107"/>
      <c r="J50" s="107"/>
      <c r="K50" s="108"/>
      <c r="L50" s="107"/>
      <c r="M50" s="102"/>
    </row>
    <row r="51" spans="1:13" ht="17">
      <c r="A51" t="s">
        <v>39</v>
      </c>
      <c r="B51" s="16">
        <v>-1.61</v>
      </c>
      <c r="C51" s="55">
        <v>-6.9215105162523898</v>
      </c>
      <c r="D51" s="14">
        <f t="shared" si="1"/>
        <v>5.3115105162523895</v>
      </c>
      <c r="E51" s="115">
        <v>54.493307839388201</v>
      </c>
      <c r="F51" s="273"/>
      <c r="H51" s="107"/>
      <c r="I51" s="107"/>
      <c r="J51" s="107"/>
      <c r="K51" s="108"/>
      <c r="L51" s="107"/>
      <c r="M51" s="102"/>
    </row>
    <row r="52" spans="1:13" ht="17">
      <c r="A52" t="s">
        <v>86</v>
      </c>
      <c r="B52" s="16">
        <v>-8.7100000000000009</v>
      </c>
      <c r="C52" s="57">
        <v>-16.586902485659699</v>
      </c>
      <c r="D52" s="14">
        <f t="shared" si="1"/>
        <v>7.8769024856596985</v>
      </c>
      <c r="E52" s="106">
        <v>23.111854684512402</v>
      </c>
      <c r="F52" s="273"/>
      <c r="H52" s="107"/>
      <c r="I52" s="107"/>
      <c r="J52" s="107"/>
      <c r="K52" s="108"/>
      <c r="L52" s="107"/>
      <c r="M52" s="102"/>
    </row>
    <row r="53" spans="1:13" ht="17">
      <c r="A53" t="s">
        <v>88</v>
      </c>
      <c r="B53" s="16">
        <v>-9.7100000000000009</v>
      </c>
      <c r="C53" s="59">
        <v>-16.273804971319301</v>
      </c>
      <c r="D53" s="14">
        <f t="shared" si="1"/>
        <v>6.5638049713192999</v>
      </c>
      <c r="E53" s="106">
        <v>22.609942638623298</v>
      </c>
      <c r="F53" s="273"/>
      <c r="H53" s="107"/>
      <c r="I53" s="107"/>
      <c r="J53" s="107"/>
      <c r="K53" s="108"/>
      <c r="L53" s="107"/>
      <c r="M53" s="102"/>
    </row>
    <row r="54" spans="1:13" ht="17">
      <c r="A54" t="s">
        <v>41</v>
      </c>
      <c r="B54" s="16">
        <v>1.83</v>
      </c>
      <c r="C54" s="15">
        <v>-4.0367112810707502</v>
      </c>
      <c r="D54" s="14">
        <f t="shared" si="1"/>
        <v>5.8667112810707502</v>
      </c>
      <c r="E54" s="114">
        <v>66.921606118546805</v>
      </c>
      <c r="F54" s="273"/>
      <c r="H54" s="107"/>
      <c r="I54" s="107"/>
      <c r="J54" s="107"/>
      <c r="K54" s="108"/>
      <c r="L54" s="107"/>
      <c r="M54" s="102"/>
    </row>
    <row r="55" spans="1:13" ht="17">
      <c r="A55" t="s">
        <v>43</v>
      </c>
      <c r="B55" s="16">
        <v>-5</v>
      </c>
      <c r="C55" s="15">
        <v>-11.9693116634799</v>
      </c>
      <c r="D55" s="14">
        <f t="shared" si="1"/>
        <v>6.9693116634798997</v>
      </c>
      <c r="E55" s="114">
        <v>47.562141491395799</v>
      </c>
      <c r="F55" s="273"/>
      <c r="H55" s="107"/>
      <c r="I55" s="107"/>
      <c r="J55" s="107"/>
      <c r="K55" s="108"/>
      <c r="L55" s="107"/>
      <c r="M55" s="102"/>
    </row>
    <row r="56" spans="1:13" ht="17">
      <c r="A56" t="s">
        <v>45</v>
      </c>
      <c r="B56" s="16">
        <v>1.28</v>
      </c>
      <c r="C56" s="15">
        <v>-3.34359464627151</v>
      </c>
      <c r="D56" s="14">
        <f t="shared" si="1"/>
        <v>4.6235946462715098</v>
      </c>
      <c r="E56" s="114">
        <v>57.361376673040198</v>
      </c>
      <c r="F56" s="273"/>
      <c r="H56" s="107"/>
      <c r="I56" s="107"/>
      <c r="J56" s="107"/>
      <c r="K56" s="108"/>
      <c r="L56" s="107"/>
      <c r="M56" s="102"/>
    </row>
    <row r="57" spans="1:13" ht="17">
      <c r="A57" t="s">
        <v>89</v>
      </c>
      <c r="B57" s="16">
        <v>-2.94</v>
      </c>
      <c r="C57" s="60">
        <v>-10.2986615678776</v>
      </c>
      <c r="D57" s="14">
        <f t="shared" si="1"/>
        <v>7.3586615678776006</v>
      </c>
      <c r="E57" s="106">
        <v>67.638623326959802</v>
      </c>
      <c r="F57" s="273"/>
      <c r="H57" s="107"/>
      <c r="I57" s="107"/>
      <c r="J57" s="107"/>
      <c r="K57" s="108"/>
      <c r="L57" s="107"/>
      <c r="M57" s="102"/>
    </row>
    <row r="58" spans="1:13" ht="17">
      <c r="A58" t="s">
        <v>47</v>
      </c>
      <c r="B58" s="16">
        <v>-0.79</v>
      </c>
      <c r="C58" s="15">
        <v>-9.0080305927342295</v>
      </c>
      <c r="D58" s="14">
        <f t="shared" si="1"/>
        <v>8.2180305927342303</v>
      </c>
      <c r="E58" s="114">
        <v>88.432122370936895</v>
      </c>
      <c r="F58" s="273"/>
      <c r="H58" s="107"/>
      <c r="I58" s="107"/>
      <c r="J58" s="107"/>
      <c r="K58" s="108"/>
      <c r="L58" s="107"/>
      <c r="M58" s="102"/>
    </row>
    <row r="59" spans="1:13" ht="17">
      <c r="A59" t="s">
        <v>91</v>
      </c>
      <c r="B59" s="16">
        <v>-0.22</v>
      </c>
      <c r="C59" s="60">
        <v>-3.7331739961759101</v>
      </c>
      <c r="D59" s="14">
        <f t="shared" si="1"/>
        <v>3.5131739961759099</v>
      </c>
      <c r="E59" s="106">
        <v>36.328871892925399</v>
      </c>
      <c r="F59" s="273"/>
      <c r="H59" s="107"/>
      <c r="I59" s="107"/>
      <c r="J59" s="107"/>
      <c r="K59" s="108"/>
      <c r="L59" s="107"/>
      <c r="M59" s="102"/>
    </row>
    <row r="60" spans="1:13" ht="17">
      <c r="A60" t="s">
        <v>51</v>
      </c>
      <c r="B60" s="16">
        <v>-4.21</v>
      </c>
      <c r="C60" s="15">
        <v>-16.536711281070701</v>
      </c>
      <c r="D60" s="14">
        <f t="shared" si="1"/>
        <v>12.3267112810707</v>
      </c>
      <c r="E60" s="114">
        <v>124.282982791587</v>
      </c>
      <c r="F60" s="273"/>
      <c r="H60" s="107"/>
      <c r="I60" s="107"/>
      <c r="J60" s="107"/>
      <c r="K60" s="108"/>
      <c r="L60" s="107"/>
      <c r="M60" s="102"/>
    </row>
    <row r="61" spans="1:13" ht="17">
      <c r="A61" t="s">
        <v>92</v>
      </c>
      <c r="B61" s="16">
        <v>-3.04</v>
      </c>
      <c r="C61" s="57">
        <v>-12.999426386233299</v>
      </c>
      <c r="D61" s="14">
        <f t="shared" si="1"/>
        <v>9.9594263862333001</v>
      </c>
      <c r="E61" s="106">
        <v>64.005736137667299</v>
      </c>
      <c r="F61" s="273"/>
      <c r="H61" s="107"/>
      <c r="I61" s="107"/>
      <c r="J61" s="107"/>
      <c r="K61" s="108"/>
      <c r="L61" s="107"/>
      <c r="M61" s="102"/>
    </row>
    <row r="62" spans="1:13" ht="17">
      <c r="A62" t="s">
        <v>93</v>
      </c>
      <c r="B62" s="16">
        <v>-2.92</v>
      </c>
      <c r="C62" s="57">
        <v>-13.800095602294499</v>
      </c>
      <c r="D62" s="14">
        <f t="shared" si="1"/>
        <v>10.880095602294499</v>
      </c>
      <c r="E62" s="106">
        <v>58.054493307839401</v>
      </c>
      <c r="F62" s="273"/>
      <c r="H62" s="107"/>
      <c r="I62" s="107"/>
      <c r="J62" s="107"/>
      <c r="K62" s="108"/>
      <c r="L62" s="107"/>
      <c r="M62" s="102"/>
    </row>
    <row r="63" spans="1:13" ht="17">
      <c r="A63" t="s">
        <v>53</v>
      </c>
      <c r="B63" s="16">
        <v>-4.4000000000000004</v>
      </c>
      <c r="C63" s="15">
        <v>-15.6762906309751</v>
      </c>
      <c r="D63" s="14">
        <f t="shared" si="1"/>
        <v>11.276290630975099</v>
      </c>
      <c r="E63" s="114">
        <v>109.942638623327</v>
      </c>
      <c r="F63" s="273"/>
      <c r="H63" s="107"/>
      <c r="I63" s="107"/>
      <c r="J63" s="107"/>
      <c r="K63" s="108"/>
      <c r="L63" s="107"/>
      <c r="M63" s="102"/>
    </row>
    <row r="64" spans="1:13" ht="17">
      <c r="A64" t="s">
        <v>55</v>
      </c>
      <c r="B64" s="16">
        <v>-4.0599999999999996</v>
      </c>
      <c r="C64" s="15">
        <v>-16.034799235181602</v>
      </c>
      <c r="D64" s="14">
        <f t="shared" si="1"/>
        <v>11.974799235181603</v>
      </c>
      <c r="E64" s="114">
        <v>112.332695984704</v>
      </c>
      <c r="F64" s="273"/>
      <c r="H64" s="107"/>
      <c r="I64" s="107"/>
      <c r="J64" s="107"/>
      <c r="K64" s="108"/>
      <c r="L64" s="107"/>
      <c r="M64" s="102"/>
    </row>
    <row r="65" spans="1:18" ht="17">
      <c r="A65" t="s">
        <v>96</v>
      </c>
      <c r="B65" s="16">
        <v>-0.89</v>
      </c>
      <c r="C65" s="60">
        <v>-5.5902485659655801</v>
      </c>
      <c r="D65" s="14">
        <f t="shared" si="1"/>
        <v>4.7002485659655804</v>
      </c>
      <c r="E65" s="106">
        <v>99.808795411089903</v>
      </c>
      <c r="F65" s="273"/>
      <c r="H65" s="107"/>
      <c r="I65" s="107"/>
      <c r="J65" s="107"/>
      <c r="K65" s="108"/>
      <c r="L65" s="107"/>
      <c r="M65" s="102"/>
    </row>
    <row r="66" spans="1:18" ht="17">
      <c r="A66" t="s">
        <v>97</v>
      </c>
      <c r="B66" s="16">
        <v>-0.83</v>
      </c>
      <c r="C66" s="15">
        <v>-8.6017208413001907</v>
      </c>
      <c r="D66" s="14">
        <f t="shared" ref="D66:D98" si="2">B66-C66</f>
        <v>7.7717208413001906</v>
      </c>
      <c r="E66" s="106">
        <v>98.087954110898593</v>
      </c>
      <c r="F66" s="273"/>
      <c r="H66" s="107"/>
      <c r="I66" s="107"/>
      <c r="J66" s="107"/>
      <c r="K66" s="108"/>
      <c r="L66" s="107"/>
      <c r="M66" s="102"/>
    </row>
    <row r="67" spans="1:18" ht="17">
      <c r="A67" t="s">
        <v>56</v>
      </c>
      <c r="B67" s="16">
        <v>1.99</v>
      </c>
      <c r="C67" s="15">
        <v>-2.53097514340344</v>
      </c>
      <c r="D67" s="14">
        <f t="shared" si="2"/>
        <v>4.5209751434034402</v>
      </c>
      <c r="E67" s="114">
        <v>52.581261950286802</v>
      </c>
      <c r="F67" s="273"/>
      <c r="H67" s="39"/>
      <c r="I67" s="39"/>
      <c r="J67" s="39"/>
      <c r="K67" s="39"/>
      <c r="L67" s="107"/>
      <c r="M67" s="102"/>
    </row>
    <row r="68" spans="1:18" s="185" customFormat="1" ht="17">
      <c r="A68" s="185" t="s">
        <v>136</v>
      </c>
      <c r="B68" s="16">
        <v>-1.24</v>
      </c>
      <c r="C68" s="15">
        <v>-5.22</v>
      </c>
      <c r="D68" s="14">
        <v>3.98</v>
      </c>
      <c r="E68" s="114">
        <v>69.7</v>
      </c>
      <c r="F68" s="273"/>
      <c r="H68" s="39"/>
      <c r="I68" s="39"/>
      <c r="J68" s="39"/>
      <c r="K68" s="39"/>
      <c r="L68" s="107"/>
      <c r="M68" s="110"/>
      <c r="P68" s="110"/>
      <c r="Q68" s="110"/>
      <c r="R68" s="110"/>
    </row>
    <row r="69" spans="1:18" ht="17">
      <c r="A69" t="s">
        <v>58</v>
      </c>
      <c r="B69" s="16">
        <v>-5.0999999999999996</v>
      </c>
      <c r="C69" s="15">
        <v>-10.186328871892901</v>
      </c>
      <c r="D69" s="14">
        <f t="shared" si="2"/>
        <v>5.0863288718929009</v>
      </c>
      <c r="E69" s="114">
        <v>27.246653919694101</v>
      </c>
      <c r="F69" s="273"/>
      <c r="H69" s="107"/>
      <c r="I69" s="107"/>
      <c r="J69" s="107"/>
      <c r="K69" s="108"/>
      <c r="L69" s="107"/>
      <c r="M69" s="102"/>
    </row>
    <row r="70" spans="1:18" ht="17">
      <c r="A70" t="s">
        <v>98</v>
      </c>
      <c r="B70" s="16">
        <v>-3.13</v>
      </c>
      <c r="C70" s="60">
        <v>-9.5577437858508603</v>
      </c>
      <c r="D70" s="14">
        <f t="shared" si="2"/>
        <v>6.4277437858508604</v>
      </c>
      <c r="E70" s="106">
        <v>49.020076481835602</v>
      </c>
      <c r="F70" s="273"/>
      <c r="H70" s="107"/>
      <c r="I70" s="107"/>
      <c r="J70" s="107"/>
      <c r="K70" s="108"/>
      <c r="L70" s="107"/>
      <c r="M70" s="102"/>
    </row>
    <row r="71" spans="1:18" ht="17">
      <c r="A71" t="s">
        <v>100</v>
      </c>
      <c r="B71" s="16">
        <v>-7.17</v>
      </c>
      <c r="C71" s="60">
        <v>-15.998948374761</v>
      </c>
      <c r="D71" s="14">
        <f t="shared" si="2"/>
        <v>8.8289483747609996</v>
      </c>
      <c r="E71" s="106">
        <v>33.173996175908201</v>
      </c>
      <c r="F71" s="273"/>
      <c r="H71" s="107"/>
      <c r="I71" s="107"/>
      <c r="J71" s="107"/>
      <c r="K71" s="108"/>
      <c r="L71" s="107"/>
      <c r="M71" s="102"/>
    </row>
    <row r="72" spans="1:18" ht="17">
      <c r="A72" t="s">
        <v>60</v>
      </c>
      <c r="B72" s="16">
        <v>2.0699999999999998</v>
      </c>
      <c r="C72" s="15">
        <v>-5.5902485659655801</v>
      </c>
      <c r="D72" s="14">
        <f t="shared" si="2"/>
        <v>7.6602485659655795</v>
      </c>
      <c r="E72" s="114">
        <v>92.017208413001896</v>
      </c>
      <c r="F72" s="273"/>
      <c r="H72" s="107"/>
      <c r="I72" s="107"/>
      <c r="J72" s="107"/>
      <c r="K72" s="108"/>
      <c r="L72" s="107"/>
      <c r="M72" s="102"/>
    </row>
    <row r="73" spans="1:18" ht="17">
      <c r="A73" t="s">
        <v>101</v>
      </c>
      <c r="B73" s="16">
        <v>-9.31</v>
      </c>
      <c r="C73" s="57">
        <v>-20.841204588910099</v>
      </c>
      <c r="D73" s="14">
        <f t="shared" si="2"/>
        <v>11.531204588910098</v>
      </c>
      <c r="E73" s="106">
        <v>85.444550669216099</v>
      </c>
      <c r="F73" s="273"/>
      <c r="H73" s="107"/>
      <c r="I73" s="107"/>
      <c r="J73" s="107"/>
      <c r="K73" s="108"/>
      <c r="L73" s="107"/>
      <c r="M73" s="102"/>
    </row>
    <row r="74" spans="1:18" ht="17">
      <c r="A74" t="s">
        <v>102</v>
      </c>
      <c r="B74" s="16">
        <v>-4.24</v>
      </c>
      <c r="C74" s="57">
        <v>-13.5108986615679</v>
      </c>
      <c r="D74" s="14">
        <f t="shared" si="2"/>
        <v>9.2708986615678999</v>
      </c>
      <c r="E74" s="106">
        <v>72.538240917782005</v>
      </c>
      <c r="F74" s="273"/>
      <c r="H74" s="107"/>
      <c r="I74" s="107"/>
      <c r="J74" s="107"/>
      <c r="K74" s="108"/>
      <c r="L74" s="107"/>
      <c r="M74" s="102"/>
    </row>
    <row r="75" spans="1:18" ht="17">
      <c r="A75" t="s">
        <v>62</v>
      </c>
      <c r="B75" s="16">
        <v>2.48</v>
      </c>
      <c r="C75" s="15">
        <v>-6.9525812619502902</v>
      </c>
      <c r="D75" s="14">
        <f t="shared" si="2"/>
        <v>9.4325812619502898</v>
      </c>
      <c r="E75" s="114">
        <v>117.112810707457</v>
      </c>
      <c r="F75" s="273"/>
      <c r="H75" s="107"/>
      <c r="I75" s="107"/>
      <c r="J75" s="107"/>
      <c r="K75" s="108"/>
      <c r="L75" s="107"/>
      <c r="M75" s="102"/>
    </row>
    <row r="76" spans="1:18" ht="17">
      <c r="A76" t="s">
        <v>103</v>
      </c>
      <c r="B76" s="16">
        <v>-3.95</v>
      </c>
      <c r="C76" s="57">
        <v>-15.0931166347992</v>
      </c>
      <c r="D76" s="14">
        <f t="shared" si="2"/>
        <v>11.143116634799199</v>
      </c>
      <c r="E76" s="106">
        <v>104.94741873805</v>
      </c>
      <c r="F76" s="273"/>
      <c r="H76" s="107"/>
      <c r="I76" s="107"/>
      <c r="J76" s="107"/>
      <c r="K76" s="108"/>
      <c r="L76" s="107"/>
      <c r="M76" s="102"/>
    </row>
    <row r="77" spans="1:18" ht="17">
      <c r="A77" t="s">
        <v>104</v>
      </c>
      <c r="B77" s="16">
        <v>-10</v>
      </c>
      <c r="C77" s="59">
        <v>-16.919120458891001</v>
      </c>
      <c r="D77" s="14">
        <f t="shared" si="2"/>
        <v>6.9191204588910011</v>
      </c>
      <c r="E77" s="106">
        <v>40.033460803059299</v>
      </c>
      <c r="F77" s="273"/>
      <c r="H77" s="107"/>
      <c r="I77" s="107"/>
      <c r="J77" s="107"/>
      <c r="K77" s="108"/>
      <c r="L77" s="107"/>
      <c r="M77" s="102"/>
    </row>
    <row r="78" spans="1:18" ht="17">
      <c r="A78" t="s">
        <v>105</v>
      </c>
      <c r="B78" s="16">
        <v>-6.32</v>
      </c>
      <c r="C78" s="60">
        <v>-15.810133843212199</v>
      </c>
      <c r="D78" s="14">
        <f t="shared" si="2"/>
        <v>9.4901338432121989</v>
      </c>
      <c r="E78" s="106">
        <v>47.8250478011472</v>
      </c>
      <c r="F78" s="273"/>
      <c r="H78" s="107"/>
      <c r="I78" s="107"/>
      <c r="J78" s="107"/>
      <c r="K78" s="108"/>
      <c r="L78" s="107"/>
      <c r="M78" s="102"/>
    </row>
    <row r="79" spans="1:18" ht="17">
      <c r="A79" t="s">
        <v>107</v>
      </c>
      <c r="B79" s="16">
        <v>-3.88</v>
      </c>
      <c r="C79" s="60">
        <v>-15.119407265774401</v>
      </c>
      <c r="D79" s="14">
        <f t="shared" si="2"/>
        <v>11.2394072657744</v>
      </c>
      <c r="E79" s="106">
        <v>96.653919694072698</v>
      </c>
      <c r="F79" s="273"/>
      <c r="H79" s="107"/>
      <c r="I79" s="107"/>
      <c r="J79" s="107"/>
      <c r="K79" s="108"/>
      <c r="L79" s="107"/>
      <c r="M79" s="102"/>
    </row>
    <row r="80" spans="1:18" ht="17">
      <c r="A80" t="s">
        <v>63</v>
      </c>
      <c r="B80" s="16">
        <v>2.3199999999999998</v>
      </c>
      <c r="C80" s="15">
        <v>-6.2833652007648197</v>
      </c>
      <c r="D80" s="14">
        <f t="shared" si="2"/>
        <v>8.60336520076482</v>
      </c>
      <c r="E80" s="114">
        <v>105.162523900574</v>
      </c>
      <c r="F80" s="273"/>
      <c r="H80" s="107"/>
      <c r="I80" s="107"/>
      <c r="J80" s="107"/>
      <c r="K80" s="108"/>
      <c r="L80" s="107"/>
      <c r="M80" s="102"/>
    </row>
    <row r="81" spans="1:13" ht="17">
      <c r="A81" t="s">
        <v>108</v>
      </c>
      <c r="B81" s="16">
        <v>-4.09</v>
      </c>
      <c r="C81" s="57">
        <v>-14.2470363288719</v>
      </c>
      <c r="D81" s="14">
        <f t="shared" si="2"/>
        <v>10.1570363288719</v>
      </c>
      <c r="E81" s="106">
        <v>89.435946462715094</v>
      </c>
      <c r="F81" s="273"/>
      <c r="H81" s="107"/>
      <c r="I81" s="107"/>
      <c r="J81" s="107"/>
      <c r="K81" s="108"/>
      <c r="L81" s="107"/>
      <c r="M81" s="102"/>
    </row>
    <row r="82" spans="1:13" ht="17">
      <c r="A82" t="s">
        <v>64</v>
      </c>
      <c r="B82" s="16">
        <v>-1.06</v>
      </c>
      <c r="C82" s="55">
        <v>-6.6179732313575501</v>
      </c>
      <c r="D82" s="14">
        <f t="shared" si="2"/>
        <v>5.5579732313575505</v>
      </c>
      <c r="E82" s="115">
        <v>78.871892925430203</v>
      </c>
      <c r="F82" s="273"/>
      <c r="H82" s="107"/>
      <c r="I82" s="107"/>
      <c r="J82" s="107"/>
      <c r="K82" s="108"/>
      <c r="L82" s="107"/>
      <c r="M82" s="102"/>
    </row>
    <row r="83" spans="1:13" ht="17">
      <c r="A83" t="s">
        <v>109</v>
      </c>
      <c r="B83" s="16">
        <v>-4.3899999999999997</v>
      </c>
      <c r="C83" s="57">
        <v>-12.724569789675</v>
      </c>
      <c r="D83" s="14">
        <f t="shared" si="2"/>
        <v>8.3345697896750011</v>
      </c>
      <c r="E83" s="106">
        <v>55.258126195028701</v>
      </c>
      <c r="F83" s="273"/>
      <c r="H83" s="107"/>
      <c r="I83" s="107"/>
      <c r="J83" s="107"/>
      <c r="K83" s="108"/>
      <c r="L83" s="107"/>
      <c r="M83" s="102"/>
    </row>
    <row r="84" spans="1:13" ht="17">
      <c r="A84" t="s">
        <v>65</v>
      </c>
      <c r="B84" s="16">
        <v>-0.53</v>
      </c>
      <c r="C84" s="15">
        <v>-9.8923518164436004</v>
      </c>
      <c r="D84" s="14">
        <f t="shared" si="2"/>
        <v>9.362351816443601</v>
      </c>
      <c r="E84" s="114">
        <v>107.55258126195</v>
      </c>
      <c r="F84" s="273"/>
      <c r="H84" s="107"/>
      <c r="I84" s="107"/>
      <c r="J84" s="107"/>
      <c r="K84" s="108"/>
      <c r="L84" s="107"/>
      <c r="M84" s="102"/>
    </row>
    <row r="85" spans="1:13" ht="17">
      <c r="A85" t="s">
        <v>110</v>
      </c>
      <c r="B85" s="16">
        <v>-2.4</v>
      </c>
      <c r="C85" s="60">
        <v>-10.5998087954111</v>
      </c>
      <c r="D85" s="14">
        <f t="shared" si="2"/>
        <v>8.1998087954110996</v>
      </c>
      <c r="E85" s="106">
        <v>82.098470363288698</v>
      </c>
      <c r="F85" s="273"/>
      <c r="H85" s="107"/>
      <c r="I85" s="107"/>
      <c r="J85" s="107"/>
      <c r="K85" s="108"/>
      <c r="L85" s="107"/>
      <c r="M85" s="102"/>
    </row>
    <row r="86" spans="1:13" ht="17">
      <c r="A86" t="s">
        <v>111</v>
      </c>
      <c r="B86" s="16">
        <v>-7.81</v>
      </c>
      <c r="C86" s="59">
        <v>-14.5051625239006</v>
      </c>
      <c r="D86" s="14">
        <f t="shared" si="2"/>
        <v>6.6951625239006001</v>
      </c>
      <c r="E86" s="106">
        <v>32.552581261950301</v>
      </c>
      <c r="F86" s="273"/>
      <c r="H86" s="107"/>
      <c r="I86" s="107"/>
      <c r="J86" s="107"/>
      <c r="K86" s="108"/>
      <c r="L86" s="107"/>
      <c r="M86" s="102"/>
    </row>
    <row r="87" spans="1:13" ht="17">
      <c r="A87" t="s">
        <v>67</v>
      </c>
      <c r="B87" s="16">
        <v>-4.09</v>
      </c>
      <c r="C87" s="15">
        <v>-17.182026768642402</v>
      </c>
      <c r="D87" s="14">
        <f t="shared" si="2"/>
        <v>13.092026768642402</v>
      </c>
      <c r="E87" s="114">
        <v>136.23326959847</v>
      </c>
      <c r="F87" s="273"/>
      <c r="H87" s="107"/>
      <c r="I87" s="107"/>
      <c r="J87" s="107"/>
      <c r="K87" s="108"/>
      <c r="L87" s="107"/>
      <c r="M87" s="102"/>
    </row>
    <row r="88" spans="1:13" ht="17">
      <c r="A88" t="s">
        <v>112</v>
      </c>
      <c r="B88" s="16">
        <v>-6.13</v>
      </c>
      <c r="C88" s="57">
        <v>-14.1299235181644</v>
      </c>
      <c r="D88" s="14">
        <f t="shared" si="2"/>
        <v>7.9999235181644002</v>
      </c>
      <c r="E88" s="106">
        <v>62.021988527724702</v>
      </c>
      <c r="F88" s="273"/>
      <c r="H88" s="107"/>
      <c r="I88" s="107"/>
      <c r="J88" s="107"/>
      <c r="K88" s="108"/>
      <c r="L88" s="107"/>
      <c r="M88" s="102"/>
    </row>
    <row r="89" spans="1:13" ht="17">
      <c r="A89" t="s">
        <v>113</v>
      </c>
      <c r="B89" s="16">
        <v>-0.8</v>
      </c>
      <c r="C89" s="15">
        <v>-8.6256214149139598</v>
      </c>
      <c r="D89" s="14">
        <f t="shared" si="2"/>
        <v>7.82562141491396</v>
      </c>
      <c r="E89" s="106">
        <v>80.090822179732299</v>
      </c>
      <c r="F89" s="273"/>
      <c r="H89" s="107"/>
      <c r="I89" s="107"/>
      <c r="J89" s="107"/>
      <c r="K89" s="108"/>
      <c r="L89" s="107"/>
      <c r="M89" s="102"/>
    </row>
    <row r="90" spans="1:13" ht="17">
      <c r="A90" t="s">
        <v>69</v>
      </c>
      <c r="B90" s="16">
        <v>-4.57</v>
      </c>
      <c r="C90" s="15">
        <v>-14.935372848948401</v>
      </c>
      <c r="D90" s="14">
        <f t="shared" si="2"/>
        <v>10.3653728489484</v>
      </c>
      <c r="E90" s="114">
        <v>96.080305927342295</v>
      </c>
      <c r="F90" s="273"/>
      <c r="H90" s="107"/>
      <c r="I90" s="107"/>
      <c r="J90" s="107"/>
      <c r="K90" s="108"/>
      <c r="L90" s="107"/>
      <c r="M90" s="102"/>
    </row>
    <row r="91" spans="1:13" ht="17">
      <c r="A91" t="s">
        <v>71</v>
      </c>
      <c r="B91" s="16">
        <v>-4.3499999999999996</v>
      </c>
      <c r="C91" s="15">
        <v>-15.3655831739962</v>
      </c>
      <c r="D91" s="14">
        <f t="shared" si="2"/>
        <v>11.0155831739962</v>
      </c>
      <c r="E91" s="114">
        <v>97.992351816443602</v>
      </c>
      <c r="F91" s="273"/>
      <c r="H91" s="107"/>
      <c r="I91" s="107"/>
      <c r="J91" s="107"/>
      <c r="K91" s="108"/>
      <c r="L91" s="107"/>
      <c r="M91" s="102"/>
    </row>
    <row r="92" spans="1:13" ht="17">
      <c r="A92" t="s">
        <v>114</v>
      </c>
      <c r="B92" s="16">
        <v>-3.41</v>
      </c>
      <c r="C92" s="57">
        <v>-11.2188336520076</v>
      </c>
      <c r="D92" s="14">
        <f t="shared" si="2"/>
        <v>7.8088336520075998</v>
      </c>
      <c r="E92" s="106">
        <v>71.988527724665403</v>
      </c>
      <c r="F92" s="273"/>
      <c r="H92" s="107"/>
      <c r="I92" s="107"/>
      <c r="J92" s="107"/>
      <c r="K92" s="108"/>
      <c r="L92" s="107"/>
      <c r="M92" s="102"/>
    </row>
    <row r="93" spans="1:13" ht="17">
      <c r="A93" t="s">
        <v>117</v>
      </c>
      <c r="B93" s="16">
        <v>-6.61</v>
      </c>
      <c r="C93" s="57">
        <v>-13.008986615678801</v>
      </c>
      <c r="D93" s="14">
        <f t="shared" si="2"/>
        <v>6.3989866156788002</v>
      </c>
      <c r="E93" s="106">
        <v>50.525812619502901</v>
      </c>
      <c r="F93" s="273"/>
      <c r="H93" s="107"/>
      <c r="I93" s="107"/>
      <c r="J93" s="107"/>
      <c r="K93" s="108"/>
      <c r="L93" s="107"/>
      <c r="M93" s="102"/>
    </row>
    <row r="94" spans="1:13" ht="17">
      <c r="A94" t="s">
        <v>119</v>
      </c>
      <c r="B94" s="16">
        <v>-5.1100000000000003</v>
      </c>
      <c r="C94" s="60">
        <v>-15.0333652007648</v>
      </c>
      <c r="D94" s="14">
        <f t="shared" si="2"/>
        <v>9.923365200764799</v>
      </c>
      <c r="E94" s="106">
        <v>76.123326959847006</v>
      </c>
      <c r="F94" s="273"/>
      <c r="H94" s="107"/>
      <c r="I94" s="107"/>
      <c r="J94" s="107"/>
      <c r="K94" s="108"/>
      <c r="L94" s="107"/>
      <c r="M94" s="102"/>
    </row>
    <row r="95" spans="1:13" ht="17">
      <c r="A95" t="s">
        <v>73</v>
      </c>
      <c r="B95" s="16">
        <v>-5.03</v>
      </c>
      <c r="C95" s="15">
        <v>-12.4019120458891</v>
      </c>
      <c r="D95" s="14">
        <f t="shared" si="2"/>
        <v>7.3719120458890997</v>
      </c>
      <c r="E95" s="114">
        <v>62.141491395793501</v>
      </c>
      <c r="F95" s="273"/>
      <c r="H95" s="107"/>
      <c r="I95" s="107"/>
      <c r="J95" s="107"/>
      <c r="K95" s="108"/>
      <c r="L95" s="107"/>
      <c r="M95" s="102"/>
    </row>
    <row r="96" spans="1:13" ht="17">
      <c r="A96" t="s">
        <v>75</v>
      </c>
      <c r="B96" s="16">
        <v>-4.8499999999999996</v>
      </c>
      <c r="C96" s="15">
        <v>-13.178680688336501</v>
      </c>
      <c r="D96" s="14">
        <f t="shared" si="2"/>
        <v>8.328680688336501</v>
      </c>
      <c r="E96" s="114">
        <v>64.053537284894801</v>
      </c>
      <c r="F96" s="273"/>
      <c r="H96" s="107"/>
      <c r="I96" s="107"/>
      <c r="J96" s="107"/>
      <c r="K96" s="108"/>
      <c r="L96" s="107"/>
      <c r="M96" s="102"/>
    </row>
    <row r="97" spans="1:13" ht="17">
      <c r="A97" t="s">
        <v>77</v>
      </c>
      <c r="B97" s="16">
        <v>-4.74</v>
      </c>
      <c r="C97" s="15">
        <v>-13.3818355640535</v>
      </c>
      <c r="D97" s="14">
        <f t="shared" si="2"/>
        <v>8.6418355640534994</v>
      </c>
      <c r="E97" s="114">
        <v>65.009560229445498</v>
      </c>
      <c r="F97" s="273"/>
      <c r="H97" s="107"/>
      <c r="I97" s="107"/>
      <c r="J97" s="107"/>
      <c r="K97" s="108"/>
      <c r="L97" s="107"/>
      <c r="M97" s="102"/>
    </row>
    <row r="98" spans="1:13" ht="17">
      <c r="A98" t="s">
        <v>78</v>
      </c>
      <c r="B98" s="16">
        <v>1.96</v>
      </c>
      <c r="C98" s="15">
        <v>-4.8732313575525801</v>
      </c>
      <c r="D98" s="14">
        <f t="shared" si="2"/>
        <v>6.83323135755258</v>
      </c>
      <c r="E98" s="114">
        <v>78.871892925430203</v>
      </c>
      <c r="F98" s="273"/>
      <c r="H98" s="107"/>
      <c r="I98" s="107"/>
      <c r="J98" s="107"/>
      <c r="K98" s="108"/>
      <c r="L98" s="107"/>
      <c r="M98" s="102"/>
    </row>
    <row r="99" spans="1:13" ht="17">
      <c r="A99" t="s">
        <v>120</v>
      </c>
      <c r="B99" s="16">
        <v>-6.46</v>
      </c>
      <c r="C99" s="57">
        <v>-12.903824091778199</v>
      </c>
      <c r="D99" s="14">
        <f t="shared" ref="D99:D109" si="3">B99-C99</f>
        <v>6.4438240917781995</v>
      </c>
      <c r="E99" s="106">
        <v>38.288718929254301</v>
      </c>
      <c r="F99" s="273"/>
      <c r="H99" s="107"/>
      <c r="I99" s="107"/>
      <c r="J99" s="107"/>
      <c r="K99" s="108"/>
      <c r="L99" s="107"/>
      <c r="M99" s="102"/>
    </row>
    <row r="100" spans="1:13" ht="17">
      <c r="A100" t="s">
        <v>121</v>
      </c>
      <c r="B100" s="16">
        <v>-3.8</v>
      </c>
      <c r="C100" s="60">
        <v>-9.1729445506692198</v>
      </c>
      <c r="D100" s="14">
        <f t="shared" si="3"/>
        <v>5.3729445506692199</v>
      </c>
      <c r="E100" s="106">
        <v>39.770554493307799</v>
      </c>
      <c r="F100" s="273"/>
      <c r="H100" s="107"/>
      <c r="I100" s="107"/>
      <c r="J100" s="107"/>
      <c r="K100" s="108"/>
      <c r="L100" s="107"/>
      <c r="M100" s="102"/>
    </row>
    <row r="101" spans="1:13" ht="17">
      <c r="A101" t="s">
        <v>79</v>
      </c>
      <c r="B101" s="16">
        <v>1.32</v>
      </c>
      <c r="C101" s="15">
        <v>-4.56252390057361</v>
      </c>
      <c r="D101" s="14">
        <f t="shared" si="3"/>
        <v>5.8825239005736103</v>
      </c>
      <c r="E101" s="114">
        <v>66.921606118546805</v>
      </c>
      <c r="F101" s="273"/>
      <c r="H101" s="107"/>
      <c r="I101" s="107"/>
      <c r="J101" s="107"/>
      <c r="K101" s="108"/>
      <c r="L101" s="107"/>
      <c r="M101" s="102"/>
    </row>
    <row r="102" spans="1:13" ht="17">
      <c r="A102" t="s">
        <v>122</v>
      </c>
      <c r="B102" s="16">
        <v>-0.48</v>
      </c>
      <c r="C102" s="15">
        <v>-4.2279158699808796</v>
      </c>
      <c r="D102" s="14">
        <f t="shared" si="3"/>
        <v>3.7479158699808797</v>
      </c>
      <c r="E102" s="106">
        <v>79.541108986615697</v>
      </c>
      <c r="F102" s="273"/>
      <c r="H102" s="107"/>
      <c r="I102" s="107"/>
      <c r="J102" s="107"/>
      <c r="K102" s="108"/>
      <c r="L102" s="107"/>
      <c r="M102" s="102"/>
    </row>
    <row r="103" spans="1:13" ht="17">
      <c r="A103" t="s">
        <v>123</v>
      </c>
      <c r="B103" s="16">
        <v>-4.5199999999999996</v>
      </c>
      <c r="C103" s="60">
        <v>-14.6007648183556</v>
      </c>
      <c r="D103" s="14">
        <f t="shared" si="3"/>
        <v>10.0807648183556</v>
      </c>
      <c r="E103" s="106">
        <v>129.971319311663</v>
      </c>
      <c r="F103" s="273"/>
      <c r="H103" s="107"/>
      <c r="I103" s="107"/>
      <c r="J103" s="107"/>
      <c r="K103" s="108"/>
      <c r="L103" s="107"/>
      <c r="M103" s="102"/>
    </row>
    <row r="104" spans="1:13" ht="17">
      <c r="A104" t="s">
        <v>124</v>
      </c>
      <c r="B104" s="16">
        <v>-4.6900000000000004</v>
      </c>
      <c r="C104" s="57">
        <v>-11.3120458891013</v>
      </c>
      <c r="D104" s="14">
        <f t="shared" si="3"/>
        <v>6.6220458891013001</v>
      </c>
      <c r="E104" s="106">
        <v>54.397705544933103</v>
      </c>
      <c r="F104" s="273"/>
      <c r="H104" s="107"/>
      <c r="I104" s="107"/>
      <c r="J104" s="107"/>
      <c r="K104" s="108"/>
      <c r="L104" s="107"/>
      <c r="M104" s="102"/>
    </row>
    <row r="105" spans="1:13" ht="17">
      <c r="A105" t="s">
        <v>125</v>
      </c>
      <c r="B105" s="16">
        <v>-5.48</v>
      </c>
      <c r="C105" s="60">
        <v>-14.5935946462715</v>
      </c>
      <c r="D105" s="14">
        <f t="shared" si="3"/>
        <v>9.1135946462714994</v>
      </c>
      <c r="E105" s="106">
        <v>60.3250478011472</v>
      </c>
      <c r="F105" s="273"/>
      <c r="H105" s="107"/>
      <c r="I105" s="107"/>
      <c r="J105" s="107"/>
      <c r="K105" s="108"/>
      <c r="L105" s="107"/>
      <c r="M105" s="102"/>
    </row>
    <row r="106" spans="1:13" ht="17">
      <c r="A106" t="s">
        <v>127</v>
      </c>
      <c r="B106" s="16">
        <v>3.12</v>
      </c>
      <c r="C106" s="60">
        <v>-2.99942638623327</v>
      </c>
      <c r="D106" s="14">
        <f t="shared" si="3"/>
        <v>6.1194263862332701</v>
      </c>
      <c r="E106" s="106">
        <v>90.750478011472296</v>
      </c>
      <c r="F106" s="273"/>
      <c r="H106" s="107"/>
      <c r="I106" s="107"/>
      <c r="J106" s="107"/>
      <c r="K106" s="108"/>
      <c r="L106" s="107"/>
      <c r="M106" s="102"/>
    </row>
    <row r="107" spans="1:13" ht="17">
      <c r="A107" t="s">
        <v>128</v>
      </c>
      <c r="B107" s="16">
        <v>-3.47</v>
      </c>
      <c r="C107" s="60">
        <v>-10.6954110898662</v>
      </c>
      <c r="D107" s="14">
        <f t="shared" si="3"/>
        <v>7.2254110898661992</v>
      </c>
      <c r="E107" s="106">
        <v>50.286806883365202</v>
      </c>
      <c r="F107" s="273"/>
      <c r="H107" s="107"/>
      <c r="I107" s="107"/>
      <c r="J107" s="107"/>
      <c r="K107" s="108"/>
      <c r="L107" s="107"/>
      <c r="M107" s="102"/>
    </row>
    <row r="108" spans="1:13" ht="17">
      <c r="A108" t="s">
        <v>129</v>
      </c>
      <c r="B108" s="16">
        <v>-3.12</v>
      </c>
      <c r="C108" s="60">
        <v>-11.082600382409201</v>
      </c>
      <c r="D108" s="14">
        <f t="shared" si="3"/>
        <v>7.9626003824092004</v>
      </c>
      <c r="E108" s="106">
        <v>63.599426386233297</v>
      </c>
      <c r="F108" s="273"/>
      <c r="H108" s="107"/>
      <c r="I108" s="107"/>
      <c r="J108" s="107"/>
      <c r="K108" s="108"/>
      <c r="L108" s="107"/>
      <c r="M108" s="102"/>
    </row>
    <row r="109" spans="1:13" ht="17">
      <c r="A109" t="s">
        <v>80</v>
      </c>
      <c r="B109" s="16">
        <v>-0.89</v>
      </c>
      <c r="C109" s="15">
        <v>-8.0759082217973202</v>
      </c>
      <c r="D109" s="14">
        <f t="shared" si="3"/>
        <v>7.1859082217973205</v>
      </c>
      <c r="E109" s="114">
        <v>81.261950286806893</v>
      </c>
      <c r="F109" s="273"/>
      <c r="H109" s="107"/>
      <c r="I109" s="107"/>
      <c r="J109" s="107"/>
      <c r="K109" s="108"/>
      <c r="L109" s="107"/>
      <c r="M109" s="102"/>
    </row>
    <row r="110" spans="1:13" ht="17">
      <c r="A110" s="116" t="s">
        <v>137</v>
      </c>
      <c r="B110" s="117">
        <v>-1.5</v>
      </c>
      <c r="C110" s="118">
        <v>-7.97</v>
      </c>
      <c r="D110" s="119">
        <v>6.47</v>
      </c>
      <c r="E110" s="118">
        <v>39.799999999999997</v>
      </c>
      <c r="F110" s="273"/>
      <c r="H110" s="107"/>
      <c r="I110" s="107"/>
      <c r="J110" s="107"/>
      <c r="K110" s="108"/>
      <c r="L110" s="107"/>
      <c r="M110" s="102"/>
    </row>
    <row r="111" spans="1:13">
      <c r="A111" s="61" t="s">
        <v>142</v>
      </c>
      <c r="B111" s="117">
        <v>-5.88</v>
      </c>
      <c r="C111" s="118">
        <v>-14.46</v>
      </c>
      <c r="D111" s="119">
        <v>8.58</v>
      </c>
      <c r="E111" s="118">
        <v>99.1</v>
      </c>
      <c r="F111" s="273"/>
      <c r="H111" s="107"/>
      <c r="I111" s="107"/>
      <c r="J111" s="107"/>
      <c r="K111" s="108"/>
      <c r="L111" s="107"/>
      <c r="M111" s="102"/>
    </row>
    <row r="112" spans="1:13">
      <c r="E112" s="120"/>
      <c r="F112" s="273"/>
      <c r="H112" s="107"/>
      <c r="J112" s="110"/>
      <c r="K112" s="108"/>
      <c r="L112" s="107"/>
      <c r="M112" s="110"/>
    </row>
    <row r="113" spans="2:10">
      <c r="B113"/>
      <c r="E113"/>
      <c r="F113"/>
      <c r="H113" s="13"/>
      <c r="I113" s="13"/>
      <c r="J113" s="13"/>
    </row>
  </sheetData>
  <mergeCells count="1">
    <mergeCell ref="F2:F11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D099-35E8-7548-A2CD-2108EF440A57}">
  <dimension ref="A1:S504"/>
  <sheetViews>
    <sheetView zoomScale="75" workbookViewId="0">
      <selection activeCell="N503" sqref="N503"/>
    </sheetView>
  </sheetViews>
  <sheetFormatPr baseColWidth="10" defaultRowHeight="16"/>
  <cols>
    <col min="1" max="1" width="36.5" customWidth="1"/>
    <col min="6" max="13" width="13.6640625" style="185" customWidth="1"/>
    <col min="14" max="14" width="36.5" style="14" customWidth="1"/>
    <col min="15" max="15" width="17.1640625" style="14" customWidth="1"/>
    <col min="16" max="18" width="17.1640625" customWidth="1"/>
  </cols>
  <sheetData>
    <row r="1" spans="1:19" s="195" customFormat="1" ht="28" customHeight="1">
      <c r="A1" s="192" t="s">
        <v>131</v>
      </c>
      <c r="B1" s="100" t="s">
        <v>799</v>
      </c>
      <c r="C1" s="100" t="s">
        <v>800</v>
      </c>
      <c r="D1" s="104" t="s">
        <v>790</v>
      </c>
      <c r="E1" s="100" t="s">
        <v>801</v>
      </c>
      <c r="F1" s="193" t="s">
        <v>793</v>
      </c>
      <c r="G1" s="194" t="s">
        <v>796</v>
      </c>
      <c r="H1" s="104" t="s">
        <v>798</v>
      </c>
      <c r="I1" s="194" t="s">
        <v>797</v>
      </c>
      <c r="J1" s="194"/>
      <c r="K1" s="194"/>
      <c r="L1" s="194"/>
      <c r="M1" s="194"/>
      <c r="N1" s="193" t="s">
        <v>131</v>
      </c>
      <c r="O1" s="193" t="s">
        <v>802</v>
      </c>
      <c r="P1" s="194" t="s">
        <v>803</v>
      </c>
      <c r="Q1" s="104" t="s">
        <v>804</v>
      </c>
      <c r="R1" s="194" t="s">
        <v>805</v>
      </c>
    </row>
    <row r="2" spans="1:19">
      <c r="A2" t="s">
        <v>7</v>
      </c>
      <c r="B2" s="14">
        <v>-6.34</v>
      </c>
      <c r="C2" s="14">
        <v>-16.589292543020999</v>
      </c>
      <c r="D2" s="14">
        <v>10.249292543020999</v>
      </c>
      <c r="E2" s="14">
        <v>96.845124282982795</v>
      </c>
      <c r="F2" s="14">
        <f t="shared" ref="F2:F17" si="0">VLOOKUP(A2,$N$2:$R$502,2,FALSE)</f>
        <v>-10.614798298244599</v>
      </c>
      <c r="G2" s="14">
        <f t="shared" ref="G2:G17" si="1">VLOOKUP(A2,$N$2:$R$502,3,FALSE)</f>
        <v>-18.677382465477727</v>
      </c>
      <c r="H2" s="14">
        <f t="shared" ref="H2:H17" si="2">VLOOKUP(A2,$N$2:$R$502,4,FALSE)</f>
        <v>8.062584167233128</v>
      </c>
      <c r="I2" s="14">
        <f t="shared" ref="I2:I17" si="3">VLOOKUP(A2,$N$2:$R$502,5,FALSE)</f>
        <v>85.877898943126198</v>
      </c>
      <c r="J2" s="14">
        <f>B2-F2</f>
        <v>4.2747982982445993</v>
      </c>
      <c r="K2" s="14">
        <f t="shared" ref="K2:M2" si="4">C2-G2</f>
        <v>2.088089922456728</v>
      </c>
      <c r="L2" s="14">
        <f t="shared" si="4"/>
        <v>2.1867083757878714</v>
      </c>
      <c r="M2" s="14">
        <f t="shared" si="4"/>
        <v>10.967225339856597</v>
      </c>
      <c r="N2" s="191" t="s">
        <v>212</v>
      </c>
      <c r="O2" s="14">
        <v>-1.65780528113375E-2</v>
      </c>
      <c r="P2" s="14">
        <f>O2-Q2</f>
        <v>-5.8259365242559173</v>
      </c>
      <c r="Q2" s="14">
        <v>5.8093584714445798</v>
      </c>
      <c r="R2" s="14">
        <v>58.134067536522103</v>
      </c>
      <c r="S2" s="14"/>
    </row>
    <row r="3" spans="1:19">
      <c r="A3" t="s">
        <v>9</v>
      </c>
      <c r="B3" s="14">
        <v>-4.84</v>
      </c>
      <c r="C3" s="14">
        <v>-13.582600382409201</v>
      </c>
      <c r="D3" s="14">
        <v>8.7426003824092007</v>
      </c>
      <c r="E3" s="14">
        <v>57.839388145315503</v>
      </c>
      <c r="F3" s="14">
        <f t="shared" si="0"/>
        <v>-5.2670971828800797</v>
      </c>
      <c r="G3" s="14">
        <f t="shared" si="1"/>
        <v>-12.268860423608743</v>
      </c>
      <c r="H3" s="14">
        <f t="shared" si="2"/>
        <v>7.0017632407286641</v>
      </c>
      <c r="I3" s="14">
        <f t="shared" si="3"/>
        <v>77.542982925694204</v>
      </c>
      <c r="J3" s="14">
        <f t="shared" ref="J3:J17" si="5">B3-F3</f>
        <v>0.42709718288007981</v>
      </c>
      <c r="K3" s="14">
        <f t="shared" ref="K3:K17" si="6">C3-G3</f>
        <v>-1.3137399588004577</v>
      </c>
      <c r="L3" s="14">
        <f t="shared" ref="L3:L17" si="7">D3-H3</f>
        <v>1.7408371416805366</v>
      </c>
      <c r="M3" s="14">
        <f t="shared" ref="M3:M17" si="8">E3-I3</f>
        <v>-19.703594780378701</v>
      </c>
      <c r="N3" s="191" t="s">
        <v>213</v>
      </c>
      <c r="O3" s="14">
        <v>0.65919968352595404</v>
      </c>
      <c r="P3" s="14">
        <f t="shared" ref="P3:P66" si="9">O3-Q3</f>
        <v>-6.6687134638895467</v>
      </c>
      <c r="Q3" s="14">
        <v>7.3279131474155008</v>
      </c>
      <c r="R3" s="14">
        <v>89.490714907686794</v>
      </c>
      <c r="S3" s="14"/>
    </row>
    <row r="4" spans="1:19">
      <c r="A4" t="s">
        <v>11</v>
      </c>
      <c r="B4" s="14">
        <v>-9.3000000000000007</v>
      </c>
      <c r="C4" s="14">
        <v>-16.680114722753299</v>
      </c>
      <c r="D4" s="14">
        <v>7.3801147227532979</v>
      </c>
      <c r="E4" s="14">
        <v>27.2227533460803</v>
      </c>
      <c r="F4" s="14">
        <f t="shared" si="0"/>
        <v>-11.7733941082478</v>
      </c>
      <c r="G4" s="14">
        <f t="shared" si="1"/>
        <v>-18.942048086389359</v>
      </c>
      <c r="H4" s="14">
        <f t="shared" si="2"/>
        <v>7.1686539781415597</v>
      </c>
      <c r="I4" s="14">
        <f t="shared" si="3"/>
        <v>40.081712120028698</v>
      </c>
      <c r="J4" s="14">
        <f t="shared" si="5"/>
        <v>2.473394108247799</v>
      </c>
      <c r="K4" s="14">
        <f t="shared" si="6"/>
        <v>2.2619333636360608</v>
      </c>
      <c r="L4" s="14">
        <f t="shared" si="7"/>
        <v>0.21146074461173825</v>
      </c>
      <c r="M4" s="14">
        <f t="shared" si="8"/>
        <v>-12.858958773948398</v>
      </c>
      <c r="N4" s="191" t="s">
        <v>214</v>
      </c>
      <c r="O4" s="14">
        <v>0.62591636553117003</v>
      </c>
      <c r="P4" s="14">
        <f t="shared" si="9"/>
        <v>-7.0952472633285941</v>
      </c>
      <c r="Q4" s="14">
        <v>7.721163628859764</v>
      </c>
      <c r="R4" s="14">
        <v>96.582271571574196</v>
      </c>
      <c r="S4" s="14"/>
    </row>
    <row r="5" spans="1:19">
      <c r="A5" t="s">
        <v>15</v>
      </c>
      <c r="B5" s="14">
        <v>-5.0599999999999996</v>
      </c>
      <c r="C5" s="14">
        <v>-10.8651051625239</v>
      </c>
      <c r="D5" s="14">
        <v>5.8051051625239003</v>
      </c>
      <c r="E5" s="14">
        <v>30.5449330783939</v>
      </c>
      <c r="F5" s="14">
        <f t="shared" si="0"/>
        <v>-3.9954642041291</v>
      </c>
      <c r="G5" s="14">
        <f t="shared" si="1"/>
        <v>-9.8313478845820601</v>
      </c>
      <c r="H5" s="14">
        <f t="shared" si="2"/>
        <v>5.8358836804529606</v>
      </c>
      <c r="I5" s="14">
        <f t="shared" si="3"/>
        <v>56.409614380387097</v>
      </c>
      <c r="J5" s="14">
        <f t="shared" si="5"/>
        <v>-1.0645357958708996</v>
      </c>
      <c r="K5" s="14">
        <f t="shared" si="6"/>
        <v>-1.0337572779418398</v>
      </c>
      <c r="L5" s="14">
        <f t="shared" si="7"/>
        <v>-3.0778517929060278E-2</v>
      </c>
      <c r="M5" s="14">
        <f t="shared" si="8"/>
        <v>-25.864681301993198</v>
      </c>
      <c r="N5" s="191" t="s">
        <v>215</v>
      </c>
      <c r="O5" s="14">
        <v>0.78955820939566901</v>
      </c>
      <c r="P5" s="14">
        <f t="shared" si="9"/>
        <v>-9.7337151146188976</v>
      </c>
      <c r="Q5" s="14">
        <v>10.523273324014566</v>
      </c>
      <c r="R5" s="14">
        <v>147.02255209702099</v>
      </c>
      <c r="S5" s="14"/>
    </row>
    <row r="6" spans="1:19">
      <c r="A6" t="s">
        <v>17</v>
      </c>
      <c r="B6" s="14">
        <v>-6.25</v>
      </c>
      <c r="C6" s="14">
        <v>-17.000382409177799</v>
      </c>
      <c r="D6" s="14">
        <v>10.750382409177799</v>
      </c>
      <c r="E6" s="14">
        <v>92.901529636711302</v>
      </c>
      <c r="F6" s="14">
        <f t="shared" si="0"/>
        <v>-4.6311465614584204</v>
      </c>
      <c r="G6" s="14">
        <f t="shared" si="1"/>
        <v>-14.486899684421116</v>
      </c>
      <c r="H6" s="14">
        <f t="shared" si="2"/>
        <v>9.855753122962696</v>
      </c>
      <c r="I6" s="14">
        <f t="shared" si="3"/>
        <v>123.910867566446</v>
      </c>
      <c r="J6" s="14">
        <f t="shared" si="5"/>
        <v>-1.6188534385415796</v>
      </c>
      <c r="K6" s="14">
        <f t="shared" si="6"/>
        <v>-2.5134827247566829</v>
      </c>
      <c r="L6" s="14">
        <f t="shared" si="7"/>
        <v>0.89462928621510329</v>
      </c>
      <c r="M6" s="14">
        <f t="shared" si="8"/>
        <v>-31.009337929734698</v>
      </c>
      <c r="N6" s="191" t="s">
        <v>216</v>
      </c>
      <c r="O6" s="14">
        <v>0.76189930680413098</v>
      </c>
      <c r="P6" s="14">
        <f t="shared" si="9"/>
        <v>-8.8424457846703106</v>
      </c>
      <c r="Q6" s="14">
        <v>9.6043450914744408</v>
      </c>
      <c r="R6" s="14">
        <v>130.54421419612299</v>
      </c>
      <c r="S6" s="14"/>
    </row>
    <row r="7" spans="1:19">
      <c r="A7" t="s">
        <v>19</v>
      </c>
      <c r="B7" s="14">
        <v>-6.69</v>
      </c>
      <c r="C7" s="14">
        <v>-15.2604206500956</v>
      </c>
      <c r="D7" s="14">
        <v>8.5704206500955991</v>
      </c>
      <c r="E7" s="14">
        <v>62.762906309751401</v>
      </c>
      <c r="F7" s="14">
        <f t="shared" si="0"/>
        <v>-9.6687201477782203</v>
      </c>
      <c r="G7" s="14">
        <f t="shared" si="1"/>
        <v>-17.998351062244673</v>
      </c>
      <c r="H7" s="14">
        <f t="shared" si="2"/>
        <v>8.3296309144664509</v>
      </c>
      <c r="I7" s="14">
        <f t="shared" si="3"/>
        <v>79.025235612260801</v>
      </c>
      <c r="J7" s="14">
        <f t="shared" si="5"/>
        <v>2.9787201477782199</v>
      </c>
      <c r="K7" s="14">
        <f t="shared" si="6"/>
        <v>2.7379304121490726</v>
      </c>
      <c r="L7" s="14">
        <f t="shared" si="7"/>
        <v>0.24078973562914818</v>
      </c>
      <c r="M7" s="14">
        <f t="shared" si="8"/>
        <v>-16.2623293025094</v>
      </c>
      <c r="N7" s="191" t="s">
        <v>217</v>
      </c>
      <c r="O7" s="14">
        <v>0.84825546446093303</v>
      </c>
      <c r="P7" s="14">
        <f t="shared" si="9"/>
        <v>-10.610886675562828</v>
      </c>
      <c r="Q7" s="14">
        <v>11.459142140023761</v>
      </c>
      <c r="R7" s="14">
        <v>163.905232857209</v>
      </c>
      <c r="S7" s="14"/>
    </row>
    <row r="8" spans="1:19">
      <c r="A8" t="s">
        <v>21</v>
      </c>
      <c r="B8" s="14">
        <v>-6.76</v>
      </c>
      <c r="C8" s="14">
        <v>-13.845506692160599</v>
      </c>
      <c r="D8" s="14">
        <v>7.0855066921605996</v>
      </c>
      <c r="E8" s="14">
        <v>44.622370936902499</v>
      </c>
      <c r="F8" s="14">
        <f t="shared" si="0"/>
        <v>-9.4389155502636406</v>
      </c>
      <c r="G8" s="14">
        <f t="shared" si="1"/>
        <v>-16.884367990757479</v>
      </c>
      <c r="H8" s="14">
        <f t="shared" si="2"/>
        <v>7.4454524404938383</v>
      </c>
      <c r="I8" s="14">
        <f t="shared" si="3"/>
        <v>59.930274603882502</v>
      </c>
      <c r="J8" s="14">
        <f t="shared" si="5"/>
        <v>2.6789155502636408</v>
      </c>
      <c r="K8" s="14">
        <f t="shared" si="6"/>
        <v>3.0388612985968795</v>
      </c>
      <c r="L8" s="14">
        <f t="shared" si="7"/>
        <v>-0.35994574833323867</v>
      </c>
      <c r="M8" s="14">
        <f t="shared" si="8"/>
        <v>-15.307903666980003</v>
      </c>
      <c r="N8" s="191" t="s">
        <v>218</v>
      </c>
      <c r="O8" s="14">
        <v>0.71013524511829396</v>
      </c>
      <c r="P8" s="14">
        <f t="shared" si="9"/>
        <v>-7.9668259477616674</v>
      </c>
      <c r="Q8" s="14">
        <v>8.6769611928799613</v>
      </c>
      <c r="R8" s="14">
        <v>113.83323990173101</v>
      </c>
      <c r="S8" s="14"/>
    </row>
    <row r="9" spans="1:19">
      <c r="A9" t="s">
        <v>8</v>
      </c>
      <c r="B9" s="14">
        <v>-4.43</v>
      </c>
      <c r="C9" s="14">
        <v>-15.771892925430199</v>
      </c>
      <c r="D9" s="14">
        <v>11.3418929254302</v>
      </c>
      <c r="E9" s="14">
        <v>96.797323135755207</v>
      </c>
      <c r="F9" s="14">
        <f t="shared" si="0"/>
        <v>-2.7335431168131001</v>
      </c>
      <c r="G9" s="14">
        <f t="shared" si="1"/>
        <v>-10.95028180915366</v>
      </c>
      <c r="H9" s="14">
        <f t="shared" si="2"/>
        <v>8.2167386923405594</v>
      </c>
      <c r="I9" s="14">
        <f t="shared" si="3"/>
        <v>95.357154634660603</v>
      </c>
      <c r="J9" s="14">
        <f t="shared" si="5"/>
        <v>-1.6964568831868996</v>
      </c>
      <c r="K9" s="14">
        <f t="shared" si="6"/>
        <v>-4.8216111162765394</v>
      </c>
      <c r="L9" s="14">
        <f t="shared" si="7"/>
        <v>3.1251542330896402</v>
      </c>
      <c r="M9" s="14">
        <f t="shared" si="8"/>
        <v>1.4401685010946039</v>
      </c>
      <c r="N9" s="191" t="s">
        <v>219</v>
      </c>
      <c r="O9" s="14">
        <v>0.57543303966222303</v>
      </c>
      <c r="P9" s="14">
        <f t="shared" si="9"/>
        <v>-6.2209494652036819</v>
      </c>
      <c r="Q9" s="14">
        <v>6.796382504865905</v>
      </c>
      <c r="R9" s="14">
        <v>79.9370679608828</v>
      </c>
      <c r="S9" s="14"/>
    </row>
    <row r="10" spans="1:19">
      <c r="A10" t="s">
        <v>10</v>
      </c>
      <c r="B10" s="14">
        <v>-4.5</v>
      </c>
      <c r="C10" s="14">
        <v>-13.788145315487601</v>
      </c>
      <c r="D10" s="14">
        <v>9.2881453154876006</v>
      </c>
      <c r="E10" s="14">
        <v>78.871892925430203</v>
      </c>
      <c r="F10" s="14">
        <f t="shared" si="0"/>
        <v>-4.16822708931244</v>
      </c>
      <c r="G10" s="14">
        <f t="shared" si="1"/>
        <v>-12.43517723484508</v>
      </c>
      <c r="H10" s="14">
        <f t="shared" si="2"/>
        <v>8.2669501455326397</v>
      </c>
      <c r="I10" s="14">
        <f t="shared" si="3"/>
        <v>85.534798224670993</v>
      </c>
      <c r="J10" s="14">
        <f t="shared" si="5"/>
        <v>-0.33177291068755999</v>
      </c>
      <c r="K10" s="14">
        <f t="shared" si="6"/>
        <v>-1.3529680806425208</v>
      </c>
      <c r="L10" s="14">
        <f t="shared" si="7"/>
        <v>1.0211951699549608</v>
      </c>
      <c r="M10" s="14">
        <f t="shared" si="8"/>
        <v>-6.6629052992407907</v>
      </c>
      <c r="N10" s="191" t="s">
        <v>220</v>
      </c>
      <c r="O10" s="14">
        <v>-0.71949066439658504</v>
      </c>
      <c r="P10" s="14">
        <f t="shared" si="9"/>
        <v>-5.9928330523808935</v>
      </c>
      <c r="Q10" s="14">
        <v>5.2733423879843082</v>
      </c>
      <c r="R10" s="14">
        <v>43.9351355936437</v>
      </c>
      <c r="S10" s="14"/>
    </row>
    <row r="11" spans="1:19">
      <c r="A11" t="s">
        <v>12</v>
      </c>
      <c r="B11" s="14">
        <v>-4.47</v>
      </c>
      <c r="C11" s="14">
        <v>-14.720267686424499</v>
      </c>
      <c r="D11" s="14">
        <v>10.2502676864245</v>
      </c>
      <c r="E11" s="14">
        <v>84.369024856596496</v>
      </c>
      <c r="F11" s="14">
        <f t="shared" si="0"/>
        <v>-3.4467309024613799</v>
      </c>
      <c r="G11" s="14">
        <f t="shared" si="1"/>
        <v>-10.964430865934776</v>
      </c>
      <c r="H11" s="14">
        <f t="shared" si="2"/>
        <v>7.5176999634733965</v>
      </c>
      <c r="I11" s="14">
        <f t="shared" si="3"/>
        <v>80.820809486779396</v>
      </c>
      <c r="J11" s="14">
        <f t="shared" si="5"/>
        <v>-1.0232690975386198</v>
      </c>
      <c r="K11" s="14">
        <f t="shared" si="6"/>
        <v>-3.7558368204897228</v>
      </c>
      <c r="L11" s="14">
        <f t="shared" si="7"/>
        <v>2.7325677229511038</v>
      </c>
      <c r="M11" s="14">
        <f t="shared" si="8"/>
        <v>3.5482153698171004</v>
      </c>
      <c r="N11" s="191" t="s">
        <v>221</v>
      </c>
      <c r="O11" s="14">
        <v>0.46437442528471601</v>
      </c>
      <c r="P11" s="14">
        <f t="shared" si="9"/>
        <v>-7.0878798524201665</v>
      </c>
      <c r="Q11" s="14">
        <v>7.5522542777048827</v>
      </c>
      <c r="R11" s="14">
        <v>93.488951312207703</v>
      </c>
      <c r="S11" s="14"/>
    </row>
    <row r="12" spans="1:19">
      <c r="A12" t="s">
        <v>14</v>
      </c>
      <c r="B12" s="14">
        <v>2.3199999999999998</v>
      </c>
      <c r="C12" s="14">
        <v>-5.1839388145315501</v>
      </c>
      <c r="D12" s="14">
        <v>7.5039388145315495</v>
      </c>
      <c r="E12" s="14">
        <v>88.432122370936895</v>
      </c>
      <c r="F12" s="14">
        <f t="shared" si="0"/>
        <v>1.99776970058876</v>
      </c>
      <c r="G12" s="14">
        <f t="shared" si="1"/>
        <v>-5.2853327566875494</v>
      </c>
      <c r="H12" s="14">
        <f t="shared" si="2"/>
        <v>7.2831024572763097</v>
      </c>
      <c r="I12" s="14">
        <f t="shared" si="3"/>
        <v>91.523104365461606</v>
      </c>
      <c r="J12" s="14">
        <f t="shared" si="5"/>
        <v>0.32223029941123982</v>
      </c>
      <c r="K12" s="14">
        <f t="shared" si="6"/>
        <v>0.10139394215599928</v>
      </c>
      <c r="L12" s="14">
        <f t="shared" si="7"/>
        <v>0.22083635725523987</v>
      </c>
      <c r="M12" s="14">
        <f t="shared" si="8"/>
        <v>-3.0909819945247108</v>
      </c>
      <c r="N12" s="191" t="s">
        <v>222</v>
      </c>
      <c r="O12" s="14">
        <v>0.62040941871196498</v>
      </c>
      <c r="P12" s="14">
        <f t="shared" si="9"/>
        <v>-9.7293699591916933</v>
      </c>
      <c r="Q12" s="14">
        <v>10.349779377903658</v>
      </c>
      <c r="R12" s="14">
        <v>143.81134435361301</v>
      </c>
      <c r="S12" s="14"/>
    </row>
    <row r="13" spans="1:19">
      <c r="A13" t="s">
        <v>29</v>
      </c>
      <c r="B13" s="14">
        <v>-4.63</v>
      </c>
      <c r="C13" s="14">
        <v>-12.449713193116599</v>
      </c>
      <c r="D13" s="14">
        <v>7.8197131931165993</v>
      </c>
      <c r="E13" s="14">
        <v>64.531548757170199</v>
      </c>
      <c r="F13" s="14">
        <f t="shared" si="0"/>
        <v>-3.35162784700475</v>
      </c>
      <c r="G13" s="14">
        <f t="shared" si="1"/>
        <v>-10.286068825246625</v>
      </c>
      <c r="H13" s="14">
        <f t="shared" si="2"/>
        <v>6.9344409782418754</v>
      </c>
      <c r="I13" s="14">
        <f t="shared" si="3"/>
        <v>77.770784203484794</v>
      </c>
      <c r="J13" s="14">
        <f t="shared" si="5"/>
        <v>-1.2783721529952499</v>
      </c>
      <c r="K13" s="14">
        <f t="shared" si="6"/>
        <v>-2.1636443678699742</v>
      </c>
      <c r="L13" s="14">
        <f t="shared" si="7"/>
        <v>0.88527221487472385</v>
      </c>
      <c r="M13" s="14">
        <f t="shared" si="8"/>
        <v>-13.239235446314595</v>
      </c>
      <c r="N13" s="191" t="s">
        <v>223</v>
      </c>
      <c r="O13" s="14">
        <v>0.51704284926656596</v>
      </c>
      <c r="P13" s="14">
        <f t="shared" si="9"/>
        <v>-8.7356151330656129</v>
      </c>
      <c r="Q13" s="14">
        <v>9.2526579823321793</v>
      </c>
      <c r="R13" s="14">
        <v>123.735034218775</v>
      </c>
      <c r="S13" s="14"/>
    </row>
    <row r="14" spans="1:19">
      <c r="A14" t="s">
        <v>31</v>
      </c>
      <c r="B14" s="14">
        <v>-6.4</v>
      </c>
      <c r="C14" s="14">
        <v>-16.118451242829799</v>
      </c>
      <c r="D14" s="14">
        <v>9.7184512428297989</v>
      </c>
      <c r="E14" s="14">
        <v>78.154875717017205</v>
      </c>
      <c r="F14" s="14">
        <f t="shared" si="0"/>
        <v>-9.6729867291215896</v>
      </c>
      <c r="G14" s="14">
        <f t="shared" si="1"/>
        <v>-19.081382766231464</v>
      </c>
      <c r="H14" s="14">
        <f t="shared" si="2"/>
        <v>9.408396037109874</v>
      </c>
      <c r="I14" s="14">
        <f t="shared" si="3"/>
        <v>98.657013310507494</v>
      </c>
      <c r="J14" s="14">
        <f t="shared" si="5"/>
        <v>3.2729867291215893</v>
      </c>
      <c r="K14" s="14">
        <f t="shared" si="6"/>
        <v>2.9629315234016644</v>
      </c>
      <c r="L14" s="14">
        <f t="shared" si="7"/>
        <v>0.31005520571992484</v>
      </c>
      <c r="M14" s="14">
        <f t="shared" si="8"/>
        <v>-20.502137593490289</v>
      </c>
      <c r="N14" s="191" t="s">
        <v>224</v>
      </c>
      <c r="O14" s="14">
        <v>0.454598507700682</v>
      </c>
      <c r="P14" s="14">
        <f t="shared" si="9"/>
        <v>-7.8956244904575676</v>
      </c>
      <c r="Q14" s="14">
        <v>8.3502229981582499</v>
      </c>
      <c r="R14" s="14">
        <v>107.500130822955</v>
      </c>
      <c r="S14" s="14"/>
    </row>
    <row r="15" spans="1:19">
      <c r="A15" t="s">
        <v>16</v>
      </c>
      <c r="B15" s="14">
        <v>2.5099999999999998</v>
      </c>
      <c r="C15" s="14">
        <v>-5.3990439770554497</v>
      </c>
      <c r="D15" s="14">
        <v>7.9090439770554495</v>
      </c>
      <c r="E15" s="14">
        <v>117.112810707457</v>
      </c>
      <c r="F15" s="14">
        <f t="shared" si="0"/>
        <v>2.0330922179199602</v>
      </c>
      <c r="G15" s="14">
        <f t="shared" si="1"/>
        <v>-5.8769065545163537</v>
      </c>
      <c r="H15" s="14">
        <f t="shared" si="2"/>
        <v>7.9099987724363139</v>
      </c>
      <c r="I15" s="14">
        <f t="shared" si="3"/>
        <v>102.817394224382</v>
      </c>
      <c r="J15" s="14">
        <f t="shared" si="5"/>
        <v>0.47690778208003959</v>
      </c>
      <c r="K15" s="14">
        <f t="shared" si="6"/>
        <v>0.47786257746090399</v>
      </c>
      <c r="L15" s="14">
        <f t="shared" si="7"/>
        <v>-9.5479538086440385E-4</v>
      </c>
      <c r="M15" s="14">
        <f t="shared" si="8"/>
        <v>14.295416483075002</v>
      </c>
      <c r="N15" s="191" t="s">
        <v>225</v>
      </c>
      <c r="O15" s="14">
        <v>0.46818957881895201</v>
      </c>
      <c r="P15" s="14">
        <f t="shared" si="9"/>
        <v>-5.976430061832696</v>
      </c>
      <c r="Q15" s="14">
        <v>6.4446196406516476</v>
      </c>
      <c r="R15" s="14">
        <v>72.988346965018295</v>
      </c>
      <c r="S15" s="14"/>
    </row>
    <row r="16" spans="1:19">
      <c r="A16" t="s">
        <v>34</v>
      </c>
      <c r="B16" s="14">
        <v>-2.74</v>
      </c>
      <c r="C16" s="14">
        <v>-12.067304015296401</v>
      </c>
      <c r="D16" s="14">
        <v>9.3273040152964004</v>
      </c>
      <c r="E16" s="14">
        <v>58.102294455066897</v>
      </c>
      <c r="F16" s="14">
        <f t="shared" si="0"/>
        <v>-3.13251522540354</v>
      </c>
      <c r="G16" s="14">
        <f t="shared" si="1"/>
        <v>-12.438755126436217</v>
      </c>
      <c r="H16" s="14">
        <f t="shared" si="2"/>
        <v>9.3062399010326775</v>
      </c>
      <c r="I16" s="14">
        <f t="shared" si="3"/>
        <v>124.312679620499</v>
      </c>
      <c r="J16" s="14">
        <f t="shared" si="5"/>
        <v>0.39251522540353978</v>
      </c>
      <c r="K16" s="14">
        <f t="shared" si="6"/>
        <v>0.37145111113981599</v>
      </c>
      <c r="L16" s="14">
        <f t="shared" si="7"/>
        <v>2.10641142637229E-2</v>
      </c>
      <c r="M16" s="14">
        <f t="shared" si="8"/>
        <v>-66.210385165432101</v>
      </c>
      <c r="N16" s="191" t="s">
        <v>226</v>
      </c>
      <c r="O16" s="14">
        <v>-2.7304908413764601</v>
      </c>
      <c r="P16" s="14">
        <f t="shared" si="9"/>
        <v>-11.937742410774502</v>
      </c>
      <c r="Q16" s="14">
        <v>9.2072515693980428</v>
      </c>
      <c r="R16" s="14">
        <v>116.874893122335</v>
      </c>
      <c r="S16" s="14"/>
    </row>
    <row r="17" spans="1:19">
      <c r="A17" t="s">
        <v>36</v>
      </c>
      <c r="B17" s="14">
        <v>-4.59</v>
      </c>
      <c r="C17" s="14">
        <v>-14.2111854684512</v>
      </c>
      <c r="D17" s="14">
        <v>9.6211854684512002</v>
      </c>
      <c r="E17" s="14">
        <v>75.549713193116602</v>
      </c>
      <c r="F17" s="14">
        <f t="shared" si="0"/>
        <v>-2.92169833674867</v>
      </c>
      <c r="G17" s="14">
        <f t="shared" si="1"/>
        <v>-11.034983937165975</v>
      </c>
      <c r="H17" s="14">
        <f t="shared" si="2"/>
        <v>8.1132856004173046</v>
      </c>
      <c r="I17" s="14">
        <f t="shared" si="3"/>
        <v>100.10263138795401</v>
      </c>
      <c r="J17" s="14">
        <f t="shared" si="5"/>
        <v>-1.6683016632513299</v>
      </c>
      <c r="K17" s="14">
        <f t="shared" si="6"/>
        <v>-3.1762015312852245</v>
      </c>
      <c r="L17" s="14">
        <f t="shared" si="7"/>
        <v>1.5078998680338955</v>
      </c>
      <c r="M17" s="14">
        <f t="shared" si="8"/>
        <v>-24.552918194837403</v>
      </c>
      <c r="N17" s="191" t="s">
        <v>227</v>
      </c>
      <c r="O17" s="14">
        <v>-0.51904981141210405</v>
      </c>
      <c r="P17" s="14">
        <f t="shared" si="9"/>
        <v>-8.0915254110449002</v>
      </c>
      <c r="Q17" s="14">
        <v>7.5724755996327966</v>
      </c>
      <c r="R17" s="14">
        <v>91.323327526148404</v>
      </c>
      <c r="S17" s="14"/>
    </row>
    <row r="18" spans="1:19">
      <c r="A18" s="189" t="s">
        <v>38</v>
      </c>
      <c r="B18" s="14">
        <v>-4.7699999999999996</v>
      </c>
      <c r="C18" s="14">
        <v>-11.880879541109</v>
      </c>
      <c r="D18" s="14">
        <v>7.110879541109</v>
      </c>
      <c r="E18" s="14">
        <v>67.065009560229399</v>
      </c>
      <c r="F18" s="14">
        <f t="shared" ref="F18:F81" si="10">VLOOKUP(A18,$N$2:$R$502,2,FALSE)</f>
        <v>-3.3670109950082101</v>
      </c>
      <c r="G18" s="14">
        <f t="shared" ref="G18:G81" si="11">VLOOKUP(A18,$N$2:$R$502,3,FALSE)</f>
        <v>-10.331081842980385</v>
      </c>
      <c r="H18" s="14">
        <f t="shared" ref="H18:H81" si="12">VLOOKUP(A18,$N$2:$R$502,4,FALSE)</f>
        <v>6.9640708479721756</v>
      </c>
      <c r="I18" s="14">
        <f t="shared" ref="I18:I81" si="13">VLOOKUP(A18,$N$2:$R$502,5,FALSE)</f>
        <v>78.871219386595797</v>
      </c>
      <c r="J18" s="14">
        <f t="shared" ref="J18:J81" si="14">B18-F18</f>
        <v>-1.4029890049917895</v>
      </c>
      <c r="K18" s="14">
        <f t="shared" ref="K18:K81" si="15">C18-G18</f>
        <v>-1.5497976981286143</v>
      </c>
      <c r="L18" s="14">
        <f t="shared" ref="L18:L81" si="16">D18-H18</f>
        <v>0.14680869313682443</v>
      </c>
      <c r="M18" s="14">
        <f t="shared" ref="M18:M81" si="17">E18-I18</f>
        <v>-11.806209826366398</v>
      </c>
      <c r="N18" s="191" t="s">
        <v>228</v>
      </c>
      <c r="O18" s="14">
        <v>-0.317457050526741</v>
      </c>
      <c r="P18" s="14">
        <f t="shared" si="9"/>
        <v>-10.702570471347954</v>
      </c>
      <c r="Q18" s="14">
        <v>10.385113420821213</v>
      </c>
      <c r="R18" s="14">
        <v>142.03808428046699</v>
      </c>
      <c r="S18" s="14"/>
    </row>
    <row r="19" spans="1:19">
      <c r="A19" s="189" t="s">
        <v>40</v>
      </c>
      <c r="B19" s="14">
        <v>-9.6199999999999992</v>
      </c>
      <c r="C19" s="14">
        <v>-15.575908221797301</v>
      </c>
      <c r="D19" s="14">
        <v>5.9559082217973014</v>
      </c>
      <c r="E19" s="14">
        <v>59.536328871892898</v>
      </c>
      <c r="F19" s="14">
        <f t="shared" si="10"/>
        <v>-6.4996021098674799</v>
      </c>
      <c r="G19" s="14">
        <f t="shared" si="11"/>
        <v>-14.529563590938089</v>
      </c>
      <c r="H19" s="14">
        <f t="shared" si="12"/>
        <v>8.0299614810706093</v>
      </c>
      <c r="I19" s="14">
        <f t="shared" si="13"/>
        <v>68.225975821373197</v>
      </c>
      <c r="J19" s="14">
        <f t="shared" si="14"/>
        <v>-3.1203978901325193</v>
      </c>
      <c r="K19" s="14">
        <f t="shared" si="15"/>
        <v>-1.0463446308592115</v>
      </c>
      <c r="L19" s="14">
        <f t="shared" si="16"/>
        <v>-2.0740532592733079</v>
      </c>
      <c r="M19" s="14">
        <f t="shared" si="17"/>
        <v>-8.6896469494802986</v>
      </c>
      <c r="N19" s="191" t="s">
        <v>229</v>
      </c>
      <c r="O19" s="14">
        <v>-0.36296490675142501</v>
      </c>
      <c r="P19" s="14">
        <f t="shared" si="9"/>
        <v>-9.8161943783161458</v>
      </c>
      <c r="Q19" s="14">
        <v>9.45322947156472</v>
      </c>
      <c r="R19" s="14">
        <v>125.261981364935</v>
      </c>
      <c r="S19" s="14"/>
    </row>
    <row r="20" spans="1:19">
      <c r="A20" s="189" t="s">
        <v>42</v>
      </c>
      <c r="B20" s="14">
        <v>-3.05</v>
      </c>
      <c r="C20" s="14">
        <v>-10.824474187380501</v>
      </c>
      <c r="D20" s="14">
        <v>7.774474187380501</v>
      </c>
      <c r="E20" s="14">
        <v>66.921606118546805</v>
      </c>
      <c r="F20" s="14">
        <f t="shared" si="10"/>
        <v>-3.5188501679841302</v>
      </c>
      <c r="G20" s="14">
        <f t="shared" si="11"/>
        <v>-11.803164425982377</v>
      </c>
      <c r="H20" s="14">
        <f t="shared" si="12"/>
        <v>8.2843142579982469</v>
      </c>
      <c r="I20" s="14">
        <f t="shared" si="13"/>
        <v>103.82675755787101</v>
      </c>
      <c r="J20" s="14">
        <f t="shared" si="14"/>
        <v>0.46885016798413037</v>
      </c>
      <c r="K20" s="14">
        <f t="shared" si="15"/>
        <v>0.97869023860187632</v>
      </c>
      <c r="L20" s="14">
        <f t="shared" si="16"/>
        <v>-0.50984007061774594</v>
      </c>
      <c r="M20" s="14">
        <f t="shared" si="17"/>
        <v>-36.9051514393242</v>
      </c>
      <c r="N20" s="191" t="s">
        <v>230</v>
      </c>
      <c r="O20" s="14">
        <v>-0.427707998377028</v>
      </c>
      <c r="P20" s="14">
        <f t="shared" si="9"/>
        <v>-8.959987960600845</v>
      </c>
      <c r="Q20" s="14">
        <v>8.5322799622238179</v>
      </c>
      <c r="R20" s="14">
        <v>108.652222138002</v>
      </c>
      <c r="S20" s="14"/>
    </row>
    <row r="21" spans="1:19">
      <c r="A21" s="189" t="s">
        <v>44</v>
      </c>
      <c r="B21" s="14">
        <v>-4.93</v>
      </c>
      <c r="C21" s="14">
        <v>-12.7102294455067</v>
      </c>
      <c r="D21" s="14">
        <v>7.7802294455067003</v>
      </c>
      <c r="E21" s="14">
        <v>66.132887189292504</v>
      </c>
      <c r="F21" s="14">
        <f t="shared" si="10"/>
        <v>-3.5358142681901601</v>
      </c>
      <c r="G21" s="14">
        <f t="shared" si="11"/>
        <v>-10.409104515004948</v>
      </c>
      <c r="H21" s="14">
        <f t="shared" si="12"/>
        <v>6.8732902468147872</v>
      </c>
      <c r="I21" s="14">
        <f t="shared" si="13"/>
        <v>76.831202119106507</v>
      </c>
      <c r="J21" s="14">
        <f t="shared" si="14"/>
        <v>-1.3941857318098396</v>
      </c>
      <c r="K21" s="14">
        <f t="shared" si="15"/>
        <v>-2.3011249305017518</v>
      </c>
      <c r="L21" s="14">
        <f t="shared" si="16"/>
        <v>0.90693919869191308</v>
      </c>
      <c r="M21" s="14">
        <f t="shared" si="17"/>
        <v>-10.698314929814003</v>
      </c>
      <c r="N21" s="191" t="s">
        <v>231</v>
      </c>
      <c r="O21" s="14">
        <v>-0.58493088696844497</v>
      </c>
      <c r="P21" s="14">
        <f t="shared" si="9"/>
        <v>-7.237070223679857</v>
      </c>
      <c r="Q21" s="14">
        <v>6.6521393367114117</v>
      </c>
      <c r="R21" s="14">
        <v>74.777870615197699</v>
      </c>
      <c r="S21" s="14"/>
    </row>
    <row r="22" spans="1:19">
      <c r="A22" s="189" t="s">
        <v>46</v>
      </c>
      <c r="B22" s="14">
        <v>-10.64</v>
      </c>
      <c r="C22" s="14">
        <v>-15.8005736137667</v>
      </c>
      <c r="D22" s="14">
        <v>5.1605736137666991</v>
      </c>
      <c r="E22" s="14">
        <v>55.736137667304</v>
      </c>
      <c r="F22" s="14">
        <f t="shared" si="10"/>
        <v>-6.9831463801413696</v>
      </c>
      <c r="G22" s="14">
        <f t="shared" si="11"/>
        <v>-15.022168394973917</v>
      </c>
      <c r="H22" s="14">
        <f t="shared" si="12"/>
        <v>8.0390220148325469</v>
      </c>
      <c r="I22" s="14">
        <f t="shared" si="13"/>
        <v>66.698962380854795</v>
      </c>
      <c r="J22" s="14">
        <f t="shared" si="14"/>
        <v>-3.656853619858631</v>
      </c>
      <c r="K22" s="14">
        <f t="shared" si="15"/>
        <v>-0.77840521879278235</v>
      </c>
      <c r="L22" s="14">
        <f t="shared" si="16"/>
        <v>-2.8784484010658478</v>
      </c>
      <c r="M22" s="14">
        <f t="shared" si="17"/>
        <v>-10.962824713550795</v>
      </c>
      <c r="N22" s="191" t="s">
        <v>232</v>
      </c>
      <c r="O22" s="14">
        <v>-5.6195562111945296</v>
      </c>
      <c r="P22" s="14">
        <f t="shared" si="9"/>
        <v>-11.330053384456779</v>
      </c>
      <c r="Q22" s="14">
        <v>5.7104971732622491</v>
      </c>
      <c r="R22" s="14">
        <v>52.371620561730502</v>
      </c>
      <c r="S22" s="14"/>
    </row>
    <row r="23" spans="1:19">
      <c r="A23" s="189" t="s">
        <v>48</v>
      </c>
      <c r="B23" s="14">
        <v>-3.15</v>
      </c>
      <c r="C23" s="14">
        <v>-11.2594646271511</v>
      </c>
      <c r="D23" s="14">
        <v>8.1094646271510999</v>
      </c>
      <c r="E23" s="14">
        <v>93.092734225621399</v>
      </c>
      <c r="F23" s="14">
        <f t="shared" si="10"/>
        <v>-3.1153396648446199</v>
      </c>
      <c r="G23" s="14">
        <f t="shared" si="11"/>
        <v>-11.816046519642331</v>
      </c>
      <c r="H23" s="14">
        <f t="shared" si="12"/>
        <v>8.700706854797712</v>
      </c>
      <c r="I23" s="14">
        <f t="shared" si="13"/>
        <v>107.69540583771401</v>
      </c>
      <c r="J23" s="14">
        <f t="shared" si="14"/>
        <v>-3.4660335155380029E-2</v>
      </c>
      <c r="K23" s="14">
        <f t="shared" si="15"/>
        <v>0.55658189249123069</v>
      </c>
      <c r="L23" s="14">
        <f t="shared" si="16"/>
        <v>-0.59124222764661205</v>
      </c>
      <c r="M23" s="14">
        <f t="shared" si="17"/>
        <v>-14.602671612092607</v>
      </c>
      <c r="N23" s="191" t="s">
        <v>233</v>
      </c>
      <c r="O23" s="14">
        <v>-2.3831927953542</v>
      </c>
      <c r="P23" s="14">
        <f t="shared" si="9"/>
        <v>-8.7056498041337207</v>
      </c>
      <c r="Q23" s="14">
        <v>6.3224570087795202</v>
      </c>
      <c r="R23" s="14">
        <v>66.766985034525803</v>
      </c>
      <c r="S23" s="14"/>
    </row>
    <row r="24" spans="1:19">
      <c r="A24" s="189" t="s">
        <v>52</v>
      </c>
      <c r="B24" s="14">
        <v>-6.69</v>
      </c>
      <c r="C24" s="14">
        <v>-12.0195028680688</v>
      </c>
      <c r="D24" s="14">
        <v>5.3295028680687997</v>
      </c>
      <c r="E24" s="14">
        <v>23.542065009560201</v>
      </c>
      <c r="F24" s="14">
        <f t="shared" si="10"/>
        <v>-9.1560444425136094</v>
      </c>
      <c r="G24" s="14">
        <f t="shared" si="11"/>
        <v>-15.734539304528878</v>
      </c>
      <c r="H24" s="14">
        <f t="shared" si="12"/>
        <v>6.578494862015269</v>
      </c>
      <c r="I24" s="14">
        <f t="shared" si="13"/>
        <v>42.4415700997248</v>
      </c>
      <c r="J24" s="14">
        <f t="shared" si="14"/>
        <v>2.466044442513609</v>
      </c>
      <c r="K24" s="14">
        <f t="shared" si="15"/>
        <v>3.7150364364600783</v>
      </c>
      <c r="L24" s="14">
        <f t="shared" si="16"/>
        <v>-1.2489919939464693</v>
      </c>
      <c r="M24" s="14">
        <f t="shared" si="17"/>
        <v>-18.899505090164599</v>
      </c>
      <c r="N24" s="191" t="s">
        <v>234</v>
      </c>
      <c r="O24" s="14">
        <v>1.29287839852288</v>
      </c>
      <c r="P24" s="14">
        <f t="shared" si="9"/>
        <v>-7.3260956740653125</v>
      </c>
      <c r="Q24" s="14">
        <v>8.6189740725881929</v>
      </c>
      <c r="R24" s="14">
        <v>114.464002631668</v>
      </c>
      <c r="S24" s="14"/>
    </row>
    <row r="25" spans="1:19">
      <c r="A25" s="189" t="s">
        <v>54</v>
      </c>
      <c r="B25" s="14">
        <v>-3.95</v>
      </c>
      <c r="C25" s="14">
        <v>-13.4009560229446</v>
      </c>
      <c r="D25" s="14">
        <v>9.4509560229445988</v>
      </c>
      <c r="E25" s="14">
        <v>47.968451242829801</v>
      </c>
      <c r="F25" s="14">
        <f t="shared" si="10"/>
        <v>-4.4707128104569396</v>
      </c>
      <c r="G25" s="14">
        <f t="shared" si="11"/>
        <v>-13.246286973119446</v>
      </c>
      <c r="H25" s="14">
        <f t="shared" si="12"/>
        <v>8.7755741626625063</v>
      </c>
      <c r="I25" s="14">
        <f t="shared" si="13"/>
        <v>103.960383022185</v>
      </c>
      <c r="J25" s="14">
        <f t="shared" si="14"/>
        <v>0.5207128104569394</v>
      </c>
      <c r="K25" s="14">
        <f t="shared" si="15"/>
        <v>-0.15466904982515395</v>
      </c>
      <c r="L25" s="14">
        <f t="shared" si="16"/>
        <v>0.67538186028209246</v>
      </c>
      <c r="M25" s="14">
        <f t="shared" si="17"/>
        <v>-55.991931779355198</v>
      </c>
      <c r="N25" s="191" t="s">
        <v>235</v>
      </c>
      <c r="O25" s="14">
        <v>-2.8588072392393098</v>
      </c>
      <c r="P25" s="14">
        <f t="shared" si="9"/>
        <v>-11.219746148354734</v>
      </c>
      <c r="Q25" s="14">
        <v>8.3609389091154238</v>
      </c>
      <c r="R25" s="14">
        <v>101.298062840071</v>
      </c>
      <c r="S25" s="14"/>
    </row>
    <row r="26" spans="1:19">
      <c r="A26" s="189" t="s">
        <v>18</v>
      </c>
      <c r="B26" s="14">
        <v>-0.86</v>
      </c>
      <c r="C26" s="14">
        <v>-6.9764818355640497</v>
      </c>
      <c r="D26" s="14">
        <v>6.1164818355640493</v>
      </c>
      <c r="E26" s="14">
        <v>69.311663479923496</v>
      </c>
      <c r="F26" s="14">
        <f t="shared" si="10"/>
        <v>-1.21482139189542</v>
      </c>
      <c r="G26" s="14">
        <f t="shared" si="11"/>
        <v>-7.5065252259097353</v>
      </c>
      <c r="H26" s="14">
        <f t="shared" si="12"/>
        <v>6.2917038340143154</v>
      </c>
      <c r="I26" s="14">
        <f t="shared" si="13"/>
        <v>67.579570457098399</v>
      </c>
      <c r="J26" s="14">
        <f t="shared" si="14"/>
        <v>0.35482139189542006</v>
      </c>
      <c r="K26" s="14">
        <f t="shared" si="15"/>
        <v>0.53004339034568559</v>
      </c>
      <c r="L26" s="14">
        <f t="shared" si="16"/>
        <v>-0.17522199845026609</v>
      </c>
      <c r="M26" s="14">
        <f t="shared" si="17"/>
        <v>1.7320930228250973</v>
      </c>
      <c r="N26" s="191" t="s">
        <v>236</v>
      </c>
      <c r="O26" s="14">
        <v>-8.2307878588467709</v>
      </c>
      <c r="P26" s="14">
        <f t="shared" si="9"/>
        <v>-17.597204141232272</v>
      </c>
      <c r="Q26" s="14">
        <v>9.3664162823855008</v>
      </c>
      <c r="R26" s="14">
        <v>89.791094938928296</v>
      </c>
      <c r="S26" s="14"/>
    </row>
    <row r="27" spans="1:19">
      <c r="A27" s="189" t="s">
        <v>57</v>
      </c>
      <c r="B27" s="14">
        <v>-0.82</v>
      </c>
      <c r="C27" s="14">
        <v>-5.5018164435946497</v>
      </c>
      <c r="D27" s="14">
        <v>4.6818164435946494</v>
      </c>
      <c r="E27" s="14">
        <v>47.992351816443602</v>
      </c>
      <c r="F27" s="14">
        <f t="shared" si="10"/>
        <v>0.45388497330052302</v>
      </c>
      <c r="G27" s="14">
        <f t="shared" si="11"/>
        <v>-4.1328868812948496</v>
      </c>
      <c r="H27" s="14">
        <f t="shared" si="12"/>
        <v>4.5867718545953728</v>
      </c>
      <c r="I27" s="14">
        <f t="shared" si="13"/>
        <v>39.060077866564797</v>
      </c>
      <c r="J27" s="14">
        <f t="shared" si="14"/>
        <v>-1.2738849733005231</v>
      </c>
      <c r="K27" s="14">
        <f t="shared" si="15"/>
        <v>-1.3689295622998001</v>
      </c>
      <c r="L27" s="14">
        <f t="shared" si="16"/>
        <v>9.5044588999276591E-2</v>
      </c>
      <c r="M27" s="14">
        <f t="shared" si="17"/>
        <v>8.9322739498788053</v>
      </c>
      <c r="N27" s="191" t="s">
        <v>237</v>
      </c>
      <c r="O27" s="14">
        <v>-7.5206130310599804</v>
      </c>
      <c r="P27" s="14">
        <f t="shared" si="9"/>
        <v>-16.591207636971323</v>
      </c>
      <c r="Q27" s="14">
        <v>9.0705946059113423</v>
      </c>
      <c r="R27" s="14">
        <v>90.072298527214897</v>
      </c>
      <c r="S27" s="14"/>
    </row>
    <row r="28" spans="1:19">
      <c r="A28" s="189" t="s">
        <v>20</v>
      </c>
      <c r="B28" s="14">
        <v>1.38</v>
      </c>
      <c r="C28" s="14">
        <v>-5.3512428298279202</v>
      </c>
      <c r="D28" s="14">
        <v>6.7312428298279201</v>
      </c>
      <c r="E28" s="14">
        <v>93.212237093690305</v>
      </c>
      <c r="F28" s="14">
        <f t="shared" si="10"/>
        <v>1.3426123601699</v>
      </c>
      <c r="G28" s="14">
        <f t="shared" si="11"/>
        <v>-5.5538443693913395</v>
      </c>
      <c r="H28" s="14">
        <f t="shared" si="12"/>
        <v>6.8964567295612396</v>
      </c>
      <c r="I28" s="14">
        <f t="shared" si="13"/>
        <v>83.343741855138404</v>
      </c>
      <c r="J28" s="14">
        <f t="shared" si="14"/>
        <v>3.738763983009985E-2</v>
      </c>
      <c r="K28" s="14">
        <f t="shared" si="15"/>
        <v>0.20260153956341931</v>
      </c>
      <c r="L28" s="14">
        <f t="shared" si="16"/>
        <v>-0.16521389973331946</v>
      </c>
      <c r="M28" s="14">
        <f t="shared" si="17"/>
        <v>9.8684952385519011</v>
      </c>
      <c r="N28" s="191" t="s">
        <v>238</v>
      </c>
      <c r="O28" s="14">
        <v>-1.0424814843855601</v>
      </c>
      <c r="P28" s="14">
        <f t="shared" si="9"/>
        <v>-8.6661537697662361</v>
      </c>
      <c r="Q28" s="14">
        <v>7.6236722853806764</v>
      </c>
      <c r="R28" s="14">
        <v>92.143643340692094</v>
      </c>
      <c r="S28" s="14"/>
    </row>
    <row r="29" spans="1:19">
      <c r="A29" s="189" t="s">
        <v>61</v>
      </c>
      <c r="B29" s="14">
        <v>0.61</v>
      </c>
      <c r="C29" s="14">
        <v>-5.8531548757170198</v>
      </c>
      <c r="D29" s="14">
        <v>6.4631548757170201</v>
      </c>
      <c r="E29" s="14">
        <v>138.79063097514299</v>
      </c>
      <c r="F29" s="14">
        <f t="shared" si="10"/>
        <v>0.43769988873057702</v>
      </c>
      <c r="G29" s="14">
        <f t="shared" si="11"/>
        <v>-5.7331806818714757</v>
      </c>
      <c r="H29" s="14">
        <f t="shared" si="12"/>
        <v>6.1708805706020531</v>
      </c>
      <c r="I29" s="14">
        <f t="shared" si="13"/>
        <v>68.371544631626705</v>
      </c>
      <c r="J29" s="14">
        <f t="shared" si="14"/>
        <v>0.17230011126942296</v>
      </c>
      <c r="K29" s="14">
        <f t="shared" si="15"/>
        <v>-0.11997419384554409</v>
      </c>
      <c r="L29" s="14">
        <f t="shared" si="16"/>
        <v>0.29227430511496699</v>
      </c>
      <c r="M29" s="14">
        <f t="shared" si="17"/>
        <v>70.419086343516284</v>
      </c>
      <c r="N29" s="191" t="s">
        <v>239</v>
      </c>
      <c r="O29" s="14">
        <v>-0.93990170539782703</v>
      </c>
      <c r="P29" s="14">
        <f t="shared" si="9"/>
        <v>-9.4971626567648766</v>
      </c>
      <c r="Q29" s="14">
        <v>8.5572609513670503</v>
      </c>
      <c r="R29" s="14">
        <v>108.99571857993099</v>
      </c>
      <c r="S29" s="14"/>
    </row>
    <row r="30" spans="1:19">
      <c r="A30" s="189" t="s">
        <v>22</v>
      </c>
      <c r="B30" s="14">
        <v>-4.72</v>
      </c>
      <c r="C30" s="14">
        <v>-14.1514340344168</v>
      </c>
      <c r="D30" s="14">
        <v>9.4314340344167995</v>
      </c>
      <c r="E30" s="14">
        <v>80.066921606118498</v>
      </c>
      <c r="F30" s="14">
        <f t="shared" si="10"/>
        <v>-3.9223645026017402</v>
      </c>
      <c r="G30" s="14">
        <f t="shared" si="11"/>
        <v>-11.896841501891187</v>
      </c>
      <c r="H30" s="14">
        <f t="shared" si="12"/>
        <v>7.9744769992894469</v>
      </c>
      <c r="I30" s="14">
        <f t="shared" si="13"/>
        <v>86.993882608717499</v>
      </c>
      <c r="J30" s="14">
        <f t="shared" si="14"/>
        <v>-0.79763549739825956</v>
      </c>
      <c r="K30" s="14">
        <f t="shared" si="15"/>
        <v>-2.2545925325256135</v>
      </c>
      <c r="L30" s="14">
        <f t="shared" si="16"/>
        <v>1.4569570351273526</v>
      </c>
      <c r="M30" s="14">
        <f t="shared" si="17"/>
        <v>-6.9269610025990005</v>
      </c>
      <c r="N30" s="191" t="s">
        <v>240</v>
      </c>
      <c r="O30" s="14">
        <v>-1.13898360987355</v>
      </c>
      <c r="P30" s="14">
        <f t="shared" si="9"/>
        <v>-7.8175986369088761</v>
      </c>
      <c r="Q30" s="14">
        <v>6.6786150270353266</v>
      </c>
      <c r="R30" s="14">
        <v>74.947336454104402</v>
      </c>
      <c r="S30" s="14"/>
    </row>
    <row r="31" spans="1:19">
      <c r="A31" s="189" t="s">
        <v>23</v>
      </c>
      <c r="B31" s="14">
        <v>-4.62</v>
      </c>
      <c r="C31" s="14">
        <v>-14.4095602294455</v>
      </c>
      <c r="D31" s="14">
        <v>9.7895602294454989</v>
      </c>
      <c r="E31" s="14">
        <v>81.261950286806893</v>
      </c>
      <c r="F31" s="14">
        <f t="shared" si="10"/>
        <v>-3.2174559627993098</v>
      </c>
      <c r="G31" s="14">
        <f t="shared" si="11"/>
        <v>-10.978750085626526</v>
      </c>
      <c r="H31" s="14">
        <f t="shared" si="12"/>
        <v>7.7612941228272154</v>
      </c>
      <c r="I31" s="14">
        <f t="shared" si="13"/>
        <v>84.472240994117897</v>
      </c>
      <c r="J31" s="14">
        <f t="shared" si="14"/>
        <v>-1.4025440372006903</v>
      </c>
      <c r="K31" s="14">
        <f t="shared" si="15"/>
        <v>-3.4308101438189738</v>
      </c>
      <c r="L31" s="14">
        <f t="shared" si="16"/>
        <v>2.0282661066182834</v>
      </c>
      <c r="M31" s="14">
        <f t="shared" si="17"/>
        <v>-3.2102907073110032</v>
      </c>
      <c r="N31" s="191" t="s">
        <v>241</v>
      </c>
      <c r="O31" s="14">
        <v>-9.1775198103505407</v>
      </c>
      <c r="P31" s="14">
        <f t="shared" si="9"/>
        <v>-17.871737328539083</v>
      </c>
      <c r="Q31" s="14">
        <v>8.6942175181885446</v>
      </c>
      <c r="R31" s="14">
        <v>102.89535970865801</v>
      </c>
      <c r="S31" s="14"/>
    </row>
    <row r="32" spans="1:19">
      <c r="A32" s="189" t="s">
        <v>66</v>
      </c>
      <c r="B32" s="14">
        <v>-6.35</v>
      </c>
      <c r="C32" s="14">
        <v>-13.6208413001912</v>
      </c>
      <c r="D32" s="14">
        <v>7.2708413001912007</v>
      </c>
      <c r="E32" s="14">
        <v>52.868068833652003</v>
      </c>
      <c r="F32" s="14">
        <f t="shared" si="10"/>
        <v>-8.5190207255885202</v>
      </c>
      <c r="G32" s="14">
        <f t="shared" si="11"/>
        <v>-17.470332521503988</v>
      </c>
      <c r="H32" s="14">
        <f t="shared" si="12"/>
        <v>8.9513117959154673</v>
      </c>
      <c r="I32" s="14">
        <f t="shared" si="13"/>
        <v>86.249776288501494</v>
      </c>
      <c r="J32" s="14">
        <f t="shared" si="14"/>
        <v>2.1690207255885205</v>
      </c>
      <c r="K32" s="14">
        <f t="shared" si="15"/>
        <v>3.8494912213127872</v>
      </c>
      <c r="L32" s="14">
        <f t="shared" si="16"/>
        <v>-1.6804704957242667</v>
      </c>
      <c r="M32" s="14">
        <f t="shared" si="17"/>
        <v>-33.38170745484949</v>
      </c>
      <c r="N32" s="191" t="s">
        <v>242</v>
      </c>
      <c r="O32" s="14">
        <v>-0.142430073007902</v>
      </c>
      <c r="P32" s="14">
        <f t="shared" si="9"/>
        <v>-5.9576827315348755</v>
      </c>
      <c r="Q32" s="14">
        <v>5.8152526585269735</v>
      </c>
      <c r="R32" s="14">
        <v>58.257309274506802</v>
      </c>
      <c r="S32" s="14"/>
    </row>
    <row r="33" spans="1:19">
      <c r="A33" s="189" t="s">
        <v>68</v>
      </c>
      <c r="B33" s="14">
        <v>-3.71</v>
      </c>
      <c r="C33" s="14">
        <v>-10.324952198852801</v>
      </c>
      <c r="D33" s="14">
        <v>6.6149521988528006</v>
      </c>
      <c r="E33" s="14">
        <v>55.8556405353728</v>
      </c>
      <c r="F33" s="14">
        <f t="shared" si="10"/>
        <v>-3.9861652451227201</v>
      </c>
      <c r="G33" s="14">
        <f t="shared" si="11"/>
        <v>-10.3447678994869</v>
      </c>
      <c r="H33" s="14">
        <f t="shared" si="12"/>
        <v>6.35860265436418</v>
      </c>
      <c r="I33" s="14">
        <f t="shared" si="13"/>
        <v>65.992057442165404</v>
      </c>
      <c r="J33" s="14">
        <f t="shared" si="14"/>
        <v>0.27616524512272012</v>
      </c>
      <c r="K33" s="14">
        <f t="shared" si="15"/>
        <v>1.9815700634099542E-2</v>
      </c>
      <c r="L33" s="14">
        <f t="shared" si="16"/>
        <v>0.25634954448862057</v>
      </c>
      <c r="M33" s="14">
        <f t="shared" si="17"/>
        <v>-10.136416906792604</v>
      </c>
      <c r="N33" s="191" t="s">
        <v>243</v>
      </c>
      <c r="O33" s="14">
        <v>0.84504654601570495</v>
      </c>
      <c r="P33" s="14">
        <f t="shared" si="9"/>
        <v>-4.9254091323334261</v>
      </c>
      <c r="Q33" s="14">
        <v>5.7704556783491308</v>
      </c>
      <c r="R33" s="14">
        <v>59.757381182909903</v>
      </c>
      <c r="S33" s="14"/>
    </row>
    <row r="34" spans="1:19">
      <c r="A34" s="189" t="s">
        <v>70</v>
      </c>
      <c r="B34" s="14">
        <v>-0.5</v>
      </c>
      <c r="C34" s="14">
        <v>-7.4282026768642497</v>
      </c>
      <c r="D34" s="14">
        <v>6.9282026768642497</v>
      </c>
      <c r="E34" s="14">
        <v>83.604206500955996</v>
      </c>
      <c r="F34" s="14">
        <f t="shared" si="10"/>
        <v>-0.80845521489677996</v>
      </c>
      <c r="G34" s="14">
        <f t="shared" si="11"/>
        <v>-6.1006197763989478</v>
      </c>
      <c r="H34" s="14">
        <f t="shared" si="12"/>
        <v>5.292164561502168</v>
      </c>
      <c r="I34" s="14">
        <f t="shared" si="13"/>
        <v>40.3581804082025</v>
      </c>
      <c r="J34" s="14">
        <f t="shared" si="14"/>
        <v>0.30845521489677996</v>
      </c>
      <c r="K34" s="14">
        <f t="shared" si="15"/>
        <v>-1.3275829004653019</v>
      </c>
      <c r="L34" s="14">
        <f t="shared" si="16"/>
        <v>1.6360381153620818</v>
      </c>
      <c r="M34" s="14">
        <f t="shared" si="17"/>
        <v>43.246026092753496</v>
      </c>
      <c r="N34" s="191" t="s">
        <v>244</v>
      </c>
      <c r="O34" s="14">
        <v>-3.4736573226480099</v>
      </c>
      <c r="P34" s="14">
        <f t="shared" si="9"/>
        <v>-12.902511855806772</v>
      </c>
      <c r="Q34" s="14">
        <v>9.4288545331587628</v>
      </c>
      <c r="R34" s="14">
        <v>123.748778596573</v>
      </c>
      <c r="S34" s="14"/>
    </row>
    <row r="35" spans="1:19">
      <c r="A35" s="189" t="s">
        <v>72</v>
      </c>
      <c r="B35" s="14">
        <v>-0.59</v>
      </c>
      <c r="C35" s="14">
        <v>-5.7360420650095598</v>
      </c>
      <c r="D35" s="14">
        <v>5.14604206500956</v>
      </c>
      <c r="E35" s="14">
        <v>30.903441682600398</v>
      </c>
      <c r="F35" s="14">
        <f t="shared" si="10"/>
        <v>0.40212435120161499</v>
      </c>
      <c r="G35" s="14">
        <f t="shared" si="11"/>
        <v>-4.6195437755102615</v>
      </c>
      <c r="H35" s="14">
        <f t="shared" si="12"/>
        <v>5.0216681267118766</v>
      </c>
      <c r="I35" s="14">
        <f t="shared" si="13"/>
        <v>46.016328354752197</v>
      </c>
      <c r="J35" s="14">
        <f t="shared" si="14"/>
        <v>-0.99212435120161491</v>
      </c>
      <c r="K35" s="14">
        <f t="shared" si="15"/>
        <v>-1.1164982894992983</v>
      </c>
      <c r="L35" s="14">
        <f t="shared" si="16"/>
        <v>0.1243739382976834</v>
      </c>
      <c r="M35" s="14">
        <f t="shared" si="17"/>
        <v>-15.112886672151799</v>
      </c>
      <c r="N35" s="191" t="s">
        <v>245</v>
      </c>
      <c r="O35" s="14">
        <v>-1.0227856094868399</v>
      </c>
      <c r="P35" s="14">
        <f t="shared" si="9"/>
        <v>-5.9175855656519047</v>
      </c>
      <c r="Q35" s="14">
        <v>4.8947999561650652</v>
      </c>
      <c r="R35" s="14">
        <v>40.847986655377603</v>
      </c>
      <c r="S35" s="14"/>
    </row>
    <row r="36" spans="1:19">
      <c r="A36" s="189" t="s">
        <v>74</v>
      </c>
      <c r="B36" s="14">
        <v>-0.77</v>
      </c>
      <c r="C36" s="14">
        <v>-4.5864244741873801</v>
      </c>
      <c r="D36" s="14">
        <v>3.8164244741873801</v>
      </c>
      <c r="E36" s="14">
        <v>36.8546845124283</v>
      </c>
      <c r="F36" s="14">
        <f t="shared" si="10"/>
        <v>-0.90407553689843301</v>
      </c>
      <c r="G36" s="14">
        <f t="shared" si="11"/>
        <v>-4.9273032604885207</v>
      </c>
      <c r="H36" s="14">
        <f t="shared" si="12"/>
        <v>4.0232277235900877</v>
      </c>
      <c r="I36" s="14">
        <f t="shared" si="13"/>
        <v>21.473866062344399</v>
      </c>
      <c r="J36" s="14">
        <f t="shared" si="14"/>
        <v>0.13407553689843299</v>
      </c>
      <c r="K36" s="14">
        <f t="shared" si="15"/>
        <v>0.34087878630114066</v>
      </c>
      <c r="L36" s="14">
        <f t="shared" si="16"/>
        <v>-0.20680324940270767</v>
      </c>
      <c r="M36" s="14">
        <f t="shared" si="17"/>
        <v>15.3808184500839</v>
      </c>
      <c r="N36" s="191" t="s">
        <v>246</v>
      </c>
      <c r="O36" s="14">
        <v>0.59602876346243305</v>
      </c>
      <c r="P36" s="14">
        <f t="shared" si="9"/>
        <v>-5.9519806225229335</v>
      </c>
      <c r="Q36" s="14">
        <v>6.5480093859853667</v>
      </c>
      <c r="R36" s="14">
        <v>73.284381857847904</v>
      </c>
      <c r="S36" s="14"/>
    </row>
    <row r="37" spans="1:19">
      <c r="A37" s="189" t="s">
        <v>76</v>
      </c>
      <c r="B37" s="14">
        <v>-0.55000000000000004</v>
      </c>
      <c r="C37" s="14">
        <v>-4.9329827915870004</v>
      </c>
      <c r="D37" s="14">
        <v>4.3829827915870005</v>
      </c>
      <c r="E37" s="14">
        <v>44.048757170172102</v>
      </c>
      <c r="F37" s="14">
        <f t="shared" si="10"/>
        <v>0.21861779494832401</v>
      </c>
      <c r="G37" s="14">
        <f t="shared" si="11"/>
        <v>-4.1377452887266486</v>
      </c>
      <c r="H37" s="14">
        <f t="shared" si="12"/>
        <v>4.3563630836749727</v>
      </c>
      <c r="I37" s="14">
        <f t="shared" si="13"/>
        <v>34.583269232262602</v>
      </c>
      <c r="J37" s="14">
        <f t="shared" si="14"/>
        <v>-0.76861779494832405</v>
      </c>
      <c r="K37" s="14">
        <f t="shared" si="15"/>
        <v>-0.79523750286035177</v>
      </c>
      <c r="L37" s="14">
        <f t="shared" si="16"/>
        <v>2.6619707912027835E-2</v>
      </c>
      <c r="M37" s="14">
        <f t="shared" si="17"/>
        <v>9.4654879379095007</v>
      </c>
      <c r="N37" s="191" t="s">
        <v>247</v>
      </c>
      <c r="O37" s="14">
        <v>-3.7116605570897399</v>
      </c>
      <c r="P37" s="14">
        <f t="shared" si="9"/>
        <v>-11.043623740893707</v>
      </c>
      <c r="Q37" s="14">
        <v>7.3319631838039685</v>
      </c>
      <c r="R37" s="14">
        <v>78.831907344248293</v>
      </c>
      <c r="S37" s="14"/>
    </row>
    <row r="38" spans="1:19">
      <c r="A38" s="189" t="s">
        <v>24</v>
      </c>
      <c r="B38" s="14">
        <v>-5.48</v>
      </c>
      <c r="C38" s="14">
        <v>-17.253728489483699</v>
      </c>
      <c r="D38" s="14">
        <v>11.773728489483698</v>
      </c>
      <c r="E38" s="14">
        <v>105.162523900574</v>
      </c>
      <c r="F38" s="14">
        <f t="shared" si="10"/>
        <v>-3.6704325557334401</v>
      </c>
      <c r="G38" s="14">
        <f t="shared" si="11"/>
        <v>-12.623330572700119</v>
      </c>
      <c r="H38" s="14">
        <f t="shared" si="12"/>
        <v>8.9528980169666799</v>
      </c>
      <c r="I38" s="14">
        <f t="shared" si="13"/>
        <v>105.630447567232</v>
      </c>
      <c r="J38" s="14">
        <f t="shared" si="14"/>
        <v>-1.8095674442665604</v>
      </c>
      <c r="K38" s="14">
        <f t="shared" si="15"/>
        <v>-4.6303979167835791</v>
      </c>
      <c r="L38" s="14">
        <f t="shared" si="16"/>
        <v>2.8208304725170184</v>
      </c>
      <c r="M38" s="14">
        <f t="shared" si="17"/>
        <v>-0.46792366665799534</v>
      </c>
      <c r="N38" s="191" t="s">
        <v>206</v>
      </c>
      <c r="O38" s="14">
        <v>-6.8645874491267804</v>
      </c>
      <c r="P38" s="14">
        <f t="shared" si="9"/>
        <v>-13.51035061125369</v>
      </c>
      <c r="Q38" s="14">
        <v>6.6457631621269098</v>
      </c>
      <c r="R38" s="14">
        <v>44.288826066422999</v>
      </c>
      <c r="S38" s="14"/>
    </row>
    <row r="39" spans="1:19">
      <c r="A39" s="189" t="s">
        <v>25</v>
      </c>
      <c r="B39" s="14">
        <v>1.23</v>
      </c>
      <c r="C39" s="14">
        <v>-7.3110898661567898</v>
      </c>
      <c r="D39" s="14">
        <v>8.5410898661567902</v>
      </c>
      <c r="E39" s="14">
        <v>97.992351816443602</v>
      </c>
      <c r="F39" s="14">
        <f t="shared" si="10"/>
        <v>2.0358224247369598</v>
      </c>
      <c r="G39" s="14">
        <f t="shared" si="11"/>
        <v>-6.1304134553503697</v>
      </c>
      <c r="H39" s="14">
        <f t="shared" si="12"/>
        <v>8.1662358800873296</v>
      </c>
      <c r="I39" s="14">
        <f t="shared" si="13"/>
        <v>107.40067839434499</v>
      </c>
      <c r="J39" s="14">
        <f t="shared" si="14"/>
        <v>-0.80582242473695986</v>
      </c>
      <c r="K39" s="14">
        <f t="shared" si="15"/>
        <v>-1.1806764108064201</v>
      </c>
      <c r="L39" s="14">
        <f t="shared" si="16"/>
        <v>0.37485398606946063</v>
      </c>
      <c r="M39" s="14">
        <f t="shared" si="17"/>
        <v>-9.4083265779013914</v>
      </c>
      <c r="N39" s="191" t="s">
        <v>248</v>
      </c>
      <c r="O39" s="14">
        <v>-4.5960032572626197</v>
      </c>
      <c r="P39" s="14">
        <f t="shared" si="9"/>
        <v>-12.348859834784735</v>
      </c>
      <c r="Q39" s="14">
        <v>7.752856577522115</v>
      </c>
      <c r="R39" s="14">
        <v>91.423904311765995</v>
      </c>
      <c r="S39" s="14"/>
    </row>
    <row r="40" spans="1:19">
      <c r="A40" s="189" t="s">
        <v>26</v>
      </c>
      <c r="B40" s="14">
        <v>-5.46</v>
      </c>
      <c r="C40" s="14">
        <v>-16.297705544933098</v>
      </c>
      <c r="D40" s="14">
        <v>10.837705544933097</v>
      </c>
      <c r="E40" s="14">
        <v>81.261950286806893</v>
      </c>
      <c r="F40" s="14">
        <f t="shared" si="10"/>
        <v>-4.21300102931965</v>
      </c>
      <c r="G40" s="14">
        <f t="shared" si="11"/>
        <v>-13.370371499034448</v>
      </c>
      <c r="H40" s="14">
        <f t="shared" si="12"/>
        <v>9.1573704697147988</v>
      </c>
      <c r="I40" s="14">
        <f t="shared" si="13"/>
        <v>103.697445556239</v>
      </c>
      <c r="J40" s="14">
        <f t="shared" si="14"/>
        <v>-1.2469989706803499</v>
      </c>
      <c r="K40" s="14">
        <f t="shared" si="15"/>
        <v>-2.9273340458986503</v>
      </c>
      <c r="L40" s="14">
        <f t="shared" si="16"/>
        <v>1.6803350752182986</v>
      </c>
      <c r="M40" s="14">
        <f t="shared" si="17"/>
        <v>-22.43549526943211</v>
      </c>
      <c r="N40" s="191" t="s">
        <v>249</v>
      </c>
      <c r="O40" s="14">
        <v>0.31745761417199297</v>
      </c>
      <c r="P40" s="14">
        <f t="shared" si="9"/>
        <v>-6.3046864609169964</v>
      </c>
      <c r="Q40" s="14">
        <v>6.6221440750889897</v>
      </c>
      <c r="R40" s="14">
        <v>71.521033824195499</v>
      </c>
      <c r="S40" s="14"/>
    </row>
    <row r="41" spans="1:19">
      <c r="A41" s="189" t="s">
        <v>28</v>
      </c>
      <c r="B41" s="14">
        <v>-5.49</v>
      </c>
      <c r="C41" s="14">
        <v>-15.604588910133799</v>
      </c>
      <c r="D41" s="14">
        <v>10.114588910133799</v>
      </c>
      <c r="E41" s="14">
        <v>88.432122370936895</v>
      </c>
      <c r="F41" s="14">
        <f t="shared" si="10"/>
        <v>-4.04885119234965</v>
      </c>
      <c r="G41" s="14">
        <f t="shared" si="11"/>
        <v>-12.543665040550849</v>
      </c>
      <c r="H41" s="14">
        <f t="shared" si="12"/>
        <v>8.4948138482011988</v>
      </c>
      <c r="I41" s="14">
        <f t="shared" si="13"/>
        <v>91.136063304482903</v>
      </c>
      <c r="J41" s="14">
        <f t="shared" si="14"/>
        <v>-1.4411488076503502</v>
      </c>
      <c r="K41" s="14">
        <f t="shared" si="15"/>
        <v>-3.0609238695829504</v>
      </c>
      <c r="L41" s="14">
        <f t="shared" si="16"/>
        <v>1.6197750619326001</v>
      </c>
      <c r="M41" s="14">
        <f t="shared" si="17"/>
        <v>-2.7039409335460078</v>
      </c>
      <c r="N41" s="191" t="s">
        <v>250</v>
      </c>
      <c r="O41" s="14">
        <v>1.46715144581736</v>
      </c>
      <c r="P41" s="14">
        <f t="shared" si="9"/>
        <v>-6.069451665766108</v>
      </c>
      <c r="Q41" s="14">
        <v>7.5366031115834682</v>
      </c>
      <c r="R41" s="14">
        <v>94.066537753223997</v>
      </c>
      <c r="S41" s="14"/>
    </row>
    <row r="42" spans="1:19">
      <c r="A42" s="189" t="s">
        <v>30</v>
      </c>
      <c r="B42" s="14">
        <v>0.75</v>
      </c>
      <c r="C42" s="14">
        <v>-4.9688336520076497</v>
      </c>
      <c r="D42" s="14">
        <v>5.7188336520076497</v>
      </c>
      <c r="E42" s="14">
        <v>74.091778202676906</v>
      </c>
      <c r="F42" s="14">
        <f t="shared" si="10"/>
        <v>1.7323452555465499</v>
      </c>
      <c r="G42" s="14">
        <f t="shared" si="11"/>
        <v>-4.1965744349681193</v>
      </c>
      <c r="H42" s="14">
        <f t="shared" si="12"/>
        <v>5.928919690514669</v>
      </c>
      <c r="I42" s="14">
        <f t="shared" si="13"/>
        <v>66.726212985441606</v>
      </c>
      <c r="J42" s="14">
        <f t="shared" si="14"/>
        <v>-0.98234525554654994</v>
      </c>
      <c r="K42" s="14">
        <f t="shared" si="15"/>
        <v>-0.77225921703953038</v>
      </c>
      <c r="L42" s="14">
        <f t="shared" si="16"/>
        <v>-0.21008603850701935</v>
      </c>
      <c r="M42" s="14">
        <f t="shared" si="17"/>
        <v>7.3655652172353001</v>
      </c>
      <c r="N42" s="191" t="s">
        <v>251</v>
      </c>
      <c r="O42" s="14">
        <v>-1.2537891725614301</v>
      </c>
      <c r="P42" s="14">
        <f t="shared" si="9"/>
        <v>-6.5391273403787062</v>
      </c>
      <c r="Q42" s="14">
        <v>5.2853381678172759</v>
      </c>
      <c r="R42" s="14">
        <v>41.403418296422501</v>
      </c>
      <c r="S42" s="14"/>
    </row>
    <row r="43" spans="1:19">
      <c r="A43" s="189" t="s">
        <v>82</v>
      </c>
      <c r="B43" s="14">
        <v>-3.24</v>
      </c>
      <c r="C43" s="14">
        <v>-17.538145315487601</v>
      </c>
      <c r="D43" s="14">
        <v>14.2981453154876</v>
      </c>
      <c r="E43" s="14">
        <v>94.789674952198894</v>
      </c>
      <c r="F43" s="14">
        <f t="shared" si="10"/>
        <v>-1.80979564053658</v>
      </c>
      <c r="G43" s="14">
        <f t="shared" si="11"/>
        <v>-13.687394632525008</v>
      </c>
      <c r="H43" s="14">
        <f t="shared" si="12"/>
        <v>11.877598991988428</v>
      </c>
      <c r="I43" s="14">
        <f t="shared" si="13"/>
        <v>166.17613750848</v>
      </c>
      <c r="J43" s="14">
        <f t="shared" si="14"/>
        <v>-1.4302043594634202</v>
      </c>
      <c r="K43" s="14">
        <f t="shared" si="15"/>
        <v>-3.8507506829625928</v>
      </c>
      <c r="L43" s="14">
        <f t="shared" si="16"/>
        <v>2.4205463234991722</v>
      </c>
      <c r="M43" s="14">
        <f t="shared" si="17"/>
        <v>-71.386462556281103</v>
      </c>
      <c r="N43" s="191" t="s">
        <v>252</v>
      </c>
      <c r="O43" s="14">
        <v>-0.392543687685528</v>
      </c>
      <c r="P43" s="14">
        <f t="shared" si="9"/>
        <v>-6.9099529043241379</v>
      </c>
      <c r="Q43" s="14">
        <v>6.5174092166386099</v>
      </c>
      <c r="R43" s="14">
        <v>64.165143347358395</v>
      </c>
      <c r="S43" s="14"/>
    </row>
    <row r="44" spans="1:19">
      <c r="A44" s="189" t="s">
        <v>32</v>
      </c>
      <c r="B44" s="14">
        <v>-1.28</v>
      </c>
      <c r="C44" s="14">
        <v>-10.788623326959801</v>
      </c>
      <c r="D44" s="14">
        <v>9.5086233269598015</v>
      </c>
      <c r="E44" s="14">
        <v>116.395793499044</v>
      </c>
      <c r="F44" s="14">
        <f t="shared" si="10"/>
        <v>-0.357953857457047</v>
      </c>
      <c r="G44" s="14">
        <f t="shared" si="11"/>
        <v>-10.12639958780907</v>
      </c>
      <c r="H44" s="14">
        <f t="shared" si="12"/>
        <v>9.7684457303520222</v>
      </c>
      <c r="I44" s="14">
        <f t="shared" si="13"/>
        <v>132.951258844129</v>
      </c>
      <c r="J44" s="14">
        <f t="shared" si="14"/>
        <v>-0.92204614254295303</v>
      </c>
      <c r="K44" s="14">
        <f t="shared" si="15"/>
        <v>-0.66222373915073085</v>
      </c>
      <c r="L44" s="14">
        <f t="shared" si="16"/>
        <v>-0.25982240339222074</v>
      </c>
      <c r="M44" s="14">
        <f t="shared" si="17"/>
        <v>-16.555465345084997</v>
      </c>
      <c r="N44" s="191" t="s">
        <v>7</v>
      </c>
      <c r="O44" s="14">
        <v>-10.614798298244599</v>
      </c>
      <c r="P44" s="14">
        <f t="shared" si="9"/>
        <v>-18.677382465477727</v>
      </c>
      <c r="Q44" s="14">
        <v>8.062584167233128</v>
      </c>
      <c r="R44" s="14">
        <v>85.877898943126198</v>
      </c>
      <c r="S44" s="14"/>
    </row>
    <row r="45" spans="1:19">
      <c r="A45" s="189" t="s">
        <v>83</v>
      </c>
      <c r="B45" s="14">
        <v>-3.65</v>
      </c>
      <c r="C45" s="14">
        <v>-16.656214149139601</v>
      </c>
      <c r="D45" s="14">
        <v>13.0062141491396</v>
      </c>
      <c r="E45" s="14">
        <v>95.434990439770601</v>
      </c>
      <c r="F45" s="14">
        <f t="shared" si="10"/>
        <v>-1.88817825324827</v>
      </c>
      <c r="G45" s="14">
        <f t="shared" si="11"/>
        <v>-11.937615467287088</v>
      </c>
      <c r="H45" s="14">
        <f t="shared" si="12"/>
        <v>10.049437214038818</v>
      </c>
      <c r="I45" s="14">
        <f t="shared" si="13"/>
        <v>133.251895363909</v>
      </c>
      <c r="J45" s="14">
        <f t="shared" si="14"/>
        <v>-1.7618217467517299</v>
      </c>
      <c r="K45" s="14">
        <f t="shared" si="15"/>
        <v>-4.7185986818525123</v>
      </c>
      <c r="L45" s="14">
        <f t="shared" si="16"/>
        <v>2.9567769351007822</v>
      </c>
      <c r="M45" s="14">
        <f t="shared" si="17"/>
        <v>-37.816904924138399</v>
      </c>
      <c r="N45" s="191" t="s">
        <v>253</v>
      </c>
      <c r="O45" s="14">
        <v>8.1340228080563307E-2</v>
      </c>
      <c r="P45" s="14">
        <f t="shared" si="9"/>
        <v>-5.905686454646113</v>
      </c>
      <c r="Q45" s="14">
        <v>5.9870266827266763</v>
      </c>
      <c r="R45" s="14">
        <v>61.422378996882998</v>
      </c>
      <c r="S45" s="14"/>
    </row>
    <row r="46" spans="1:19">
      <c r="A46" s="189" t="s">
        <v>33</v>
      </c>
      <c r="B46" s="14">
        <v>-1.64</v>
      </c>
      <c r="C46" s="14">
        <v>-9.1896749521988497</v>
      </c>
      <c r="D46" s="14">
        <v>7.54967495219885</v>
      </c>
      <c r="E46" s="14">
        <v>86.759082217973202</v>
      </c>
      <c r="F46" s="14">
        <f t="shared" si="10"/>
        <v>-0.97134096640021195</v>
      </c>
      <c r="G46" s="14">
        <f t="shared" si="11"/>
        <v>-9.4633317226577489</v>
      </c>
      <c r="H46" s="14">
        <f t="shared" si="12"/>
        <v>8.4919907562575361</v>
      </c>
      <c r="I46" s="14">
        <f t="shared" si="13"/>
        <v>108.03022540901701</v>
      </c>
      <c r="J46" s="14">
        <f t="shared" si="14"/>
        <v>-0.66865903359978796</v>
      </c>
      <c r="K46" s="14">
        <f t="shared" si="15"/>
        <v>0.27365677045889925</v>
      </c>
      <c r="L46" s="14">
        <f t="shared" si="16"/>
        <v>-0.94231580405868609</v>
      </c>
      <c r="M46" s="14">
        <f t="shared" si="17"/>
        <v>-21.271143191043805</v>
      </c>
      <c r="N46" s="191" t="s">
        <v>254</v>
      </c>
      <c r="O46" s="14">
        <v>-0.39389113586424701</v>
      </c>
      <c r="P46" s="14">
        <f t="shared" si="9"/>
        <v>-7.4661407906962785</v>
      </c>
      <c r="Q46" s="14">
        <v>7.0722496548320315</v>
      </c>
      <c r="R46" s="14">
        <v>79.025680946166602</v>
      </c>
      <c r="S46" s="14"/>
    </row>
    <row r="47" spans="1:19">
      <c r="A47" s="189" t="s">
        <v>35</v>
      </c>
      <c r="B47" s="14">
        <v>-1.46</v>
      </c>
      <c r="C47" s="14">
        <v>-9.0128107074569801</v>
      </c>
      <c r="D47" s="14">
        <v>7.5528107074569801</v>
      </c>
      <c r="E47" s="14">
        <v>76.481835564053497</v>
      </c>
      <c r="F47" s="14">
        <f t="shared" si="10"/>
        <v>-0.59094006080049799</v>
      </c>
      <c r="G47" s="14">
        <f t="shared" si="11"/>
        <v>-8.4349425773035129</v>
      </c>
      <c r="H47" s="14">
        <f t="shared" si="12"/>
        <v>7.8440025165030143</v>
      </c>
      <c r="I47" s="14">
        <f t="shared" si="13"/>
        <v>98.108622539574398</v>
      </c>
      <c r="J47" s="14">
        <f t="shared" si="14"/>
        <v>-0.86905993919950197</v>
      </c>
      <c r="K47" s="14">
        <f t="shared" si="15"/>
        <v>-0.57786813015346716</v>
      </c>
      <c r="L47" s="14">
        <f t="shared" si="16"/>
        <v>-0.29119180904603414</v>
      </c>
      <c r="M47" s="14">
        <f t="shared" si="17"/>
        <v>-21.626786975520901</v>
      </c>
      <c r="N47" s="191" t="s">
        <v>255</v>
      </c>
      <c r="O47" s="14">
        <v>-1.2179859927219101</v>
      </c>
      <c r="P47" s="14">
        <f t="shared" si="9"/>
        <v>-6.219892085881165</v>
      </c>
      <c r="Q47" s="14">
        <v>5.0019060931592554</v>
      </c>
      <c r="R47" s="14">
        <v>39.991358008636603</v>
      </c>
      <c r="S47" s="14"/>
    </row>
    <row r="48" spans="1:19">
      <c r="A48" s="189" t="s">
        <v>84</v>
      </c>
      <c r="B48" s="14">
        <v>-4.07</v>
      </c>
      <c r="C48" s="14">
        <v>-14.9401529636711</v>
      </c>
      <c r="D48" s="14">
        <v>10.870152963671099</v>
      </c>
      <c r="E48" s="14">
        <v>88.647227533460807</v>
      </c>
      <c r="F48" s="14">
        <f t="shared" si="10"/>
        <v>-2.15123594277477</v>
      </c>
      <c r="G48" s="14">
        <f t="shared" si="11"/>
        <v>-10.283269229430452</v>
      </c>
      <c r="H48" s="14">
        <f t="shared" si="12"/>
        <v>8.1320332866556821</v>
      </c>
      <c r="I48" s="14">
        <f t="shared" si="13"/>
        <v>98.048811109075103</v>
      </c>
      <c r="J48" s="14">
        <f t="shared" si="14"/>
        <v>-1.9187640572252302</v>
      </c>
      <c r="K48" s="14">
        <f t="shared" si="15"/>
        <v>-4.6568837342406475</v>
      </c>
      <c r="L48" s="14">
        <f t="shared" si="16"/>
        <v>2.7381196770154173</v>
      </c>
      <c r="M48" s="14">
        <f t="shared" si="17"/>
        <v>-9.4015835756142963</v>
      </c>
      <c r="N48" s="191" t="s">
        <v>256</v>
      </c>
      <c r="O48" s="14">
        <v>-1.06717829255024</v>
      </c>
      <c r="P48" s="14">
        <f t="shared" si="9"/>
        <v>-7.1439449553161261</v>
      </c>
      <c r="Q48" s="14">
        <v>6.0767666627658858</v>
      </c>
      <c r="R48" s="14">
        <v>61.013748402422401</v>
      </c>
      <c r="S48" s="14"/>
    </row>
    <row r="49" spans="1:19">
      <c r="A49" s="189" t="s">
        <v>37</v>
      </c>
      <c r="B49" s="14">
        <v>-1.83</v>
      </c>
      <c r="C49" s="14">
        <v>-7.6911089866156797</v>
      </c>
      <c r="D49" s="14">
        <v>5.8611089866156796</v>
      </c>
      <c r="E49" s="14">
        <v>68.3556405353728</v>
      </c>
      <c r="F49" s="14">
        <f t="shared" si="10"/>
        <v>0.983385717754372</v>
      </c>
      <c r="G49" s="14">
        <f t="shared" si="11"/>
        <v>-5.8081038258913313</v>
      </c>
      <c r="H49" s="14">
        <f t="shared" si="12"/>
        <v>6.791489543645703</v>
      </c>
      <c r="I49" s="14">
        <f t="shared" si="13"/>
        <v>80.283482271351303</v>
      </c>
      <c r="J49" s="14">
        <f t="shared" si="14"/>
        <v>-2.8133857177543722</v>
      </c>
      <c r="K49" s="14">
        <f t="shared" si="15"/>
        <v>-1.8830051607243483</v>
      </c>
      <c r="L49" s="14">
        <f t="shared" si="16"/>
        <v>-0.93038055703002343</v>
      </c>
      <c r="M49" s="14">
        <f t="shared" si="17"/>
        <v>-11.927841735978504</v>
      </c>
      <c r="N49" s="191" t="s">
        <v>257</v>
      </c>
      <c r="O49" s="14">
        <v>-4.35861714667461</v>
      </c>
      <c r="P49" s="14">
        <f t="shared" si="9"/>
        <v>-13.85061077745565</v>
      </c>
      <c r="Q49" s="14">
        <v>9.4919936307810389</v>
      </c>
      <c r="R49" s="14">
        <v>124.14617193461</v>
      </c>
      <c r="S49" s="14"/>
    </row>
    <row r="50" spans="1:19">
      <c r="A50" s="189" t="s">
        <v>39</v>
      </c>
      <c r="B50" s="14">
        <v>-1.61</v>
      </c>
      <c r="C50" s="14">
        <v>-6.9215105162523898</v>
      </c>
      <c r="D50" s="14">
        <v>5.3115105162523895</v>
      </c>
      <c r="E50" s="14">
        <v>54.493307839388201</v>
      </c>
      <c r="F50" s="14">
        <f t="shared" si="10"/>
        <v>-0.44128331615747401</v>
      </c>
      <c r="G50" s="14">
        <f t="shared" si="11"/>
        <v>-6.0525757481531741</v>
      </c>
      <c r="H50" s="14">
        <f t="shared" si="12"/>
        <v>5.6112924319957003</v>
      </c>
      <c r="I50" s="14">
        <f t="shared" si="13"/>
        <v>57.479435501834701</v>
      </c>
      <c r="J50" s="14">
        <f t="shared" si="14"/>
        <v>-1.168716683842526</v>
      </c>
      <c r="K50" s="14">
        <f t="shared" si="15"/>
        <v>-0.86893476809921566</v>
      </c>
      <c r="L50" s="14">
        <f t="shared" si="16"/>
        <v>-0.29978191574331081</v>
      </c>
      <c r="M50" s="14">
        <f t="shared" si="17"/>
        <v>-2.9861276624464992</v>
      </c>
      <c r="N50" s="191" t="s">
        <v>9</v>
      </c>
      <c r="O50" s="14">
        <v>-5.2670971828800797</v>
      </c>
      <c r="P50" s="14">
        <f t="shared" si="9"/>
        <v>-12.268860423608743</v>
      </c>
      <c r="Q50" s="14">
        <v>7.0017632407286641</v>
      </c>
      <c r="R50" s="14">
        <v>77.542982925694204</v>
      </c>
      <c r="S50" s="14"/>
    </row>
    <row r="51" spans="1:19">
      <c r="A51" s="189" t="s">
        <v>86</v>
      </c>
      <c r="B51" s="14">
        <v>-8.7100000000000009</v>
      </c>
      <c r="C51" s="14">
        <v>-16.586902485659699</v>
      </c>
      <c r="D51" s="14">
        <v>7.8769024856596985</v>
      </c>
      <c r="E51" s="14">
        <v>23.111854684512402</v>
      </c>
      <c r="F51" s="14">
        <f t="shared" si="10"/>
        <v>-8.3998236219894196</v>
      </c>
      <c r="G51" s="14">
        <f t="shared" si="11"/>
        <v>-13.257276233719828</v>
      </c>
      <c r="H51" s="14">
        <f t="shared" si="12"/>
        <v>4.857452611730408</v>
      </c>
      <c r="I51" s="14">
        <f t="shared" si="13"/>
        <v>34.779139294940599</v>
      </c>
      <c r="J51" s="14">
        <f t="shared" si="14"/>
        <v>-0.31017637801058129</v>
      </c>
      <c r="K51" s="14">
        <f t="shared" si="15"/>
        <v>-3.3296262519398709</v>
      </c>
      <c r="L51" s="14">
        <f t="shared" si="16"/>
        <v>3.0194498739292905</v>
      </c>
      <c r="M51" s="14">
        <f t="shared" si="17"/>
        <v>-11.667284610428197</v>
      </c>
      <c r="N51" s="191" t="s">
        <v>11</v>
      </c>
      <c r="O51" s="14">
        <v>-11.7733941082478</v>
      </c>
      <c r="P51" s="14">
        <f t="shared" si="9"/>
        <v>-18.942048086389359</v>
      </c>
      <c r="Q51" s="14">
        <v>7.1686539781415597</v>
      </c>
      <c r="R51" s="14">
        <v>40.081712120028698</v>
      </c>
      <c r="S51" s="14"/>
    </row>
    <row r="52" spans="1:19">
      <c r="A52" s="189" t="s">
        <v>88</v>
      </c>
      <c r="B52" s="14">
        <v>-9.7100000000000009</v>
      </c>
      <c r="C52" s="14">
        <v>-16.273804971319301</v>
      </c>
      <c r="D52" s="14">
        <v>6.5638049713192999</v>
      </c>
      <c r="E52" s="14">
        <v>22.609942638623298</v>
      </c>
      <c r="F52" s="14">
        <f t="shared" si="10"/>
        <v>-9.8022259355624595</v>
      </c>
      <c r="G52" s="14">
        <f t="shared" si="11"/>
        <v>-15.783662720590524</v>
      </c>
      <c r="H52" s="14">
        <f t="shared" si="12"/>
        <v>5.9814367850280634</v>
      </c>
      <c r="I52" s="14">
        <f t="shared" si="13"/>
        <v>42.670968785499902</v>
      </c>
      <c r="J52" s="14">
        <f t="shared" si="14"/>
        <v>9.2225935562458616E-2</v>
      </c>
      <c r="K52" s="14">
        <f t="shared" si="15"/>
        <v>-0.49014225072877693</v>
      </c>
      <c r="L52" s="14">
        <f t="shared" si="16"/>
        <v>0.58236818629123643</v>
      </c>
      <c r="M52" s="14">
        <f t="shared" si="17"/>
        <v>-20.061026146876603</v>
      </c>
      <c r="N52" s="191" t="s">
        <v>258</v>
      </c>
      <c r="O52" s="14">
        <v>0.12762415986557199</v>
      </c>
      <c r="P52" s="14">
        <f t="shared" si="9"/>
        <v>-7.6064446552978868</v>
      </c>
      <c r="Q52" s="14">
        <v>7.7340688151634591</v>
      </c>
      <c r="R52" s="14">
        <v>91.311571011147805</v>
      </c>
      <c r="S52" s="14"/>
    </row>
    <row r="53" spans="1:19">
      <c r="A53" s="189" t="s">
        <v>41</v>
      </c>
      <c r="B53" s="14">
        <v>1.83</v>
      </c>
      <c r="C53" s="14">
        <v>-4.0367112810707502</v>
      </c>
      <c r="D53" s="14">
        <v>5.8667112810707502</v>
      </c>
      <c r="E53" s="14">
        <v>66.921606118546805</v>
      </c>
      <c r="F53" s="14">
        <f t="shared" si="10"/>
        <v>1.9132021548898701</v>
      </c>
      <c r="G53" s="14">
        <f t="shared" si="11"/>
        <v>-3.6691583170601048</v>
      </c>
      <c r="H53" s="14">
        <f t="shared" si="12"/>
        <v>5.5823604719499746</v>
      </c>
      <c r="I53" s="14">
        <f t="shared" si="13"/>
        <v>60.912861696725898</v>
      </c>
      <c r="J53" s="14">
        <f t="shared" si="14"/>
        <v>-8.3202154889870039E-2</v>
      </c>
      <c r="K53" s="14">
        <f t="shared" si="15"/>
        <v>-0.36755296401064541</v>
      </c>
      <c r="L53" s="14">
        <f t="shared" si="16"/>
        <v>0.28435080912077559</v>
      </c>
      <c r="M53" s="14">
        <f t="shared" si="17"/>
        <v>6.0087444218209072</v>
      </c>
      <c r="N53" s="191" t="s">
        <v>180</v>
      </c>
      <c r="O53" s="14">
        <v>-0.75954628511863698</v>
      </c>
      <c r="P53" s="14">
        <f t="shared" si="9"/>
        <v>-9.6041680203561448</v>
      </c>
      <c r="Q53" s="14">
        <v>8.8446217352375083</v>
      </c>
      <c r="R53" s="14">
        <v>115.295407305556</v>
      </c>
      <c r="S53" s="14"/>
    </row>
    <row r="54" spans="1:19">
      <c r="A54" s="189" t="s">
        <v>43</v>
      </c>
      <c r="B54" s="14">
        <v>-5</v>
      </c>
      <c r="C54" s="14">
        <v>-11.9693116634799</v>
      </c>
      <c r="D54" s="14">
        <v>6.9693116634798997</v>
      </c>
      <c r="E54" s="14">
        <v>47.562141491395799</v>
      </c>
      <c r="F54" s="14">
        <f t="shared" si="10"/>
        <v>-4.7432038743568601</v>
      </c>
      <c r="G54" s="14">
        <f t="shared" si="11"/>
        <v>-11.213706315799623</v>
      </c>
      <c r="H54" s="14">
        <f t="shared" si="12"/>
        <v>6.4705024414427639</v>
      </c>
      <c r="I54" s="14">
        <f t="shared" si="13"/>
        <v>53.1631062849439</v>
      </c>
      <c r="J54" s="14">
        <f t="shared" si="14"/>
        <v>-0.25679612564313992</v>
      </c>
      <c r="K54" s="14">
        <f t="shared" si="15"/>
        <v>-0.75560534768027665</v>
      </c>
      <c r="L54" s="14">
        <f t="shared" si="16"/>
        <v>0.49880922203713585</v>
      </c>
      <c r="M54" s="14">
        <f t="shared" si="17"/>
        <v>-5.6009647935481013</v>
      </c>
      <c r="N54" s="191" t="s">
        <v>259</v>
      </c>
      <c r="O54" s="14">
        <v>0.73057732686474597</v>
      </c>
      <c r="P54" s="14">
        <f t="shared" si="9"/>
        <v>-7.8450170950062832</v>
      </c>
      <c r="Q54" s="14">
        <v>8.5755944218710294</v>
      </c>
      <c r="R54" s="14">
        <v>108.20118573046599</v>
      </c>
      <c r="S54" s="14"/>
    </row>
    <row r="55" spans="1:19">
      <c r="A55" s="189" t="s">
        <v>45</v>
      </c>
      <c r="B55" s="14">
        <v>1.28</v>
      </c>
      <c r="C55" s="14">
        <v>-3.34359464627151</v>
      </c>
      <c r="D55" s="14">
        <v>4.6235946462715098</v>
      </c>
      <c r="E55" s="14">
        <v>57.361376673040198</v>
      </c>
      <c r="F55" s="14">
        <f t="shared" si="10"/>
        <v>1.2048938864917</v>
      </c>
      <c r="G55" s="14">
        <f t="shared" si="11"/>
        <v>-3.6143212589845151</v>
      </c>
      <c r="H55" s="14">
        <f t="shared" si="12"/>
        <v>4.8192151454762149</v>
      </c>
      <c r="I55" s="14">
        <f t="shared" si="13"/>
        <v>45.758483305391898</v>
      </c>
      <c r="J55" s="14">
        <f t="shared" si="14"/>
        <v>7.5106113508299988E-2</v>
      </c>
      <c r="K55" s="14">
        <f t="shared" si="15"/>
        <v>0.27072661271300502</v>
      </c>
      <c r="L55" s="14">
        <f t="shared" si="16"/>
        <v>-0.19562049920470503</v>
      </c>
      <c r="M55" s="14">
        <f t="shared" si="17"/>
        <v>11.602893367648299</v>
      </c>
      <c r="N55" s="191" t="s">
        <v>260</v>
      </c>
      <c r="O55" s="14">
        <v>1.0310098102385601</v>
      </c>
      <c r="P55" s="14">
        <f t="shared" si="9"/>
        <v>-7.8464867501695874</v>
      </c>
      <c r="Q55" s="14">
        <v>8.8774965604081473</v>
      </c>
      <c r="R55" s="14">
        <v>114.784533249161</v>
      </c>
      <c r="S55" s="14"/>
    </row>
    <row r="56" spans="1:19">
      <c r="A56" s="189" t="s">
        <v>89</v>
      </c>
      <c r="B56" s="14">
        <v>-2.94</v>
      </c>
      <c r="C56" s="14">
        <v>-10.2986615678776</v>
      </c>
      <c r="D56" s="14">
        <v>7.3586615678776006</v>
      </c>
      <c r="E56" s="14">
        <v>67.638623326959802</v>
      </c>
      <c r="F56" s="14">
        <f t="shared" si="10"/>
        <v>-4.2188934610386699</v>
      </c>
      <c r="G56" s="14">
        <f t="shared" si="11"/>
        <v>-11.461378602793838</v>
      </c>
      <c r="H56" s="14">
        <f t="shared" si="12"/>
        <v>7.2424851417551679</v>
      </c>
      <c r="I56" s="14">
        <f t="shared" si="13"/>
        <v>83.699823285226103</v>
      </c>
      <c r="J56" s="14">
        <f t="shared" si="14"/>
        <v>1.27889346103867</v>
      </c>
      <c r="K56" s="14">
        <f t="shared" si="15"/>
        <v>1.1627170349162377</v>
      </c>
      <c r="L56" s="14">
        <f t="shared" si="16"/>
        <v>0.11617642612243273</v>
      </c>
      <c r="M56" s="14">
        <f t="shared" si="17"/>
        <v>-16.0611999582663</v>
      </c>
      <c r="N56" s="191" t="s">
        <v>261</v>
      </c>
      <c r="O56" s="14">
        <v>0.34787065667442102</v>
      </c>
      <c r="P56" s="14">
        <f t="shared" si="9"/>
        <v>-7.6078889282659068</v>
      </c>
      <c r="Q56" s="14">
        <v>7.9557595849403278</v>
      </c>
      <c r="R56" s="14">
        <v>95.882143996408601</v>
      </c>
      <c r="S56" s="14"/>
    </row>
    <row r="57" spans="1:19">
      <c r="A57" s="189" t="s">
        <v>47</v>
      </c>
      <c r="B57" s="14">
        <v>-0.79</v>
      </c>
      <c r="C57" s="14">
        <v>-9.0080305927342295</v>
      </c>
      <c r="D57" s="14">
        <v>8.2180305927342303</v>
      </c>
      <c r="E57" s="14">
        <v>88.432122370936895</v>
      </c>
      <c r="F57" s="14">
        <f t="shared" si="10"/>
        <v>-0.94701559696848003</v>
      </c>
      <c r="G57" s="14">
        <f t="shared" si="11"/>
        <v>-9.1689255465587642</v>
      </c>
      <c r="H57" s="14">
        <f t="shared" si="12"/>
        <v>8.2219099495902839</v>
      </c>
      <c r="I57" s="14">
        <f t="shared" si="13"/>
        <v>103.212828267666</v>
      </c>
      <c r="J57" s="14">
        <f t="shared" si="14"/>
        <v>0.15701559696848</v>
      </c>
      <c r="K57" s="14">
        <f t="shared" si="15"/>
        <v>0.16089495382453478</v>
      </c>
      <c r="L57" s="14">
        <f t="shared" si="16"/>
        <v>-3.8793568560535618E-3</v>
      </c>
      <c r="M57" s="14">
        <f t="shared" si="17"/>
        <v>-14.780705896729103</v>
      </c>
      <c r="N57" s="191" t="s">
        <v>181</v>
      </c>
      <c r="O57" s="14">
        <v>-0.71622894454302699</v>
      </c>
      <c r="P57" s="14">
        <f t="shared" si="9"/>
        <v>-9.8443047967141588</v>
      </c>
      <c r="Q57" s="14">
        <v>9.1280758521711327</v>
      </c>
      <c r="R57" s="14">
        <v>120.57192986231</v>
      </c>
      <c r="S57" s="14"/>
    </row>
    <row r="58" spans="1:19">
      <c r="A58" s="189" t="s">
        <v>91</v>
      </c>
      <c r="B58" s="14">
        <v>-0.22</v>
      </c>
      <c r="C58" s="14">
        <v>-3.7331739961759101</v>
      </c>
      <c r="D58" s="14">
        <v>3.5131739961759099</v>
      </c>
      <c r="E58" s="14">
        <v>36.328871892925399</v>
      </c>
      <c r="F58" s="14">
        <f t="shared" si="10"/>
        <v>-0.25767216417080502</v>
      </c>
      <c r="G58" s="14">
        <f t="shared" si="11"/>
        <v>-4.1473021796830665</v>
      </c>
      <c r="H58" s="14">
        <f t="shared" si="12"/>
        <v>3.8896300155122616</v>
      </c>
      <c r="I58" s="14">
        <f t="shared" si="13"/>
        <v>25.936278650308601</v>
      </c>
      <c r="J58" s="14">
        <f t="shared" si="14"/>
        <v>3.7672164170805017E-2</v>
      </c>
      <c r="K58" s="14">
        <f t="shared" si="15"/>
        <v>0.41412818350715641</v>
      </c>
      <c r="L58" s="14">
        <f t="shared" si="16"/>
        <v>-0.37645601933635175</v>
      </c>
      <c r="M58" s="14">
        <f t="shared" si="17"/>
        <v>10.392593242616798</v>
      </c>
      <c r="N58" s="191" t="s">
        <v>262</v>
      </c>
      <c r="O58" s="14">
        <v>0.97731417480889704</v>
      </c>
      <c r="P58" s="14">
        <f t="shared" si="9"/>
        <v>-7.8669137930511388</v>
      </c>
      <c r="Q58" s="14">
        <v>8.8442279678600357</v>
      </c>
      <c r="R58" s="14">
        <v>114.051047305011</v>
      </c>
      <c r="S58" s="14"/>
    </row>
    <row r="59" spans="1:19">
      <c r="A59" s="189" t="s">
        <v>51</v>
      </c>
      <c r="B59" s="14">
        <v>-4.21</v>
      </c>
      <c r="C59" s="14">
        <v>-16.536711281070701</v>
      </c>
      <c r="D59" s="14">
        <v>12.3267112810707</v>
      </c>
      <c r="E59" s="14">
        <v>124.282982791587</v>
      </c>
      <c r="F59" s="14">
        <f t="shared" si="10"/>
        <v>-3.6493356688166001</v>
      </c>
      <c r="G59" s="14">
        <f t="shared" si="11"/>
        <v>-14.243476798260076</v>
      </c>
      <c r="H59" s="14">
        <f t="shared" si="12"/>
        <v>10.594141129443477</v>
      </c>
      <c r="I59" s="14">
        <f t="shared" si="13"/>
        <v>135.63074582351501</v>
      </c>
      <c r="J59" s="14">
        <f t="shared" si="14"/>
        <v>-0.56066433118339987</v>
      </c>
      <c r="K59" s="14">
        <f t="shared" si="15"/>
        <v>-2.2932344828106253</v>
      </c>
      <c r="L59" s="14">
        <f t="shared" si="16"/>
        <v>1.7325701516272236</v>
      </c>
      <c r="M59" s="14">
        <f t="shared" si="17"/>
        <v>-11.347763031928011</v>
      </c>
      <c r="N59" s="191" t="s">
        <v>263</v>
      </c>
      <c r="O59" s="14">
        <v>-0.130681774269504</v>
      </c>
      <c r="P59" s="14">
        <f t="shared" si="9"/>
        <v>-7.4069017806390463</v>
      </c>
      <c r="Q59" s="14">
        <v>7.2762200063695426</v>
      </c>
      <c r="R59" s="14">
        <v>83.2592806585277</v>
      </c>
      <c r="S59" s="14"/>
    </row>
    <row r="60" spans="1:19">
      <c r="A60" s="189" t="s">
        <v>92</v>
      </c>
      <c r="B60" s="14">
        <v>-3.04</v>
      </c>
      <c r="C60" s="14">
        <v>-12.999426386233299</v>
      </c>
      <c r="D60" s="14">
        <v>9.9594263862333001</v>
      </c>
      <c r="E60" s="14">
        <v>64.005736137667299</v>
      </c>
      <c r="F60" s="14">
        <f t="shared" si="10"/>
        <v>-3.6352890926373198</v>
      </c>
      <c r="G60" s="14">
        <f t="shared" si="11"/>
        <v>-13.10766598215853</v>
      </c>
      <c r="H60" s="14">
        <f t="shared" si="12"/>
        <v>9.4723768895212093</v>
      </c>
      <c r="I60" s="14">
        <f t="shared" si="13"/>
        <v>124.62919336237699</v>
      </c>
      <c r="J60" s="14">
        <f t="shared" si="14"/>
        <v>0.59528909263731977</v>
      </c>
      <c r="K60" s="14">
        <f t="shared" si="15"/>
        <v>0.10823959592523025</v>
      </c>
      <c r="L60" s="14">
        <f t="shared" si="16"/>
        <v>0.48704949671209086</v>
      </c>
      <c r="M60" s="14">
        <f t="shared" si="17"/>
        <v>-60.623457224709696</v>
      </c>
      <c r="N60" s="191" t="s">
        <v>264</v>
      </c>
      <c r="O60" s="14">
        <v>-0.90185990560145801</v>
      </c>
      <c r="P60" s="14">
        <f t="shared" si="9"/>
        <v>-7.1775656360035835</v>
      </c>
      <c r="Q60" s="14">
        <v>6.2757057304021258</v>
      </c>
      <c r="R60" s="14">
        <v>65.634517259065106</v>
      </c>
      <c r="S60" s="14"/>
    </row>
    <row r="61" spans="1:19">
      <c r="A61" s="189" t="s">
        <v>93</v>
      </c>
      <c r="B61" s="14">
        <v>-2.92</v>
      </c>
      <c r="C61" s="14">
        <v>-13.800095602294499</v>
      </c>
      <c r="D61" s="14">
        <v>10.880095602294499</v>
      </c>
      <c r="E61" s="14">
        <v>58.054493307839401</v>
      </c>
      <c r="F61" s="14">
        <f t="shared" si="10"/>
        <v>-3.21081251149438</v>
      </c>
      <c r="G61" s="14">
        <f t="shared" si="11"/>
        <v>-12.801600919718325</v>
      </c>
      <c r="H61" s="14">
        <f t="shared" si="12"/>
        <v>9.5907884082239452</v>
      </c>
      <c r="I61" s="14">
        <f t="shared" si="13"/>
        <v>127.605030716672</v>
      </c>
      <c r="J61" s="14">
        <f t="shared" si="14"/>
        <v>0.29081251149438003</v>
      </c>
      <c r="K61" s="14">
        <f t="shared" si="15"/>
        <v>-0.99849468257617424</v>
      </c>
      <c r="L61" s="14">
        <f t="shared" si="16"/>
        <v>1.2893071940705543</v>
      </c>
      <c r="M61" s="14">
        <f t="shared" si="17"/>
        <v>-69.550537408832611</v>
      </c>
      <c r="N61" s="191" t="s">
        <v>265</v>
      </c>
      <c r="O61" s="14">
        <v>-2.5981080217798098</v>
      </c>
      <c r="P61" s="14">
        <f t="shared" si="9"/>
        <v>-12.035997378356168</v>
      </c>
      <c r="Q61" s="14">
        <v>9.437889356576358</v>
      </c>
      <c r="R61" s="14">
        <v>121.675711683776</v>
      </c>
      <c r="S61" s="14"/>
    </row>
    <row r="62" spans="1:19">
      <c r="A62" s="189" t="s">
        <v>53</v>
      </c>
      <c r="B62" s="14">
        <v>-4.4000000000000004</v>
      </c>
      <c r="C62" s="14">
        <v>-15.6762906309751</v>
      </c>
      <c r="D62" s="14">
        <v>11.276290630975099</v>
      </c>
      <c r="E62" s="14">
        <v>109.942638623327</v>
      </c>
      <c r="F62" s="14">
        <f t="shared" si="10"/>
        <v>-3.6225722593332601</v>
      </c>
      <c r="G62" s="14">
        <f t="shared" si="11"/>
        <v>-13.341093403137359</v>
      </c>
      <c r="H62" s="14">
        <f t="shared" si="12"/>
        <v>9.7185211438040984</v>
      </c>
      <c r="I62" s="14">
        <f t="shared" si="13"/>
        <v>120.382116005527</v>
      </c>
      <c r="J62" s="14">
        <f t="shared" si="14"/>
        <v>-0.77742774066674025</v>
      </c>
      <c r="K62" s="14">
        <f t="shared" si="15"/>
        <v>-2.3351972278377406</v>
      </c>
      <c r="L62" s="14">
        <f t="shared" si="16"/>
        <v>1.5577694871710008</v>
      </c>
      <c r="M62" s="14">
        <f t="shared" si="17"/>
        <v>-10.439477382199996</v>
      </c>
      <c r="N62" s="191" t="s">
        <v>266</v>
      </c>
      <c r="O62" s="14">
        <v>0.69879242034107603</v>
      </c>
      <c r="P62" s="14">
        <f t="shared" si="9"/>
        <v>-7.5495632676271844</v>
      </c>
      <c r="Q62" s="14">
        <v>8.2483556879682602</v>
      </c>
      <c r="R62" s="14">
        <v>102.40285208325</v>
      </c>
      <c r="S62" s="14"/>
    </row>
    <row r="63" spans="1:19">
      <c r="A63" s="189" t="s">
        <v>55</v>
      </c>
      <c r="B63" s="14">
        <v>-4.0599999999999996</v>
      </c>
      <c r="C63" s="14">
        <v>-16.034799235181602</v>
      </c>
      <c r="D63" s="14">
        <v>11.974799235181603</v>
      </c>
      <c r="E63" s="14">
        <v>112.332695984704</v>
      </c>
      <c r="F63" s="14">
        <f t="shared" si="10"/>
        <v>-2.75600479589894</v>
      </c>
      <c r="G63" s="14">
        <f t="shared" si="11"/>
        <v>-12.355729507055498</v>
      </c>
      <c r="H63" s="14">
        <f t="shared" si="12"/>
        <v>9.5997247111565578</v>
      </c>
      <c r="I63" s="14">
        <f t="shared" si="13"/>
        <v>118.698214639418</v>
      </c>
      <c r="J63" s="14">
        <f t="shared" si="14"/>
        <v>-1.3039952041010596</v>
      </c>
      <c r="K63" s="14">
        <f t="shared" si="15"/>
        <v>-3.6790697281261036</v>
      </c>
      <c r="L63" s="14">
        <f t="shared" si="16"/>
        <v>2.3750745240250453</v>
      </c>
      <c r="M63" s="14">
        <f t="shared" si="17"/>
        <v>-6.3655186547139948</v>
      </c>
      <c r="N63" s="191" t="s">
        <v>182</v>
      </c>
      <c r="O63" s="14">
        <v>-0.64674745588924198</v>
      </c>
      <c r="P63" s="14">
        <f t="shared" si="9"/>
        <v>-10.017218419216118</v>
      </c>
      <c r="Q63" s="14">
        <v>9.3704709633268752</v>
      </c>
      <c r="R63" s="14">
        <v>125.051284709895</v>
      </c>
      <c r="S63" s="14"/>
    </row>
    <row r="64" spans="1:19">
      <c r="A64" s="189" t="s">
        <v>96</v>
      </c>
      <c r="B64" s="14">
        <v>-0.89</v>
      </c>
      <c r="C64" s="14">
        <v>-5.5902485659655801</v>
      </c>
      <c r="D64" s="14">
        <v>4.7002485659655804</v>
      </c>
      <c r="E64" s="14">
        <v>99.808795411089903</v>
      </c>
      <c r="F64" s="14">
        <f t="shared" si="10"/>
        <v>-0.86154054617303399</v>
      </c>
      <c r="G64" s="14">
        <f t="shared" si="11"/>
        <v>-5.0778740692012256</v>
      </c>
      <c r="H64" s="14">
        <f t="shared" si="12"/>
        <v>4.216333523028192</v>
      </c>
      <c r="I64" s="14">
        <f t="shared" si="13"/>
        <v>28.222325945056198</v>
      </c>
      <c r="J64" s="14">
        <f t="shared" si="14"/>
        <v>-2.8459453826966019E-2</v>
      </c>
      <c r="K64" s="14">
        <f t="shared" si="15"/>
        <v>-0.51237449676435443</v>
      </c>
      <c r="L64" s="14">
        <f t="shared" si="16"/>
        <v>0.48391504293738841</v>
      </c>
      <c r="M64" s="14">
        <f t="shared" si="17"/>
        <v>71.586469466033705</v>
      </c>
      <c r="N64" s="191" t="s">
        <v>267</v>
      </c>
      <c r="O64" s="14">
        <v>-0.201417694841144</v>
      </c>
      <c r="P64" s="14">
        <f t="shared" si="9"/>
        <v>-7.4157689185368216</v>
      </c>
      <c r="Q64" s="14">
        <v>7.2143512236956777</v>
      </c>
      <c r="R64" s="14">
        <v>81.940432638806598</v>
      </c>
      <c r="S64" s="14"/>
    </row>
    <row r="65" spans="1:19">
      <c r="A65" s="189" t="s">
        <v>97</v>
      </c>
      <c r="B65" s="14">
        <v>-0.83</v>
      </c>
      <c r="C65" s="14">
        <v>-8.6017208413001907</v>
      </c>
      <c r="D65" s="14">
        <v>7.7717208413001906</v>
      </c>
      <c r="E65" s="14">
        <v>98.087954110898593</v>
      </c>
      <c r="F65" s="14">
        <f t="shared" si="10"/>
        <v>-0.860976099713743</v>
      </c>
      <c r="G65" s="14">
        <f t="shared" si="11"/>
        <v>-9.2031464732523069</v>
      </c>
      <c r="H65" s="14">
        <f t="shared" si="12"/>
        <v>8.3421703735385648</v>
      </c>
      <c r="I65" s="14">
        <f t="shared" si="13"/>
        <v>105.88638163698199</v>
      </c>
      <c r="J65" s="14">
        <f t="shared" si="14"/>
        <v>3.0976099713743044E-2</v>
      </c>
      <c r="K65" s="14">
        <f t="shared" si="15"/>
        <v>0.60142563195211629</v>
      </c>
      <c r="L65" s="14">
        <f t="shared" si="16"/>
        <v>-0.57044953223837425</v>
      </c>
      <c r="M65" s="14">
        <f t="shared" si="17"/>
        <v>-7.7984275260834011</v>
      </c>
      <c r="N65" s="191" t="s">
        <v>268</v>
      </c>
      <c r="O65" s="14">
        <v>-1.16652242955088</v>
      </c>
      <c r="P65" s="14">
        <f t="shared" si="9"/>
        <v>-8.2829402039795301</v>
      </c>
      <c r="Q65" s="14">
        <v>7.1164177744286494</v>
      </c>
      <c r="R65" s="14">
        <v>80.484957229072904</v>
      </c>
      <c r="S65" s="14"/>
    </row>
    <row r="66" spans="1:19">
      <c r="A66" s="189" t="s">
        <v>56</v>
      </c>
      <c r="B66" s="14">
        <v>1.99</v>
      </c>
      <c r="C66" s="14">
        <v>-2.53097514340344</v>
      </c>
      <c r="D66" s="14">
        <v>4.5209751434034402</v>
      </c>
      <c r="E66" s="14">
        <v>52.581261950286802</v>
      </c>
      <c r="F66" s="14">
        <f t="shared" si="10"/>
        <v>1.85804711828618</v>
      </c>
      <c r="G66" s="14">
        <f t="shared" si="11"/>
        <v>-2.5753819422146345</v>
      </c>
      <c r="H66" s="14">
        <f t="shared" si="12"/>
        <v>4.4334290605008144</v>
      </c>
      <c r="I66" s="14">
        <f t="shared" si="13"/>
        <v>40.237877123438601</v>
      </c>
      <c r="J66" s="14">
        <f t="shared" si="14"/>
        <v>0.13195288171382002</v>
      </c>
      <c r="K66" s="14">
        <f t="shared" si="15"/>
        <v>4.440679881119447E-2</v>
      </c>
      <c r="L66" s="14">
        <f t="shared" si="16"/>
        <v>8.7546082902625777E-2</v>
      </c>
      <c r="M66" s="14">
        <f t="shared" si="17"/>
        <v>12.343384826848201</v>
      </c>
      <c r="N66" s="191" t="s">
        <v>13</v>
      </c>
      <c r="O66" s="14">
        <v>-4.1891132170000196</v>
      </c>
      <c r="P66" s="14">
        <f t="shared" si="9"/>
        <v>-12.354549715737161</v>
      </c>
      <c r="Q66" s="14">
        <v>8.1654364987371419</v>
      </c>
      <c r="R66" s="14">
        <v>100.672303629165</v>
      </c>
      <c r="S66" s="14"/>
    </row>
    <row r="67" spans="1:19">
      <c r="A67" s="189" t="s">
        <v>58</v>
      </c>
      <c r="B67" s="14">
        <v>-5.0999999999999996</v>
      </c>
      <c r="C67" s="14">
        <v>-10.186328871892901</v>
      </c>
      <c r="D67" s="14">
        <v>5.0863288718929009</v>
      </c>
      <c r="E67" s="14">
        <v>27.246653919694101</v>
      </c>
      <c r="F67" s="14">
        <f t="shared" si="10"/>
        <v>-5.0838709910635798</v>
      </c>
      <c r="G67" s="14">
        <f t="shared" si="11"/>
        <v>-10.487885098486878</v>
      </c>
      <c r="H67" s="14">
        <f t="shared" si="12"/>
        <v>5.4040141074232979</v>
      </c>
      <c r="I67" s="14">
        <f t="shared" si="13"/>
        <v>33.822349732288103</v>
      </c>
      <c r="J67" s="14">
        <f t="shared" si="14"/>
        <v>-1.6129008936419886E-2</v>
      </c>
      <c r="K67" s="14">
        <f t="shared" si="15"/>
        <v>0.30155622659397707</v>
      </c>
      <c r="L67" s="14">
        <f t="shared" si="16"/>
        <v>-0.31768523553039696</v>
      </c>
      <c r="M67" s="14">
        <f t="shared" si="17"/>
        <v>-6.5756958125940024</v>
      </c>
      <c r="N67" s="191" t="s">
        <v>269</v>
      </c>
      <c r="O67" s="14">
        <v>-2.6377209570176299</v>
      </c>
      <c r="P67" s="14">
        <f t="shared" ref="P67:P68" si="18">O67-Q67</f>
        <v>-11.846803410488484</v>
      </c>
      <c r="Q67" s="14">
        <v>9.2090824534708542</v>
      </c>
      <c r="R67" s="14">
        <v>117.391429553365</v>
      </c>
      <c r="S67" s="14"/>
    </row>
    <row r="68" spans="1:19">
      <c r="A68" s="189" t="s">
        <v>136</v>
      </c>
      <c r="B68" s="14">
        <v>-1.24</v>
      </c>
      <c r="C68" s="14">
        <v>-5.22</v>
      </c>
      <c r="D68" s="14">
        <v>3.98</v>
      </c>
      <c r="E68" s="14">
        <v>69.7</v>
      </c>
      <c r="F68" s="14">
        <f t="shared" si="10"/>
        <v>-1.49015576341191</v>
      </c>
      <c r="G68" s="14">
        <f t="shared" si="11"/>
        <v>-6.2861671763992026</v>
      </c>
      <c r="H68" s="14">
        <f t="shared" si="12"/>
        <v>4.7960114129872924</v>
      </c>
      <c r="I68" s="14">
        <f t="shared" si="13"/>
        <v>36.727992463272898</v>
      </c>
      <c r="J68" s="14">
        <f t="shared" si="14"/>
        <v>0.25015576341191004</v>
      </c>
      <c r="K68" s="14">
        <f t="shared" si="15"/>
        <v>1.0661671763992029</v>
      </c>
      <c r="L68" s="14">
        <f t="shared" si="16"/>
        <v>-0.81601141298729241</v>
      </c>
      <c r="M68" s="14">
        <f t="shared" si="17"/>
        <v>32.972007536727105</v>
      </c>
      <c r="N68" s="191" t="s">
        <v>15</v>
      </c>
      <c r="O68" s="14">
        <v>-3.9954642041291</v>
      </c>
      <c r="P68" s="14">
        <f t="shared" si="18"/>
        <v>-9.8313478845820601</v>
      </c>
      <c r="Q68" s="14">
        <v>5.8358836804529606</v>
      </c>
      <c r="R68" s="14">
        <v>56.409614380387097</v>
      </c>
      <c r="S68" s="14"/>
    </row>
    <row r="69" spans="1:19" s="185" customFormat="1">
      <c r="A69" s="189" t="s">
        <v>98</v>
      </c>
      <c r="B69" s="14">
        <v>-3.13</v>
      </c>
      <c r="C69" s="14">
        <v>-9.5577437858508603</v>
      </c>
      <c r="D69" s="14">
        <v>6.4277437858508604</v>
      </c>
      <c r="E69" s="14">
        <v>49.020076481835602</v>
      </c>
      <c r="F69" s="14">
        <f t="shared" si="10"/>
        <v>-5.0409181662064997</v>
      </c>
      <c r="G69" s="14">
        <f t="shared" si="11"/>
        <v>-10.815343546915821</v>
      </c>
      <c r="H69" s="14">
        <f t="shared" si="12"/>
        <v>5.7744253807093218</v>
      </c>
      <c r="I69" s="14">
        <f t="shared" si="13"/>
        <v>55.041853274045401</v>
      </c>
      <c r="J69" s="14">
        <f t="shared" si="14"/>
        <v>1.9109181662064998</v>
      </c>
      <c r="K69" s="14">
        <f t="shared" si="15"/>
        <v>1.2575997610649612</v>
      </c>
      <c r="L69" s="14">
        <f t="shared" si="16"/>
        <v>0.65331840514153861</v>
      </c>
      <c r="M69" s="14">
        <f t="shared" si="17"/>
        <v>-6.0217767922097991</v>
      </c>
      <c r="N69" s="191" t="s">
        <v>270</v>
      </c>
      <c r="O69" s="14">
        <v>0.25839787191975</v>
      </c>
      <c r="P69" s="14">
        <f t="shared" ref="P69:P100" si="19">O69-Q69</f>
        <v>-7.2062118439429454</v>
      </c>
      <c r="Q69" s="14">
        <v>7.4646097158626956</v>
      </c>
      <c r="R69" s="14">
        <v>92.348151681337299</v>
      </c>
      <c r="S69" s="14"/>
    </row>
    <row r="70" spans="1:19">
      <c r="A70" s="189" t="s">
        <v>100</v>
      </c>
      <c r="B70" s="14">
        <v>-7.17</v>
      </c>
      <c r="C70" s="14">
        <v>-15.998948374761</v>
      </c>
      <c r="D70" s="14">
        <v>8.8289483747609996</v>
      </c>
      <c r="E70" s="14">
        <v>33.173996175908201</v>
      </c>
      <c r="F70" s="14">
        <f t="shared" si="10"/>
        <v>-5.1610326226115397</v>
      </c>
      <c r="G70" s="14">
        <f t="shared" si="11"/>
        <v>-12.005061748460523</v>
      </c>
      <c r="H70" s="14">
        <f t="shared" si="12"/>
        <v>6.8440291258489836</v>
      </c>
      <c r="I70" s="14">
        <f t="shared" si="13"/>
        <v>68.654140776333804</v>
      </c>
      <c r="J70" s="14">
        <f t="shared" si="14"/>
        <v>-2.0089673773884602</v>
      </c>
      <c r="K70" s="14">
        <f t="shared" si="15"/>
        <v>-3.9938866263004762</v>
      </c>
      <c r="L70" s="14">
        <f t="shared" si="16"/>
        <v>1.984919248912016</v>
      </c>
      <c r="M70" s="14">
        <f t="shared" si="17"/>
        <v>-35.480144600425604</v>
      </c>
      <c r="N70" s="191" t="s">
        <v>271</v>
      </c>
      <c r="O70" s="14">
        <v>0.32016472825029202</v>
      </c>
      <c r="P70" s="14">
        <f t="shared" si="19"/>
        <v>-6.3850023384526979</v>
      </c>
      <c r="Q70" s="14">
        <v>6.7051670667029901</v>
      </c>
      <c r="R70" s="14">
        <v>78.250566828020695</v>
      </c>
      <c r="S70" s="14"/>
    </row>
    <row r="71" spans="1:19">
      <c r="A71" s="189" t="s">
        <v>60</v>
      </c>
      <c r="B71" s="14">
        <v>2.0699999999999998</v>
      </c>
      <c r="C71" s="14">
        <v>-5.5902485659655801</v>
      </c>
      <c r="D71" s="14">
        <v>7.6602485659655795</v>
      </c>
      <c r="E71" s="14">
        <v>92.017208413001896</v>
      </c>
      <c r="F71" s="14">
        <f t="shared" si="10"/>
        <v>2.0044685125628798</v>
      </c>
      <c r="G71" s="14">
        <f t="shared" si="11"/>
        <v>-5.4459462101467899</v>
      </c>
      <c r="H71" s="14">
        <f t="shared" si="12"/>
        <v>7.4504147227096693</v>
      </c>
      <c r="I71" s="14">
        <f t="shared" si="13"/>
        <v>94.531582058279895</v>
      </c>
      <c r="J71" s="14">
        <f t="shared" si="14"/>
        <v>6.5531487437120006E-2</v>
      </c>
      <c r="K71" s="14">
        <f t="shared" si="15"/>
        <v>-0.14430235581879014</v>
      </c>
      <c r="L71" s="14">
        <f t="shared" si="16"/>
        <v>0.20983384325591015</v>
      </c>
      <c r="M71" s="14">
        <f t="shared" si="17"/>
        <v>-2.514373645277999</v>
      </c>
      <c r="N71" s="191" t="s">
        <v>17</v>
      </c>
      <c r="O71" s="14">
        <v>-4.6311465614584204</v>
      </c>
      <c r="P71" s="14">
        <f t="shared" si="19"/>
        <v>-14.486899684421116</v>
      </c>
      <c r="Q71" s="14">
        <v>9.855753122962696</v>
      </c>
      <c r="R71" s="14">
        <v>123.910867566446</v>
      </c>
      <c r="S71" s="14"/>
    </row>
    <row r="72" spans="1:19">
      <c r="A72" s="189" t="s">
        <v>101</v>
      </c>
      <c r="B72" s="14">
        <v>-9.31</v>
      </c>
      <c r="C72" s="14">
        <v>-20.841204588910099</v>
      </c>
      <c r="D72" s="14">
        <v>11.531204588910098</v>
      </c>
      <c r="E72" s="14">
        <v>85.444550669216099</v>
      </c>
      <c r="F72" s="14">
        <f t="shared" si="10"/>
        <v>-9.1652126493281099</v>
      </c>
      <c r="G72" s="14">
        <f t="shared" si="11"/>
        <v>-19.105203020767647</v>
      </c>
      <c r="H72" s="14">
        <f t="shared" si="12"/>
        <v>9.9399903714395368</v>
      </c>
      <c r="I72" s="14">
        <f t="shared" si="13"/>
        <v>115.38744359511701</v>
      </c>
      <c r="J72" s="14">
        <f t="shared" si="14"/>
        <v>-0.14478735067189064</v>
      </c>
      <c r="K72" s="14">
        <f t="shared" si="15"/>
        <v>-1.7360015681424521</v>
      </c>
      <c r="L72" s="14">
        <f t="shared" si="16"/>
        <v>1.5912142174705615</v>
      </c>
      <c r="M72" s="14">
        <f t="shared" si="17"/>
        <v>-29.942892925900907</v>
      </c>
      <c r="N72" s="191" t="s">
        <v>272</v>
      </c>
      <c r="O72" s="14">
        <v>-6.0483019187019096</v>
      </c>
      <c r="P72" s="14">
        <f t="shared" si="19"/>
        <v>-13.17670951755651</v>
      </c>
      <c r="Q72" s="14">
        <v>7.1284075988546007</v>
      </c>
      <c r="R72" s="14">
        <v>74.097036322019704</v>
      </c>
      <c r="S72" s="14"/>
    </row>
    <row r="73" spans="1:19">
      <c r="A73" s="189" t="s">
        <v>102</v>
      </c>
      <c r="B73" s="14">
        <v>-4.24</v>
      </c>
      <c r="C73" s="14">
        <v>-13.5108986615679</v>
      </c>
      <c r="D73" s="14">
        <v>9.2708986615678999</v>
      </c>
      <c r="E73" s="14">
        <v>72.538240917782005</v>
      </c>
      <c r="F73" s="14">
        <f t="shared" si="10"/>
        <v>-3.8913685026537301</v>
      </c>
      <c r="G73" s="14">
        <f t="shared" si="11"/>
        <v>-12.096363065190751</v>
      </c>
      <c r="H73" s="14">
        <f t="shared" si="12"/>
        <v>8.2049945625370206</v>
      </c>
      <c r="I73" s="14">
        <f t="shared" si="13"/>
        <v>92.0189366574932</v>
      </c>
      <c r="J73" s="14">
        <f t="shared" si="14"/>
        <v>-0.34863149734627008</v>
      </c>
      <c r="K73" s="14">
        <f t="shared" si="15"/>
        <v>-1.4145355963771493</v>
      </c>
      <c r="L73" s="14">
        <f t="shared" si="16"/>
        <v>1.0659040990308792</v>
      </c>
      <c r="M73" s="14">
        <f t="shared" si="17"/>
        <v>-19.480695739711194</v>
      </c>
      <c r="N73" s="191" t="s">
        <v>273</v>
      </c>
      <c r="O73" s="14">
        <v>0.20526486604003</v>
      </c>
      <c r="P73" s="14">
        <f t="shared" si="19"/>
        <v>-7.147510910454173</v>
      </c>
      <c r="Q73" s="14">
        <v>7.3527757764942026</v>
      </c>
      <c r="R73" s="14">
        <v>90.452242078671802</v>
      </c>
      <c r="S73" s="14"/>
    </row>
    <row r="74" spans="1:19">
      <c r="A74" s="189" t="s">
        <v>62</v>
      </c>
      <c r="B74" s="14">
        <v>2.48</v>
      </c>
      <c r="C74" s="14">
        <v>-6.9525812619502902</v>
      </c>
      <c r="D74" s="14">
        <v>9.4325812619502898</v>
      </c>
      <c r="E74" s="14">
        <v>117.112810707457</v>
      </c>
      <c r="F74" s="14">
        <f t="shared" si="10"/>
        <v>2.09622506985305</v>
      </c>
      <c r="G74" s="14">
        <f t="shared" si="11"/>
        <v>-7.2082263563706555</v>
      </c>
      <c r="H74" s="14">
        <f t="shared" si="12"/>
        <v>9.3044514262237055</v>
      </c>
      <c r="I74" s="14">
        <f t="shared" si="13"/>
        <v>127.899299721368</v>
      </c>
      <c r="J74" s="14">
        <f t="shared" si="14"/>
        <v>0.38377493014694997</v>
      </c>
      <c r="K74" s="14">
        <f t="shared" si="15"/>
        <v>0.2556450944203652</v>
      </c>
      <c r="L74" s="14">
        <f t="shared" si="16"/>
        <v>0.12812983572658432</v>
      </c>
      <c r="M74" s="14">
        <f t="shared" si="17"/>
        <v>-10.786489013910995</v>
      </c>
      <c r="N74" s="191" t="s">
        <v>274</v>
      </c>
      <c r="O74" s="14">
        <v>-5.3007705918517498</v>
      </c>
      <c r="P74" s="14">
        <f t="shared" si="19"/>
        <v>-13.372978832677459</v>
      </c>
      <c r="Q74" s="14">
        <v>8.0722082408257094</v>
      </c>
      <c r="R74" s="14">
        <v>76.157534237204104</v>
      </c>
      <c r="S74" s="14"/>
    </row>
    <row r="75" spans="1:19">
      <c r="A75" s="189" t="s">
        <v>103</v>
      </c>
      <c r="B75" s="14">
        <v>-3.95</v>
      </c>
      <c r="C75" s="14">
        <v>-15.0931166347992</v>
      </c>
      <c r="D75" s="14">
        <v>11.143116634799199</v>
      </c>
      <c r="E75" s="14">
        <v>104.94741873805</v>
      </c>
      <c r="F75" s="14">
        <f t="shared" si="10"/>
        <v>-3.45234752246414</v>
      </c>
      <c r="G75" s="14">
        <f t="shared" si="11"/>
        <v>-13.500181657916325</v>
      </c>
      <c r="H75" s="14">
        <f t="shared" si="12"/>
        <v>10.047834135452186</v>
      </c>
      <c r="I75" s="14">
        <f t="shared" si="13"/>
        <v>126.50452436011101</v>
      </c>
      <c r="J75" s="14">
        <f t="shared" si="14"/>
        <v>-0.49765247753586017</v>
      </c>
      <c r="K75" s="14">
        <f t="shared" si="15"/>
        <v>-1.5929349768828747</v>
      </c>
      <c r="L75" s="14">
        <f t="shared" si="16"/>
        <v>1.0952824993470127</v>
      </c>
      <c r="M75" s="14">
        <f t="shared" si="17"/>
        <v>-21.557105622061002</v>
      </c>
      <c r="N75" s="191" t="s">
        <v>275</v>
      </c>
      <c r="O75" s="14">
        <v>0.341334640228732</v>
      </c>
      <c r="P75" s="14">
        <f t="shared" si="19"/>
        <v>-7.1035710049846683</v>
      </c>
      <c r="Q75" s="14">
        <v>7.4449056452134004</v>
      </c>
      <c r="R75" s="14">
        <v>91.856868585104706</v>
      </c>
      <c r="S75" s="14"/>
    </row>
    <row r="76" spans="1:19">
      <c r="A76" s="189" t="s">
        <v>104</v>
      </c>
      <c r="B76" s="14">
        <v>-10</v>
      </c>
      <c r="C76" s="14">
        <v>-16.919120458891001</v>
      </c>
      <c r="D76" s="14">
        <v>6.9191204588910011</v>
      </c>
      <c r="E76" s="14">
        <v>40.033460803059299</v>
      </c>
      <c r="F76" s="14">
        <f t="shared" si="10"/>
        <v>-8.5788884768437903</v>
      </c>
      <c r="G76" s="14">
        <f t="shared" si="11"/>
        <v>-15.166046937225728</v>
      </c>
      <c r="H76" s="14">
        <f t="shared" si="12"/>
        <v>6.5871584603819375</v>
      </c>
      <c r="I76" s="14">
        <f t="shared" si="13"/>
        <v>59.972995088653498</v>
      </c>
      <c r="J76" s="14">
        <f t="shared" si="14"/>
        <v>-1.4211115231562097</v>
      </c>
      <c r="K76" s="14">
        <f t="shared" si="15"/>
        <v>-1.7530735216652733</v>
      </c>
      <c r="L76" s="14">
        <f t="shared" si="16"/>
        <v>0.3319619985090636</v>
      </c>
      <c r="M76" s="14">
        <f t="shared" si="17"/>
        <v>-19.939534285594199</v>
      </c>
      <c r="N76" s="191" t="s">
        <v>276</v>
      </c>
      <c r="O76" s="14">
        <v>-3.7673114986552299</v>
      </c>
      <c r="P76" s="14">
        <f t="shared" si="19"/>
        <v>-11.320300494333324</v>
      </c>
      <c r="Q76" s="14">
        <v>7.5529889956780938</v>
      </c>
      <c r="R76" s="14">
        <v>74.567241558680394</v>
      </c>
      <c r="S76" s="14"/>
    </row>
    <row r="77" spans="1:19">
      <c r="A77" s="189" t="s">
        <v>105</v>
      </c>
      <c r="B77" s="14">
        <v>-6.32</v>
      </c>
      <c r="C77" s="14">
        <v>-15.810133843212199</v>
      </c>
      <c r="D77" s="14">
        <v>9.4901338432121989</v>
      </c>
      <c r="E77" s="14">
        <v>47.8250478011472</v>
      </c>
      <c r="F77" s="14">
        <f t="shared" si="10"/>
        <v>-4.1655787660875596</v>
      </c>
      <c r="G77" s="14">
        <f t="shared" si="11"/>
        <v>-11.218971284839899</v>
      </c>
      <c r="H77" s="14">
        <f t="shared" si="12"/>
        <v>7.0533925187523385</v>
      </c>
      <c r="I77" s="14">
        <f t="shared" si="13"/>
        <v>79.863512078271</v>
      </c>
      <c r="J77" s="14">
        <f t="shared" si="14"/>
        <v>-2.1544212339124407</v>
      </c>
      <c r="K77" s="14">
        <f t="shared" si="15"/>
        <v>-4.5911625583723001</v>
      </c>
      <c r="L77" s="14">
        <f t="shared" si="16"/>
        <v>2.4367413244598604</v>
      </c>
      <c r="M77" s="14">
        <f t="shared" si="17"/>
        <v>-32.038464277123801</v>
      </c>
      <c r="N77" s="191" t="s">
        <v>277</v>
      </c>
      <c r="O77" s="14">
        <v>0.19716088820637601</v>
      </c>
      <c r="P77" s="14">
        <f t="shared" si="19"/>
        <v>-6.3706285070950148</v>
      </c>
      <c r="Q77" s="14">
        <v>6.5677893953013911</v>
      </c>
      <c r="R77" s="14">
        <v>75.8124833350915</v>
      </c>
      <c r="S77" s="14"/>
    </row>
    <row r="78" spans="1:19">
      <c r="A78" s="189" t="s">
        <v>107</v>
      </c>
      <c r="B78" s="14">
        <v>-3.88</v>
      </c>
      <c r="C78" s="14">
        <v>-15.119407265774401</v>
      </c>
      <c r="D78" s="14">
        <v>11.2394072657744</v>
      </c>
      <c r="E78" s="14">
        <v>96.653919694072698</v>
      </c>
      <c r="F78" s="14">
        <f t="shared" si="10"/>
        <v>-1.63684662035982</v>
      </c>
      <c r="G78" s="14">
        <f t="shared" si="11"/>
        <v>-9.7490710700759227</v>
      </c>
      <c r="H78" s="14">
        <f t="shared" si="12"/>
        <v>8.112224449716102</v>
      </c>
      <c r="I78" s="14">
        <f t="shared" si="13"/>
        <v>103.726391773562</v>
      </c>
      <c r="J78" s="14">
        <f t="shared" si="14"/>
        <v>-2.2431533796401801</v>
      </c>
      <c r="K78" s="14">
        <f t="shared" si="15"/>
        <v>-5.3703361956984779</v>
      </c>
      <c r="L78" s="14">
        <f t="shared" si="16"/>
        <v>3.1271828160582977</v>
      </c>
      <c r="M78" s="14">
        <f t="shared" si="17"/>
        <v>-7.0724720794893017</v>
      </c>
      <c r="N78" s="191" t="s">
        <v>207</v>
      </c>
      <c r="O78" s="14">
        <v>-3.6036160360002398</v>
      </c>
      <c r="P78" s="14">
        <f t="shared" si="19"/>
        <v>-9.6466262024353355</v>
      </c>
      <c r="Q78" s="14">
        <v>6.0430101664350957</v>
      </c>
      <c r="R78" s="14">
        <v>57.907130800046197</v>
      </c>
      <c r="S78" s="14"/>
    </row>
    <row r="79" spans="1:19">
      <c r="A79" s="189" t="s">
        <v>63</v>
      </c>
      <c r="B79" s="14">
        <v>2.3199999999999998</v>
      </c>
      <c r="C79" s="14">
        <v>-6.2833652007648197</v>
      </c>
      <c r="D79" s="14">
        <v>8.60336520076482</v>
      </c>
      <c r="E79" s="14">
        <v>105.162523900574</v>
      </c>
      <c r="F79" s="14">
        <f t="shared" si="10"/>
        <v>2.04820172597393</v>
      </c>
      <c r="G79" s="14">
        <f t="shared" si="11"/>
        <v>-6.3282099195381001</v>
      </c>
      <c r="H79" s="14">
        <f t="shared" si="12"/>
        <v>8.3764116455120305</v>
      </c>
      <c r="I79" s="14">
        <f t="shared" si="13"/>
        <v>111.191940942076</v>
      </c>
      <c r="J79" s="14">
        <f t="shared" si="14"/>
        <v>0.27179827402606982</v>
      </c>
      <c r="K79" s="14">
        <f t="shared" si="15"/>
        <v>4.4844718773280334E-2</v>
      </c>
      <c r="L79" s="14">
        <f t="shared" si="16"/>
        <v>0.22695355525278949</v>
      </c>
      <c r="M79" s="14">
        <f t="shared" si="17"/>
        <v>-6.0294170415020005</v>
      </c>
      <c r="N79" s="191" t="s">
        <v>278</v>
      </c>
      <c r="O79" s="14">
        <v>-0.64164882101116705</v>
      </c>
      <c r="P79" s="14">
        <f t="shared" si="19"/>
        <v>-8.1871700989510057</v>
      </c>
      <c r="Q79" s="14">
        <v>7.5455212779398391</v>
      </c>
      <c r="R79" s="14">
        <v>89.309483944546997</v>
      </c>
      <c r="S79" s="14"/>
    </row>
    <row r="80" spans="1:19">
      <c r="A80" s="189" t="s">
        <v>108</v>
      </c>
      <c r="B80" s="14">
        <v>-4.09</v>
      </c>
      <c r="C80" s="14">
        <v>-14.2470363288719</v>
      </c>
      <c r="D80" s="14">
        <v>10.1570363288719</v>
      </c>
      <c r="E80" s="14">
        <v>89.435946462715094</v>
      </c>
      <c r="F80" s="14">
        <f t="shared" si="10"/>
        <v>-3.9873987673793398</v>
      </c>
      <c r="G80" s="14">
        <f t="shared" si="11"/>
        <v>-13.145755151338824</v>
      </c>
      <c r="H80" s="14">
        <f t="shared" si="12"/>
        <v>9.1583563839594841</v>
      </c>
      <c r="I80" s="14">
        <f t="shared" si="13"/>
        <v>109.337958422482</v>
      </c>
      <c r="J80" s="14">
        <f t="shared" si="14"/>
        <v>-0.10260123262066001</v>
      </c>
      <c r="K80" s="14">
        <f t="shared" si="15"/>
        <v>-1.1012811775330764</v>
      </c>
      <c r="L80" s="14">
        <f t="shared" si="16"/>
        <v>0.99867994491241596</v>
      </c>
      <c r="M80" s="14">
        <f t="shared" si="17"/>
        <v>-19.902011959766909</v>
      </c>
      <c r="N80" s="191" t="s">
        <v>19</v>
      </c>
      <c r="O80" s="14">
        <v>-9.6687201477782203</v>
      </c>
      <c r="P80" s="14">
        <f t="shared" si="19"/>
        <v>-17.998351062244673</v>
      </c>
      <c r="Q80" s="14">
        <v>8.3296309144664509</v>
      </c>
      <c r="R80" s="14">
        <v>79.025235612260801</v>
      </c>
      <c r="S80" s="14"/>
    </row>
    <row r="81" spans="1:19">
      <c r="A81" s="189" t="s">
        <v>64</v>
      </c>
      <c r="B81" s="14">
        <v>-1.06</v>
      </c>
      <c r="C81" s="14">
        <v>-6.6179732313575501</v>
      </c>
      <c r="D81" s="14">
        <v>5.5579732313575505</v>
      </c>
      <c r="E81" s="14">
        <v>78.871892925430203</v>
      </c>
      <c r="F81" s="14">
        <f t="shared" si="10"/>
        <v>-1.46589225075477</v>
      </c>
      <c r="G81" s="14">
        <f t="shared" si="11"/>
        <v>-8.3481067839497207</v>
      </c>
      <c r="H81" s="14">
        <f t="shared" si="12"/>
        <v>6.8822145331949516</v>
      </c>
      <c r="I81" s="14">
        <f t="shared" si="13"/>
        <v>73.081882696946195</v>
      </c>
      <c r="J81" s="14">
        <f t="shared" si="14"/>
        <v>0.40589225075476998</v>
      </c>
      <c r="K81" s="14">
        <f t="shared" si="15"/>
        <v>1.7301335525921706</v>
      </c>
      <c r="L81" s="14">
        <f t="shared" si="16"/>
        <v>-1.3242413018374011</v>
      </c>
      <c r="M81" s="14">
        <f t="shared" si="17"/>
        <v>5.7900102284840074</v>
      </c>
      <c r="N81" s="191" t="s">
        <v>279</v>
      </c>
      <c r="O81" s="14">
        <v>-5.5943223095820596</v>
      </c>
      <c r="P81" s="14">
        <f t="shared" si="19"/>
        <v>-12.540604914626034</v>
      </c>
      <c r="Q81" s="14">
        <v>6.9462826050439732</v>
      </c>
      <c r="R81" s="14">
        <v>72.630574420891804</v>
      </c>
      <c r="S81" s="14"/>
    </row>
    <row r="82" spans="1:19">
      <c r="A82" s="189" t="s">
        <v>109</v>
      </c>
      <c r="B82" s="14">
        <v>-4.3899999999999997</v>
      </c>
      <c r="C82" s="14">
        <v>-12.724569789675</v>
      </c>
      <c r="D82" s="14">
        <v>8.3345697896750011</v>
      </c>
      <c r="E82" s="14">
        <v>55.258126195028701</v>
      </c>
      <c r="F82" s="14">
        <f t="shared" ref="F82:F110" si="20">VLOOKUP(A82,$N$2:$R$502,2,FALSE)</f>
        <v>-3.7447998822483299</v>
      </c>
      <c r="G82" s="14">
        <f t="shared" ref="G82:G110" si="21">VLOOKUP(A82,$N$2:$R$502,3,FALSE)</f>
        <v>-11.052698248075153</v>
      </c>
      <c r="H82" s="14">
        <f t="shared" ref="H82:H110" si="22">VLOOKUP(A82,$N$2:$R$502,4,FALSE)</f>
        <v>7.3078983658268228</v>
      </c>
      <c r="I82" s="14">
        <f t="shared" ref="I82:I110" si="23">VLOOKUP(A82,$N$2:$R$502,5,FALSE)</f>
        <v>75.950844411173605</v>
      </c>
      <c r="J82" s="14">
        <f t="shared" ref="J82:J110" si="24">B82-F82</f>
        <v>-0.64520011775166974</v>
      </c>
      <c r="K82" s="14">
        <f t="shared" ref="K82:K110" si="25">C82-G82</f>
        <v>-1.6718715415998471</v>
      </c>
      <c r="L82" s="14">
        <f t="shared" ref="L82:L110" si="26">D82-H82</f>
        <v>1.0266714238481782</v>
      </c>
      <c r="M82" s="14">
        <f t="shared" ref="M82:M110" si="27">E82-I82</f>
        <v>-20.692718216144904</v>
      </c>
      <c r="N82" s="191" t="s">
        <v>199</v>
      </c>
      <c r="O82" s="14">
        <v>-3.0941032982239798</v>
      </c>
      <c r="P82" s="14">
        <f t="shared" si="19"/>
        <v>-10.971124031191327</v>
      </c>
      <c r="Q82" s="14">
        <v>7.8770207329673472</v>
      </c>
      <c r="R82" s="14">
        <v>95.057981474664402</v>
      </c>
      <c r="S82" s="14"/>
    </row>
    <row r="83" spans="1:19">
      <c r="A83" s="189" t="s">
        <v>65</v>
      </c>
      <c r="B83" s="14">
        <v>-0.53</v>
      </c>
      <c r="C83" s="14">
        <v>-9.8923518164436004</v>
      </c>
      <c r="D83" s="14">
        <v>9.362351816443601</v>
      </c>
      <c r="E83" s="14">
        <v>107.55258126195</v>
      </c>
      <c r="F83" s="14">
        <f t="shared" si="20"/>
        <v>-0.86196436773394702</v>
      </c>
      <c r="G83" s="14">
        <f t="shared" si="21"/>
        <v>-10.025512593787299</v>
      </c>
      <c r="H83" s="14">
        <f t="shared" si="22"/>
        <v>9.1635482260533525</v>
      </c>
      <c r="I83" s="14">
        <f t="shared" si="23"/>
        <v>120.2579711569</v>
      </c>
      <c r="J83" s="14">
        <f t="shared" si="24"/>
        <v>0.331964367733947</v>
      </c>
      <c r="K83" s="14">
        <f t="shared" si="25"/>
        <v>0.13316077734369891</v>
      </c>
      <c r="L83" s="14">
        <f t="shared" si="26"/>
        <v>0.19880359039024853</v>
      </c>
      <c r="M83" s="14">
        <f t="shared" si="27"/>
        <v>-12.705389894950002</v>
      </c>
      <c r="N83" s="191" t="s">
        <v>280</v>
      </c>
      <c r="O83" s="14">
        <v>-0.80317226198974201</v>
      </c>
      <c r="P83" s="14">
        <f t="shared" si="19"/>
        <v>-9.6436044090069473</v>
      </c>
      <c r="Q83" s="14">
        <v>8.8404321470172054</v>
      </c>
      <c r="R83" s="14">
        <v>114.88468890614701</v>
      </c>
      <c r="S83" s="14"/>
    </row>
    <row r="84" spans="1:19">
      <c r="A84" s="189" t="s">
        <v>110</v>
      </c>
      <c r="B84" s="14">
        <v>-2.4</v>
      </c>
      <c r="C84" s="14">
        <v>-10.5998087954111</v>
      </c>
      <c r="D84" s="14">
        <v>8.1998087954110996</v>
      </c>
      <c r="E84" s="14">
        <v>82.098470363288698</v>
      </c>
      <c r="F84" s="14">
        <f t="shared" si="20"/>
        <v>-3.0516216163464098</v>
      </c>
      <c r="G84" s="14">
        <f t="shared" si="21"/>
        <v>-10.568061724561852</v>
      </c>
      <c r="H84" s="14">
        <f t="shared" si="22"/>
        <v>7.5164401082154431</v>
      </c>
      <c r="I84" s="14">
        <f t="shared" si="23"/>
        <v>85.346419868592307</v>
      </c>
      <c r="J84" s="14">
        <f t="shared" si="24"/>
        <v>0.65162161634640992</v>
      </c>
      <c r="K84" s="14">
        <f t="shared" si="25"/>
        <v>-3.174707084924755E-2</v>
      </c>
      <c r="L84" s="14">
        <f t="shared" si="26"/>
        <v>0.68336868719565658</v>
      </c>
      <c r="M84" s="14">
        <f t="shared" si="27"/>
        <v>-3.2479495053036089</v>
      </c>
      <c r="N84" s="191" t="s">
        <v>281</v>
      </c>
      <c r="O84" s="14">
        <v>-3.9520867205610002</v>
      </c>
      <c r="P84" s="14">
        <f t="shared" si="19"/>
        <v>-11.025271430972559</v>
      </c>
      <c r="Q84" s="14">
        <v>7.0731847104115593</v>
      </c>
      <c r="R84" s="14">
        <v>66.501282913770893</v>
      </c>
      <c r="S84" s="14"/>
    </row>
    <row r="85" spans="1:19">
      <c r="A85" s="189" t="s">
        <v>111</v>
      </c>
      <c r="B85" s="14">
        <v>-7.81</v>
      </c>
      <c r="C85" s="14">
        <v>-14.5051625239006</v>
      </c>
      <c r="D85" s="14">
        <v>6.6951625239006001</v>
      </c>
      <c r="E85" s="14">
        <v>32.552581261950301</v>
      </c>
      <c r="F85" s="14">
        <f t="shared" si="20"/>
        <v>-6.8139734146873598</v>
      </c>
      <c r="G85" s="14">
        <f t="shared" si="21"/>
        <v>-12.36196837176745</v>
      </c>
      <c r="H85" s="14">
        <f t="shared" si="22"/>
        <v>5.5479949570800908</v>
      </c>
      <c r="I85" s="14">
        <f t="shared" si="23"/>
        <v>48.309540140598699</v>
      </c>
      <c r="J85" s="14">
        <f t="shared" si="24"/>
        <v>-0.99602658531263977</v>
      </c>
      <c r="K85" s="14">
        <f t="shared" si="25"/>
        <v>-2.1431941521331499</v>
      </c>
      <c r="L85" s="14">
        <f t="shared" si="26"/>
        <v>1.1471675668205092</v>
      </c>
      <c r="M85" s="14">
        <f t="shared" si="27"/>
        <v>-15.756958878648398</v>
      </c>
      <c r="N85" s="191" t="s">
        <v>282</v>
      </c>
      <c r="O85" s="14">
        <v>-3.2319592611416801</v>
      </c>
      <c r="P85" s="14">
        <f t="shared" si="19"/>
        <v>-10.962716380378835</v>
      </c>
      <c r="Q85" s="14">
        <v>7.7307571192371549</v>
      </c>
      <c r="R85" s="14">
        <v>79.625792447029795</v>
      </c>
      <c r="S85" s="14"/>
    </row>
    <row r="86" spans="1:19">
      <c r="A86" s="189" t="s">
        <v>67</v>
      </c>
      <c r="B86" s="14">
        <v>-4.09</v>
      </c>
      <c r="C86" s="14">
        <v>-17.182026768642402</v>
      </c>
      <c r="D86" s="14">
        <v>13.092026768642402</v>
      </c>
      <c r="E86" s="14">
        <v>136.23326959847</v>
      </c>
      <c r="F86" s="14">
        <f t="shared" si="20"/>
        <v>-5.0651805218508104</v>
      </c>
      <c r="G86" s="14">
        <f t="shared" si="21"/>
        <v>-17.672814326884129</v>
      </c>
      <c r="H86" s="14">
        <f t="shared" si="22"/>
        <v>12.60763380503332</v>
      </c>
      <c r="I86" s="14">
        <f t="shared" si="23"/>
        <v>158.23835797812799</v>
      </c>
      <c r="J86" s="14">
        <f t="shared" si="24"/>
        <v>0.9751805218508105</v>
      </c>
      <c r="K86" s="14">
        <f t="shared" si="25"/>
        <v>0.4907875582417276</v>
      </c>
      <c r="L86" s="14">
        <f t="shared" si="26"/>
        <v>0.48439296360908202</v>
      </c>
      <c r="M86" s="14">
        <f t="shared" si="27"/>
        <v>-22.005088379657991</v>
      </c>
      <c r="N86" s="191" t="s">
        <v>283</v>
      </c>
      <c r="O86" s="14">
        <v>-0.76105652463277396</v>
      </c>
      <c r="P86" s="14">
        <f t="shared" si="19"/>
        <v>-7.3674275287811772</v>
      </c>
      <c r="Q86" s="14">
        <v>6.6063710041484036</v>
      </c>
      <c r="R86" s="14">
        <v>74.2978581367272</v>
      </c>
      <c r="S86" s="14"/>
    </row>
    <row r="87" spans="1:19">
      <c r="A87" s="189" t="s">
        <v>112</v>
      </c>
      <c r="B87" s="14">
        <v>-6.13</v>
      </c>
      <c r="C87" s="14">
        <v>-14.1299235181644</v>
      </c>
      <c r="D87" s="14">
        <v>7.9999235181644002</v>
      </c>
      <c r="E87" s="14">
        <v>62.021988527724702</v>
      </c>
      <c r="F87" s="14">
        <f t="shared" si="20"/>
        <v>-6.0000141631366599</v>
      </c>
      <c r="G87" s="14">
        <f t="shared" si="21"/>
        <v>-14.242540012292245</v>
      </c>
      <c r="H87" s="14">
        <f t="shared" si="22"/>
        <v>8.2425258491555855</v>
      </c>
      <c r="I87" s="14">
        <f t="shared" si="23"/>
        <v>81.032009580146706</v>
      </c>
      <c r="J87" s="14">
        <f t="shared" si="24"/>
        <v>-0.12998583686333998</v>
      </c>
      <c r="K87" s="14">
        <f t="shared" si="25"/>
        <v>0.11261649412784536</v>
      </c>
      <c r="L87" s="14">
        <f t="shared" si="26"/>
        <v>-0.24260233099118533</v>
      </c>
      <c r="M87" s="14">
        <f t="shared" si="27"/>
        <v>-19.010021052422005</v>
      </c>
      <c r="N87" s="191" t="s">
        <v>284</v>
      </c>
      <c r="O87" s="14">
        <v>-4.9988871257921801</v>
      </c>
      <c r="P87" s="14">
        <f t="shared" si="19"/>
        <v>-13.328170005921432</v>
      </c>
      <c r="Q87" s="14">
        <v>8.3292828801292522</v>
      </c>
      <c r="R87" s="14">
        <v>98.645450463879698</v>
      </c>
      <c r="S87" s="14"/>
    </row>
    <row r="88" spans="1:19">
      <c r="A88" s="189" t="s">
        <v>113</v>
      </c>
      <c r="B88" s="14">
        <v>-0.8</v>
      </c>
      <c r="C88" s="14">
        <v>-8.6256214149139598</v>
      </c>
      <c r="D88" s="14">
        <v>7.82562141491396</v>
      </c>
      <c r="E88" s="14">
        <v>80.090822179732299</v>
      </c>
      <c r="F88" s="14">
        <f t="shared" si="20"/>
        <v>-0.87875223512749701</v>
      </c>
      <c r="G88" s="14">
        <f t="shared" si="21"/>
        <v>-9.2187532362010547</v>
      </c>
      <c r="H88" s="14">
        <f t="shared" si="22"/>
        <v>8.3400010010735581</v>
      </c>
      <c r="I88" s="14">
        <f t="shared" si="23"/>
        <v>105.76659085845699</v>
      </c>
      <c r="J88" s="14">
        <f t="shared" si="24"/>
        <v>7.8752235127496961E-2</v>
      </c>
      <c r="K88" s="14">
        <f t="shared" si="25"/>
        <v>0.59313182128709485</v>
      </c>
      <c r="L88" s="14">
        <f t="shared" si="26"/>
        <v>-0.51437958615959811</v>
      </c>
      <c r="M88" s="14">
        <f t="shared" si="27"/>
        <v>-25.675768678724694</v>
      </c>
      <c r="N88" s="191" t="s">
        <v>285</v>
      </c>
      <c r="O88" s="14">
        <v>-8.7573216940656504</v>
      </c>
      <c r="P88" s="14">
        <f t="shared" si="19"/>
        <v>-16.895790625959563</v>
      </c>
      <c r="Q88" s="14">
        <v>8.138468931893911</v>
      </c>
      <c r="R88" s="14">
        <v>91.968303325501694</v>
      </c>
      <c r="S88" s="14"/>
    </row>
    <row r="89" spans="1:19">
      <c r="A89" s="189" t="s">
        <v>69</v>
      </c>
      <c r="B89" s="14">
        <v>-4.57</v>
      </c>
      <c r="C89" s="14">
        <v>-14.935372848948401</v>
      </c>
      <c r="D89" s="14">
        <v>10.3653728489484</v>
      </c>
      <c r="E89" s="14">
        <v>96.080305927342295</v>
      </c>
      <c r="F89" s="14">
        <f t="shared" si="20"/>
        <v>-3.6909834552184</v>
      </c>
      <c r="G89" s="14">
        <f t="shared" si="21"/>
        <v>-12.582248046896588</v>
      </c>
      <c r="H89" s="14">
        <f t="shared" si="22"/>
        <v>8.8912645916781869</v>
      </c>
      <c r="I89" s="14">
        <f t="shared" si="23"/>
        <v>104.708373621847</v>
      </c>
      <c r="J89" s="14">
        <f t="shared" si="24"/>
        <v>-0.8790165447816003</v>
      </c>
      <c r="K89" s="14">
        <f t="shared" si="25"/>
        <v>-2.3531248020518127</v>
      </c>
      <c r="L89" s="14">
        <f t="shared" si="26"/>
        <v>1.4741082572702133</v>
      </c>
      <c r="M89" s="14">
        <f t="shared" si="27"/>
        <v>-8.6280676945047077</v>
      </c>
      <c r="N89" s="191" t="s">
        <v>286</v>
      </c>
      <c r="O89" s="14">
        <v>-7.2812829320774499</v>
      </c>
      <c r="P89" s="14">
        <f t="shared" si="19"/>
        <v>-15.736610305194713</v>
      </c>
      <c r="Q89" s="14">
        <v>8.455327373117262</v>
      </c>
      <c r="R89" s="14">
        <v>84.146336439088103</v>
      </c>
      <c r="S89" s="14"/>
    </row>
    <row r="90" spans="1:19">
      <c r="A90" s="189" t="s">
        <v>71</v>
      </c>
      <c r="B90" s="14">
        <v>-4.3499999999999996</v>
      </c>
      <c r="C90" s="14">
        <v>-15.3655831739962</v>
      </c>
      <c r="D90" s="14">
        <v>11.0155831739962</v>
      </c>
      <c r="E90" s="14">
        <v>97.992351816443602</v>
      </c>
      <c r="F90" s="14">
        <f t="shared" si="20"/>
        <v>-3.2234077931160101</v>
      </c>
      <c r="G90" s="14">
        <f t="shared" si="21"/>
        <v>-12.123024543444426</v>
      </c>
      <c r="H90" s="14">
        <f t="shared" si="22"/>
        <v>8.8996167503284163</v>
      </c>
      <c r="I90" s="14">
        <f t="shared" si="23"/>
        <v>104.951376984818</v>
      </c>
      <c r="J90" s="14">
        <f t="shared" si="24"/>
        <v>-1.1265922068839895</v>
      </c>
      <c r="K90" s="14">
        <f t="shared" si="25"/>
        <v>-3.2425586305517733</v>
      </c>
      <c r="L90" s="14">
        <f t="shared" si="26"/>
        <v>2.1159664236677838</v>
      </c>
      <c r="M90" s="14">
        <f t="shared" si="27"/>
        <v>-6.9590251683743958</v>
      </c>
      <c r="N90" s="191" t="s">
        <v>287</v>
      </c>
      <c r="O90" s="14">
        <v>-6.75155497669867</v>
      </c>
      <c r="P90" s="14">
        <f t="shared" si="19"/>
        <v>-13.978540881650193</v>
      </c>
      <c r="Q90" s="14">
        <v>7.2269859049515226</v>
      </c>
      <c r="R90" s="14">
        <v>67.7598252596203</v>
      </c>
      <c r="S90" s="14"/>
    </row>
    <row r="91" spans="1:19">
      <c r="A91" s="189" t="s">
        <v>114</v>
      </c>
      <c r="B91" s="14">
        <v>-3.41</v>
      </c>
      <c r="C91" s="14">
        <v>-11.2188336520076</v>
      </c>
      <c r="D91" s="14">
        <v>7.8088336520075998</v>
      </c>
      <c r="E91" s="14">
        <v>71.988527724665403</v>
      </c>
      <c r="F91" s="14">
        <f t="shared" si="20"/>
        <v>-3.4190023293937002</v>
      </c>
      <c r="G91" s="14">
        <f t="shared" si="21"/>
        <v>-11.093584735422985</v>
      </c>
      <c r="H91" s="14">
        <f t="shared" si="22"/>
        <v>7.674582406029284</v>
      </c>
      <c r="I91" s="14">
        <f t="shared" si="23"/>
        <v>92.759080632073093</v>
      </c>
      <c r="J91" s="14">
        <f t="shared" si="24"/>
        <v>9.0023293937000481E-3</v>
      </c>
      <c r="K91" s="14">
        <f t="shared" si="25"/>
        <v>-0.12524891658461534</v>
      </c>
      <c r="L91" s="14">
        <f t="shared" si="26"/>
        <v>0.13425124597831584</v>
      </c>
      <c r="M91" s="14">
        <f t="shared" si="27"/>
        <v>-20.770552907407691</v>
      </c>
      <c r="N91" s="191" t="s">
        <v>21</v>
      </c>
      <c r="O91" s="14">
        <v>-9.4389155502636406</v>
      </c>
      <c r="P91" s="14">
        <f t="shared" si="19"/>
        <v>-16.884367990757479</v>
      </c>
      <c r="Q91" s="14">
        <v>7.4454524404938383</v>
      </c>
      <c r="R91" s="14">
        <v>59.930274603882502</v>
      </c>
      <c r="S91" s="14"/>
    </row>
    <row r="92" spans="1:19">
      <c r="A92" s="189" t="s">
        <v>117</v>
      </c>
      <c r="B92" s="14">
        <v>-6.61</v>
      </c>
      <c r="C92" s="14">
        <v>-13.008986615678801</v>
      </c>
      <c r="D92" s="14">
        <v>6.3989866156788002</v>
      </c>
      <c r="E92" s="14">
        <v>50.525812619502901</v>
      </c>
      <c r="F92" s="14">
        <f t="shared" si="20"/>
        <v>-6.2041374851520397</v>
      </c>
      <c r="G92" s="14">
        <f t="shared" si="21"/>
        <v>-13.40913271470734</v>
      </c>
      <c r="H92" s="14">
        <f t="shared" si="22"/>
        <v>7.2049952295553004</v>
      </c>
      <c r="I92" s="14">
        <f t="shared" si="23"/>
        <v>61.505316202081602</v>
      </c>
      <c r="J92" s="14">
        <f t="shared" si="24"/>
        <v>-0.40586251484796065</v>
      </c>
      <c r="K92" s="14">
        <f t="shared" si="25"/>
        <v>0.40014609902853948</v>
      </c>
      <c r="L92" s="14">
        <f t="shared" si="26"/>
        <v>-0.80600861387650014</v>
      </c>
      <c r="M92" s="14">
        <f t="shared" si="27"/>
        <v>-10.979503582578701</v>
      </c>
      <c r="N92" s="191" t="s">
        <v>288</v>
      </c>
      <c r="O92" s="14">
        <v>-5.8190688568369202</v>
      </c>
      <c r="P92" s="14">
        <f t="shared" si="19"/>
        <v>-13.698019710391126</v>
      </c>
      <c r="Q92" s="14">
        <v>7.8789508535542057</v>
      </c>
      <c r="R92" s="14">
        <v>79.681100560507801</v>
      </c>
      <c r="S92" s="14"/>
    </row>
    <row r="93" spans="1:19">
      <c r="A93" s="189" t="s">
        <v>119</v>
      </c>
      <c r="B93" s="14">
        <v>-5.1100000000000003</v>
      </c>
      <c r="C93" s="14">
        <v>-15.0333652007648</v>
      </c>
      <c r="D93" s="14">
        <v>9.923365200764799</v>
      </c>
      <c r="E93" s="14">
        <v>76.123326959847006</v>
      </c>
      <c r="F93" s="14">
        <f t="shared" si="20"/>
        <v>-2.4158377808938498</v>
      </c>
      <c r="G93" s="14">
        <f t="shared" si="21"/>
        <v>-10.355808596355448</v>
      </c>
      <c r="H93" s="14">
        <f t="shared" si="22"/>
        <v>7.9399708154615976</v>
      </c>
      <c r="I93" s="14">
        <f t="shared" si="23"/>
        <v>92.242208024543203</v>
      </c>
      <c r="J93" s="14">
        <f t="shared" si="24"/>
        <v>-2.6941622191061505</v>
      </c>
      <c r="K93" s="14">
        <f t="shared" si="25"/>
        <v>-4.6775566044093519</v>
      </c>
      <c r="L93" s="14">
        <f t="shared" si="26"/>
        <v>1.9833943853032014</v>
      </c>
      <c r="M93" s="14">
        <f t="shared" si="27"/>
        <v>-16.118881064696197</v>
      </c>
      <c r="N93" s="191" t="s">
        <v>160</v>
      </c>
      <c r="O93" s="14">
        <v>1.2507511379943199</v>
      </c>
      <c r="P93" s="14">
        <f t="shared" si="19"/>
        <v>-6.502310050318135</v>
      </c>
      <c r="Q93" s="14">
        <v>7.7530611883124552</v>
      </c>
      <c r="R93" s="14">
        <v>98.912432978030395</v>
      </c>
      <c r="S93" s="14"/>
    </row>
    <row r="94" spans="1:19">
      <c r="A94" s="189" t="s">
        <v>73</v>
      </c>
      <c r="B94" s="14">
        <v>-5.03</v>
      </c>
      <c r="C94" s="14">
        <v>-12.4019120458891</v>
      </c>
      <c r="D94" s="14">
        <v>7.3719120458890997</v>
      </c>
      <c r="E94" s="14">
        <v>62.141491395793501</v>
      </c>
      <c r="F94" s="14">
        <f t="shared" si="20"/>
        <v>-4.31561584276223</v>
      </c>
      <c r="G94" s="14">
        <f t="shared" si="21"/>
        <v>-10.942718611971053</v>
      </c>
      <c r="H94" s="14">
        <f t="shared" si="22"/>
        <v>6.6271027692088218</v>
      </c>
      <c r="I94" s="14">
        <f t="shared" si="23"/>
        <v>59.817427658739902</v>
      </c>
      <c r="J94" s="14">
        <f t="shared" si="24"/>
        <v>-0.71438415723777027</v>
      </c>
      <c r="K94" s="14">
        <f t="shared" si="25"/>
        <v>-1.4591934339180472</v>
      </c>
      <c r="L94" s="14">
        <f t="shared" si="26"/>
        <v>0.74480927668027785</v>
      </c>
      <c r="M94" s="14">
        <f t="shared" si="27"/>
        <v>2.3240637370535993</v>
      </c>
      <c r="N94" s="191" t="s">
        <v>289</v>
      </c>
      <c r="O94" s="14">
        <v>1.2507511379943199</v>
      </c>
      <c r="P94" s="14">
        <f t="shared" si="19"/>
        <v>-6.502310050318135</v>
      </c>
      <c r="Q94" s="14">
        <v>7.7530611883124552</v>
      </c>
      <c r="R94" s="14">
        <v>98.912432978030395</v>
      </c>
      <c r="S94" s="14"/>
    </row>
    <row r="95" spans="1:19">
      <c r="A95" s="189" t="s">
        <v>75</v>
      </c>
      <c r="B95" s="14">
        <v>-4.8499999999999996</v>
      </c>
      <c r="C95" s="14">
        <v>-13.178680688336501</v>
      </c>
      <c r="D95" s="14">
        <v>8.328680688336501</v>
      </c>
      <c r="E95" s="14">
        <v>64.053537284894801</v>
      </c>
      <c r="F95" s="14">
        <f t="shared" si="20"/>
        <v>-3.7585314846126501</v>
      </c>
      <c r="G95" s="14">
        <f t="shared" si="21"/>
        <v>-10.779240278167981</v>
      </c>
      <c r="H95" s="14">
        <f t="shared" si="22"/>
        <v>7.0207087935553307</v>
      </c>
      <c r="I95" s="14">
        <f t="shared" si="23"/>
        <v>71.1983356659278</v>
      </c>
      <c r="J95" s="14">
        <f t="shared" si="24"/>
        <v>-1.0914685153873496</v>
      </c>
      <c r="K95" s="14">
        <f t="shared" si="25"/>
        <v>-2.3994404101685198</v>
      </c>
      <c r="L95" s="14">
        <f t="shared" si="26"/>
        <v>1.3079718947811703</v>
      </c>
      <c r="M95" s="14">
        <f t="shared" si="27"/>
        <v>-7.1447983810329987</v>
      </c>
      <c r="N95" s="191" t="s">
        <v>168</v>
      </c>
      <c r="O95" s="14">
        <v>0.45389118404420598</v>
      </c>
      <c r="P95" s="14">
        <f t="shared" si="19"/>
        <v>-6.5305688672175952</v>
      </c>
      <c r="Q95" s="14">
        <v>6.9844600512618014</v>
      </c>
      <c r="R95" s="14">
        <v>83.248614439519898</v>
      </c>
      <c r="S95" s="14"/>
    </row>
    <row r="96" spans="1:19">
      <c r="A96" s="189" t="s">
        <v>77</v>
      </c>
      <c r="B96" s="14">
        <v>-4.74</v>
      </c>
      <c r="C96" s="14">
        <v>-13.3818355640535</v>
      </c>
      <c r="D96" s="14">
        <v>8.6418355640534994</v>
      </c>
      <c r="E96" s="14">
        <v>65.009560229445498</v>
      </c>
      <c r="F96" s="14">
        <f t="shared" si="20"/>
        <v>-3.7826545099153002</v>
      </c>
      <c r="G96" s="14">
        <f t="shared" si="21"/>
        <v>-10.707464905833502</v>
      </c>
      <c r="H96" s="14">
        <f t="shared" si="22"/>
        <v>6.9248103959182021</v>
      </c>
      <c r="I96" s="14">
        <f t="shared" si="23"/>
        <v>68.734948529670206</v>
      </c>
      <c r="J96" s="14">
        <f t="shared" si="24"/>
        <v>-0.95734549008470005</v>
      </c>
      <c r="K96" s="14">
        <f t="shared" si="25"/>
        <v>-2.6743706582199973</v>
      </c>
      <c r="L96" s="14">
        <f t="shared" si="26"/>
        <v>1.7170251681352973</v>
      </c>
      <c r="M96" s="14">
        <f t="shared" si="27"/>
        <v>-3.7253883002247079</v>
      </c>
      <c r="N96" s="191" t="s">
        <v>290</v>
      </c>
      <c r="O96" s="14">
        <v>-3.32826027052496</v>
      </c>
      <c r="P96" s="14">
        <f t="shared" si="19"/>
        <v>-11.57830935628186</v>
      </c>
      <c r="Q96" s="14">
        <v>8.2500490857569009</v>
      </c>
      <c r="R96" s="14">
        <v>95.290077443452006</v>
      </c>
      <c r="S96" s="14"/>
    </row>
    <row r="97" spans="1:19">
      <c r="A97" s="189" t="s">
        <v>78</v>
      </c>
      <c r="B97" s="14">
        <v>1.96</v>
      </c>
      <c r="C97" s="14">
        <v>-4.8732313575525801</v>
      </c>
      <c r="D97" s="14">
        <v>6.83323135755258</v>
      </c>
      <c r="E97" s="14">
        <v>78.871892925430203</v>
      </c>
      <c r="F97" s="14">
        <f t="shared" si="20"/>
        <v>1.95850466703544</v>
      </c>
      <c r="G97" s="14">
        <f t="shared" si="21"/>
        <v>-4.562802718335492</v>
      </c>
      <c r="H97" s="14">
        <f t="shared" si="22"/>
        <v>6.5213073853709318</v>
      </c>
      <c r="I97" s="14">
        <f t="shared" si="23"/>
        <v>77.808545337786796</v>
      </c>
      <c r="J97" s="14">
        <f t="shared" si="24"/>
        <v>1.4953329645599478E-3</v>
      </c>
      <c r="K97" s="14">
        <f t="shared" si="25"/>
        <v>-0.31042863921708808</v>
      </c>
      <c r="L97" s="14">
        <f t="shared" si="26"/>
        <v>0.31192397218164825</v>
      </c>
      <c r="M97" s="14">
        <f t="shared" si="27"/>
        <v>1.0633475876434062</v>
      </c>
      <c r="N97" s="191" t="s">
        <v>8</v>
      </c>
      <c r="O97" s="14">
        <v>-2.7335431168131001</v>
      </c>
      <c r="P97" s="14">
        <f t="shared" si="19"/>
        <v>-10.95028180915366</v>
      </c>
      <c r="Q97" s="14">
        <v>8.2167386923405594</v>
      </c>
      <c r="R97" s="14">
        <v>95.357154634660603</v>
      </c>
      <c r="S97" s="14"/>
    </row>
    <row r="98" spans="1:19">
      <c r="A98" s="189" t="s">
        <v>120</v>
      </c>
      <c r="B98" s="14">
        <v>-6.46</v>
      </c>
      <c r="C98" s="14">
        <v>-12.903824091778199</v>
      </c>
      <c r="D98" s="14">
        <v>6.4438240917781995</v>
      </c>
      <c r="E98" s="14">
        <v>38.288718929254301</v>
      </c>
      <c r="F98" s="14">
        <f t="shared" si="20"/>
        <v>-9.2273509391809299</v>
      </c>
      <c r="G98" s="14">
        <f t="shared" si="21"/>
        <v>-17.322541921849798</v>
      </c>
      <c r="H98" s="14">
        <f t="shared" si="22"/>
        <v>8.0951909826688677</v>
      </c>
      <c r="I98" s="14">
        <f t="shared" si="23"/>
        <v>67.184748926192697</v>
      </c>
      <c r="J98" s="14">
        <f t="shared" si="24"/>
        <v>2.7673509391809299</v>
      </c>
      <c r="K98" s="14">
        <f t="shared" si="25"/>
        <v>4.4187178300715981</v>
      </c>
      <c r="L98" s="14">
        <f t="shared" si="26"/>
        <v>-1.6513668908906682</v>
      </c>
      <c r="M98" s="14">
        <f t="shared" si="27"/>
        <v>-28.896029996938395</v>
      </c>
      <c r="N98" s="191" t="s">
        <v>141</v>
      </c>
      <c r="O98" s="14">
        <v>2.03037789254167</v>
      </c>
      <c r="P98" s="14">
        <f t="shared" si="19"/>
        <v>-5.9084919781653085</v>
      </c>
      <c r="Q98" s="14">
        <v>7.938869870706978</v>
      </c>
      <c r="R98" s="14">
        <v>103.326491139635</v>
      </c>
      <c r="S98" s="14"/>
    </row>
    <row r="99" spans="1:19">
      <c r="A99" s="189" t="s">
        <v>121</v>
      </c>
      <c r="B99" s="14">
        <v>-3.8</v>
      </c>
      <c r="C99" s="14">
        <v>-9.1729445506692198</v>
      </c>
      <c r="D99" s="14">
        <v>5.3729445506692199</v>
      </c>
      <c r="E99" s="14">
        <v>39.770554493307799</v>
      </c>
      <c r="F99" s="14">
        <f t="shared" si="20"/>
        <v>-4.1525473748045103</v>
      </c>
      <c r="G99" s="14">
        <f t="shared" si="21"/>
        <v>-9.8210052595365021</v>
      </c>
      <c r="H99" s="14">
        <f t="shared" si="22"/>
        <v>5.6684578847319909</v>
      </c>
      <c r="I99" s="14">
        <f t="shared" si="23"/>
        <v>55.593336820250997</v>
      </c>
      <c r="J99" s="14">
        <f t="shared" si="24"/>
        <v>0.35254737480451048</v>
      </c>
      <c r="K99" s="14">
        <f t="shared" si="25"/>
        <v>0.64806070886728229</v>
      </c>
      <c r="L99" s="14">
        <f t="shared" si="26"/>
        <v>-0.29551333406277092</v>
      </c>
      <c r="M99" s="14">
        <f t="shared" si="27"/>
        <v>-15.822782326943198</v>
      </c>
      <c r="N99" s="191" t="s">
        <v>291</v>
      </c>
      <c r="O99" s="14">
        <v>2.1199784476979402</v>
      </c>
      <c r="P99" s="14">
        <f t="shared" si="19"/>
        <v>-7.6677412242213201</v>
      </c>
      <c r="Q99" s="14">
        <v>9.7877196719192607</v>
      </c>
      <c r="R99" s="14">
        <v>136.59656248421399</v>
      </c>
      <c r="S99" s="14"/>
    </row>
    <row r="100" spans="1:19">
      <c r="A100" s="189" t="s">
        <v>79</v>
      </c>
      <c r="B100" s="14">
        <v>1.32</v>
      </c>
      <c r="C100" s="14">
        <v>-4.56252390057361</v>
      </c>
      <c r="D100" s="14">
        <v>5.8825239005736103</v>
      </c>
      <c r="E100" s="14">
        <v>66.921606118546805</v>
      </c>
      <c r="F100" s="14">
        <f t="shared" si="20"/>
        <v>1.2232245524299801</v>
      </c>
      <c r="G100" s="14">
        <f t="shared" si="21"/>
        <v>-4.6996562631247265</v>
      </c>
      <c r="H100" s="14">
        <f t="shared" si="22"/>
        <v>5.9228808155547066</v>
      </c>
      <c r="I100" s="14">
        <f t="shared" si="23"/>
        <v>65.694638740572501</v>
      </c>
      <c r="J100" s="14">
        <f t="shared" si="24"/>
        <v>9.677544757001999E-2</v>
      </c>
      <c r="K100" s="14">
        <f t="shared" si="25"/>
        <v>0.13713236255111649</v>
      </c>
      <c r="L100" s="14">
        <f t="shared" si="26"/>
        <v>-4.0356914981096281E-2</v>
      </c>
      <c r="M100" s="14">
        <f t="shared" si="27"/>
        <v>1.2269673779743044</v>
      </c>
      <c r="N100" s="191" t="s">
        <v>292</v>
      </c>
      <c r="O100" s="14">
        <v>1.4000492740222801</v>
      </c>
      <c r="P100" s="14">
        <f t="shared" si="19"/>
        <v>-7.1849531357071399</v>
      </c>
      <c r="Q100" s="14">
        <v>8.5850024097294195</v>
      </c>
      <c r="R100" s="14">
        <v>113.900685523703</v>
      </c>
      <c r="S100" s="14"/>
    </row>
    <row r="101" spans="1:19">
      <c r="A101" s="189" t="s">
        <v>122</v>
      </c>
      <c r="B101" s="14">
        <v>-0.48</v>
      </c>
      <c r="C101" s="14">
        <v>-4.2279158699808796</v>
      </c>
      <c r="D101" s="14">
        <v>3.7479158699808797</v>
      </c>
      <c r="E101" s="14">
        <v>79.541108986615697</v>
      </c>
      <c r="F101" s="14">
        <f t="shared" si="20"/>
        <v>0.49955487571985602</v>
      </c>
      <c r="G101" s="14">
        <f t="shared" si="21"/>
        <v>-4.8554982240892492</v>
      </c>
      <c r="H101" s="14">
        <f t="shared" si="22"/>
        <v>5.3550530998091057</v>
      </c>
      <c r="I101" s="14">
        <f t="shared" si="23"/>
        <v>53.734043237125398</v>
      </c>
      <c r="J101" s="14">
        <f t="shared" si="24"/>
        <v>-0.979554875719856</v>
      </c>
      <c r="K101" s="14">
        <f t="shared" si="25"/>
        <v>0.6275823541083696</v>
      </c>
      <c r="L101" s="14">
        <f t="shared" si="26"/>
        <v>-1.607137229828226</v>
      </c>
      <c r="M101" s="14">
        <f t="shared" si="27"/>
        <v>25.807065749490299</v>
      </c>
      <c r="N101" s="191" t="s">
        <v>293</v>
      </c>
      <c r="O101" s="14">
        <v>-3.2477809203552201</v>
      </c>
      <c r="P101" s="14">
        <f t="shared" ref="P101:P130" si="28">O101-Q101</f>
        <v>-12.513990241191644</v>
      </c>
      <c r="Q101" s="14">
        <v>9.266209320836424</v>
      </c>
      <c r="R101" s="14">
        <v>112.313637105802</v>
      </c>
      <c r="S101" s="14"/>
    </row>
    <row r="102" spans="1:19">
      <c r="A102" s="189" t="s">
        <v>123</v>
      </c>
      <c r="B102" s="14">
        <v>-4.5199999999999996</v>
      </c>
      <c r="C102" s="14">
        <v>-14.6007648183556</v>
      </c>
      <c r="D102" s="14">
        <v>10.0807648183556</v>
      </c>
      <c r="E102" s="14">
        <v>129.971319311663</v>
      </c>
      <c r="F102" s="14">
        <f t="shared" si="20"/>
        <v>-5.3945409024845103</v>
      </c>
      <c r="G102" s="14">
        <f t="shared" si="21"/>
        <v>-14.089878650777646</v>
      </c>
      <c r="H102" s="14">
        <f t="shared" si="22"/>
        <v>8.6953377482931344</v>
      </c>
      <c r="I102" s="14">
        <f t="shared" si="23"/>
        <v>100.24770952801801</v>
      </c>
      <c r="J102" s="14">
        <f t="shared" si="24"/>
        <v>0.87454090248451077</v>
      </c>
      <c r="K102" s="14">
        <f t="shared" si="25"/>
        <v>-0.51088616757795435</v>
      </c>
      <c r="L102" s="14">
        <f t="shared" si="26"/>
        <v>1.385427070062466</v>
      </c>
      <c r="M102" s="14">
        <f t="shared" si="27"/>
        <v>29.723609783644989</v>
      </c>
      <c r="N102" s="191" t="s">
        <v>294</v>
      </c>
      <c r="O102" s="14">
        <v>-2.11313130095491</v>
      </c>
      <c r="P102" s="14">
        <f t="shared" si="28"/>
        <v>-11.093927484022668</v>
      </c>
      <c r="Q102" s="14">
        <v>8.9807961830677581</v>
      </c>
      <c r="R102" s="14">
        <v>112.45348867919699</v>
      </c>
      <c r="S102" s="14"/>
    </row>
    <row r="103" spans="1:19">
      <c r="A103" s="189" t="s">
        <v>124</v>
      </c>
      <c r="B103" s="14">
        <v>-4.6900000000000004</v>
      </c>
      <c r="C103" s="14">
        <v>-11.3120458891013</v>
      </c>
      <c r="D103" s="14">
        <v>6.6220458891013001</v>
      </c>
      <c r="E103" s="14">
        <v>54.397705544933103</v>
      </c>
      <c r="F103" s="14">
        <f t="shared" si="20"/>
        <v>-3.70245984229213</v>
      </c>
      <c r="G103" s="14">
        <f t="shared" si="21"/>
        <v>-9.4539479921811473</v>
      </c>
      <c r="H103" s="14">
        <f t="shared" si="22"/>
        <v>5.7514881498890169</v>
      </c>
      <c r="I103" s="14">
        <f t="shared" si="23"/>
        <v>55.349501781880797</v>
      </c>
      <c r="J103" s="14">
        <f t="shared" si="24"/>
        <v>-0.9875401577078704</v>
      </c>
      <c r="K103" s="14">
        <f t="shared" si="25"/>
        <v>-1.8580978969201531</v>
      </c>
      <c r="L103" s="14">
        <f t="shared" si="26"/>
        <v>0.87055773921228319</v>
      </c>
      <c r="M103" s="14">
        <f t="shared" si="27"/>
        <v>-0.95179623694769333</v>
      </c>
      <c r="N103" s="191" t="s">
        <v>143</v>
      </c>
      <c r="O103" s="14">
        <v>2.0804459857438999</v>
      </c>
      <c r="P103" s="14">
        <f t="shared" si="28"/>
        <v>-6.897744485993524</v>
      </c>
      <c r="Q103" s="14">
        <v>8.9781904717374239</v>
      </c>
      <c r="R103" s="14">
        <v>122.028102714265</v>
      </c>
      <c r="S103" s="14"/>
    </row>
    <row r="104" spans="1:19">
      <c r="A104" s="189" t="s">
        <v>125</v>
      </c>
      <c r="B104" s="14">
        <v>-5.48</v>
      </c>
      <c r="C104" s="14">
        <v>-14.5935946462715</v>
      </c>
      <c r="D104" s="14">
        <v>9.1135946462714994</v>
      </c>
      <c r="E104" s="14">
        <v>60.3250478011472</v>
      </c>
      <c r="F104" s="14">
        <f t="shared" si="20"/>
        <v>-3.1231503072880198</v>
      </c>
      <c r="G104" s="14">
        <f t="shared" si="21"/>
        <v>-10.285944501560964</v>
      </c>
      <c r="H104" s="14">
        <f t="shared" si="22"/>
        <v>7.1627941942729443</v>
      </c>
      <c r="I104" s="14">
        <f t="shared" si="23"/>
        <v>78.303265869968399</v>
      </c>
      <c r="J104" s="14">
        <f t="shared" si="24"/>
        <v>-2.3568496927119806</v>
      </c>
      <c r="K104" s="14">
        <f t="shared" si="25"/>
        <v>-4.3076501447105358</v>
      </c>
      <c r="L104" s="14">
        <f t="shared" si="26"/>
        <v>1.9508004519985551</v>
      </c>
      <c r="M104" s="14">
        <f t="shared" si="27"/>
        <v>-17.978218068821199</v>
      </c>
      <c r="N104" s="191" t="s">
        <v>10</v>
      </c>
      <c r="O104" s="14">
        <v>-4.16822708931244</v>
      </c>
      <c r="P104" s="14">
        <f t="shared" si="28"/>
        <v>-12.43517723484508</v>
      </c>
      <c r="Q104" s="14">
        <v>8.2669501455326397</v>
      </c>
      <c r="R104" s="14">
        <v>85.534798224670993</v>
      </c>
      <c r="S104" s="14"/>
    </row>
    <row r="105" spans="1:19">
      <c r="A105" s="189" t="s">
        <v>127</v>
      </c>
      <c r="B105" s="14">
        <v>3.12</v>
      </c>
      <c r="C105" s="14">
        <v>-2.99942638623327</v>
      </c>
      <c r="D105" s="14">
        <v>6.1194263862332701</v>
      </c>
      <c r="E105" s="14">
        <v>90.750478011472296</v>
      </c>
      <c r="F105" s="14">
        <f t="shared" si="20"/>
        <v>1.24519988765764</v>
      </c>
      <c r="G105" s="14">
        <f t="shared" si="21"/>
        <v>-3.8806502739369435</v>
      </c>
      <c r="H105" s="14">
        <f t="shared" si="22"/>
        <v>5.1258501615945837</v>
      </c>
      <c r="I105" s="14">
        <f t="shared" si="23"/>
        <v>49.619755484783902</v>
      </c>
      <c r="J105" s="14">
        <f t="shared" si="24"/>
        <v>1.8748001123423601</v>
      </c>
      <c r="K105" s="14">
        <f t="shared" si="25"/>
        <v>0.88122388770367355</v>
      </c>
      <c r="L105" s="14">
        <f t="shared" si="26"/>
        <v>0.99357622463868633</v>
      </c>
      <c r="M105" s="14">
        <f t="shared" si="27"/>
        <v>41.130722526688395</v>
      </c>
      <c r="N105" s="191" t="s">
        <v>12</v>
      </c>
      <c r="O105" s="14">
        <v>-3.4467309024613799</v>
      </c>
      <c r="P105" s="14">
        <f t="shared" si="28"/>
        <v>-10.964430865934776</v>
      </c>
      <c r="Q105" s="14">
        <v>7.5176999634733965</v>
      </c>
      <c r="R105" s="14">
        <v>80.820809486779396</v>
      </c>
      <c r="S105" s="14"/>
    </row>
    <row r="106" spans="1:19">
      <c r="A106" s="189" t="s">
        <v>128</v>
      </c>
      <c r="B106" s="14">
        <v>-3.47</v>
      </c>
      <c r="C106" s="14">
        <v>-10.6954110898662</v>
      </c>
      <c r="D106" s="14">
        <v>7.2254110898661992</v>
      </c>
      <c r="E106" s="14">
        <v>50.286806883365202</v>
      </c>
      <c r="F106" s="14">
        <f t="shared" si="20"/>
        <v>-1.82601879693959</v>
      </c>
      <c r="G106" s="14">
        <f t="shared" si="21"/>
        <v>-8.3351435460553631</v>
      </c>
      <c r="H106" s="14">
        <f t="shared" si="22"/>
        <v>6.5091247491157729</v>
      </c>
      <c r="I106" s="14">
        <f t="shared" si="23"/>
        <v>74.179989723565896</v>
      </c>
      <c r="J106" s="14">
        <f t="shared" si="24"/>
        <v>-1.6439812030604102</v>
      </c>
      <c r="K106" s="14">
        <f t="shared" si="25"/>
        <v>-2.3602675438108367</v>
      </c>
      <c r="L106" s="14">
        <f t="shared" si="26"/>
        <v>0.7162863407504263</v>
      </c>
      <c r="M106" s="14">
        <f t="shared" si="27"/>
        <v>-23.893182840200694</v>
      </c>
      <c r="N106" s="191" t="s">
        <v>14</v>
      </c>
      <c r="O106" s="14">
        <v>1.99776970058876</v>
      </c>
      <c r="P106" s="14">
        <f t="shared" si="28"/>
        <v>-5.2853327566875494</v>
      </c>
      <c r="Q106" s="14">
        <v>7.2831024572763097</v>
      </c>
      <c r="R106" s="14">
        <v>91.523104365461606</v>
      </c>
      <c r="S106" s="14"/>
    </row>
    <row r="107" spans="1:19">
      <c r="A107" s="189" t="s">
        <v>129</v>
      </c>
      <c r="B107" s="14">
        <v>-3.12</v>
      </c>
      <c r="C107" s="14">
        <v>-11.082600382409201</v>
      </c>
      <c r="D107" s="14">
        <v>7.9626003824092004</v>
      </c>
      <c r="E107" s="14">
        <v>63.599426386233297</v>
      </c>
      <c r="F107" s="14">
        <f t="shared" si="20"/>
        <v>-1.1319939076124801</v>
      </c>
      <c r="G107" s="14">
        <f t="shared" si="21"/>
        <v>-8.4004901565011725</v>
      </c>
      <c r="H107" s="14">
        <f t="shared" si="22"/>
        <v>7.2684962488886917</v>
      </c>
      <c r="I107" s="14">
        <f t="shared" si="23"/>
        <v>88.335698579527005</v>
      </c>
      <c r="J107" s="14">
        <f t="shared" si="24"/>
        <v>-1.98800609238752</v>
      </c>
      <c r="K107" s="14">
        <f t="shared" si="25"/>
        <v>-2.6821102259080281</v>
      </c>
      <c r="L107" s="14">
        <f t="shared" si="26"/>
        <v>0.6941041335205087</v>
      </c>
      <c r="M107" s="14">
        <f t="shared" si="27"/>
        <v>-24.736272193293708</v>
      </c>
      <c r="N107" s="191" t="s">
        <v>27</v>
      </c>
      <c r="O107" s="14">
        <v>1.24825770651112</v>
      </c>
      <c r="P107" s="14">
        <f t="shared" si="28"/>
        <v>-5.5724378995536039</v>
      </c>
      <c r="Q107" s="14">
        <v>6.8206956060647244</v>
      </c>
      <c r="R107" s="14">
        <v>82.053763110897194</v>
      </c>
      <c r="S107" s="14"/>
    </row>
    <row r="108" spans="1:19">
      <c r="A108" s="189" t="s">
        <v>80</v>
      </c>
      <c r="B108" s="14">
        <v>-0.89</v>
      </c>
      <c r="C108" s="14">
        <v>-8.0759082217973202</v>
      </c>
      <c r="D108" s="14">
        <v>7.1859082217973205</v>
      </c>
      <c r="E108" s="14">
        <v>81.261950286806893</v>
      </c>
      <c r="F108" s="14">
        <f t="shared" si="20"/>
        <v>-1.0574194157602701</v>
      </c>
      <c r="G108" s="14">
        <f t="shared" si="21"/>
        <v>-8.3726282815852073</v>
      </c>
      <c r="H108" s="14">
        <f t="shared" si="22"/>
        <v>7.3152088658249363</v>
      </c>
      <c r="I108" s="14">
        <f t="shared" si="23"/>
        <v>86.607658891330999</v>
      </c>
      <c r="J108" s="14">
        <f t="shared" si="24"/>
        <v>0.16741941576027008</v>
      </c>
      <c r="K108" s="14">
        <f t="shared" si="25"/>
        <v>0.29672005978788718</v>
      </c>
      <c r="L108" s="14">
        <f t="shared" si="26"/>
        <v>-0.12930064402761587</v>
      </c>
      <c r="M108" s="14">
        <f t="shared" si="27"/>
        <v>-5.3457086045241056</v>
      </c>
      <c r="N108" s="191" t="s">
        <v>295</v>
      </c>
      <c r="O108" s="14">
        <v>-5.8952374173506996</v>
      </c>
      <c r="P108" s="14">
        <f t="shared" si="28"/>
        <v>-11.779781090814927</v>
      </c>
      <c r="Q108" s="14">
        <v>5.8845436734642274</v>
      </c>
      <c r="R108" s="14">
        <v>52.339176999841499</v>
      </c>
      <c r="S108" s="14"/>
    </row>
    <row r="109" spans="1:19">
      <c r="A109" s="189" t="s">
        <v>137</v>
      </c>
      <c r="B109" s="14">
        <v>-1.5</v>
      </c>
      <c r="C109" s="14">
        <v>-7.97</v>
      </c>
      <c r="D109" s="14">
        <v>6.47</v>
      </c>
      <c r="E109" s="14">
        <v>39.799999999999997</v>
      </c>
      <c r="F109" s="14">
        <f t="shared" si="20"/>
        <v>-0.53814025525947795</v>
      </c>
      <c r="G109" s="14">
        <f t="shared" si="21"/>
        <v>-7.2669642380207335</v>
      </c>
      <c r="H109" s="14">
        <f t="shared" si="22"/>
        <v>6.7288239827612557</v>
      </c>
      <c r="I109" s="14">
        <f t="shared" si="23"/>
        <v>77.822046994747396</v>
      </c>
      <c r="J109" s="14">
        <f t="shared" si="24"/>
        <v>-0.96185974474052205</v>
      </c>
      <c r="K109" s="14">
        <f t="shared" si="25"/>
        <v>-0.7030357619792662</v>
      </c>
      <c r="L109" s="14">
        <f t="shared" si="26"/>
        <v>-0.25882398276125596</v>
      </c>
      <c r="M109" s="14">
        <f t="shared" si="27"/>
        <v>-38.022046994747399</v>
      </c>
      <c r="N109" s="191" t="s">
        <v>29</v>
      </c>
      <c r="O109" s="14">
        <v>-3.35162784700475</v>
      </c>
      <c r="P109" s="14">
        <f t="shared" si="28"/>
        <v>-10.286068825246625</v>
      </c>
      <c r="Q109" s="14">
        <v>6.9344409782418754</v>
      </c>
      <c r="R109" s="14">
        <v>77.770784203484794</v>
      </c>
      <c r="S109" s="14"/>
    </row>
    <row r="110" spans="1:19">
      <c r="A110" s="189" t="s">
        <v>142</v>
      </c>
      <c r="B110" s="14">
        <v>-5.88</v>
      </c>
      <c r="C110" s="14">
        <v>-14.46</v>
      </c>
      <c r="D110" s="14">
        <v>8.58</v>
      </c>
      <c r="E110" s="14">
        <v>99.1</v>
      </c>
      <c r="F110" s="14">
        <f t="shared" si="20"/>
        <v>-6.1651845788498898</v>
      </c>
      <c r="G110" s="14">
        <f t="shared" si="21"/>
        <v>-14.902817712868401</v>
      </c>
      <c r="H110" s="14">
        <f t="shared" si="22"/>
        <v>8.7376331340185107</v>
      </c>
      <c r="I110" s="14">
        <f t="shared" si="23"/>
        <v>93.825802023361405</v>
      </c>
      <c r="J110" s="14">
        <f t="shared" si="24"/>
        <v>0.2851845788498899</v>
      </c>
      <c r="K110" s="14">
        <f t="shared" si="25"/>
        <v>0.44281771286840055</v>
      </c>
      <c r="L110" s="14">
        <f t="shared" si="26"/>
        <v>-0.15763313401851065</v>
      </c>
      <c r="M110" s="14">
        <f t="shared" si="27"/>
        <v>5.2741979766385896</v>
      </c>
      <c r="N110" s="191" t="s">
        <v>296</v>
      </c>
      <c r="O110" s="14">
        <v>-1.3864937382243401</v>
      </c>
      <c r="P110" s="14">
        <f t="shared" si="28"/>
        <v>-8.8163560061088049</v>
      </c>
      <c r="Q110" s="14">
        <v>7.4298622678844639</v>
      </c>
      <c r="R110" s="14">
        <v>91.351626526582606</v>
      </c>
      <c r="S110" s="14"/>
    </row>
    <row r="111" spans="1:19">
      <c r="F111" s="14"/>
      <c r="G111" s="14"/>
      <c r="H111" s="14"/>
      <c r="I111" s="14"/>
      <c r="J111" s="14">
        <f ca="1">SQRT(SUMSQ(J2:J111)/COUNTA(J2:J111))</f>
        <v>1.3576664133085043</v>
      </c>
      <c r="K111" s="14">
        <f ca="1">SQRT(SUMSQ(K2:K111)/COUNTA(K2:K111))</f>
        <v>2.1376549981241348</v>
      </c>
      <c r="L111" s="14">
        <f ca="1">SQRT(SUMSQ(L2:L111)/COUNTA(L2:L111))</f>
        <v>1.2817996441720794</v>
      </c>
      <c r="M111" s="14">
        <f>SQRT(SUMSQ(M2:M110)/COUNTA(M2:M110))</f>
        <v>24.232708228797378</v>
      </c>
      <c r="N111" s="191" t="s">
        <v>297</v>
      </c>
      <c r="O111" s="14">
        <v>-0.45843711024026401</v>
      </c>
      <c r="P111" s="14">
        <f t="shared" si="28"/>
        <v>-7.3238065380865498</v>
      </c>
      <c r="Q111" s="14">
        <v>6.8653694278462858</v>
      </c>
      <c r="R111" s="14">
        <v>78.372858880287396</v>
      </c>
      <c r="S111" s="14"/>
    </row>
    <row r="112" spans="1:19">
      <c r="N112" s="191" t="s">
        <v>298</v>
      </c>
      <c r="O112" s="14">
        <v>-8.2564628879224298</v>
      </c>
      <c r="P112" s="14">
        <f t="shared" si="28"/>
        <v>-17.34801381194746</v>
      </c>
      <c r="Q112" s="14">
        <v>9.0915509240250305</v>
      </c>
      <c r="R112" s="14">
        <v>87.520212744892802</v>
      </c>
      <c r="S112" s="14"/>
    </row>
    <row r="113" spans="1:19">
      <c r="N113" s="191" t="s">
        <v>299</v>
      </c>
      <c r="O113" s="14">
        <v>-7.8506475347549598</v>
      </c>
      <c r="P113" s="14">
        <f t="shared" si="28"/>
        <v>-17.020771771874674</v>
      </c>
      <c r="Q113" s="14">
        <v>9.1701242371197136</v>
      </c>
      <c r="R113" s="14">
        <v>92.416444359785203</v>
      </c>
      <c r="S113" s="14"/>
    </row>
    <row r="114" spans="1:19">
      <c r="F114" s="14"/>
      <c r="G114" s="14"/>
      <c r="H114" s="14"/>
      <c r="I114" s="14"/>
      <c r="J114" s="14"/>
      <c r="K114" s="14"/>
      <c r="L114" s="14"/>
      <c r="M114" s="14"/>
      <c r="N114" s="191" t="s">
        <v>300</v>
      </c>
      <c r="O114" s="14">
        <v>-5.7572847269681997</v>
      </c>
      <c r="P114" s="14">
        <f t="shared" si="28"/>
        <v>-13.419573861529184</v>
      </c>
      <c r="Q114" s="14">
        <v>7.662289134560984</v>
      </c>
      <c r="R114" s="14">
        <v>68.176595466508203</v>
      </c>
      <c r="S114" s="14"/>
    </row>
    <row r="115" spans="1:19">
      <c r="F115" s="14"/>
      <c r="G115" s="14"/>
      <c r="H115" s="14"/>
      <c r="I115" s="14"/>
      <c r="J115" s="14"/>
      <c r="K115" s="14"/>
      <c r="L115" s="14"/>
      <c r="M115" s="14"/>
      <c r="N115" s="191" t="s">
        <v>301</v>
      </c>
      <c r="O115" s="14">
        <v>-7.7835948499613803</v>
      </c>
      <c r="P115" s="14">
        <f t="shared" si="28"/>
        <v>-15.316986524338152</v>
      </c>
      <c r="Q115" s="14">
        <v>7.5333916743767713</v>
      </c>
      <c r="R115" s="14">
        <v>58.840035534404201</v>
      </c>
      <c r="S115" s="14"/>
    </row>
    <row r="116" spans="1:19">
      <c r="F116" s="14"/>
      <c r="G116" s="14"/>
      <c r="H116" s="14"/>
      <c r="I116" s="14"/>
      <c r="J116" s="14"/>
      <c r="K116" s="14"/>
      <c r="L116" s="14"/>
      <c r="M116" s="14"/>
      <c r="N116" s="191" t="s">
        <v>302</v>
      </c>
      <c r="O116" s="14">
        <v>-1.22096211296318</v>
      </c>
      <c r="P116" s="14">
        <f t="shared" si="28"/>
        <v>-7.8363759354449751</v>
      </c>
      <c r="Q116" s="14">
        <v>6.6154138224817949</v>
      </c>
      <c r="R116" s="14">
        <v>74.236329939717095</v>
      </c>
      <c r="S116" s="14"/>
    </row>
    <row r="117" spans="1:19">
      <c r="F117" s="14"/>
      <c r="G117" s="14"/>
      <c r="H117" s="14"/>
      <c r="I117" s="14"/>
      <c r="J117" s="14"/>
      <c r="K117" s="14"/>
      <c r="L117" s="14"/>
      <c r="M117" s="14"/>
      <c r="N117" s="191" t="s">
        <v>303</v>
      </c>
      <c r="O117" s="14">
        <v>-1.94260581978308</v>
      </c>
      <c r="P117" s="14">
        <f t="shared" si="28"/>
        <v>-9.2953039739045646</v>
      </c>
      <c r="Q117" s="14">
        <v>7.3526981541214846</v>
      </c>
      <c r="R117" s="14">
        <v>82.737390067848295</v>
      </c>
      <c r="S117" s="14"/>
    </row>
    <row r="118" spans="1:19">
      <c r="F118" s="14"/>
      <c r="G118" s="14"/>
      <c r="H118" s="14"/>
      <c r="I118" s="14"/>
      <c r="J118" s="14"/>
      <c r="K118" s="14"/>
      <c r="L118" s="14"/>
      <c r="M118" s="14"/>
      <c r="N118" s="191" t="s">
        <v>304</v>
      </c>
      <c r="O118" s="14">
        <v>-6.5253728180945503</v>
      </c>
      <c r="P118" s="14">
        <f t="shared" si="28"/>
        <v>-15.156720569981285</v>
      </c>
      <c r="Q118" s="14">
        <v>8.6313477518867341</v>
      </c>
      <c r="R118" s="14">
        <v>91.978901255796899</v>
      </c>
      <c r="S118" s="14"/>
    </row>
    <row r="119" spans="1:19" ht="17">
      <c r="A119" s="183"/>
      <c r="B119" s="183"/>
      <c r="C119" s="196"/>
      <c r="D119" s="187"/>
      <c r="E119" s="187"/>
      <c r="F119" s="197"/>
      <c r="G119" s="14"/>
      <c r="H119" s="14"/>
      <c r="I119" s="14"/>
      <c r="J119" s="14"/>
      <c r="K119" s="14"/>
      <c r="L119" s="14"/>
      <c r="M119" s="14"/>
      <c r="N119" s="191" t="s">
        <v>31</v>
      </c>
      <c r="O119" s="14">
        <v>-9.6729867291215896</v>
      </c>
      <c r="P119" s="14">
        <f t="shared" si="28"/>
        <v>-19.081382766231464</v>
      </c>
      <c r="Q119" s="14">
        <v>9.408396037109874</v>
      </c>
      <c r="R119" s="14">
        <v>98.657013310507494</v>
      </c>
      <c r="S119" s="14"/>
    </row>
    <row r="120" spans="1:19">
      <c r="F120" s="14"/>
      <c r="G120" s="14"/>
      <c r="H120" s="14"/>
      <c r="I120" s="14"/>
      <c r="J120" s="14"/>
      <c r="K120" s="14"/>
      <c r="L120" s="14"/>
      <c r="M120" s="14"/>
      <c r="N120" s="191" t="s">
        <v>305</v>
      </c>
      <c r="O120" s="14">
        <v>2.0665357918308298</v>
      </c>
      <c r="P120" s="14">
        <f t="shared" si="28"/>
        <v>-6.5109832245305235</v>
      </c>
      <c r="Q120" s="14">
        <v>8.5775190163613537</v>
      </c>
      <c r="R120" s="14">
        <v>114.83163614343501</v>
      </c>
      <c r="S120" s="14"/>
    </row>
    <row r="121" spans="1:19">
      <c r="F121" s="14"/>
      <c r="G121" s="14"/>
      <c r="H121" s="14"/>
      <c r="I121" s="14"/>
      <c r="J121" s="14"/>
      <c r="K121" s="14"/>
      <c r="L121" s="14"/>
      <c r="M121" s="14"/>
      <c r="N121" s="191" t="s">
        <v>306</v>
      </c>
      <c r="O121" s="14">
        <v>2.11410775922436</v>
      </c>
      <c r="P121" s="14">
        <f t="shared" si="28"/>
        <v>-7.3992649574345695</v>
      </c>
      <c r="Q121" s="14">
        <v>9.5133727166589299</v>
      </c>
      <c r="R121" s="14">
        <v>131.678891949644</v>
      </c>
      <c r="S121" s="14"/>
    </row>
    <row r="122" spans="1:19">
      <c r="F122" s="14"/>
      <c r="G122" s="14"/>
      <c r="H122" s="14"/>
      <c r="I122" s="14"/>
      <c r="J122" s="14"/>
      <c r="K122" s="14"/>
      <c r="L122" s="14"/>
      <c r="M122" s="14"/>
      <c r="N122" s="191" t="s">
        <v>16</v>
      </c>
      <c r="O122" s="14">
        <v>2.0330922179199602</v>
      </c>
      <c r="P122" s="14">
        <f t="shared" si="28"/>
        <v>-5.8769065545163537</v>
      </c>
      <c r="Q122" s="14">
        <v>7.9099987724363139</v>
      </c>
      <c r="R122" s="14">
        <v>102.817394224382</v>
      </c>
      <c r="S122" s="14"/>
    </row>
    <row r="123" spans="1:19">
      <c r="F123" s="14"/>
      <c r="G123" s="14"/>
      <c r="H123" s="14"/>
      <c r="I123" s="14"/>
      <c r="J123" s="14"/>
      <c r="K123" s="14"/>
      <c r="L123" s="14"/>
      <c r="M123" s="14"/>
      <c r="N123" s="191" t="s">
        <v>208</v>
      </c>
      <c r="O123" s="14">
        <v>-6.3396635275164899</v>
      </c>
      <c r="P123" s="14">
        <f t="shared" si="28"/>
        <v>-12.82481181232458</v>
      </c>
      <c r="Q123" s="14">
        <v>6.4851482848080897</v>
      </c>
      <c r="R123" s="14">
        <v>38.211821844651901</v>
      </c>
      <c r="S123" s="14"/>
    </row>
    <row r="124" spans="1:19">
      <c r="F124" s="14"/>
      <c r="G124" s="14"/>
      <c r="H124" s="14"/>
      <c r="I124" s="14"/>
      <c r="J124" s="14"/>
      <c r="K124" s="14"/>
      <c r="L124" s="14"/>
      <c r="M124" s="14"/>
      <c r="N124" s="191" t="s">
        <v>307</v>
      </c>
      <c r="O124" s="14">
        <v>2.1333801392227301</v>
      </c>
      <c r="P124" s="14">
        <f t="shared" si="28"/>
        <v>-7.7501175962303517</v>
      </c>
      <c r="Q124" s="14">
        <v>9.8834977354530817</v>
      </c>
      <c r="R124" s="14">
        <v>138.34432092003701</v>
      </c>
      <c r="S124" s="14"/>
    </row>
    <row r="125" spans="1:19">
      <c r="F125" s="14"/>
      <c r="G125" s="14"/>
      <c r="H125" s="14"/>
      <c r="I125" s="14"/>
      <c r="J125" s="14"/>
      <c r="K125" s="14"/>
      <c r="L125" s="14"/>
      <c r="M125" s="14"/>
      <c r="N125" s="191" t="s">
        <v>308</v>
      </c>
      <c r="O125" s="14">
        <v>2.1822046049871999</v>
      </c>
      <c r="P125" s="14">
        <f t="shared" si="28"/>
        <v>-8.6935630910235133</v>
      </c>
      <c r="Q125" s="14">
        <v>10.875767696010714</v>
      </c>
      <c r="R125" s="14">
        <v>156.200878150477</v>
      </c>
      <c r="S125" s="14"/>
    </row>
    <row r="126" spans="1:19">
      <c r="F126" s="14"/>
      <c r="G126" s="14"/>
      <c r="H126" s="14"/>
      <c r="I126" s="14"/>
      <c r="J126" s="14"/>
      <c r="K126" s="14"/>
      <c r="L126" s="14"/>
      <c r="M126" s="14"/>
      <c r="N126" s="191" t="s">
        <v>309</v>
      </c>
      <c r="O126" s="14">
        <v>0.45930196494283299</v>
      </c>
      <c r="P126" s="14">
        <f t="shared" si="28"/>
        <v>-7.2988387598806934</v>
      </c>
      <c r="Q126" s="14">
        <v>7.7581407248235266</v>
      </c>
      <c r="R126" s="14">
        <v>97.429083461530098</v>
      </c>
      <c r="S126" s="14"/>
    </row>
    <row r="127" spans="1:19">
      <c r="F127" s="14"/>
      <c r="G127" s="14"/>
      <c r="H127" s="14"/>
      <c r="I127" s="14"/>
      <c r="J127" s="14"/>
      <c r="K127" s="14"/>
      <c r="L127" s="14"/>
      <c r="M127" s="14"/>
      <c r="N127" s="191" t="s">
        <v>145</v>
      </c>
      <c r="O127" s="14">
        <v>2.0690506785664899</v>
      </c>
      <c r="P127" s="14">
        <f t="shared" si="28"/>
        <v>-6.5503685143238828</v>
      </c>
      <c r="Q127" s="14">
        <v>8.6194191928903727</v>
      </c>
      <c r="R127" s="14">
        <v>115.586737901386</v>
      </c>
      <c r="S127" s="14"/>
    </row>
    <row r="128" spans="1:19">
      <c r="F128" s="14"/>
      <c r="G128" s="14"/>
      <c r="H128" s="14"/>
      <c r="I128" s="14"/>
      <c r="J128" s="14"/>
      <c r="K128" s="14"/>
      <c r="L128" s="14"/>
      <c r="M128" s="14"/>
      <c r="N128" s="191" t="s">
        <v>310</v>
      </c>
      <c r="O128" s="14">
        <v>-2.6043255108120298</v>
      </c>
      <c r="P128" s="14">
        <f t="shared" si="28"/>
        <v>-11.98389745738258</v>
      </c>
      <c r="Q128" s="14">
        <v>9.3795719465705503</v>
      </c>
      <c r="R128" s="14">
        <v>120.509295396007</v>
      </c>
      <c r="S128" s="14"/>
    </row>
    <row r="129" spans="6:19">
      <c r="F129" s="14"/>
      <c r="G129" s="14"/>
      <c r="H129" s="14"/>
      <c r="I129" s="14"/>
      <c r="J129" s="14"/>
      <c r="K129" s="14"/>
      <c r="L129" s="14"/>
      <c r="M129" s="14"/>
      <c r="N129" s="191" t="s">
        <v>311</v>
      </c>
      <c r="O129" s="14">
        <v>2.1052478139872801</v>
      </c>
      <c r="P129" s="14">
        <f t="shared" si="28"/>
        <v>-7.2789843737989468</v>
      </c>
      <c r="Q129" s="14">
        <v>9.3842321877862265</v>
      </c>
      <c r="R129" s="14">
        <v>129.349035012998</v>
      </c>
      <c r="S129" s="14"/>
    </row>
    <row r="130" spans="6:19">
      <c r="F130" s="14"/>
      <c r="G130" s="14"/>
      <c r="H130" s="14"/>
      <c r="I130" s="14"/>
      <c r="J130" s="14"/>
      <c r="K130" s="14"/>
      <c r="L130" s="14"/>
      <c r="M130" s="14"/>
      <c r="N130" s="191" t="s">
        <v>312</v>
      </c>
      <c r="O130" s="14">
        <v>-5.3808161946470303</v>
      </c>
      <c r="P130" s="14">
        <f t="shared" si="28"/>
        <v>-14.333213359643242</v>
      </c>
      <c r="Q130" s="14">
        <v>8.9523971649962117</v>
      </c>
      <c r="R130" s="14">
        <v>95.818392362058802</v>
      </c>
      <c r="S130" s="14"/>
    </row>
    <row r="131" spans="6:19">
      <c r="F131" s="14"/>
      <c r="G131" s="14"/>
      <c r="H131" s="14"/>
      <c r="I131" s="14"/>
      <c r="J131" s="14"/>
      <c r="K131" s="14"/>
      <c r="L131" s="14"/>
      <c r="M131" s="14"/>
      <c r="N131" s="191" t="s">
        <v>200</v>
      </c>
      <c r="O131" s="14">
        <v>-3.1278563610879</v>
      </c>
      <c r="P131" s="14">
        <f t="shared" ref="P131:P194" si="29">O131-Q131</f>
        <v>-10.960597618693647</v>
      </c>
      <c r="Q131" s="14">
        <v>7.8327412576057478</v>
      </c>
      <c r="R131" s="14">
        <v>94.974887105927905</v>
      </c>
      <c r="S131" s="14"/>
    </row>
    <row r="132" spans="6:19">
      <c r="F132" s="14"/>
      <c r="G132" s="14"/>
      <c r="H132" s="14"/>
      <c r="I132" s="14"/>
      <c r="J132" s="14"/>
      <c r="K132" s="14"/>
      <c r="L132" s="14"/>
      <c r="M132" s="14"/>
      <c r="N132" s="191" t="s">
        <v>313</v>
      </c>
      <c r="O132" s="14">
        <v>2.1360026281670499</v>
      </c>
      <c r="P132" s="14">
        <f t="shared" si="29"/>
        <v>-7.8126063709931124</v>
      </c>
      <c r="Q132" s="14">
        <v>9.9486089991601627</v>
      </c>
      <c r="R132" s="14">
        <v>139.51360358945701</v>
      </c>
      <c r="S132" s="14"/>
    </row>
    <row r="133" spans="6:19">
      <c r="F133" s="14"/>
      <c r="G133" s="14"/>
      <c r="H133" s="14"/>
      <c r="I133" s="14"/>
      <c r="J133" s="14"/>
      <c r="K133" s="14"/>
      <c r="L133" s="14"/>
      <c r="M133" s="14"/>
      <c r="N133" s="191" t="s">
        <v>34</v>
      </c>
      <c r="O133" s="14">
        <v>-3.13251522540354</v>
      </c>
      <c r="P133" s="14">
        <f t="shared" si="29"/>
        <v>-12.438755126436217</v>
      </c>
      <c r="Q133" s="14">
        <v>9.3062399010326775</v>
      </c>
      <c r="R133" s="14">
        <v>124.312679620499</v>
      </c>
      <c r="S133" s="14"/>
    </row>
    <row r="134" spans="6:19">
      <c r="F134" s="14"/>
      <c r="G134" s="14"/>
      <c r="H134" s="14"/>
      <c r="I134" s="14"/>
      <c r="J134" s="14"/>
      <c r="K134" s="14"/>
      <c r="L134" s="14"/>
      <c r="M134" s="14"/>
      <c r="N134" s="191" t="s">
        <v>314</v>
      </c>
      <c r="O134" s="14">
        <v>2.0972676678144699</v>
      </c>
      <c r="P134" s="14">
        <f t="shared" si="29"/>
        <v>-7.1663759854866766</v>
      </c>
      <c r="Q134" s="14">
        <v>9.2636436533011466</v>
      </c>
      <c r="R134" s="14">
        <v>127.170530730677</v>
      </c>
      <c r="S134" s="14"/>
    </row>
    <row r="135" spans="6:19">
      <c r="F135" s="14"/>
      <c r="G135" s="14"/>
      <c r="H135" s="14"/>
      <c r="I135" s="14"/>
      <c r="J135" s="14"/>
      <c r="K135" s="14"/>
      <c r="L135" s="14"/>
      <c r="M135" s="14"/>
      <c r="N135" s="191" t="s">
        <v>315</v>
      </c>
      <c r="O135" s="14">
        <v>-5.3323638829334401</v>
      </c>
      <c r="P135" s="14">
        <f t="shared" si="29"/>
        <v>-14.5182884217778</v>
      </c>
      <c r="Q135" s="14">
        <v>9.1859245388443593</v>
      </c>
      <c r="R135" s="14">
        <v>100.0621615865</v>
      </c>
      <c r="S135" s="14"/>
    </row>
    <row r="136" spans="6:19">
      <c r="F136" s="14"/>
      <c r="G136" s="14"/>
      <c r="H136" s="14"/>
      <c r="I136" s="14"/>
      <c r="J136" s="14"/>
      <c r="K136" s="14"/>
      <c r="L136" s="14"/>
      <c r="M136" s="14"/>
      <c r="N136" s="191" t="s">
        <v>201</v>
      </c>
      <c r="O136" s="14">
        <v>-3.1921863030618698</v>
      </c>
      <c r="P136" s="14">
        <f t="shared" si="29"/>
        <v>-11.241505775379677</v>
      </c>
      <c r="Q136" s="14">
        <v>8.0493194723178068</v>
      </c>
      <c r="R136" s="14">
        <v>99.022080504103002</v>
      </c>
      <c r="S136" s="14"/>
    </row>
    <row r="137" spans="6:19">
      <c r="F137" s="14"/>
      <c r="G137" s="14"/>
      <c r="H137" s="14"/>
      <c r="I137" s="14"/>
      <c r="J137" s="14"/>
      <c r="K137" s="14"/>
      <c r="L137" s="14"/>
      <c r="M137" s="14"/>
      <c r="N137" s="191" t="s">
        <v>316</v>
      </c>
      <c r="O137" s="14">
        <v>-3.9153550371380001</v>
      </c>
      <c r="P137" s="14">
        <f t="shared" si="29"/>
        <v>-12.63838385800187</v>
      </c>
      <c r="Q137" s="14">
        <v>8.7230288208638687</v>
      </c>
      <c r="R137" s="14">
        <v>101.366479100029</v>
      </c>
      <c r="S137" s="14"/>
    </row>
    <row r="138" spans="6:19">
      <c r="F138" s="14"/>
      <c r="G138" s="14"/>
      <c r="H138" s="14"/>
      <c r="I138" s="14"/>
      <c r="J138" s="14"/>
      <c r="K138" s="14"/>
      <c r="L138" s="14"/>
      <c r="M138" s="14"/>
      <c r="N138" s="191" t="s">
        <v>202</v>
      </c>
      <c r="O138" s="14">
        <v>-3.0725588716560202</v>
      </c>
      <c r="P138" s="14">
        <f t="shared" si="29"/>
        <v>-11.248432575150755</v>
      </c>
      <c r="Q138" s="14">
        <v>8.1758737034947355</v>
      </c>
      <c r="R138" s="14">
        <v>101.875277381042</v>
      </c>
      <c r="S138" s="14"/>
    </row>
    <row r="139" spans="6:19">
      <c r="F139" s="14"/>
      <c r="G139" s="14"/>
      <c r="H139" s="14"/>
      <c r="I139" s="14"/>
      <c r="J139" s="14"/>
      <c r="K139" s="14"/>
      <c r="L139" s="14"/>
      <c r="M139" s="14"/>
      <c r="N139" s="191" t="s">
        <v>317</v>
      </c>
      <c r="O139" s="14">
        <v>-1.07110848048994</v>
      </c>
      <c r="P139" s="14">
        <f t="shared" si="29"/>
        <v>-9.5932256577337007</v>
      </c>
      <c r="Q139" s="14">
        <v>8.5221171772437607</v>
      </c>
      <c r="R139" s="14">
        <v>111.380095954136</v>
      </c>
      <c r="S139" s="14"/>
    </row>
    <row r="140" spans="6:19">
      <c r="F140" s="14"/>
      <c r="G140" s="14"/>
      <c r="H140" s="14"/>
      <c r="I140" s="14"/>
      <c r="J140" s="14"/>
      <c r="K140" s="14"/>
      <c r="L140" s="14"/>
      <c r="M140" s="14"/>
      <c r="N140" s="191" t="s">
        <v>318</v>
      </c>
      <c r="O140" s="14">
        <v>-4.4557152823452899</v>
      </c>
      <c r="P140" s="14">
        <f t="shared" si="29"/>
        <v>-13.251810282128572</v>
      </c>
      <c r="Q140" s="14">
        <v>8.796094999783282</v>
      </c>
      <c r="R140" s="14">
        <v>99.595982154375903</v>
      </c>
      <c r="S140" s="14"/>
    </row>
    <row r="141" spans="6:19">
      <c r="F141" s="14"/>
      <c r="G141" s="14"/>
      <c r="H141" s="14"/>
      <c r="I141" s="14"/>
      <c r="J141" s="14"/>
      <c r="K141" s="14"/>
      <c r="L141" s="14"/>
      <c r="M141" s="14"/>
      <c r="N141" s="191" t="s">
        <v>319</v>
      </c>
      <c r="O141" s="14">
        <v>-2.5923600741188202</v>
      </c>
      <c r="P141" s="14">
        <f t="shared" si="29"/>
        <v>-12.225518245672243</v>
      </c>
      <c r="Q141" s="14">
        <v>9.633158171553422</v>
      </c>
      <c r="R141" s="14">
        <v>125.171038811865</v>
      </c>
      <c r="S141" s="14"/>
    </row>
    <row r="142" spans="6:19">
      <c r="F142" s="14"/>
      <c r="G142" s="14"/>
      <c r="H142" s="14"/>
      <c r="I142" s="14"/>
      <c r="J142" s="14"/>
      <c r="K142" s="14"/>
      <c r="L142" s="14"/>
      <c r="M142" s="14"/>
      <c r="N142" s="191" t="s">
        <v>320</v>
      </c>
      <c r="O142" s="14">
        <v>-3.9831501422080899</v>
      </c>
      <c r="P142" s="14">
        <f t="shared" si="29"/>
        <v>-12.567627431643505</v>
      </c>
      <c r="Q142" s="14">
        <v>8.584477289435414</v>
      </c>
      <c r="R142" s="14">
        <v>98.232828184033295</v>
      </c>
      <c r="S142" s="14"/>
    </row>
    <row r="143" spans="6:19">
      <c r="F143" s="14"/>
      <c r="G143" s="14"/>
      <c r="H143" s="14"/>
      <c r="I143" s="14"/>
      <c r="J143" s="14"/>
      <c r="K143" s="14"/>
      <c r="L143" s="14"/>
      <c r="M143" s="14"/>
      <c r="N143" s="191" t="s">
        <v>36</v>
      </c>
      <c r="O143" s="14">
        <v>-2.92169833674867</v>
      </c>
      <c r="P143" s="14">
        <f t="shared" si="29"/>
        <v>-11.034983937165975</v>
      </c>
      <c r="Q143" s="14">
        <v>8.1132856004173046</v>
      </c>
      <c r="R143" s="14">
        <v>100.10263138795401</v>
      </c>
      <c r="S143" s="14"/>
    </row>
    <row r="144" spans="6:19">
      <c r="F144" s="14"/>
      <c r="G144" s="14"/>
      <c r="H144" s="14"/>
      <c r="I144" s="14"/>
      <c r="J144" s="14"/>
      <c r="K144" s="14"/>
      <c r="L144" s="14"/>
      <c r="M144" s="14"/>
      <c r="N144" s="191" t="s">
        <v>321</v>
      </c>
      <c r="O144" s="14">
        <v>-7.65815247426145</v>
      </c>
      <c r="P144" s="14">
        <f t="shared" si="29"/>
        <v>-14.231466546449106</v>
      </c>
      <c r="Q144" s="14">
        <v>6.5733140721876566</v>
      </c>
      <c r="R144" s="14">
        <v>62.451844136114801</v>
      </c>
      <c r="S144" s="14"/>
    </row>
    <row r="145" spans="6:19">
      <c r="F145" s="14"/>
      <c r="G145" s="14"/>
      <c r="H145" s="14"/>
      <c r="I145" s="14"/>
      <c r="J145" s="14"/>
      <c r="K145" s="14"/>
      <c r="L145" s="14"/>
      <c r="M145" s="14"/>
      <c r="N145" s="191" t="s">
        <v>322</v>
      </c>
      <c r="O145" s="14">
        <v>-5.2663001438144299</v>
      </c>
      <c r="P145" s="14">
        <f t="shared" si="29"/>
        <v>-13.803158484768598</v>
      </c>
      <c r="Q145" s="14">
        <v>8.5368583409541685</v>
      </c>
      <c r="R145" s="14">
        <v>82.6849524452401</v>
      </c>
      <c r="S145" s="14"/>
    </row>
    <row r="146" spans="6:19">
      <c r="F146" s="14"/>
      <c r="G146" s="14"/>
      <c r="H146" s="14"/>
      <c r="I146" s="14"/>
      <c r="J146" s="14"/>
      <c r="K146" s="14"/>
      <c r="L146" s="14"/>
      <c r="M146" s="14"/>
      <c r="N146" s="191" t="s">
        <v>209</v>
      </c>
      <c r="O146" s="14">
        <v>-5.1947756501103202</v>
      </c>
      <c r="P146" s="14">
        <f t="shared" si="29"/>
        <v>-12.92484229393914</v>
      </c>
      <c r="Q146" s="14">
        <v>7.7300666438288186</v>
      </c>
      <c r="R146" s="14">
        <v>68.907314879570606</v>
      </c>
      <c r="S146" s="14"/>
    </row>
    <row r="147" spans="6:19">
      <c r="F147" s="14"/>
      <c r="G147" s="14"/>
      <c r="H147" s="14"/>
      <c r="I147" s="14"/>
      <c r="J147" s="14"/>
      <c r="K147" s="14"/>
      <c r="L147" s="14"/>
      <c r="M147" s="14"/>
      <c r="N147" s="191" t="s">
        <v>323</v>
      </c>
      <c r="O147" s="14">
        <v>-0.232964178938565</v>
      </c>
      <c r="P147" s="14">
        <f t="shared" si="29"/>
        <v>-5.9743407788334011</v>
      </c>
      <c r="Q147" s="14">
        <v>5.7413765998948358</v>
      </c>
      <c r="R147" s="14">
        <v>57.489215520625002</v>
      </c>
      <c r="S147" s="14"/>
    </row>
    <row r="148" spans="6:19">
      <c r="F148" s="14"/>
      <c r="G148" s="14"/>
      <c r="H148" s="14"/>
      <c r="I148" s="14"/>
      <c r="J148" s="14"/>
      <c r="K148" s="14"/>
      <c r="L148" s="14"/>
      <c r="M148" s="14"/>
      <c r="N148" s="191" t="s">
        <v>210</v>
      </c>
      <c r="O148" s="14">
        <v>-2.73099838184487</v>
      </c>
      <c r="P148" s="14">
        <f t="shared" si="29"/>
        <v>-9.051635848552209</v>
      </c>
      <c r="Q148" s="14">
        <v>6.3206374667073399</v>
      </c>
      <c r="R148" s="14">
        <v>65.087846766766802</v>
      </c>
      <c r="S148" s="14"/>
    </row>
    <row r="149" spans="6:19">
      <c r="F149" s="14"/>
      <c r="G149" s="14"/>
      <c r="H149" s="14"/>
      <c r="I149" s="14"/>
      <c r="J149" s="14"/>
      <c r="K149" s="14"/>
      <c r="L149" s="14"/>
      <c r="M149" s="14"/>
      <c r="N149" s="191" t="s">
        <v>324</v>
      </c>
      <c r="O149" s="14">
        <v>-7.8015481868843199</v>
      </c>
      <c r="P149" s="14">
        <f t="shared" si="29"/>
        <v>-15.637460532850191</v>
      </c>
      <c r="Q149" s="14">
        <v>7.8359123459658724</v>
      </c>
      <c r="R149" s="14">
        <v>65.284251423698294</v>
      </c>
      <c r="S149" s="14"/>
    </row>
    <row r="150" spans="6:19">
      <c r="F150" s="14"/>
      <c r="G150" s="14"/>
      <c r="H150" s="14"/>
      <c r="I150" s="14"/>
      <c r="J150" s="14"/>
      <c r="K150" s="14"/>
      <c r="L150" s="14"/>
      <c r="M150" s="14"/>
      <c r="N150" s="191" t="s">
        <v>325</v>
      </c>
      <c r="O150" s="14">
        <v>-5.3107558809654698</v>
      </c>
      <c r="P150" s="14">
        <f t="shared" si="29"/>
        <v>-11.14053630344651</v>
      </c>
      <c r="Q150" s="14">
        <v>5.8297804224810399</v>
      </c>
      <c r="R150" s="14">
        <v>50.045939753229703</v>
      </c>
      <c r="S150" s="14"/>
    </row>
    <row r="151" spans="6:19">
      <c r="F151" s="14"/>
      <c r="G151" s="14"/>
      <c r="H151" s="14"/>
      <c r="I151" s="14"/>
      <c r="J151" s="14"/>
      <c r="K151" s="14"/>
      <c r="L151" s="14"/>
      <c r="M151" s="14"/>
      <c r="N151" s="191" t="s">
        <v>326</v>
      </c>
      <c r="O151" s="14">
        <v>-5.6189808024150603</v>
      </c>
      <c r="P151" s="14">
        <f t="shared" si="29"/>
        <v>-14.873727408465381</v>
      </c>
      <c r="Q151" s="14">
        <v>9.2547466060503218</v>
      </c>
      <c r="R151" s="14">
        <v>100.766631298845</v>
      </c>
      <c r="S151" s="14"/>
    </row>
    <row r="152" spans="6:19">
      <c r="F152" s="14"/>
      <c r="G152" s="14"/>
      <c r="H152" s="14"/>
      <c r="I152" s="14"/>
      <c r="J152" s="14"/>
      <c r="K152" s="14"/>
      <c r="L152" s="14"/>
      <c r="M152" s="14"/>
      <c r="N152" s="191" t="s">
        <v>327</v>
      </c>
      <c r="O152" s="14">
        <v>-3.2442670660461399</v>
      </c>
      <c r="P152" s="14">
        <f t="shared" si="29"/>
        <v>-11.158018110866124</v>
      </c>
      <c r="Q152" s="14">
        <v>7.9137510448199828</v>
      </c>
      <c r="R152" s="14">
        <v>96.394342771752704</v>
      </c>
      <c r="S152" s="14"/>
    </row>
    <row r="153" spans="6:19">
      <c r="F153" s="14"/>
      <c r="G153" s="14"/>
      <c r="H153" s="14"/>
      <c r="I153" s="14"/>
      <c r="J153" s="14"/>
      <c r="K153" s="14"/>
      <c r="L153" s="14"/>
      <c r="M153" s="14"/>
      <c r="N153" s="191" t="s">
        <v>328</v>
      </c>
      <c r="O153" s="14">
        <v>-7.99740219510735</v>
      </c>
      <c r="P153" s="14">
        <f t="shared" si="29"/>
        <v>-13.506555113756644</v>
      </c>
      <c r="Q153" s="14">
        <v>5.5091529186492947</v>
      </c>
      <c r="R153" s="14">
        <v>41.114816113138303</v>
      </c>
      <c r="S153" s="14"/>
    </row>
    <row r="154" spans="6:19">
      <c r="F154" s="14"/>
      <c r="G154" s="14"/>
      <c r="H154" s="14"/>
      <c r="I154" s="14"/>
      <c r="J154" s="14"/>
      <c r="K154" s="14"/>
      <c r="L154" s="14"/>
      <c r="M154" s="14"/>
      <c r="N154" s="191" t="s">
        <v>329</v>
      </c>
      <c r="O154" s="14">
        <v>-9.8106108684089097</v>
      </c>
      <c r="P154" s="14">
        <f t="shared" si="29"/>
        <v>-17.257025051658403</v>
      </c>
      <c r="Q154" s="14">
        <v>7.4464141832494919</v>
      </c>
      <c r="R154" s="14">
        <v>58.285424721400801</v>
      </c>
      <c r="S154" s="14"/>
    </row>
    <row r="155" spans="6:19">
      <c r="F155" s="14"/>
      <c r="G155" s="14"/>
      <c r="H155" s="14"/>
      <c r="I155" s="14"/>
      <c r="J155" s="14"/>
      <c r="K155" s="14"/>
      <c r="L155" s="14"/>
      <c r="M155" s="14"/>
      <c r="N155" s="191" t="s">
        <v>330</v>
      </c>
      <c r="O155" s="14">
        <v>-7.9511301403904397</v>
      </c>
      <c r="P155" s="14">
        <f t="shared" si="29"/>
        <v>-16.552875966835195</v>
      </c>
      <c r="Q155" s="14">
        <v>8.6017458264447555</v>
      </c>
      <c r="R155" s="14">
        <v>82.696576480247003</v>
      </c>
      <c r="S155" s="14"/>
    </row>
    <row r="156" spans="6:19">
      <c r="F156" s="14"/>
      <c r="G156" s="14"/>
      <c r="H156" s="14"/>
      <c r="I156" s="14"/>
      <c r="J156" s="14"/>
      <c r="K156" s="14"/>
      <c r="L156" s="14"/>
      <c r="M156" s="14"/>
      <c r="N156" s="191" t="s">
        <v>331</v>
      </c>
      <c r="O156" s="14">
        <v>-7.8674584348811996</v>
      </c>
      <c r="P156" s="14">
        <f t="shared" si="29"/>
        <v>-15.629010420089489</v>
      </c>
      <c r="Q156" s="14">
        <v>7.761551985208289</v>
      </c>
      <c r="R156" s="14">
        <v>66.586174739456297</v>
      </c>
      <c r="S156" s="14"/>
    </row>
    <row r="157" spans="6:19">
      <c r="F157" s="14"/>
      <c r="G157" s="14"/>
      <c r="H157" s="14"/>
      <c r="I157" s="14"/>
      <c r="J157" s="14"/>
      <c r="K157" s="14"/>
      <c r="L157" s="14"/>
      <c r="M157" s="14"/>
      <c r="N157" s="191" t="s">
        <v>142</v>
      </c>
      <c r="O157" s="14">
        <v>-6.1651845788498898</v>
      </c>
      <c r="P157" s="14">
        <f t="shared" si="29"/>
        <v>-14.902817712868401</v>
      </c>
      <c r="Q157" s="14">
        <v>8.7376331340185107</v>
      </c>
      <c r="R157" s="14">
        <v>93.825802023361405</v>
      </c>
      <c r="S157" s="14"/>
    </row>
    <row r="158" spans="6:19">
      <c r="F158" s="14"/>
      <c r="G158" s="14"/>
      <c r="H158" s="14"/>
      <c r="I158" s="14"/>
      <c r="J158" s="14"/>
      <c r="K158" s="14"/>
      <c r="L158" s="14"/>
      <c r="M158" s="14"/>
      <c r="N158" s="191" t="s">
        <v>332</v>
      </c>
      <c r="O158" s="14">
        <v>1.4415671598217099</v>
      </c>
      <c r="P158" s="14">
        <f t="shared" si="29"/>
        <v>-6.3042427809953683</v>
      </c>
      <c r="Q158" s="14">
        <v>7.745809940817078</v>
      </c>
      <c r="R158" s="14">
        <v>98.710489152778905</v>
      </c>
      <c r="S158" s="14"/>
    </row>
    <row r="159" spans="6:19">
      <c r="F159" s="14"/>
      <c r="G159" s="14"/>
      <c r="H159" s="14"/>
      <c r="I159" s="14"/>
      <c r="J159" s="14"/>
      <c r="K159" s="14"/>
      <c r="L159" s="14"/>
      <c r="M159" s="14"/>
      <c r="N159" s="191" t="s">
        <v>333</v>
      </c>
      <c r="O159" s="14">
        <v>1.4415671598217099</v>
      </c>
      <c r="P159" s="14">
        <f t="shared" si="29"/>
        <v>-6.3042427692734782</v>
      </c>
      <c r="Q159" s="14">
        <v>7.7458099290951878</v>
      </c>
      <c r="R159" s="14">
        <v>98.710550716270703</v>
      </c>
      <c r="S159" s="14"/>
    </row>
    <row r="160" spans="6:19">
      <c r="F160" s="14"/>
      <c r="G160" s="14"/>
      <c r="H160" s="14"/>
      <c r="I160" s="14"/>
      <c r="J160" s="14"/>
      <c r="K160" s="14"/>
      <c r="L160" s="14"/>
      <c r="M160" s="14"/>
      <c r="N160" s="191" t="s">
        <v>334</v>
      </c>
      <c r="O160" s="14">
        <v>-5.19186937058931</v>
      </c>
      <c r="P160" s="14">
        <f t="shared" si="29"/>
        <v>-14.749345051610895</v>
      </c>
      <c r="Q160" s="14">
        <v>9.557475681021586</v>
      </c>
      <c r="R160" s="14">
        <v>102.821774055379</v>
      </c>
      <c r="S160" s="14"/>
    </row>
    <row r="161" spans="6:19">
      <c r="F161" s="14"/>
      <c r="G161" s="14"/>
      <c r="H161" s="14"/>
      <c r="I161" s="14"/>
      <c r="J161" s="14"/>
      <c r="K161" s="14"/>
      <c r="L161" s="14"/>
      <c r="M161" s="14"/>
      <c r="N161" s="191" t="s">
        <v>192</v>
      </c>
      <c r="O161" s="14">
        <v>-3.7296732972331301</v>
      </c>
      <c r="P161" s="14">
        <f t="shared" si="29"/>
        <v>-11.233631299439951</v>
      </c>
      <c r="Q161" s="14">
        <v>7.5039580022068204</v>
      </c>
      <c r="R161" s="14">
        <v>90.064769724113503</v>
      </c>
      <c r="S161" s="14"/>
    </row>
    <row r="162" spans="6:19">
      <c r="F162" s="14"/>
      <c r="G162" s="14"/>
      <c r="H162" s="14"/>
      <c r="I162" s="14"/>
      <c r="J162" s="14"/>
      <c r="K162" s="14"/>
      <c r="L162" s="14"/>
      <c r="M162" s="14"/>
      <c r="N162" s="191" t="s">
        <v>335</v>
      </c>
      <c r="O162" s="14">
        <v>-8.2840205952257708</v>
      </c>
      <c r="P162" s="14">
        <f t="shared" si="29"/>
        <v>-17.700307514400741</v>
      </c>
      <c r="Q162" s="14">
        <v>9.4162869191749703</v>
      </c>
      <c r="R162" s="14">
        <v>96.8667525960674</v>
      </c>
      <c r="S162" s="14"/>
    </row>
    <row r="163" spans="6:19">
      <c r="F163" s="14"/>
      <c r="G163" s="14"/>
      <c r="H163" s="14"/>
      <c r="I163" s="14"/>
      <c r="J163" s="14"/>
      <c r="K163" s="14"/>
      <c r="L163" s="14"/>
      <c r="M163" s="14"/>
      <c r="N163" s="191" t="s">
        <v>336</v>
      </c>
      <c r="O163" s="14">
        <v>2.1653328607501598</v>
      </c>
      <c r="P163" s="14">
        <f t="shared" si="29"/>
        <v>-8.5297192784014637</v>
      </c>
      <c r="Q163" s="14">
        <v>10.695052139151624</v>
      </c>
      <c r="R163" s="14">
        <v>152.92972539677501</v>
      </c>
      <c r="S163" s="14"/>
    </row>
    <row r="164" spans="6:19">
      <c r="F164" s="14"/>
      <c r="G164" s="14"/>
      <c r="H164" s="14"/>
      <c r="I164" s="14"/>
      <c r="J164" s="14"/>
      <c r="K164" s="14"/>
      <c r="L164" s="14"/>
      <c r="M164" s="14"/>
      <c r="N164" s="191" t="s">
        <v>337</v>
      </c>
      <c r="O164" s="14">
        <v>2.1184088854689902</v>
      </c>
      <c r="P164" s="14">
        <f t="shared" si="29"/>
        <v>-7.5105934570345534</v>
      </c>
      <c r="Q164" s="14">
        <v>9.6290023425035436</v>
      </c>
      <c r="R164" s="14">
        <v>133.75577100283999</v>
      </c>
      <c r="S164" s="14"/>
    </row>
    <row r="165" spans="6:19">
      <c r="F165" s="14"/>
      <c r="G165" s="14"/>
      <c r="H165" s="14"/>
      <c r="I165" s="14"/>
      <c r="J165" s="14"/>
      <c r="K165" s="14"/>
      <c r="L165" s="14"/>
      <c r="M165" s="14"/>
      <c r="N165" s="191" t="s">
        <v>338</v>
      </c>
      <c r="O165" s="14">
        <v>2.0781954702483199</v>
      </c>
      <c r="P165" s="14">
        <f t="shared" si="29"/>
        <v>-6.7751273984689071</v>
      </c>
      <c r="Q165" s="14">
        <v>8.8533228687172265</v>
      </c>
      <c r="R165" s="14">
        <v>119.79018732420801</v>
      </c>
      <c r="S165" s="14"/>
    </row>
    <row r="166" spans="6:19">
      <c r="F166" s="14"/>
      <c r="G166" s="14"/>
      <c r="H166" s="14"/>
      <c r="I166" s="14"/>
      <c r="J166" s="14"/>
      <c r="K166" s="14"/>
      <c r="L166" s="14"/>
      <c r="M166" s="14"/>
      <c r="N166" s="191" t="s">
        <v>38</v>
      </c>
      <c r="O166" s="14">
        <v>-3.3670109950082101</v>
      </c>
      <c r="P166" s="14">
        <f t="shared" si="29"/>
        <v>-10.331081842980385</v>
      </c>
      <c r="Q166" s="14">
        <v>6.9640708479721756</v>
      </c>
      <c r="R166" s="14">
        <v>78.871219386595797</v>
      </c>
      <c r="S166" s="14"/>
    </row>
    <row r="167" spans="6:19">
      <c r="F167" s="14"/>
      <c r="G167" s="14"/>
      <c r="H167" s="14"/>
      <c r="I167" s="14"/>
      <c r="J167" s="14"/>
      <c r="K167" s="14"/>
      <c r="L167" s="14"/>
      <c r="M167" s="14"/>
      <c r="N167" s="191" t="s">
        <v>339</v>
      </c>
      <c r="O167" s="14">
        <v>-7.3418093444633996</v>
      </c>
      <c r="P167" s="14">
        <f t="shared" si="29"/>
        <v>-15.600749406419251</v>
      </c>
      <c r="Q167" s="14">
        <v>8.2589400619558511</v>
      </c>
      <c r="R167" s="14">
        <v>70.240667449641407</v>
      </c>
      <c r="S167" s="14"/>
    </row>
    <row r="168" spans="6:19">
      <c r="F168" s="14"/>
      <c r="G168" s="14"/>
      <c r="H168" s="14"/>
      <c r="I168" s="14"/>
      <c r="J168" s="14"/>
      <c r="K168" s="14"/>
      <c r="L168" s="14"/>
      <c r="M168" s="14"/>
      <c r="N168" s="191" t="s">
        <v>40</v>
      </c>
      <c r="O168" s="14">
        <v>-6.4996021098674799</v>
      </c>
      <c r="P168" s="14">
        <f t="shared" si="29"/>
        <v>-14.529563590938089</v>
      </c>
      <c r="Q168" s="14">
        <v>8.0299614810706093</v>
      </c>
      <c r="R168" s="14">
        <v>68.225975821373197</v>
      </c>
      <c r="S168" s="14"/>
    </row>
    <row r="169" spans="6:19">
      <c r="F169" s="14"/>
      <c r="G169" s="14"/>
      <c r="H169" s="14"/>
      <c r="I169" s="14"/>
      <c r="J169" s="14"/>
      <c r="K169" s="14"/>
      <c r="L169" s="14"/>
      <c r="M169" s="14"/>
      <c r="N169" s="191" t="s">
        <v>340</v>
      </c>
      <c r="O169" s="14">
        <v>-2.13156030652015</v>
      </c>
      <c r="P169" s="14">
        <f t="shared" si="29"/>
        <v>-9.7708383436426338</v>
      </c>
      <c r="Q169" s="14">
        <v>7.6392780371224847</v>
      </c>
      <c r="R169" s="14">
        <v>87.759858022355402</v>
      </c>
      <c r="S169" s="14"/>
    </row>
    <row r="170" spans="6:19">
      <c r="F170" s="14"/>
      <c r="G170" s="14"/>
      <c r="H170" s="14"/>
      <c r="I170" s="14"/>
      <c r="J170" s="14"/>
      <c r="K170" s="14"/>
      <c r="L170" s="14"/>
      <c r="M170" s="14"/>
      <c r="N170" s="191" t="s">
        <v>341</v>
      </c>
      <c r="O170" s="14">
        <v>-6.2924265631363001</v>
      </c>
      <c r="P170" s="14">
        <f t="shared" si="29"/>
        <v>-15.614597374125292</v>
      </c>
      <c r="Q170" s="14">
        <v>9.3221708109889914</v>
      </c>
      <c r="R170" s="14">
        <v>107.544329903861</v>
      </c>
      <c r="S170" s="14"/>
    </row>
    <row r="171" spans="6:19">
      <c r="F171" s="14"/>
      <c r="G171" s="14"/>
      <c r="H171" s="14"/>
      <c r="I171" s="14"/>
      <c r="J171" s="14"/>
      <c r="K171" s="14"/>
      <c r="L171" s="14"/>
      <c r="M171" s="14"/>
      <c r="N171" s="191" t="s">
        <v>194</v>
      </c>
      <c r="O171" s="14">
        <v>-3.5079029919696301</v>
      </c>
      <c r="P171" s="14">
        <f t="shared" si="29"/>
        <v>-11.606524103625297</v>
      </c>
      <c r="Q171" s="14">
        <v>8.0986211116556674</v>
      </c>
      <c r="R171" s="14">
        <v>101.586717783202</v>
      </c>
      <c r="S171" s="14"/>
    </row>
    <row r="172" spans="6:19">
      <c r="F172" s="14"/>
      <c r="G172" s="14"/>
      <c r="H172" s="14"/>
      <c r="I172" s="14"/>
      <c r="J172" s="14"/>
      <c r="K172" s="14"/>
      <c r="L172" s="14"/>
      <c r="M172" s="14"/>
      <c r="N172" s="191" t="s">
        <v>342</v>
      </c>
      <c r="O172" s="14">
        <v>2.10445464796179</v>
      </c>
      <c r="P172" s="14">
        <f t="shared" si="29"/>
        <v>-7.1285868086169781</v>
      </c>
      <c r="Q172" s="14">
        <v>9.2330414565787677</v>
      </c>
      <c r="R172" s="14">
        <v>126.643973062889</v>
      </c>
      <c r="S172" s="14"/>
    </row>
    <row r="173" spans="6:19">
      <c r="F173" s="14"/>
      <c r="G173" s="14"/>
      <c r="H173" s="14"/>
      <c r="I173" s="14"/>
      <c r="J173" s="14"/>
      <c r="K173" s="14"/>
      <c r="L173" s="14"/>
      <c r="M173" s="14"/>
      <c r="N173" s="191" t="s">
        <v>343</v>
      </c>
      <c r="O173" s="14">
        <v>-7.8147588578493901</v>
      </c>
      <c r="P173" s="14">
        <f t="shared" si="29"/>
        <v>-14.666293893320312</v>
      </c>
      <c r="Q173" s="14">
        <v>6.8515350354709215</v>
      </c>
      <c r="R173" s="14">
        <v>63.726606070526898</v>
      </c>
      <c r="S173" s="14"/>
    </row>
    <row r="174" spans="6:19">
      <c r="F174" s="14"/>
      <c r="G174" s="14"/>
      <c r="H174" s="14"/>
      <c r="I174" s="14"/>
      <c r="J174" s="14"/>
      <c r="K174" s="14"/>
      <c r="L174" s="14"/>
      <c r="M174" s="14"/>
      <c r="N174" s="191" t="s">
        <v>344</v>
      </c>
      <c r="O174" s="14">
        <v>-5.53668003330821</v>
      </c>
      <c r="P174" s="14">
        <f t="shared" si="29"/>
        <v>-14.629567488250901</v>
      </c>
      <c r="Q174" s="14">
        <v>9.0928874549426908</v>
      </c>
      <c r="R174" s="14">
        <v>98.378056873866797</v>
      </c>
      <c r="S174" s="14"/>
    </row>
    <row r="175" spans="6:19">
      <c r="F175" s="14"/>
      <c r="G175" s="14"/>
      <c r="H175" s="14"/>
      <c r="I175" s="14"/>
      <c r="J175" s="14"/>
      <c r="K175" s="14"/>
      <c r="L175" s="14"/>
      <c r="M175" s="14"/>
      <c r="N175" s="191" t="s">
        <v>203</v>
      </c>
      <c r="O175" s="14">
        <v>-3.2786652732227202</v>
      </c>
      <c r="P175" s="14">
        <f t="shared" si="29"/>
        <v>-11.058218694386547</v>
      </c>
      <c r="Q175" s="14">
        <v>7.7795534211638264</v>
      </c>
      <c r="R175" s="14">
        <v>94.5230132361757</v>
      </c>
      <c r="S175" s="14"/>
    </row>
    <row r="176" spans="6:19">
      <c r="F176" s="14"/>
      <c r="G176" s="14"/>
      <c r="H176" s="14"/>
      <c r="I176" s="14"/>
      <c r="J176" s="14"/>
      <c r="K176" s="14"/>
      <c r="L176" s="14"/>
      <c r="M176" s="14"/>
      <c r="N176" s="191" t="s">
        <v>345</v>
      </c>
      <c r="O176" s="14">
        <v>-5.7663434405347802</v>
      </c>
      <c r="P176" s="14">
        <f t="shared" si="29"/>
        <v>-15.130489608035838</v>
      </c>
      <c r="Q176" s="14">
        <v>9.3641461675010564</v>
      </c>
      <c r="R176" s="14">
        <v>102.718335471972</v>
      </c>
      <c r="S176" s="14"/>
    </row>
    <row r="177" spans="6:19">
      <c r="F177" s="14"/>
      <c r="G177" s="14"/>
      <c r="H177" s="14"/>
      <c r="I177" s="14"/>
      <c r="J177" s="14"/>
      <c r="K177" s="14"/>
      <c r="L177" s="14"/>
      <c r="M177" s="14"/>
      <c r="N177" s="191" t="s">
        <v>204</v>
      </c>
      <c r="O177" s="14">
        <v>-3.1712070012826801</v>
      </c>
      <c r="P177" s="14">
        <f t="shared" si="29"/>
        <v>-11.356849236761075</v>
      </c>
      <c r="Q177" s="14">
        <v>8.1856422354783955</v>
      </c>
      <c r="R177" s="14">
        <v>102.50238755040201</v>
      </c>
      <c r="S177" s="14"/>
    </row>
    <row r="178" spans="6:19">
      <c r="F178" s="14"/>
      <c r="G178" s="14"/>
      <c r="H178" s="14"/>
      <c r="I178" s="14"/>
      <c r="J178" s="14"/>
      <c r="K178" s="14"/>
      <c r="L178" s="14"/>
      <c r="M178" s="14"/>
      <c r="N178" s="191" t="s">
        <v>346</v>
      </c>
      <c r="O178" s="14">
        <v>-7.8613488583844404</v>
      </c>
      <c r="P178" s="14">
        <f t="shared" si="29"/>
        <v>-14.289852568639784</v>
      </c>
      <c r="Q178" s="14">
        <v>6.4285037102553435</v>
      </c>
      <c r="R178" s="14">
        <v>59.370162317570298</v>
      </c>
      <c r="S178" s="14"/>
    </row>
    <row r="179" spans="6:19">
      <c r="F179" s="14"/>
      <c r="G179" s="14"/>
      <c r="H179" s="14"/>
      <c r="I179" s="14"/>
      <c r="J179" s="14"/>
      <c r="K179" s="14"/>
      <c r="L179" s="14"/>
      <c r="M179" s="14"/>
      <c r="N179" s="191" t="s">
        <v>211</v>
      </c>
      <c r="O179" s="14">
        <v>-5.6095649749880598</v>
      </c>
      <c r="P179" s="14">
        <f t="shared" si="29"/>
        <v>-13.336958289796454</v>
      </c>
      <c r="Q179" s="14">
        <v>7.7273933148083946</v>
      </c>
      <c r="R179" s="14">
        <v>67.531207746074699</v>
      </c>
      <c r="S179" s="14"/>
    </row>
    <row r="180" spans="6:19">
      <c r="F180" s="14"/>
      <c r="G180" s="14"/>
      <c r="H180" s="14"/>
      <c r="I180" s="14"/>
      <c r="J180" s="14"/>
      <c r="K180" s="14"/>
      <c r="L180" s="14"/>
      <c r="M180" s="14"/>
      <c r="N180" s="191" t="s">
        <v>347</v>
      </c>
      <c r="O180" s="14">
        <v>-0.69471307624622503</v>
      </c>
      <c r="P180" s="14">
        <f t="shared" si="29"/>
        <v>-8.5277163170198982</v>
      </c>
      <c r="Q180" s="14">
        <v>7.8330032407736727</v>
      </c>
      <c r="R180" s="14">
        <v>94.137191296207504</v>
      </c>
      <c r="S180" s="14"/>
    </row>
    <row r="181" spans="6:19">
      <c r="F181" s="14"/>
      <c r="G181" s="14"/>
      <c r="H181" s="14"/>
      <c r="I181" s="14"/>
      <c r="J181" s="14"/>
      <c r="K181" s="14"/>
      <c r="L181" s="14"/>
      <c r="M181" s="14"/>
      <c r="N181" s="191" t="s">
        <v>348</v>
      </c>
      <c r="O181" s="14">
        <v>-5.1532064375312299</v>
      </c>
      <c r="P181" s="14">
        <f t="shared" si="29"/>
        <v>-13.709234856414632</v>
      </c>
      <c r="Q181" s="14">
        <v>8.5560284188834022</v>
      </c>
      <c r="R181" s="14">
        <v>85.242878771266604</v>
      </c>
      <c r="S181" s="14"/>
    </row>
    <row r="182" spans="6:19">
      <c r="F182" s="14"/>
      <c r="G182" s="14"/>
      <c r="H182" s="14"/>
      <c r="I182" s="14"/>
      <c r="J182" s="14"/>
      <c r="K182" s="14"/>
      <c r="L182" s="14"/>
      <c r="M182" s="14"/>
      <c r="N182" s="191" t="s">
        <v>349</v>
      </c>
      <c r="O182" s="14">
        <v>-5.89830799872525</v>
      </c>
      <c r="P182" s="14">
        <f t="shared" si="29"/>
        <v>-14.132322770954985</v>
      </c>
      <c r="Q182" s="14">
        <v>8.2340147722297345</v>
      </c>
      <c r="R182" s="14">
        <v>74.917845947206999</v>
      </c>
      <c r="S182" s="14"/>
    </row>
    <row r="183" spans="6:19">
      <c r="F183" s="14"/>
      <c r="G183" s="14"/>
      <c r="H183" s="14"/>
      <c r="I183" s="14"/>
      <c r="J183" s="14"/>
      <c r="K183" s="14"/>
      <c r="L183" s="14"/>
      <c r="M183" s="14"/>
      <c r="N183" s="191" t="s">
        <v>350</v>
      </c>
      <c r="O183" s="14">
        <v>-5.5716879896032001</v>
      </c>
      <c r="P183" s="14">
        <f t="shared" si="29"/>
        <v>-13.165111691562455</v>
      </c>
      <c r="Q183" s="14">
        <v>7.5934237019592548</v>
      </c>
      <c r="R183" s="14">
        <v>65.772594133222697</v>
      </c>
      <c r="S183" s="14"/>
    </row>
    <row r="184" spans="6:19">
      <c r="F184" s="14"/>
      <c r="G184" s="14"/>
      <c r="H184" s="14"/>
      <c r="I184" s="14"/>
      <c r="J184" s="14"/>
      <c r="K184" s="14"/>
      <c r="L184" s="14"/>
      <c r="M184" s="14"/>
      <c r="N184" s="191" t="s">
        <v>351</v>
      </c>
      <c r="O184" s="14">
        <v>-8.1005415755148995</v>
      </c>
      <c r="P184" s="14">
        <f t="shared" si="29"/>
        <v>-16.057946179552502</v>
      </c>
      <c r="Q184" s="14">
        <v>7.9574046040376016</v>
      </c>
      <c r="R184" s="14">
        <v>67.051445554326804</v>
      </c>
      <c r="S184" s="14"/>
    </row>
    <row r="185" spans="6:19">
      <c r="F185" s="14"/>
      <c r="G185" s="14"/>
      <c r="H185" s="14"/>
      <c r="I185" s="14"/>
      <c r="J185" s="14"/>
      <c r="K185" s="14"/>
      <c r="L185" s="14"/>
      <c r="M185" s="14"/>
      <c r="N185" s="191" t="s">
        <v>352</v>
      </c>
      <c r="O185" s="14">
        <v>-5.3817978853295498</v>
      </c>
      <c r="P185" s="14">
        <f t="shared" si="29"/>
        <v>-11.119887646865777</v>
      </c>
      <c r="Q185" s="14">
        <v>5.7380897615362283</v>
      </c>
      <c r="R185" s="14">
        <v>47.910682900842303</v>
      </c>
      <c r="S185" s="14"/>
    </row>
    <row r="186" spans="6:19">
      <c r="F186" s="14"/>
      <c r="G186" s="14"/>
      <c r="H186" s="14"/>
      <c r="I186" s="14"/>
      <c r="J186" s="14"/>
      <c r="K186" s="14"/>
      <c r="L186" s="14"/>
      <c r="M186" s="14"/>
      <c r="N186" s="191" t="s">
        <v>353</v>
      </c>
      <c r="O186" s="14">
        <v>-5.8758886585723102</v>
      </c>
      <c r="P186" s="14">
        <f t="shared" si="29"/>
        <v>-15.027050721233145</v>
      </c>
      <c r="Q186" s="14">
        <v>9.1511620626608341</v>
      </c>
      <c r="R186" s="14">
        <v>97.720692485354803</v>
      </c>
      <c r="S186" s="14"/>
    </row>
    <row r="187" spans="6:19">
      <c r="F187" s="14"/>
      <c r="G187" s="14"/>
      <c r="H187" s="14"/>
      <c r="I187" s="14"/>
      <c r="J187" s="14"/>
      <c r="K187" s="14"/>
      <c r="L187" s="14"/>
      <c r="M187" s="14"/>
      <c r="N187" s="191" t="s">
        <v>354</v>
      </c>
      <c r="O187" s="14">
        <v>-3.4035159153410399</v>
      </c>
      <c r="P187" s="14">
        <f t="shared" si="29"/>
        <v>-11.207349006358708</v>
      </c>
      <c r="Q187" s="14">
        <v>7.8038330910176672</v>
      </c>
      <c r="R187" s="14">
        <v>93.936253646891302</v>
      </c>
      <c r="S187" s="14"/>
    </row>
    <row r="188" spans="6:19">
      <c r="F188" s="14"/>
      <c r="G188" s="14"/>
      <c r="H188" s="14"/>
      <c r="I188" s="14"/>
      <c r="J188" s="14"/>
      <c r="K188" s="14"/>
      <c r="L188" s="14"/>
      <c r="M188" s="14"/>
      <c r="N188" s="191" t="s">
        <v>355</v>
      </c>
      <c r="O188" s="14">
        <v>-0.76890768524669095</v>
      </c>
      <c r="P188" s="14">
        <f t="shared" si="29"/>
        <v>-10.011830653011678</v>
      </c>
      <c r="Q188" s="14">
        <v>9.2429229677649865</v>
      </c>
      <c r="R188" s="14">
        <v>122.200200525824</v>
      </c>
      <c r="S188" s="14"/>
    </row>
    <row r="189" spans="6:19">
      <c r="F189" s="14"/>
      <c r="G189" s="14"/>
      <c r="H189" s="14"/>
      <c r="I189" s="14"/>
      <c r="J189" s="14"/>
      <c r="K189" s="14"/>
      <c r="L189" s="14"/>
      <c r="M189" s="14"/>
      <c r="N189" s="191" t="s">
        <v>356</v>
      </c>
      <c r="O189" s="14">
        <v>-5.6265568750908699</v>
      </c>
      <c r="P189" s="14">
        <f t="shared" si="29"/>
        <v>-12.893078824139419</v>
      </c>
      <c r="Q189" s="14">
        <v>7.26652194904855</v>
      </c>
      <c r="R189" s="14">
        <v>60.274697092802903</v>
      </c>
      <c r="S189" s="14"/>
    </row>
    <row r="190" spans="6:19">
      <c r="F190" s="14"/>
      <c r="G190" s="14"/>
      <c r="H190" s="14"/>
      <c r="I190" s="14"/>
      <c r="J190" s="14"/>
      <c r="K190" s="14"/>
      <c r="L190" s="14"/>
      <c r="M190" s="14"/>
      <c r="N190" s="191" t="s">
        <v>357</v>
      </c>
      <c r="O190" s="14">
        <v>-7.7836950355419301</v>
      </c>
      <c r="P190" s="14">
        <f t="shared" si="29"/>
        <v>-13.128095928895728</v>
      </c>
      <c r="Q190" s="14">
        <v>5.3444008933537974</v>
      </c>
      <c r="R190" s="14">
        <v>37.209248424664501</v>
      </c>
      <c r="S190" s="14"/>
    </row>
    <row r="191" spans="6:19">
      <c r="F191" s="14"/>
      <c r="G191" s="14"/>
      <c r="H191" s="14"/>
      <c r="I191" s="14"/>
      <c r="J191" s="14"/>
      <c r="K191" s="14"/>
      <c r="L191" s="14"/>
      <c r="M191" s="14"/>
      <c r="N191" s="191" t="s">
        <v>358</v>
      </c>
      <c r="O191" s="14">
        <v>-10.8328187044314</v>
      </c>
      <c r="P191" s="14">
        <f t="shared" si="29"/>
        <v>-18.108572538259022</v>
      </c>
      <c r="Q191" s="14">
        <v>7.2757538338276211</v>
      </c>
      <c r="R191" s="14">
        <v>52.051066971801703</v>
      </c>
      <c r="S191" s="14"/>
    </row>
    <row r="192" spans="6:19">
      <c r="F192" s="14"/>
      <c r="G192" s="14"/>
      <c r="H192" s="14"/>
      <c r="I192" s="14"/>
      <c r="J192" s="14"/>
      <c r="K192" s="14"/>
      <c r="L192" s="14"/>
      <c r="M192" s="14"/>
      <c r="N192" s="191" t="s">
        <v>359</v>
      </c>
      <c r="O192" s="14">
        <v>-0.43103853204411502</v>
      </c>
      <c r="P192" s="14">
        <f t="shared" si="29"/>
        <v>-10.304489542534229</v>
      </c>
      <c r="Q192" s="14">
        <v>9.8734510104901148</v>
      </c>
      <c r="R192" s="14">
        <v>133.052317359916</v>
      </c>
      <c r="S192" s="14"/>
    </row>
    <row r="193" spans="6:19">
      <c r="F193" s="14"/>
      <c r="G193" s="14"/>
      <c r="H193" s="14"/>
      <c r="I193" s="14"/>
      <c r="J193" s="14"/>
      <c r="K193" s="14"/>
      <c r="L193" s="14"/>
      <c r="M193" s="14"/>
      <c r="N193" s="191" t="s">
        <v>360</v>
      </c>
      <c r="O193" s="14">
        <v>-7.7528990312888704</v>
      </c>
      <c r="P193" s="14">
        <f t="shared" si="29"/>
        <v>-15.499477274862727</v>
      </c>
      <c r="Q193" s="14">
        <v>7.7465782435738566</v>
      </c>
      <c r="R193" s="14">
        <v>82.793522876984596</v>
      </c>
      <c r="S193" s="14"/>
    </row>
    <row r="194" spans="6:19">
      <c r="F194" s="14"/>
      <c r="G194" s="14"/>
      <c r="H194" s="14"/>
      <c r="I194" s="14"/>
      <c r="J194" s="14"/>
      <c r="K194" s="14"/>
      <c r="L194" s="14"/>
      <c r="M194" s="14"/>
      <c r="N194" s="191" t="s">
        <v>361</v>
      </c>
      <c r="O194" s="14">
        <v>-8.1205666231286102</v>
      </c>
      <c r="P194" s="14">
        <f t="shared" si="29"/>
        <v>-16.453314458597909</v>
      </c>
      <c r="Q194" s="14">
        <v>8.3327478354692968</v>
      </c>
      <c r="R194" s="14">
        <v>77.611502569818796</v>
      </c>
      <c r="S194" s="14"/>
    </row>
    <row r="195" spans="6:19">
      <c r="F195" s="14"/>
      <c r="G195" s="14"/>
      <c r="H195" s="14"/>
      <c r="I195" s="14"/>
      <c r="J195" s="14"/>
      <c r="K195" s="14"/>
      <c r="L195" s="14"/>
      <c r="M195" s="14"/>
      <c r="N195" s="191" t="s">
        <v>362</v>
      </c>
      <c r="O195" s="14">
        <v>-7.2605535253554798</v>
      </c>
      <c r="P195" s="14">
        <f t="shared" ref="P195:P258" si="30">O195-Q195</f>
        <v>-14.044613459483886</v>
      </c>
      <c r="Q195" s="14">
        <v>6.7840599341284058</v>
      </c>
      <c r="R195" s="14">
        <v>60.025606238908303</v>
      </c>
      <c r="S195" s="14"/>
    </row>
    <row r="196" spans="6:19">
      <c r="F196" s="14"/>
      <c r="G196" s="14"/>
      <c r="H196" s="14"/>
      <c r="I196" s="14"/>
      <c r="J196" s="14"/>
      <c r="K196" s="14"/>
      <c r="L196" s="14"/>
      <c r="M196" s="14"/>
      <c r="N196" s="191" t="s">
        <v>363</v>
      </c>
      <c r="O196" s="14">
        <v>-5.6896676148144296</v>
      </c>
      <c r="P196" s="14">
        <f t="shared" si="30"/>
        <v>-14.08426230250312</v>
      </c>
      <c r="Q196" s="14">
        <v>8.3945946876886897</v>
      </c>
      <c r="R196" s="14">
        <v>100.623466427587</v>
      </c>
      <c r="S196" s="14"/>
    </row>
    <row r="197" spans="6:19">
      <c r="F197" s="14"/>
      <c r="G197" s="14"/>
      <c r="H197" s="14"/>
      <c r="I197" s="14"/>
      <c r="J197" s="14"/>
      <c r="K197" s="14"/>
      <c r="L197" s="14"/>
      <c r="M197" s="14"/>
      <c r="N197" s="191" t="s">
        <v>364</v>
      </c>
      <c r="O197" s="14">
        <v>-5.7096620967694802</v>
      </c>
      <c r="P197" s="14">
        <f t="shared" si="30"/>
        <v>-13.026782008512416</v>
      </c>
      <c r="Q197" s="14">
        <v>7.3171199117429353</v>
      </c>
      <c r="R197" s="14">
        <v>78.889016605941507</v>
      </c>
      <c r="S197" s="14"/>
    </row>
    <row r="198" spans="6:19">
      <c r="F198" s="14"/>
      <c r="G198" s="14"/>
      <c r="H198" s="14"/>
      <c r="I198" s="14"/>
      <c r="J198" s="14"/>
      <c r="K198" s="14"/>
      <c r="L198" s="14"/>
      <c r="M198" s="14"/>
      <c r="N198" s="191" t="s">
        <v>365</v>
      </c>
      <c r="O198" s="14">
        <v>-2.2064528264066801</v>
      </c>
      <c r="P198" s="14">
        <f t="shared" si="30"/>
        <v>-11.321216648251545</v>
      </c>
      <c r="Q198" s="14">
        <v>9.1147638218448641</v>
      </c>
      <c r="R198" s="14">
        <v>111.639853420203</v>
      </c>
      <c r="S198" s="14"/>
    </row>
    <row r="199" spans="6:19">
      <c r="F199" s="14"/>
      <c r="G199" s="14"/>
      <c r="H199" s="14"/>
      <c r="I199" s="14"/>
      <c r="J199" s="14"/>
      <c r="K199" s="14"/>
      <c r="L199" s="14"/>
      <c r="M199" s="14"/>
      <c r="N199" s="191" t="s">
        <v>42</v>
      </c>
      <c r="O199" s="14">
        <v>-3.5188501679841302</v>
      </c>
      <c r="P199" s="14">
        <f t="shared" si="30"/>
        <v>-11.803164425982377</v>
      </c>
      <c r="Q199" s="14">
        <v>8.2843142579982469</v>
      </c>
      <c r="R199" s="14">
        <v>103.82675755787101</v>
      </c>
      <c r="S199" s="14"/>
    </row>
    <row r="200" spans="6:19">
      <c r="F200" s="14"/>
      <c r="G200" s="14"/>
      <c r="H200" s="14"/>
      <c r="I200" s="14"/>
      <c r="J200" s="14"/>
      <c r="K200" s="14"/>
      <c r="L200" s="14"/>
      <c r="M200" s="14"/>
      <c r="N200" s="191" t="s">
        <v>44</v>
      </c>
      <c r="O200" s="14">
        <v>-3.5358142681901601</v>
      </c>
      <c r="P200" s="14">
        <f t="shared" si="30"/>
        <v>-10.409104515004948</v>
      </c>
      <c r="Q200" s="14">
        <v>6.8732902468147872</v>
      </c>
      <c r="R200" s="14">
        <v>76.831202119106507</v>
      </c>
      <c r="S200" s="14"/>
    </row>
    <row r="201" spans="6:19">
      <c r="F201" s="14"/>
      <c r="G201" s="14"/>
      <c r="H201" s="14"/>
      <c r="I201" s="14"/>
      <c r="J201" s="14"/>
      <c r="K201" s="14"/>
      <c r="L201" s="14"/>
      <c r="M201" s="14"/>
      <c r="N201" s="191" t="s">
        <v>366</v>
      </c>
      <c r="O201" s="14">
        <v>-5.7923872478660199</v>
      </c>
      <c r="P201" s="14">
        <f t="shared" si="30"/>
        <v>-15.884151490306063</v>
      </c>
      <c r="Q201" s="14">
        <v>10.091764242440043</v>
      </c>
      <c r="R201" s="14">
        <v>114.694348599419</v>
      </c>
      <c r="S201" s="14"/>
    </row>
    <row r="202" spans="6:19">
      <c r="F202" s="14"/>
      <c r="G202" s="14"/>
      <c r="H202" s="14"/>
      <c r="I202" s="14"/>
      <c r="J202" s="14"/>
      <c r="K202" s="14"/>
      <c r="L202" s="14"/>
      <c r="M202" s="14"/>
      <c r="N202" s="191" t="s">
        <v>367</v>
      </c>
      <c r="O202" s="14">
        <v>-8.3108638339582299</v>
      </c>
      <c r="P202" s="14">
        <f t="shared" si="30"/>
        <v>-16.755616793446634</v>
      </c>
      <c r="Q202" s="14">
        <v>8.4447529594884063</v>
      </c>
      <c r="R202" s="14">
        <v>69.188867601806706</v>
      </c>
      <c r="S202" s="14"/>
    </row>
    <row r="203" spans="6:19">
      <c r="F203" s="14"/>
      <c r="G203" s="14"/>
      <c r="H203" s="14"/>
      <c r="I203" s="14"/>
      <c r="J203" s="14"/>
      <c r="K203" s="14"/>
      <c r="L203" s="14"/>
      <c r="M203" s="14"/>
      <c r="N203" s="191" t="s">
        <v>46</v>
      </c>
      <c r="O203" s="14">
        <v>-6.9831463801413696</v>
      </c>
      <c r="P203" s="14">
        <f t="shared" si="30"/>
        <v>-15.022168394973917</v>
      </c>
      <c r="Q203" s="14">
        <v>8.0390220148325469</v>
      </c>
      <c r="R203" s="14">
        <v>66.698962380854795</v>
      </c>
      <c r="S203" s="14"/>
    </row>
    <row r="204" spans="6:19">
      <c r="F204" s="14"/>
      <c r="G204" s="14"/>
      <c r="H204" s="14"/>
      <c r="I204" s="14"/>
      <c r="J204" s="14"/>
      <c r="K204" s="14"/>
      <c r="L204" s="14"/>
      <c r="M204" s="14"/>
      <c r="N204" s="191" t="s">
        <v>368</v>
      </c>
      <c r="O204" s="14">
        <v>-6.7666306293866398</v>
      </c>
      <c r="P204" s="14">
        <f t="shared" si="30"/>
        <v>-17.540671989254776</v>
      </c>
      <c r="Q204" s="14">
        <v>10.774041359868136</v>
      </c>
      <c r="R204" s="14">
        <v>119.44970031544899</v>
      </c>
      <c r="S204" s="14"/>
    </row>
    <row r="205" spans="6:19">
      <c r="F205" s="14"/>
      <c r="G205" s="14"/>
      <c r="H205" s="14"/>
      <c r="I205" s="14"/>
      <c r="J205" s="14"/>
      <c r="K205" s="14"/>
      <c r="L205" s="14"/>
      <c r="M205" s="14"/>
      <c r="N205" s="191" t="s">
        <v>48</v>
      </c>
      <c r="O205" s="14">
        <v>-3.1153396648446199</v>
      </c>
      <c r="P205" s="14">
        <f t="shared" si="30"/>
        <v>-11.816046519642331</v>
      </c>
      <c r="Q205" s="14">
        <v>8.700706854797712</v>
      </c>
      <c r="R205" s="14">
        <v>107.69540583771401</v>
      </c>
      <c r="S205" s="14"/>
    </row>
    <row r="206" spans="6:19">
      <c r="F206" s="14"/>
      <c r="G206" s="14"/>
      <c r="H206" s="14"/>
      <c r="I206" s="14"/>
      <c r="J206" s="14"/>
      <c r="K206" s="14"/>
      <c r="L206" s="14"/>
      <c r="M206" s="14"/>
      <c r="N206" s="191" t="s">
        <v>50</v>
      </c>
      <c r="O206" s="14">
        <v>-4.3111042066149503</v>
      </c>
      <c r="P206" s="14">
        <f t="shared" si="30"/>
        <v>-8.6849629189740654</v>
      </c>
      <c r="Q206" s="14">
        <v>4.3738587123591142</v>
      </c>
      <c r="R206" s="14">
        <v>29.3856292046449</v>
      </c>
      <c r="S206" s="14"/>
    </row>
    <row r="207" spans="6:19">
      <c r="F207" s="14"/>
      <c r="G207" s="14"/>
      <c r="H207" s="14"/>
      <c r="I207" s="14"/>
      <c r="J207" s="14"/>
      <c r="K207" s="14"/>
      <c r="L207" s="14"/>
      <c r="M207" s="14"/>
      <c r="N207" s="191" t="s">
        <v>52</v>
      </c>
      <c r="O207" s="14">
        <v>-9.1560444425136094</v>
      </c>
      <c r="P207" s="14">
        <f t="shared" si="30"/>
        <v>-15.734539304528878</v>
      </c>
      <c r="Q207" s="14">
        <v>6.578494862015269</v>
      </c>
      <c r="R207" s="14">
        <v>42.4415700997248</v>
      </c>
      <c r="S207" s="14"/>
    </row>
    <row r="208" spans="6:19">
      <c r="F208" s="14"/>
      <c r="G208" s="14"/>
      <c r="H208" s="14"/>
      <c r="I208" s="14"/>
      <c r="J208" s="14"/>
      <c r="K208" s="14"/>
      <c r="L208" s="14"/>
      <c r="M208" s="14"/>
      <c r="N208" s="191" t="s">
        <v>369</v>
      </c>
      <c r="O208" s="14">
        <v>-2.8090560142867198</v>
      </c>
      <c r="P208" s="14">
        <f t="shared" si="30"/>
        <v>-7.0486296755418216</v>
      </c>
      <c r="Q208" s="14">
        <v>4.2395736612551023</v>
      </c>
      <c r="R208" s="14">
        <v>28.098857285284399</v>
      </c>
      <c r="S208" s="14"/>
    </row>
    <row r="209" spans="6:19">
      <c r="F209" s="14"/>
      <c r="G209" s="14"/>
      <c r="H209" s="14"/>
      <c r="I209" s="14"/>
      <c r="J209" s="14"/>
      <c r="K209" s="14"/>
      <c r="L209" s="14"/>
      <c r="M209" s="14"/>
      <c r="N209" s="191" t="s">
        <v>370</v>
      </c>
      <c r="O209" s="14">
        <v>-5.8291793207720497</v>
      </c>
      <c r="P209" s="14">
        <f t="shared" si="30"/>
        <v>-13.119422785722538</v>
      </c>
      <c r="Q209" s="14">
        <v>7.290243464950489</v>
      </c>
      <c r="R209" s="14">
        <v>79.661512813569203</v>
      </c>
      <c r="S209" s="14"/>
    </row>
    <row r="210" spans="6:19">
      <c r="F210" s="14"/>
      <c r="G210" s="14"/>
      <c r="H210" s="14"/>
      <c r="I210" s="14"/>
      <c r="J210" s="14"/>
      <c r="K210" s="14"/>
      <c r="L210" s="14"/>
      <c r="M210" s="14"/>
      <c r="N210" s="191" t="s">
        <v>371</v>
      </c>
      <c r="O210" s="14">
        <v>-1.70130614484167</v>
      </c>
      <c r="P210" s="14">
        <f t="shared" si="30"/>
        <v>-9.9845276138305614</v>
      </c>
      <c r="Q210" s="14">
        <v>8.2832214689888914</v>
      </c>
      <c r="R210" s="14">
        <v>102.59326002235299</v>
      </c>
      <c r="S210" s="14"/>
    </row>
    <row r="211" spans="6:19">
      <c r="F211" s="14"/>
      <c r="G211" s="14"/>
      <c r="H211" s="14"/>
      <c r="I211" s="14"/>
      <c r="J211" s="14"/>
      <c r="K211" s="14"/>
      <c r="L211" s="14"/>
      <c r="M211" s="14"/>
      <c r="N211" s="191" t="s">
        <v>372</v>
      </c>
      <c r="O211" s="14">
        <v>-6.3922813446018996</v>
      </c>
      <c r="P211" s="14">
        <f t="shared" si="30"/>
        <v>-14.124741235902707</v>
      </c>
      <c r="Q211" s="14">
        <v>7.7324598913008078</v>
      </c>
      <c r="R211" s="14">
        <v>69.747138169470404</v>
      </c>
      <c r="S211" s="14"/>
    </row>
    <row r="212" spans="6:19">
      <c r="F212" s="14"/>
      <c r="G212" s="14"/>
      <c r="H212" s="14"/>
      <c r="I212" s="14"/>
      <c r="J212" s="14"/>
      <c r="K212" s="14"/>
      <c r="L212" s="14"/>
      <c r="M212" s="14"/>
      <c r="N212" s="191" t="s">
        <v>373</v>
      </c>
      <c r="O212" s="14">
        <v>-3.1246983229890799</v>
      </c>
      <c r="P212" s="14">
        <f t="shared" si="30"/>
        <v>-10.016437958203907</v>
      </c>
      <c r="Q212" s="14">
        <v>6.8917396352148277</v>
      </c>
      <c r="R212" s="14">
        <v>74.5134706045027</v>
      </c>
      <c r="S212" s="14"/>
    </row>
    <row r="213" spans="6:19">
      <c r="F213" s="14"/>
      <c r="G213" s="14"/>
      <c r="H213" s="14"/>
      <c r="I213" s="14"/>
      <c r="J213" s="14"/>
      <c r="K213" s="14"/>
      <c r="L213" s="14"/>
      <c r="M213" s="14"/>
      <c r="N213" s="191" t="s">
        <v>54</v>
      </c>
      <c r="O213" s="14">
        <v>-4.4707128104569396</v>
      </c>
      <c r="P213" s="14">
        <f t="shared" si="30"/>
        <v>-13.246286973119446</v>
      </c>
      <c r="Q213" s="14">
        <v>8.7755741626625063</v>
      </c>
      <c r="R213" s="14">
        <v>103.960383022185</v>
      </c>
      <c r="S213" s="14"/>
    </row>
    <row r="214" spans="6:19">
      <c r="F214" s="14"/>
      <c r="G214" s="14"/>
      <c r="H214" s="14"/>
      <c r="I214" s="14"/>
      <c r="J214" s="14"/>
      <c r="K214" s="14"/>
      <c r="L214" s="14"/>
      <c r="M214" s="14"/>
      <c r="N214" s="191" t="s">
        <v>374</v>
      </c>
      <c r="O214" s="14">
        <v>-3.50610577580898</v>
      </c>
      <c r="P214" s="14">
        <f t="shared" si="30"/>
        <v>-9.7149505876210345</v>
      </c>
      <c r="Q214" s="14">
        <v>6.2088448118120549</v>
      </c>
      <c r="R214" s="14">
        <v>61.724918396629199</v>
      </c>
      <c r="S214" s="14"/>
    </row>
    <row r="215" spans="6:19">
      <c r="F215" s="14"/>
      <c r="G215" s="14"/>
      <c r="H215" s="14"/>
      <c r="I215" s="14"/>
      <c r="J215" s="14"/>
      <c r="K215" s="14"/>
      <c r="L215" s="14"/>
      <c r="M215" s="14"/>
      <c r="N215" s="191" t="s">
        <v>375</v>
      </c>
      <c r="O215" s="14">
        <v>-5.80798991734276</v>
      </c>
      <c r="P215" s="14">
        <f t="shared" si="30"/>
        <v>-11.998733963777861</v>
      </c>
      <c r="Q215" s="14">
        <v>6.1907440464351007</v>
      </c>
      <c r="R215" s="14">
        <v>57.558353488825801</v>
      </c>
      <c r="S215" s="14"/>
    </row>
    <row r="216" spans="6:19">
      <c r="F216" s="14"/>
      <c r="G216" s="14"/>
      <c r="H216" s="14"/>
      <c r="I216" s="14"/>
      <c r="J216" s="14"/>
      <c r="K216" s="14"/>
      <c r="L216" s="14"/>
      <c r="M216" s="14"/>
      <c r="N216" s="191" t="s">
        <v>376</v>
      </c>
      <c r="O216" s="14">
        <v>-10.701150524473</v>
      </c>
      <c r="P216" s="14">
        <f t="shared" si="30"/>
        <v>-18.234354385989249</v>
      </c>
      <c r="Q216" s="14">
        <v>7.533203861516248</v>
      </c>
      <c r="R216" s="14">
        <v>67.360697467957806</v>
      </c>
      <c r="S216" s="14"/>
    </row>
    <row r="217" spans="6:19">
      <c r="F217" s="14"/>
      <c r="G217" s="14"/>
      <c r="H217" s="14"/>
      <c r="I217" s="14"/>
      <c r="J217" s="14"/>
      <c r="K217" s="14"/>
      <c r="L217" s="14"/>
      <c r="M217" s="14"/>
      <c r="N217" s="191" t="s">
        <v>18</v>
      </c>
      <c r="O217" s="14">
        <v>-1.21482139189542</v>
      </c>
      <c r="P217" s="14">
        <f t="shared" si="30"/>
        <v>-7.5065252259097353</v>
      </c>
      <c r="Q217" s="14">
        <v>6.2917038340143154</v>
      </c>
      <c r="R217" s="14">
        <v>67.579570457098399</v>
      </c>
      <c r="S217" s="14"/>
    </row>
    <row r="218" spans="6:19">
      <c r="F218" s="14"/>
      <c r="G218" s="14"/>
      <c r="H218" s="14"/>
      <c r="I218" s="14"/>
      <c r="J218" s="14"/>
      <c r="K218" s="14"/>
      <c r="L218" s="14"/>
      <c r="M218" s="14"/>
      <c r="N218" s="191" t="s">
        <v>377</v>
      </c>
      <c r="O218" s="14">
        <v>-3.3071879286998902</v>
      </c>
      <c r="P218" s="14">
        <f t="shared" si="30"/>
        <v>-9.9104882634928266</v>
      </c>
      <c r="Q218" s="14">
        <v>6.6033003347929373</v>
      </c>
      <c r="R218" s="14">
        <v>68.4326648461182</v>
      </c>
      <c r="S218" s="14"/>
    </row>
    <row r="219" spans="6:19">
      <c r="F219" s="14"/>
      <c r="G219" s="14"/>
      <c r="H219" s="14"/>
      <c r="I219" s="14"/>
      <c r="J219" s="14"/>
      <c r="K219" s="14"/>
      <c r="L219" s="14"/>
      <c r="M219" s="14"/>
      <c r="N219" s="191" t="s">
        <v>378</v>
      </c>
      <c r="O219" s="14">
        <v>-1.7926425268372901</v>
      </c>
      <c r="P219" s="14">
        <f t="shared" si="30"/>
        <v>-8.8932188230237994</v>
      </c>
      <c r="Q219" s="14">
        <v>7.1005762961865093</v>
      </c>
      <c r="R219" s="14">
        <v>77.005785255198006</v>
      </c>
      <c r="S219" s="14"/>
    </row>
    <row r="220" spans="6:19">
      <c r="F220" s="14"/>
      <c r="G220" s="14"/>
      <c r="H220" s="14"/>
      <c r="I220" s="14"/>
      <c r="J220" s="14"/>
      <c r="K220" s="14"/>
      <c r="L220" s="14"/>
      <c r="M220" s="14"/>
      <c r="N220" s="191" t="s">
        <v>379</v>
      </c>
      <c r="O220" s="14">
        <v>-5.8710579879018896</v>
      </c>
      <c r="P220" s="14">
        <f t="shared" si="30"/>
        <v>-13.704025741304379</v>
      </c>
      <c r="Q220" s="14">
        <v>7.8329677534024897</v>
      </c>
      <c r="R220" s="14">
        <v>79.403228660694197</v>
      </c>
      <c r="S220" s="14"/>
    </row>
    <row r="221" spans="6:19">
      <c r="F221" s="14"/>
      <c r="G221" s="14"/>
      <c r="H221" s="14"/>
      <c r="I221" s="14"/>
      <c r="J221" s="14"/>
      <c r="K221" s="14"/>
      <c r="L221" s="14"/>
      <c r="M221" s="14"/>
      <c r="N221" s="191" t="s">
        <v>380</v>
      </c>
      <c r="O221" s="14">
        <v>-2.0096490057893002</v>
      </c>
      <c r="P221" s="14">
        <f t="shared" si="30"/>
        <v>-9.2565125855180526</v>
      </c>
      <c r="Q221" s="14">
        <v>7.2468635797287533</v>
      </c>
      <c r="R221" s="14">
        <v>80.574121331140105</v>
      </c>
      <c r="S221" s="14"/>
    </row>
    <row r="222" spans="6:19">
      <c r="F222" s="14"/>
      <c r="G222" s="14"/>
      <c r="H222" s="14"/>
      <c r="I222" s="14"/>
      <c r="J222" s="14"/>
      <c r="K222" s="14"/>
      <c r="L222" s="14"/>
      <c r="M222" s="14"/>
      <c r="N222" s="191" t="s">
        <v>381</v>
      </c>
      <c r="O222" s="14">
        <v>-2.1880724445505102</v>
      </c>
      <c r="P222" s="14">
        <f t="shared" si="30"/>
        <v>-9.2771046096839669</v>
      </c>
      <c r="Q222" s="14">
        <v>7.0890321651334576</v>
      </c>
      <c r="R222" s="14">
        <v>77.702360870673203</v>
      </c>
      <c r="S222" s="14"/>
    </row>
    <row r="223" spans="6:19">
      <c r="F223" s="14"/>
      <c r="G223" s="14"/>
      <c r="H223" s="14"/>
      <c r="I223" s="14"/>
      <c r="J223" s="14"/>
      <c r="K223" s="14"/>
      <c r="L223" s="14"/>
      <c r="M223" s="14"/>
      <c r="N223" s="191" t="s">
        <v>382</v>
      </c>
      <c r="O223" s="14">
        <v>-2.9322331922673399</v>
      </c>
      <c r="P223" s="14">
        <f t="shared" si="30"/>
        <v>-12.283902012696284</v>
      </c>
      <c r="Q223" s="14">
        <v>9.3516688204289444</v>
      </c>
      <c r="R223" s="14">
        <v>119.28481790853</v>
      </c>
      <c r="S223" s="14"/>
    </row>
    <row r="224" spans="6:19">
      <c r="F224" s="14"/>
      <c r="G224" s="14"/>
      <c r="H224" s="14"/>
      <c r="I224" s="14"/>
      <c r="J224" s="14"/>
      <c r="K224" s="14"/>
      <c r="L224" s="14"/>
      <c r="M224" s="14"/>
      <c r="N224" s="191" t="s">
        <v>383</v>
      </c>
      <c r="O224" s="14">
        <v>-4.27615516847509</v>
      </c>
      <c r="P224" s="14">
        <f t="shared" si="30"/>
        <v>-10.756683800466082</v>
      </c>
      <c r="Q224" s="14">
        <v>6.4805286319909916</v>
      </c>
      <c r="R224" s="14">
        <v>61.114138089444097</v>
      </c>
      <c r="S224" s="14"/>
    </row>
    <row r="225" spans="6:19">
      <c r="F225" s="14"/>
      <c r="G225" s="14"/>
      <c r="H225" s="14"/>
      <c r="I225" s="14"/>
      <c r="J225" s="14"/>
      <c r="K225" s="14"/>
      <c r="L225" s="14"/>
      <c r="M225" s="14"/>
      <c r="N225" s="191" t="s">
        <v>384</v>
      </c>
      <c r="O225" s="14">
        <v>-0.86265177615187005</v>
      </c>
      <c r="P225" s="14">
        <f t="shared" si="30"/>
        <v>-7.6040684850424123</v>
      </c>
      <c r="Q225" s="14">
        <v>6.7414167088905419</v>
      </c>
      <c r="R225" s="14">
        <v>73.545632319903206</v>
      </c>
      <c r="S225" s="14"/>
    </row>
    <row r="226" spans="6:19">
      <c r="F226" s="14"/>
      <c r="G226" s="14"/>
      <c r="H226" s="14"/>
      <c r="I226" s="14"/>
      <c r="J226" s="14"/>
      <c r="K226" s="14"/>
      <c r="L226" s="14"/>
      <c r="M226" s="14"/>
      <c r="N226" s="191" t="s">
        <v>385</v>
      </c>
      <c r="O226" s="14">
        <v>0.43300867618105099</v>
      </c>
      <c r="P226" s="14">
        <f t="shared" si="30"/>
        <v>-5.33332388354322</v>
      </c>
      <c r="Q226" s="14">
        <v>5.7663325597242707</v>
      </c>
      <c r="R226" s="14">
        <v>60.9144128368834</v>
      </c>
      <c r="S226" s="14"/>
    </row>
    <row r="227" spans="6:19">
      <c r="F227" s="14"/>
      <c r="G227" s="14"/>
      <c r="H227" s="14"/>
      <c r="I227" s="14"/>
      <c r="J227" s="14"/>
      <c r="K227" s="14"/>
      <c r="L227" s="14"/>
      <c r="M227" s="14"/>
      <c r="N227" s="191" t="s">
        <v>57</v>
      </c>
      <c r="O227" s="14">
        <v>0.45388497330052302</v>
      </c>
      <c r="P227" s="14">
        <f t="shared" si="30"/>
        <v>-4.1328868812948496</v>
      </c>
      <c r="Q227" s="14">
        <v>4.5867718545953728</v>
      </c>
      <c r="R227" s="14">
        <v>39.060077866564797</v>
      </c>
      <c r="S227" s="14"/>
    </row>
    <row r="228" spans="6:19">
      <c r="F228" s="14"/>
      <c r="G228" s="14"/>
      <c r="H228" s="14"/>
      <c r="I228" s="14"/>
      <c r="J228" s="14"/>
      <c r="K228" s="14"/>
      <c r="L228" s="14"/>
      <c r="M228" s="14"/>
      <c r="N228" s="191" t="s">
        <v>386</v>
      </c>
      <c r="O228" s="14">
        <v>1.28019042471196</v>
      </c>
      <c r="P228" s="14">
        <f t="shared" si="30"/>
        <v>-4.4169045858678624</v>
      </c>
      <c r="Q228" s="14">
        <v>5.6970950105798224</v>
      </c>
      <c r="R228" s="14">
        <v>60.1774172458029</v>
      </c>
      <c r="S228" s="14"/>
    </row>
    <row r="229" spans="6:19">
      <c r="F229" s="14"/>
      <c r="G229" s="14"/>
      <c r="H229" s="14"/>
      <c r="I229" s="14"/>
      <c r="J229" s="14"/>
      <c r="K229" s="14"/>
      <c r="L229" s="14"/>
      <c r="M229" s="14"/>
      <c r="N229" s="191" t="s">
        <v>20</v>
      </c>
      <c r="O229" s="14">
        <v>1.3426123601699</v>
      </c>
      <c r="P229" s="14">
        <f t="shared" si="30"/>
        <v>-5.5538443693913395</v>
      </c>
      <c r="Q229" s="14">
        <v>6.8964567295612396</v>
      </c>
      <c r="R229" s="14">
        <v>83.343741855138404</v>
      </c>
      <c r="S229" s="14"/>
    </row>
    <row r="230" spans="6:19">
      <c r="F230" s="14"/>
      <c r="G230" s="14"/>
      <c r="H230" s="14"/>
      <c r="I230" s="14"/>
      <c r="J230" s="14"/>
      <c r="K230" s="14"/>
      <c r="L230" s="14"/>
      <c r="M230" s="14"/>
      <c r="N230" s="191" t="s">
        <v>59</v>
      </c>
      <c r="O230" s="14">
        <v>0.65176761262361604</v>
      </c>
      <c r="P230" s="14">
        <f t="shared" si="30"/>
        <v>-5.8065375945374011</v>
      </c>
      <c r="Q230" s="14">
        <v>6.4583052071610174</v>
      </c>
      <c r="R230" s="14">
        <v>73.974578764100301</v>
      </c>
      <c r="S230" s="14"/>
    </row>
    <row r="231" spans="6:19">
      <c r="F231" s="14"/>
      <c r="G231" s="14"/>
      <c r="H231" s="14"/>
      <c r="I231" s="14"/>
      <c r="J231" s="14"/>
      <c r="K231" s="14"/>
      <c r="L231" s="14"/>
      <c r="M231" s="14"/>
      <c r="N231" s="191" t="s">
        <v>61</v>
      </c>
      <c r="O231" s="14">
        <v>0.43769988873057702</v>
      </c>
      <c r="P231" s="14">
        <f t="shared" si="30"/>
        <v>-5.7331806818714757</v>
      </c>
      <c r="Q231" s="14">
        <v>6.1708805706020531</v>
      </c>
      <c r="R231" s="14">
        <v>68.371544631626705</v>
      </c>
      <c r="S231" s="14"/>
    </row>
    <row r="232" spans="6:19">
      <c r="F232" s="14"/>
      <c r="G232" s="14"/>
      <c r="H232" s="14"/>
      <c r="I232" s="14"/>
      <c r="J232" s="14"/>
      <c r="K232" s="14"/>
      <c r="L232" s="14"/>
      <c r="M232" s="14"/>
      <c r="N232" s="191" t="s">
        <v>22</v>
      </c>
      <c r="O232" s="14">
        <v>-3.9223645026017402</v>
      </c>
      <c r="P232" s="14">
        <f t="shared" si="30"/>
        <v>-11.896841501891187</v>
      </c>
      <c r="Q232" s="14">
        <v>7.9744769992894469</v>
      </c>
      <c r="R232" s="14">
        <v>86.993882608717499</v>
      </c>
      <c r="S232" s="14"/>
    </row>
    <row r="233" spans="6:19">
      <c r="F233" s="14"/>
      <c r="G233" s="14"/>
      <c r="H233" s="14"/>
      <c r="I233" s="14"/>
      <c r="J233" s="14"/>
      <c r="K233" s="14"/>
      <c r="L233" s="14"/>
      <c r="M233" s="14"/>
      <c r="N233" s="191" t="s">
        <v>23</v>
      </c>
      <c r="O233" s="14">
        <v>-3.2174559627993098</v>
      </c>
      <c r="P233" s="14">
        <f t="shared" si="30"/>
        <v>-10.978750085626526</v>
      </c>
      <c r="Q233" s="14">
        <v>7.7612941228272154</v>
      </c>
      <c r="R233" s="14">
        <v>84.472240994117897</v>
      </c>
      <c r="S233" s="14"/>
    </row>
    <row r="234" spans="6:19">
      <c r="F234" s="14"/>
      <c r="G234" s="14"/>
      <c r="H234" s="14"/>
      <c r="I234" s="14"/>
      <c r="J234" s="14"/>
      <c r="K234" s="14"/>
      <c r="L234" s="14"/>
      <c r="M234" s="14"/>
      <c r="N234" s="191" t="s">
        <v>387</v>
      </c>
      <c r="O234" s="14">
        <v>-2.3132855152788401</v>
      </c>
      <c r="P234" s="14">
        <f t="shared" si="30"/>
        <v>-8.9712741728403191</v>
      </c>
      <c r="Q234" s="14">
        <v>6.6579886575614795</v>
      </c>
      <c r="R234" s="14">
        <v>74.643990950650803</v>
      </c>
      <c r="S234" s="14"/>
    </row>
    <row r="235" spans="6:19">
      <c r="F235" s="14"/>
      <c r="G235" s="14"/>
      <c r="H235" s="14"/>
      <c r="I235" s="14"/>
      <c r="J235" s="14"/>
      <c r="K235" s="14"/>
      <c r="L235" s="14"/>
      <c r="M235" s="14"/>
      <c r="N235" s="191" t="s">
        <v>66</v>
      </c>
      <c r="O235" s="14">
        <v>-8.5190207255885202</v>
      </c>
      <c r="P235" s="14">
        <f t="shared" si="30"/>
        <v>-17.470332521503988</v>
      </c>
      <c r="Q235" s="14">
        <v>8.9513117959154673</v>
      </c>
      <c r="R235" s="14">
        <v>86.249776288501494</v>
      </c>
      <c r="S235" s="14"/>
    </row>
    <row r="236" spans="6:19">
      <c r="F236" s="14"/>
      <c r="G236" s="14"/>
      <c r="H236" s="14"/>
      <c r="I236" s="14"/>
      <c r="J236" s="14"/>
      <c r="K236" s="14"/>
      <c r="L236" s="14"/>
      <c r="M236" s="14"/>
      <c r="N236" s="191" t="s">
        <v>68</v>
      </c>
      <c r="O236" s="14">
        <v>-3.9861652451227201</v>
      </c>
      <c r="P236" s="14">
        <f t="shared" si="30"/>
        <v>-10.3447678994869</v>
      </c>
      <c r="Q236" s="14">
        <v>6.35860265436418</v>
      </c>
      <c r="R236" s="14">
        <v>65.992057442165404</v>
      </c>
      <c r="S236" s="14"/>
    </row>
    <row r="237" spans="6:19">
      <c r="F237" s="14"/>
      <c r="G237" s="14"/>
      <c r="H237" s="14"/>
      <c r="I237" s="14"/>
      <c r="J237" s="14"/>
      <c r="K237" s="14"/>
      <c r="L237" s="14"/>
      <c r="M237" s="14"/>
      <c r="N237" s="191" t="s">
        <v>388</v>
      </c>
      <c r="O237" s="14">
        <v>-3.9861652451227201</v>
      </c>
      <c r="P237" s="14">
        <f t="shared" si="30"/>
        <v>-10.344767900161363</v>
      </c>
      <c r="Q237" s="14">
        <v>6.3586026550386432</v>
      </c>
      <c r="R237" s="14">
        <v>65.992053900063596</v>
      </c>
      <c r="S237" s="14"/>
    </row>
    <row r="238" spans="6:19">
      <c r="F238" s="14"/>
      <c r="G238" s="14"/>
      <c r="H238" s="14"/>
      <c r="I238" s="14"/>
      <c r="J238" s="14"/>
      <c r="K238" s="14"/>
      <c r="L238" s="14"/>
      <c r="M238" s="14"/>
      <c r="N238" s="191" t="s">
        <v>389</v>
      </c>
      <c r="O238" s="14">
        <v>-0.77810405700251395</v>
      </c>
      <c r="P238" s="14">
        <f t="shared" si="30"/>
        <v>-7.4171442350374264</v>
      </c>
      <c r="Q238" s="14">
        <v>6.6390401780349126</v>
      </c>
      <c r="R238" s="14">
        <v>72.084035044729205</v>
      </c>
      <c r="S238" s="14"/>
    </row>
    <row r="239" spans="6:19">
      <c r="F239" s="14"/>
      <c r="G239" s="14"/>
      <c r="H239" s="14"/>
      <c r="I239" s="14"/>
      <c r="J239" s="14"/>
      <c r="K239" s="14"/>
      <c r="L239" s="14"/>
      <c r="M239" s="14"/>
      <c r="N239" s="191" t="s">
        <v>70</v>
      </c>
      <c r="O239" s="14">
        <v>-0.80845521489677996</v>
      </c>
      <c r="P239" s="14">
        <f t="shared" si="30"/>
        <v>-6.1006197763989478</v>
      </c>
      <c r="Q239" s="14">
        <v>5.292164561502168</v>
      </c>
      <c r="R239" s="14">
        <v>40.3581804082025</v>
      </c>
      <c r="S239" s="14"/>
    </row>
    <row r="240" spans="6:19">
      <c r="F240" s="14"/>
      <c r="G240" s="14"/>
      <c r="H240" s="14"/>
      <c r="I240" s="14"/>
      <c r="J240" s="14"/>
      <c r="K240" s="14"/>
      <c r="L240" s="14"/>
      <c r="M240" s="14"/>
      <c r="N240" s="191" t="s">
        <v>390</v>
      </c>
      <c r="O240" s="14">
        <v>0.21658884413617999</v>
      </c>
      <c r="P240" s="14">
        <f t="shared" si="30"/>
        <v>-5.3648357310887098</v>
      </c>
      <c r="Q240" s="14">
        <v>5.5814245752248901</v>
      </c>
      <c r="R240" s="14">
        <v>57.425429241988098</v>
      </c>
      <c r="S240" s="14"/>
    </row>
    <row r="241" spans="6:19">
      <c r="F241" s="14"/>
      <c r="G241" s="14"/>
      <c r="H241" s="14"/>
      <c r="I241" s="14"/>
      <c r="J241" s="14"/>
      <c r="K241" s="14"/>
      <c r="L241" s="14"/>
      <c r="M241" s="14"/>
      <c r="N241" s="191" t="s">
        <v>72</v>
      </c>
      <c r="O241" s="14">
        <v>0.40212435120161499</v>
      </c>
      <c r="P241" s="14">
        <f t="shared" si="30"/>
        <v>-4.6195437755102615</v>
      </c>
      <c r="Q241" s="14">
        <v>5.0216681267118766</v>
      </c>
      <c r="R241" s="14">
        <v>46.016328354752197</v>
      </c>
      <c r="S241" s="14"/>
    </row>
    <row r="242" spans="6:19">
      <c r="F242" s="14"/>
      <c r="G242" s="14"/>
      <c r="H242" s="14"/>
      <c r="I242" s="14"/>
      <c r="J242" s="14"/>
      <c r="K242" s="14"/>
      <c r="L242" s="14"/>
      <c r="M242" s="14"/>
      <c r="N242" s="191" t="s">
        <v>74</v>
      </c>
      <c r="O242" s="14">
        <v>-0.90407553689843301</v>
      </c>
      <c r="P242" s="14">
        <f t="shared" si="30"/>
        <v>-4.9273032604885207</v>
      </c>
      <c r="Q242" s="14">
        <v>4.0232277235900877</v>
      </c>
      <c r="R242" s="14">
        <v>21.473866062344399</v>
      </c>
      <c r="S242" s="14"/>
    </row>
    <row r="243" spans="6:19">
      <c r="F243" s="14"/>
      <c r="G243" s="14"/>
      <c r="H243" s="14"/>
      <c r="I243" s="14"/>
      <c r="J243" s="14"/>
      <c r="K243" s="14"/>
      <c r="L243" s="14"/>
      <c r="M243" s="14"/>
      <c r="N243" s="191" t="s">
        <v>76</v>
      </c>
      <c r="O243" s="14">
        <v>0.21861779494832401</v>
      </c>
      <c r="P243" s="14">
        <f t="shared" si="30"/>
        <v>-4.1377452887266486</v>
      </c>
      <c r="Q243" s="14">
        <v>4.3563630836749727</v>
      </c>
      <c r="R243" s="14">
        <v>34.583269232262602</v>
      </c>
      <c r="S243" s="14"/>
    </row>
    <row r="244" spans="6:19">
      <c r="F244" s="14"/>
      <c r="G244" s="14"/>
      <c r="H244" s="14"/>
      <c r="I244" s="14"/>
      <c r="J244" s="14"/>
      <c r="K244" s="14"/>
      <c r="L244" s="14"/>
      <c r="M244" s="14"/>
      <c r="N244" s="191" t="s">
        <v>391</v>
      </c>
      <c r="O244" s="14">
        <v>2.1028920033186198</v>
      </c>
      <c r="P244" s="14">
        <f t="shared" si="30"/>
        <v>-7.3003903834377839</v>
      </c>
      <c r="Q244" s="14">
        <v>9.4032823867564037</v>
      </c>
      <c r="R244" s="14">
        <v>129.680930677097</v>
      </c>
      <c r="S244" s="14"/>
    </row>
    <row r="245" spans="6:19">
      <c r="F245" s="14"/>
      <c r="G245" s="14"/>
      <c r="H245" s="14"/>
      <c r="I245" s="14"/>
      <c r="J245" s="14"/>
      <c r="K245" s="14"/>
      <c r="L245" s="14"/>
      <c r="M245" s="14"/>
      <c r="N245" s="191" t="s">
        <v>392</v>
      </c>
      <c r="O245" s="14">
        <v>-3.3071879286998902</v>
      </c>
      <c r="P245" s="14">
        <f t="shared" si="30"/>
        <v>-9.9104884163646823</v>
      </c>
      <c r="Q245" s="14">
        <v>6.6033004876647929</v>
      </c>
      <c r="R245" s="14">
        <v>68.432771148835201</v>
      </c>
      <c r="S245" s="14"/>
    </row>
    <row r="246" spans="6:19">
      <c r="F246" s="14"/>
      <c r="G246" s="14"/>
      <c r="H246" s="14"/>
      <c r="I246" s="14"/>
      <c r="J246" s="14"/>
      <c r="K246" s="14"/>
      <c r="L246" s="14"/>
      <c r="M246" s="14"/>
      <c r="N246" s="191" t="s">
        <v>178</v>
      </c>
      <c r="O246" s="14">
        <v>-0.97986403137636602</v>
      </c>
      <c r="P246" s="14">
        <f t="shared" si="30"/>
        <v>-8.1833090662709687</v>
      </c>
      <c r="Q246" s="14">
        <v>7.2034450348946022</v>
      </c>
      <c r="R246" s="14">
        <v>84.680984097420904</v>
      </c>
      <c r="S246" s="14"/>
    </row>
    <row r="247" spans="6:19">
      <c r="F247" s="14"/>
      <c r="G247" s="14"/>
      <c r="H247" s="14"/>
      <c r="I247" s="14"/>
      <c r="J247" s="14"/>
      <c r="K247" s="14"/>
      <c r="L247" s="14"/>
      <c r="M247" s="14"/>
      <c r="N247" s="191" t="s">
        <v>24</v>
      </c>
      <c r="O247" s="14">
        <v>-3.6704325557334401</v>
      </c>
      <c r="P247" s="14">
        <f t="shared" si="30"/>
        <v>-12.623330572700119</v>
      </c>
      <c r="Q247" s="14">
        <v>8.9528980169666799</v>
      </c>
      <c r="R247" s="14">
        <v>105.630447567232</v>
      </c>
      <c r="S247" s="14"/>
    </row>
    <row r="248" spans="6:19">
      <c r="F248" s="14"/>
      <c r="G248" s="14"/>
      <c r="H248" s="14"/>
      <c r="I248" s="14"/>
      <c r="J248" s="14"/>
      <c r="K248" s="14"/>
      <c r="L248" s="14"/>
      <c r="M248" s="14"/>
      <c r="N248" s="191" t="s">
        <v>25</v>
      </c>
      <c r="O248" s="14">
        <v>2.0358224247369598</v>
      </c>
      <c r="P248" s="14">
        <f t="shared" si="30"/>
        <v>-6.1304134553503697</v>
      </c>
      <c r="Q248" s="14">
        <v>8.1662358800873296</v>
      </c>
      <c r="R248" s="14">
        <v>107.40067839434499</v>
      </c>
      <c r="S248" s="14"/>
    </row>
    <row r="249" spans="6:19">
      <c r="F249" s="14"/>
      <c r="G249" s="14"/>
      <c r="H249" s="14"/>
      <c r="I249" s="14"/>
      <c r="J249" s="14"/>
      <c r="K249" s="14"/>
      <c r="L249" s="14"/>
      <c r="M249" s="14"/>
      <c r="N249" s="191" t="s">
        <v>26</v>
      </c>
      <c r="O249" s="14">
        <v>-4.21300102931965</v>
      </c>
      <c r="P249" s="14">
        <f t="shared" si="30"/>
        <v>-13.370371499034448</v>
      </c>
      <c r="Q249" s="14">
        <v>9.1573704697147988</v>
      </c>
      <c r="R249" s="14">
        <v>103.697445556239</v>
      </c>
      <c r="S249" s="14"/>
    </row>
    <row r="250" spans="6:19">
      <c r="F250" s="14"/>
      <c r="G250" s="14"/>
      <c r="H250" s="14"/>
      <c r="I250" s="14"/>
      <c r="J250" s="14"/>
      <c r="K250" s="14"/>
      <c r="L250" s="14"/>
      <c r="M250" s="14"/>
      <c r="N250" s="191" t="s">
        <v>393</v>
      </c>
      <c r="O250" s="14">
        <v>-3.8550719761697301</v>
      </c>
      <c r="P250" s="14">
        <f t="shared" si="30"/>
        <v>-11.557823315607701</v>
      </c>
      <c r="Q250" s="14">
        <v>7.7027513394379712</v>
      </c>
      <c r="R250" s="14">
        <v>94.400535687190597</v>
      </c>
      <c r="S250" s="14"/>
    </row>
    <row r="251" spans="6:19">
      <c r="F251" s="14"/>
      <c r="G251" s="14"/>
      <c r="H251" s="14"/>
      <c r="I251" s="14"/>
      <c r="J251" s="14"/>
      <c r="K251" s="14"/>
      <c r="L251" s="14"/>
      <c r="M251" s="14"/>
      <c r="N251" s="191" t="s">
        <v>177</v>
      </c>
      <c r="O251" s="14">
        <v>1.25101308427446</v>
      </c>
      <c r="P251" s="14">
        <f t="shared" si="30"/>
        <v>-6.4774731145741189</v>
      </c>
      <c r="Q251" s="14">
        <v>7.7284861988485787</v>
      </c>
      <c r="R251" s="14">
        <v>98.153149603320301</v>
      </c>
      <c r="S251" s="14"/>
    </row>
    <row r="252" spans="6:19">
      <c r="F252" s="14"/>
      <c r="G252" s="14"/>
      <c r="H252" s="14"/>
      <c r="I252" s="14"/>
      <c r="J252" s="14"/>
      <c r="K252" s="14"/>
      <c r="L252" s="14"/>
      <c r="M252" s="14"/>
      <c r="N252" s="191" t="s">
        <v>81</v>
      </c>
      <c r="O252" s="14">
        <v>-2.2973533180426702</v>
      </c>
      <c r="P252" s="14">
        <f t="shared" si="30"/>
        <v>-11.154002534765876</v>
      </c>
      <c r="Q252" s="14">
        <v>8.8566492167232056</v>
      </c>
      <c r="R252" s="14">
        <v>104.250603651804</v>
      </c>
      <c r="S252" s="14"/>
    </row>
    <row r="253" spans="6:19">
      <c r="F253" s="14"/>
      <c r="G253" s="14"/>
      <c r="H253" s="14"/>
      <c r="I253" s="14"/>
      <c r="J253" s="14"/>
      <c r="K253" s="14"/>
      <c r="L253" s="14"/>
      <c r="M253" s="14"/>
      <c r="N253" s="191" t="s">
        <v>174</v>
      </c>
      <c r="O253" s="14">
        <v>1.9727639272305699</v>
      </c>
      <c r="P253" s="14">
        <f t="shared" si="30"/>
        <v>-5.5198855329540732</v>
      </c>
      <c r="Q253" s="14">
        <v>7.4926494601846434</v>
      </c>
      <c r="R253" s="14">
        <v>95.205247401962694</v>
      </c>
      <c r="S253" s="14"/>
    </row>
    <row r="254" spans="6:19">
      <c r="F254" s="14"/>
      <c r="G254" s="14"/>
      <c r="H254" s="14"/>
      <c r="I254" s="14"/>
      <c r="J254" s="14"/>
      <c r="K254" s="14"/>
      <c r="L254" s="14"/>
      <c r="M254" s="14"/>
      <c r="N254" s="191" t="s">
        <v>28</v>
      </c>
      <c r="O254" s="14">
        <v>-4.04885119234965</v>
      </c>
      <c r="P254" s="14">
        <f t="shared" si="30"/>
        <v>-12.543665040550849</v>
      </c>
      <c r="Q254" s="14">
        <v>8.4948138482011988</v>
      </c>
      <c r="R254" s="14">
        <v>91.136063304482903</v>
      </c>
      <c r="S254" s="14"/>
    </row>
    <row r="255" spans="6:19">
      <c r="F255" s="14"/>
      <c r="G255" s="14"/>
      <c r="H255" s="14"/>
      <c r="I255" s="14"/>
      <c r="J255" s="14"/>
      <c r="K255" s="14"/>
      <c r="L255" s="14"/>
      <c r="M255" s="14"/>
      <c r="N255" s="191" t="s">
        <v>394</v>
      </c>
      <c r="O255" s="14">
        <v>-3.7678533803184902</v>
      </c>
      <c r="P255" s="14">
        <f t="shared" si="30"/>
        <v>-10.756069408038222</v>
      </c>
      <c r="Q255" s="14">
        <v>6.9882160277197318</v>
      </c>
      <c r="R255" s="14">
        <v>81.330828408607204</v>
      </c>
      <c r="S255" s="14"/>
    </row>
    <row r="256" spans="6:19">
      <c r="F256" s="14"/>
      <c r="G256" s="14"/>
      <c r="H256" s="14"/>
      <c r="I256" s="14"/>
      <c r="J256" s="14"/>
      <c r="K256" s="14"/>
      <c r="L256" s="14"/>
      <c r="M256" s="14"/>
      <c r="N256" s="191" t="s">
        <v>176</v>
      </c>
      <c r="O256" s="14">
        <v>1.09065798070033</v>
      </c>
      <c r="P256" s="14">
        <f t="shared" si="30"/>
        <v>-5.8523767004120053</v>
      </c>
      <c r="Q256" s="14">
        <v>6.9430346811123353</v>
      </c>
      <c r="R256" s="14">
        <v>83.592985398078397</v>
      </c>
      <c r="S256" s="14"/>
    </row>
    <row r="257" spans="6:19">
      <c r="F257" s="14"/>
      <c r="G257" s="14"/>
      <c r="H257" s="14"/>
      <c r="I257" s="14"/>
      <c r="J257" s="14"/>
      <c r="K257" s="14"/>
      <c r="L257" s="14"/>
      <c r="M257" s="14"/>
      <c r="N257" s="191" t="s">
        <v>30</v>
      </c>
      <c r="O257" s="14">
        <v>1.7323452555465499</v>
      </c>
      <c r="P257" s="14">
        <f t="shared" si="30"/>
        <v>-4.1965744349681193</v>
      </c>
      <c r="Q257" s="14">
        <v>5.928919690514669</v>
      </c>
      <c r="R257" s="14">
        <v>66.726212985441606</v>
      </c>
      <c r="S257" s="14"/>
    </row>
    <row r="258" spans="6:19">
      <c r="F258" s="14"/>
      <c r="G258" s="14"/>
      <c r="H258" s="14"/>
      <c r="I258" s="14"/>
      <c r="J258" s="14"/>
      <c r="K258" s="14"/>
      <c r="L258" s="14"/>
      <c r="M258" s="14"/>
      <c r="N258" s="191" t="s">
        <v>395</v>
      </c>
      <c r="O258" s="14">
        <v>-4.0602624181792599</v>
      </c>
      <c r="P258" s="14">
        <f t="shared" si="30"/>
        <v>-18.081214613609269</v>
      </c>
      <c r="Q258" s="14">
        <v>14.020952195430009</v>
      </c>
      <c r="R258" s="14">
        <v>190.91470462524799</v>
      </c>
      <c r="S258" s="14"/>
    </row>
    <row r="259" spans="6:19">
      <c r="F259" s="14"/>
      <c r="G259" s="14"/>
      <c r="H259" s="14"/>
      <c r="I259" s="14"/>
      <c r="J259" s="14"/>
      <c r="K259" s="14"/>
      <c r="L259" s="14"/>
      <c r="M259" s="14"/>
      <c r="N259" s="191" t="s">
        <v>396</v>
      </c>
      <c r="O259" s="14">
        <v>-3.4146277608698901</v>
      </c>
      <c r="P259" s="14">
        <f t="shared" ref="P259:P322" si="31">O259-Q259</f>
        <v>-15.667246299883587</v>
      </c>
      <c r="Q259" s="14">
        <v>12.252618539013698</v>
      </c>
      <c r="R259" s="14">
        <v>174.82957392145499</v>
      </c>
      <c r="S259" s="14"/>
    </row>
    <row r="260" spans="6:19">
      <c r="F260" s="14"/>
      <c r="G260" s="14"/>
      <c r="H260" s="14"/>
      <c r="I260" s="14"/>
      <c r="J260" s="14"/>
      <c r="K260" s="14"/>
      <c r="L260" s="14"/>
      <c r="M260" s="14"/>
      <c r="N260" s="191" t="s">
        <v>397</v>
      </c>
      <c r="O260" s="14">
        <v>-0.784572587180839</v>
      </c>
      <c r="P260" s="14">
        <f t="shared" si="31"/>
        <v>-9.9384366722614477</v>
      </c>
      <c r="Q260" s="14">
        <v>9.1538640850806079</v>
      </c>
      <c r="R260" s="14">
        <v>122.356150472141</v>
      </c>
      <c r="S260" s="14"/>
    </row>
    <row r="261" spans="6:19">
      <c r="F261" s="14"/>
      <c r="G261" s="14"/>
      <c r="H261" s="14"/>
      <c r="I261" s="14"/>
      <c r="J261" s="14"/>
      <c r="K261" s="14"/>
      <c r="L261" s="14"/>
      <c r="M261" s="14"/>
      <c r="N261" s="191" t="s">
        <v>398</v>
      </c>
      <c r="O261" s="14">
        <v>-0.36601840172980499</v>
      </c>
      <c r="P261" s="14">
        <f t="shared" si="31"/>
        <v>-11.965362708242855</v>
      </c>
      <c r="Q261" s="14">
        <v>11.59934430651305</v>
      </c>
      <c r="R261" s="14">
        <v>167.367617501648</v>
      </c>
      <c r="S261" s="14"/>
    </row>
    <row r="262" spans="6:19">
      <c r="F262" s="14"/>
      <c r="G262" s="14"/>
      <c r="H262" s="14"/>
      <c r="I262" s="14"/>
      <c r="J262" s="14"/>
      <c r="K262" s="14"/>
      <c r="L262" s="14"/>
      <c r="M262" s="14"/>
      <c r="N262" s="191" t="s">
        <v>82</v>
      </c>
      <c r="O262" s="14">
        <v>-1.80979564053658</v>
      </c>
      <c r="P262" s="14">
        <f t="shared" si="31"/>
        <v>-13.687394632525008</v>
      </c>
      <c r="Q262" s="14">
        <v>11.877598991988428</v>
      </c>
      <c r="R262" s="14">
        <v>166.17613750848</v>
      </c>
      <c r="S262" s="14"/>
    </row>
    <row r="263" spans="6:19">
      <c r="F263" s="14"/>
      <c r="G263" s="14"/>
      <c r="H263" s="14"/>
      <c r="I263" s="14"/>
      <c r="J263" s="14"/>
      <c r="K263" s="14"/>
      <c r="L263" s="14"/>
      <c r="M263" s="14"/>
      <c r="N263" s="191" t="s">
        <v>399</v>
      </c>
      <c r="O263" s="14">
        <v>-0.49482868249143702</v>
      </c>
      <c r="P263" s="14">
        <f t="shared" si="31"/>
        <v>-10.226008929943301</v>
      </c>
      <c r="Q263" s="14">
        <v>9.7311802474518636</v>
      </c>
      <c r="R263" s="14">
        <v>133.66024854435199</v>
      </c>
      <c r="S263" s="14"/>
    </row>
    <row r="264" spans="6:19">
      <c r="F264" s="14"/>
      <c r="G264" s="14"/>
      <c r="H264" s="14"/>
      <c r="I264" s="14"/>
      <c r="J264" s="14"/>
      <c r="K264" s="14"/>
      <c r="L264" s="14"/>
      <c r="M264" s="14"/>
      <c r="N264" s="191" t="s">
        <v>32</v>
      </c>
      <c r="O264" s="14">
        <v>-0.357953857457047</v>
      </c>
      <c r="P264" s="14">
        <f t="shared" si="31"/>
        <v>-10.12639958780907</v>
      </c>
      <c r="Q264" s="14">
        <v>9.7684457303520222</v>
      </c>
      <c r="R264" s="14">
        <v>132.951258844129</v>
      </c>
      <c r="S264" s="14"/>
    </row>
    <row r="265" spans="6:19">
      <c r="F265" s="14"/>
      <c r="G265" s="14"/>
      <c r="H265" s="14"/>
      <c r="I265" s="14"/>
      <c r="J265" s="14"/>
      <c r="K265" s="14"/>
      <c r="L265" s="14"/>
      <c r="M265" s="14"/>
      <c r="N265" s="191" t="s">
        <v>83</v>
      </c>
      <c r="O265" s="14">
        <v>-1.88817825324827</v>
      </c>
      <c r="P265" s="14">
        <f t="shared" si="31"/>
        <v>-11.937615467287088</v>
      </c>
      <c r="Q265" s="14">
        <v>10.049437214038818</v>
      </c>
      <c r="R265" s="14">
        <v>133.251895363909</v>
      </c>
      <c r="S265" s="14"/>
    </row>
    <row r="266" spans="6:19">
      <c r="F266" s="14"/>
      <c r="G266" s="14"/>
      <c r="H266" s="14"/>
      <c r="I266" s="14"/>
      <c r="J266" s="14"/>
      <c r="K266" s="14"/>
      <c r="L266" s="14"/>
      <c r="M266" s="14"/>
      <c r="N266" s="191" t="s">
        <v>400</v>
      </c>
      <c r="O266" s="14">
        <v>0.45321830003260299</v>
      </c>
      <c r="P266" s="14">
        <f t="shared" si="31"/>
        <v>-4.6967481163464839</v>
      </c>
      <c r="Q266" s="14">
        <v>5.1499664163790868</v>
      </c>
      <c r="R266" s="14">
        <v>46.507520888083697</v>
      </c>
      <c r="S266" s="14"/>
    </row>
    <row r="267" spans="6:19">
      <c r="F267" s="14"/>
      <c r="G267" s="14"/>
      <c r="H267" s="14"/>
      <c r="I267" s="14"/>
      <c r="J267" s="14"/>
      <c r="K267" s="14"/>
      <c r="L267" s="14"/>
      <c r="M267" s="14"/>
      <c r="N267" s="191" t="s">
        <v>401</v>
      </c>
      <c r="O267" s="14">
        <v>-9.7196264574303207E-2</v>
      </c>
      <c r="P267" s="14">
        <f t="shared" si="31"/>
        <v>-4.6591748124370786</v>
      </c>
      <c r="Q267" s="14">
        <v>4.5619785478627755</v>
      </c>
      <c r="R267" s="14">
        <v>34.074666833968003</v>
      </c>
      <c r="S267" s="14"/>
    </row>
    <row r="268" spans="6:19">
      <c r="F268" s="14"/>
      <c r="G268" s="14"/>
      <c r="H268" s="14"/>
      <c r="I268" s="14"/>
      <c r="J268" s="14"/>
      <c r="K268" s="14"/>
      <c r="L268" s="14"/>
      <c r="M268" s="14"/>
      <c r="N268" s="191" t="s">
        <v>402</v>
      </c>
      <c r="O268" s="14">
        <v>-5.1109701682029103</v>
      </c>
      <c r="P268" s="14">
        <f t="shared" si="31"/>
        <v>-16.673850733195792</v>
      </c>
      <c r="Q268" s="14">
        <v>11.562880564992881</v>
      </c>
      <c r="R268" s="14">
        <v>157.15886113635199</v>
      </c>
      <c r="S268" s="14"/>
    </row>
    <row r="269" spans="6:19">
      <c r="F269" s="14"/>
      <c r="G269" s="14"/>
      <c r="H269" s="14"/>
      <c r="I269" s="14"/>
      <c r="J269" s="14"/>
      <c r="K269" s="14"/>
      <c r="L269" s="14"/>
      <c r="M269" s="14"/>
      <c r="N269" s="191" t="s">
        <v>33</v>
      </c>
      <c r="O269" s="14">
        <v>-0.97134096640021195</v>
      </c>
      <c r="P269" s="14">
        <f t="shared" si="31"/>
        <v>-9.4633317226577489</v>
      </c>
      <c r="Q269" s="14">
        <v>8.4919907562575361</v>
      </c>
      <c r="R269" s="14">
        <v>108.03022540901701</v>
      </c>
      <c r="S269" s="14"/>
    </row>
    <row r="270" spans="6:19">
      <c r="F270" s="14"/>
      <c r="G270" s="14"/>
      <c r="H270" s="14"/>
      <c r="I270" s="14"/>
      <c r="J270" s="14"/>
      <c r="K270" s="14"/>
      <c r="L270" s="14"/>
      <c r="M270" s="14"/>
      <c r="N270" s="191" t="s">
        <v>403</v>
      </c>
      <c r="O270" s="14">
        <v>-0.91891858480889499</v>
      </c>
      <c r="P270" s="14">
        <f t="shared" si="31"/>
        <v>-8.5377734688530342</v>
      </c>
      <c r="Q270" s="14">
        <v>7.6188548840441399</v>
      </c>
      <c r="R270" s="14">
        <v>94.400617381664205</v>
      </c>
      <c r="S270" s="14"/>
    </row>
    <row r="271" spans="6:19">
      <c r="F271" s="14"/>
      <c r="G271" s="14"/>
      <c r="H271" s="14"/>
      <c r="I271" s="14"/>
      <c r="J271" s="14"/>
      <c r="K271" s="14"/>
      <c r="L271" s="14"/>
      <c r="M271" s="14"/>
      <c r="N271" s="191" t="s">
        <v>404</v>
      </c>
      <c r="O271" s="14">
        <v>-9.6603965934588096</v>
      </c>
      <c r="P271" s="14">
        <f t="shared" si="31"/>
        <v>-19.229980065211379</v>
      </c>
      <c r="Q271" s="14">
        <v>9.5695834717525692</v>
      </c>
      <c r="R271" s="14">
        <v>115.248828722315</v>
      </c>
      <c r="S271" s="14"/>
    </row>
    <row r="272" spans="6:19">
      <c r="F272" s="14"/>
      <c r="G272" s="14"/>
      <c r="H272" s="14"/>
      <c r="I272" s="14"/>
      <c r="J272" s="14"/>
      <c r="K272" s="14"/>
      <c r="L272" s="14"/>
      <c r="M272" s="14"/>
      <c r="N272" s="191" t="s">
        <v>405</v>
      </c>
      <c r="O272" s="14">
        <v>-8.7564384871507599</v>
      </c>
      <c r="P272" s="14">
        <f t="shared" si="31"/>
        <v>-19.492508533498626</v>
      </c>
      <c r="Q272" s="14">
        <v>10.736070046347866</v>
      </c>
      <c r="R272" s="14">
        <v>139.503526511687</v>
      </c>
      <c r="S272" s="14"/>
    </row>
    <row r="273" spans="6:19">
      <c r="F273" s="14"/>
      <c r="G273" s="14"/>
      <c r="H273" s="14"/>
      <c r="I273" s="14"/>
      <c r="J273" s="14"/>
      <c r="K273" s="14"/>
      <c r="L273" s="14"/>
      <c r="M273" s="14"/>
      <c r="N273" s="191" t="s">
        <v>35</v>
      </c>
      <c r="O273" s="14">
        <v>-0.59094006080049799</v>
      </c>
      <c r="P273" s="14">
        <f t="shared" si="31"/>
        <v>-8.4349425773035129</v>
      </c>
      <c r="Q273" s="14">
        <v>7.8440025165030143</v>
      </c>
      <c r="R273" s="14">
        <v>98.108622539574398</v>
      </c>
      <c r="S273" s="14"/>
    </row>
    <row r="274" spans="6:19">
      <c r="F274" s="14"/>
      <c r="G274" s="14"/>
      <c r="H274" s="14"/>
      <c r="I274" s="14"/>
      <c r="J274" s="14"/>
      <c r="K274" s="14"/>
      <c r="L274" s="14"/>
      <c r="M274" s="14"/>
      <c r="N274" s="191" t="s">
        <v>84</v>
      </c>
      <c r="O274" s="14">
        <v>-2.15123594277477</v>
      </c>
      <c r="P274" s="14">
        <f t="shared" si="31"/>
        <v>-10.283269229430452</v>
      </c>
      <c r="Q274" s="14">
        <v>8.1320332866556821</v>
      </c>
      <c r="R274" s="14">
        <v>98.048811109075103</v>
      </c>
      <c r="S274" s="14"/>
    </row>
    <row r="275" spans="6:19">
      <c r="F275" s="14"/>
      <c r="G275" s="14"/>
      <c r="H275" s="14"/>
      <c r="I275" s="14"/>
      <c r="J275" s="14"/>
      <c r="K275" s="14"/>
      <c r="L275" s="14"/>
      <c r="M275" s="14"/>
      <c r="N275" s="191" t="s">
        <v>406</v>
      </c>
      <c r="O275" s="14">
        <v>-1.09500026063145</v>
      </c>
      <c r="P275" s="14">
        <f t="shared" si="31"/>
        <v>-6.266889104133174</v>
      </c>
      <c r="Q275" s="14">
        <v>5.1718888435017236</v>
      </c>
      <c r="R275" s="14">
        <v>38.956997795345799</v>
      </c>
      <c r="S275" s="14"/>
    </row>
    <row r="276" spans="6:19">
      <c r="F276" s="14"/>
      <c r="G276" s="14"/>
      <c r="H276" s="14"/>
      <c r="I276" s="14"/>
      <c r="J276" s="14"/>
      <c r="K276" s="14"/>
      <c r="L276" s="14"/>
      <c r="M276" s="14"/>
      <c r="N276" s="191" t="s">
        <v>407</v>
      </c>
      <c r="O276" s="14">
        <v>-0.227729834261861</v>
      </c>
      <c r="P276" s="14">
        <f t="shared" si="31"/>
        <v>-9.3315639140159483</v>
      </c>
      <c r="Q276" s="14">
        <v>9.1038340797540869</v>
      </c>
      <c r="R276" s="14">
        <v>122.266315171869</v>
      </c>
      <c r="S276" s="14"/>
    </row>
    <row r="277" spans="6:19">
      <c r="F277" s="14"/>
      <c r="G277" s="14"/>
      <c r="H277" s="14"/>
      <c r="I277" s="14"/>
      <c r="J277" s="14"/>
      <c r="K277" s="14"/>
      <c r="L277" s="14"/>
      <c r="M277" s="14"/>
      <c r="N277" s="191" t="s">
        <v>408</v>
      </c>
      <c r="O277" s="14">
        <v>-1.61953393214801</v>
      </c>
      <c r="P277" s="14">
        <f t="shared" si="31"/>
        <v>-10.937766897005538</v>
      </c>
      <c r="Q277" s="14">
        <v>9.3182329648575273</v>
      </c>
      <c r="R277" s="14">
        <v>120.62678908029601</v>
      </c>
      <c r="S277" s="14"/>
    </row>
    <row r="278" spans="6:19">
      <c r="F278" s="14"/>
      <c r="G278" s="14"/>
      <c r="H278" s="14"/>
      <c r="I278" s="14"/>
      <c r="J278" s="14"/>
      <c r="K278" s="14"/>
      <c r="L278" s="14"/>
      <c r="M278" s="14"/>
      <c r="N278" s="191" t="s">
        <v>85</v>
      </c>
      <c r="O278" s="14">
        <v>-2.75168503531216</v>
      </c>
      <c r="P278" s="14">
        <f t="shared" si="31"/>
        <v>-8.7916014462430745</v>
      </c>
      <c r="Q278" s="14">
        <v>6.0399164109309149</v>
      </c>
      <c r="R278" s="14">
        <v>62.590835250316303</v>
      </c>
      <c r="S278" s="14"/>
    </row>
    <row r="279" spans="6:19">
      <c r="F279" s="14"/>
      <c r="G279" s="14"/>
      <c r="H279" s="14"/>
      <c r="I279" s="14"/>
      <c r="J279" s="14"/>
      <c r="K279" s="14"/>
      <c r="L279" s="14"/>
      <c r="M279" s="14"/>
      <c r="N279" s="191" t="s">
        <v>37</v>
      </c>
      <c r="O279" s="14">
        <v>0.983385717754372</v>
      </c>
      <c r="P279" s="14">
        <f t="shared" si="31"/>
        <v>-5.8081038258913313</v>
      </c>
      <c r="Q279" s="14">
        <v>6.791489543645703</v>
      </c>
      <c r="R279" s="14">
        <v>80.283482271351303</v>
      </c>
      <c r="S279" s="14"/>
    </row>
    <row r="280" spans="6:19">
      <c r="F280" s="14"/>
      <c r="G280" s="14"/>
      <c r="H280" s="14"/>
      <c r="I280" s="14"/>
      <c r="J280" s="14"/>
      <c r="K280" s="14"/>
      <c r="L280" s="14"/>
      <c r="M280" s="14"/>
      <c r="N280" s="191" t="s">
        <v>409</v>
      </c>
      <c r="O280" s="14">
        <v>-1.59035309528721</v>
      </c>
      <c r="P280" s="14">
        <f t="shared" si="31"/>
        <v>-6.7981056388999139</v>
      </c>
      <c r="Q280" s="14">
        <v>5.2077525436127043</v>
      </c>
      <c r="R280" s="14">
        <v>50.089734902046501</v>
      </c>
      <c r="S280" s="14"/>
    </row>
    <row r="281" spans="6:19">
      <c r="F281" s="14"/>
      <c r="G281" s="14"/>
      <c r="H281" s="14"/>
      <c r="I281" s="14"/>
      <c r="J281" s="14"/>
      <c r="K281" s="14"/>
      <c r="L281" s="14"/>
      <c r="M281" s="14"/>
      <c r="N281" s="191" t="s">
        <v>410</v>
      </c>
      <c r="O281" s="14">
        <v>-8.9563599857064506</v>
      </c>
      <c r="P281" s="14">
        <f t="shared" si="31"/>
        <v>-14.578111239568436</v>
      </c>
      <c r="Q281" s="14">
        <v>5.6217512538619863</v>
      </c>
      <c r="R281" s="14">
        <v>41.696852316111602</v>
      </c>
      <c r="S281" s="14"/>
    </row>
    <row r="282" spans="6:19">
      <c r="F282" s="14"/>
      <c r="G282" s="14"/>
      <c r="H282" s="14"/>
      <c r="I282" s="14"/>
      <c r="J282" s="14"/>
      <c r="K282" s="14"/>
      <c r="L282" s="14"/>
      <c r="M282" s="14"/>
      <c r="N282" s="191" t="s">
        <v>39</v>
      </c>
      <c r="O282" s="14">
        <v>-0.44128331615747401</v>
      </c>
      <c r="P282" s="14">
        <f t="shared" si="31"/>
        <v>-6.0525757481531741</v>
      </c>
      <c r="Q282" s="14">
        <v>5.6112924319957003</v>
      </c>
      <c r="R282" s="14">
        <v>57.479435501834701</v>
      </c>
      <c r="S282" s="14"/>
    </row>
    <row r="283" spans="6:19">
      <c r="F283" s="14"/>
      <c r="G283" s="14"/>
      <c r="H283" s="14"/>
      <c r="I283" s="14"/>
      <c r="J283" s="14"/>
      <c r="K283" s="14"/>
      <c r="L283" s="14"/>
      <c r="M283" s="14"/>
      <c r="N283" s="191" t="s">
        <v>411</v>
      </c>
      <c r="O283" s="14">
        <v>-10.882333024228901</v>
      </c>
      <c r="P283" s="14">
        <f t="shared" si="31"/>
        <v>-15.126989394849589</v>
      </c>
      <c r="Q283" s="14">
        <v>4.2446563706206888</v>
      </c>
      <c r="R283" s="14">
        <v>15.2491783030168</v>
      </c>
      <c r="S283" s="14"/>
    </row>
    <row r="284" spans="6:19">
      <c r="F284" s="14"/>
      <c r="G284" s="14"/>
      <c r="H284" s="14"/>
      <c r="I284" s="14"/>
      <c r="J284" s="14"/>
      <c r="K284" s="14"/>
      <c r="L284" s="14"/>
      <c r="M284" s="14"/>
      <c r="N284" s="191" t="s">
        <v>86</v>
      </c>
      <c r="O284" s="14">
        <v>-8.3998236219894196</v>
      </c>
      <c r="P284" s="14">
        <f t="shared" si="31"/>
        <v>-13.257276233719828</v>
      </c>
      <c r="Q284" s="14">
        <v>4.857452611730408</v>
      </c>
      <c r="R284" s="14">
        <v>34.779139294940599</v>
      </c>
      <c r="S284" s="14"/>
    </row>
    <row r="285" spans="6:19">
      <c r="F285" s="14"/>
      <c r="G285" s="14"/>
      <c r="H285" s="14"/>
      <c r="I285" s="14"/>
      <c r="J285" s="14"/>
      <c r="K285" s="14"/>
      <c r="L285" s="14"/>
      <c r="M285" s="14"/>
      <c r="N285" s="191" t="s">
        <v>87</v>
      </c>
      <c r="O285" s="14">
        <v>-3.5923648769877201</v>
      </c>
      <c r="P285" s="14">
        <f t="shared" si="31"/>
        <v>-9.7755993726201176</v>
      </c>
      <c r="Q285" s="14">
        <v>6.1832344956323979</v>
      </c>
      <c r="R285" s="14">
        <v>57.406329893180001</v>
      </c>
      <c r="S285" s="14"/>
    </row>
    <row r="286" spans="6:19">
      <c r="F286" s="14"/>
      <c r="G286" s="14"/>
      <c r="H286" s="14"/>
      <c r="I286" s="14"/>
      <c r="J286" s="14"/>
      <c r="K286" s="14"/>
      <c r="L286" s="14"/>
      <c r="M286" s="14"/>
      <c r="N286" s="191" t="s">
        <v>412</v>
      </c>
      <c r="O286" s="14">
        <v>0.66258382153676898</v>
      </c>
      <c r="P286" s="14">
        <f t="shared" si="31"/>
        <v>-5.0385526086609174</v>
      </c>
      <c r="Q286" s="14">
        <v>5.7011364301976863</v>
      </c>
      <c r="R286" s="14">
        <v>57.123158279727598</v>
      </c>
      <c r="S286" s="14"/>
    </row>
    <row r="287" spans="6:19">
      <c r="F287" s="14"/>
      <c r="G287" s="14"/>
      <c r="H287" s="14"/>
      <c r="I287" s="14"/>
      <c r="J287" s="14"/>
      <c r="K287" s="14"/>
      <c r="L287" s="14"/>
      <c r="M287" s="14"/>
      <c r="N287" s="191" t="s">
        <v>413</v>
      </c>
      <c r="O287" s="14">
        <v>-5.0481767871049401</v>
      </c>
      <c r="P287" s="14">
        <f t="shared" si="31"/>
        <v>-11.051389480447536</v>
      </c>
      <c r="Q287" s="14">
        <v>6.0032126933425953</v>
      </c>
      <c r="R287" s="14">
        <v>59.049540836903098</v>
      </c>
      <c r="S287" s="14"/>
    </row>
    <row r="288" spans="6:19">
      <c r="F288" s="14"/>
      <c r="G288" s="14"/>
      <c r="H288" s="14"/>
      <c r="I288" s="14"/>
      <c r="J288" s="14"/>
      <c r="K288" s="14"/>
      <c r="L288" s="14"/>
      <c r="M288" s="14"/>
      <c r="N288" s="191" t="s">
        <v>414</v>
      </c>
      <c r="O288" s="14">
        <v>1.48324725478557</v>
      </c>
      <c r="P288" s="14">
        <f t="shared" si="31"/>
        <v>-8.4175943527089991</v>
      </c>
      <c r="Q288" s="14">
        <v>9.9008416074945682</v>
      </c>
      <c r="R288" s="14">
        <v>137.49614488435401</v>
      </c>
      <c r="S288" s="14"/>
    </row>
    <row r="289" spans="6:19">
      <c r="F289" s="14"/>
      <c r="G289" s="14"/>
      <c r="H289" s="14"/>
      <c r="I289" s="14"/>
      <c r="J289" s="14"/>
      <c r="K289" s="14"/>
      <c r="L289" s="14"/>
      <c r="M289" s="14"/>
      <c r="N289" s="191" t="s">
        <v>415</v>
      </c>
      <c r="O289" s="14">
        <v>-4.5300685679869703</v>
      </c>
      <c r="P289" s="14">
        <f t="shared" si="31"/>
        <v>-12.588905414113313</v>
      </c>
      <c r="Q289" s="14">
        <v>8.0588368461263435</v>
      </c>
      <c r="R289" s="14">
        <v>97.121852059800204</v>
      </c>
      <c r="S289" s="14"/>
    </row>
    <row r="290" spans="6:19">
      <c r="F290" s="14"/>
      <c r="G290" s="14"/>
      <c r="H290" s="14"/>
      <c r="I290" s="14"/>
      <c r="J290" s="14"/>
      <c r="K290" s="14"/>
      <c r="L290" s="14"/>
      <c r="M290" s="14"/>
      <c r="N290" s="191" t="s">
        <v>416</v>
      </c>
      <c r="O290" s="14">
        <v>-4.30489735833957</v>
      </c>
      <c r="P290" s="14">
        <f t="shared" si="31"/>
        <v>-14.239439650913804</v>
      </c>
      <c r="Q290" s="14">
        <v>9.9345422925742337</v>
      </c>
      <c r="R290" s="14">
        <v>130.78734612192699</v>
      </c>
      <c r="S290" s="14"/>
    </row>
    <row r="291" spans="6:19">
      <c r="F291" s="14"/>
      <c r="G291" s="14"/>
      <c r="H291" s="14"/>
      <c r="I291" s="14"/>
      <c r="J291" s="14"/>
      <c r="K291" s="14"/>
      <c r="L291" s="14"/>
      <c r="M291" s="14"/>
      <c r="N291" s="191" t="s">
        <v>88</v>
      </c>
      <c r="O291" s="14">
        <v>-9.8022259355624595</v>
      </c>
      <c r="P291" s="14">
        <f t="shared" si="31"/>
        <v>-15.783662720590524</v>
      </c>
      <c r="Q291" s="14">
        <v>5.9814367850280634</v>
      </c>
      <c r="R291" s="14">
        <v>42.670968785499902</v>
      </c>
      <c r="S291" s="14"/>
    </row>
    <row r="292" spans="6:19">
      <c r="F292" s="14"/>
      <c r="G292" s="14"/>
      <c r="H292" s="14"/>
      <c r="I292" s="14"/>
      <c r="J292" s="14"/>
      <c r="K292" s="14"/>
      <c r="L292" s="14"/>
      <c r="M292" s="14"/>
      <c r="N292" s="191" t="s">
        <v>41</v>
      </c>
      <c r="O292" s="14">
        <v>1.9132021548898701</v>
      </c>
      <c r="P292" s="14">
        <f t="shared" si="31"/>
        <v>-3.6691583170601048</v>
      </c>
      <c r="Q292" s="14">
        <v>5.5823604719499746</v>
      </c>
      <c r="R292" s="14">
        <v>60.912861696725898</v>
      </c>
      <c r="S292" s="14"/>
    </row>
    <row r="293" spans="6:19">
      <c r="F293" s="14"/>
      <c r="G293" s="14"/>
      <c r="H293" s="14"/>
      <c r="I293" s="14"/>
      <c r="J293" s="14"/>
      <c r="K293" s="14"/>
      <c r="L293" s="14"/>
      <c r="M293" s="14"/>
      <c r="N293" s="191" t="s">
        <v>188</v>
      </c>
      <c r="O293" s="14">
        <v>-1.5550643505098101</v>
      </c>
      <c r="P293" s="14">
        <f t="shared" si="31"/>
        <v>-7.5536899461462106</v>
      </c>
      <c r="Q293" s="14">
        <v>5.9986255956364003</v>
      </c>
      <c r="R293" s="14">
        <v>59.054716750540898</v>
      </c>
      <c r="S293" s="14"/>
    </row>
    <row r="294" spans="6:19">
      <c r="F294" s="14"/>
      <c r="G294" s="14"/>
      <c r="H294" s="14"/>
      <c r="I294" s="14"/>
      <c r="J294" s="14"/>
      <c r="K294" s="14"/>
      <c r="L294" s="14"/>
      <c r="M294" s="14"/>
      <c r="N294" s="191" t="s">
        <v>43</v>
      </c>
      <c r="O294" s="14">
        <v>-4.7432038743568601</v>
      </c>
      <c r="P294" s="14">
        <f t="shared" si="31"/>
        <v>-11.213706315799623</v>
      </c>
      <c r="Q294" s="14">
        <v>6.4705024414427639</v>
      </c>
      <c r="R294" s="14">
        <v>53.1631062849439</v>
      </c>
      <c r="S294" s="14"/>
    </row>
    <row r="295" spans="6:19">
      <c r="F295" s="14"/>
      <c r="G295" s="14"/>
      <c r="H295" s="14"/>
      <c r="I295" s="14"/>
      <c r="J295" s="14"/>
      <c r="K295" s="14"/>
      <c r="L295" s="14"/>
      <c r="M295" s="14"/>
      <c r="N295" s="191" t="s">
        <v>45</v>
      </c>
      <c r="O295" s="14">
        <v>1.2048938864917</v>
      </c>
      <c r="P295" s="14">
        <f t="shared" si="31"/>
        <v>-3.6143212589845151</v>
      </c>
      <c r="Q295" s="14">
        <v>4.8192151454762149</v>
      </c>
      <c r="R295" s="14">
        <v>45.758483305391898</v>
      </c>
      <c r="S295" s="14"/>
    </row>
    <row r="296" spans="6:19">
      <c r="F296" s="14"/>
      <c r="G296" s="14"/>
      <c r="H296" s="14"/>
      <c r="I296" s="14"/>
      <c r="J296" s="14"/>
      <c r="K296" s="14"/>
      <c r="L296" s="14"/>
      <c r="M296" s="14"/>
      <c r="N296" s="191" t="s">
        <v>89</v>
      </c>
      <c r="O296" s="14">
        <v>-4.2188934610386699</v>
      </c>
      <c r="P296" s="14">
        <f t="shared" si="31"/>
        <v>-11.461378602793838</v>
      </c>
      <c r="Q296" s="14">
        <v>7.2424851417551679</v>
      </c>
      <c r="R296" s="14">
        <v>83.699823285226103</v>
      </c>
      <c r="S296" s="14"/>
    </row>
    <row r="297" spans="6:19">
      <c r="F297" s="14"/>
      <c r="G297" s="14"/>
      <c r="H297" s="14"/>
      <c r="I297" s="14"/>
      <c r="J297" s="14"/>
      <c r="K297" s="14"/>
      <c r="L297" s="14"/>
      <c r="M297" s="14"/>
      <c r="N297" s="191" t="s">
        <v>417</v>
      </c>
      <c r="O297" s="14">
        <v>-5.3910752745811301</v>
      </c>
      <c r="P297" s="14">
        <f t="shared" si="31"/>
        <v>-14.522054955635403</v>
      </c>
      <c r="Q297" s="14">
        <v>9.1309796810542725</v>
      </c>
      <c r="R297" s="14">
        <v>114.397797001966</v>
      </c>
      <c r="S297" s="14"/>
    </row>
    <row r="298" spans="6:19">
      <c r="F298" s="14"/>
      <c r="G298" s="14"/>
      <c r="H298" s="14"/>
      <c r="I298" s="14"/>
      <c r="J298" s="14"/>
      <c r="K298" s="14"/>
      <c r="L298" s="14"/>
      <c r="M298" s="14"/>
      <c r="N298" s="191" t="s">
        <v>418</v>
      </c>
      <c r="O298" s="14">
        <v>-3.86021467481181</v>
      </c>
      <c r="P298" s="14">
        <f t="shared" si="31"/>
        <v>-13.171018220700542</v>
      </c>
      <c r="Q298" s="14">
        <v>9.3108035458887315</v>
      </c>
      <c r="R298" s="14">
        <v>122.346691872325</v>
      </c>
      <c r="S298" s="14"/>
    </row>
    <row r="299" spans="6:19">
      <c r="F299" s="14"/>
      <c r="G299" s="14"/>
      <c r="H299" s="14"/>
      <c r="I299" s="14"/>
      <c r="J299" s="14"/>
      <c r="K299" s="14"/>
      <c r="L299" s="14"/>
      <c r="M299" s="14"/>
      <c r="N299" s="191" t="s">
        <v>419</v>
      </c>
      <c r="O299" s="14">
        <v>-4.00027157639032</v>
      </c>
      <c r="P299" s="14">
        <f t="shared" si="31"/>
        <v>-10.022986656912027</v>
      </c>
      <c r="Q299" s="14">
        <v>6.0227150805217065</v>
      </c>
      <c r="R299" s="14">
        <v>57.894405925869798</v>
      </c>
      <c r="S299" s="14"/>
    </row>
    <row r="300" spans="6:19">
      <c r="F300" s="14"/>
      <c r="G300" s="14"/>
      <c r="H300" s="14"/>
      <c r="I300" s="14"/>
      <c r="J300" s="14"/>
      <c r="K300" s="14"/>
      <c r="L300" s="14"/>
      <c r="M300" s="14"/>
      <c r="N300" s="191" t="s">
        <v>420</v>
      </c>
      <c r="O300" s="14">
        <v>-3.7991922631942199</v>
      </c>
      <c r="P300" s="14">
        <f t="shared" si="31"/>
        <v>-15.000735261125008</v>
      </c>
      <c r="Q300" s="14">
        <v>11.201542997930789</v>
      </c>
      <c r="R300" s="14">
        <v>156.52371437170501</v>
      </c>
      <c r="S300" s="14"/>
    </row>
    <row r="301" spans="6:19">
      <c r="F301" s="14"/>
      <c r="G301" s="14"/>
      <c r="H301" s="14"/>
      <c r="I301" s="14"/>
      <c r="J301" s="14"/>
      <c r="K301" s="14"/>
      <c r="L301" s="14"/>
      <c r="M301" s="14"/>
      <c r="N301" s="191" t="s">
        <v>421</v>
      </c>
      <c r="O301" s="14">
        <v>-3.9385832649715802</v>
      </c>
      <c r="P301" s="14">
        <f t="shared" si="31"/>
        <v>-14.181341911044253</v>
      </c>
      <c r="Q301" s="14">
        <v>10.242758646072673</v>
      </c>
      <c r="R301" s="14">
        <v>139.075211440472</v>
      </c>
      <c r="S301" s="14"/>
    </row>
    <row r="302" spans="6:19">
      <c r="F302" s="14"/>
      <c r="G302" s="14"/>
      <c r="H302" s="14"/>
      <c r="I302" s="14"/>
      <c r="J302" s="14"/>
      <c r="K302" s="14"/>
      <c r="L302" s="14"/>
      <c r="M302" s="14"/>
      <c r="N302" s="191" t="s">
        <v>422</v>
      </c>
      <c r="O302" s="14">
        <v>-2.7320983560696201</v>
      </c>
      <c r="P302" s="14">
        <f t="shared" si="31"/>
        <v>-11.013348064532721</v>
      </c>
      <c r="Q302" s="14">
        <v>8.2812497084631005</v>
      </c>
      <c r="R302" s="14">
        <v>100.946456832839</v>
      </c>
      <c r="S302" s="14"/>
    </row>
    <row r="303" spans="6:19">
      <c r="F303" s="14"/>
      <c r="G303" s="14"/>
      <c r="H303" s="14"/>
      <c r="I303" s="14"/>
      <c r="J303" s="14"/>
      <c r="K303" s="14"/>
      <c r="L303" s="14"/>
      <c r="M303" s="14"/>
      <c r="N303" s="191" t="s">
        <v>423</v>
      </c>
      <c r="O303" s="14">
        <v>-4.1660417822968299</v>
      </c>
      <c r="P303" s="14">
        <f t="shared" si="31"/>
        <v>-12.505262728670173</v>
      </c>
      <c r="Q303" s="14">
        <v>8.3392209463733433</v>
      </c>
      <c r="R303" s="14">
        <v>104.453738878766</v>
      </c>
      <c r="S303" s="14"/>
    </row>
    <row r="304" spans="6:19">
      <c r="F304" s="14"/>
      <c r="G304" s="14"/>
      <c r="H304" s="14"/>
      <c r="I304" s="14"/>
      <c r="J304" s="14"/>
      <c r="K304" s="14"/>
      <c r="L304" s="14"/>
      <c r="M304" s="14"/>
      <c r="N304" s="191" t="s">
        <v>190</v>
      </c>
      <c r="O304" s="14">
        <v>-3.8592181083434798</v>
      </c>
      <c r="P304" s="14">
        <f t="shared" si="31"/>
        <v>-10.13383208017439</v>
      </c>
      <c r="Q304" s="14">
        <v>6.2746139718309095</v>
      </c>
      <c r="R304" s="14">
        <v>57.6549262602312</v>
      </c>
      <c r="S304" s="14"/>
    </row>
    <row r="305" spans="6:19">
      <c r="F305" s="14"/>
      <c r="G305" s="14"/>
      <c r="H305" s="14"/>
      <c r="I305" s="14"/>
      <c r="J305" s="14"/>
      <c r="K305" s="14"/>
      <c r="L305" s="14"/>
      <c r="M305" s="14"/>
      <c r="N305" s="191" t="s">
        <v>47</v>
      </c>
      <c r="O305" s="14">
        <v>-0.94701559696848003</v>
      </c>
      <c r="P305" s="14">
        <f t="shared" si="31"/>
        <v>-9.1689255465587642</v>
      </c>
      <c r="Q305" s="14">
        <v>8.2219099495902839</v>
      </c>
      <c r="R305" s="14">
        <v>103.212828267666</v>
      </c>
      <c r="S305" s="14"/>
    </row>
    <row r="306" spans="6:19">
      <c r="F306" s="14"/>
      <c r="G306" s="14"/>
      <c r="H306" s="14"/>
      <c r="I306" s="14"/>
      <c r="J306" s="14"/>
      <c r="K306" s="14"/>
      <c r="L306" s="14"/>
      <c r="M306" s="14"/>
      <c r="N306" s="191" t="s">
        <v>90</v>
      </c>
      <c r="O306" s="14">
        <v>-3.8250937820331599</v>
      </c>
      <c r="P306" s="14">
        <f t="shared" si="31"/>
        <v>-12.671320334222568</v>
      </c>
      <c r="Q306" s="14">
        <v>8.8462265521894086</v>
      </c>
      <c r="R306" s="14">
        <v>107.581672594121</v>
      </c>
      <c r="S306" s="14"/>
    </row>
    <row r="307" spans="6:19">
      <c r="F307" s="14"/>
      <c r="G307" s="14"/>
      <c r="H307" s="14"/>
      <c r="I307" s="14"/>
      <c r="J307" s="14"/>
      <c r="K307" s="14"/>
      <c r="L307" s="14"/>
      <c r="M307" s="14"/>
      <c r="N307" s="191" t="s">
        <v>424</v>
      </c>
      <c r="O307" s="14">
        <v>-0.80906936431463805</v>
      </c>
      <c r="P307" s="14">
        <f t="shared" si="31"/>
        <v>-7.1388801495144456</v>
      </c>
      <c r="Q307" s="14">
        <v>6.3298107851998076</v>
      </c>
      <c r="R307" s="14">
        <v>66.806719338590099</v>
      </c>
      <c r="S307" s="14"/>
    </row>
    <row r="308" spans="6:19">
      <c r="F308" s="14"/>
      <c r="G308" s="14"/>
      <c r="H308" s="14"/>
      <c r="I308" s="14"/>
      <c r="J308" s="14"/>
      <c r="K308" s="14"/>
      <c r="L308" s="14"/>
      <c r="M308" s="14"/>
      <c r="N308" s="191" t="s">
        <v>91</v>
      </c>
      <c r="O308" s="14">
        <v>-0.25767216417080502</v>
      </c>
      <c r="P308" s="14">
        <f t="shared" si="31"/>
        <v>-4.1473021796830665</v>
      </c>
      <c r="Q308" s="14">
        <v>3.8896300155122616</v>
      </c>
      <c r="R308" s="14">
        <v>25.936278650308601</v>
      </c>
      <c r="S308" s="14"/>
    </row>
    <row r="309" spans="6:19">
      <c r="F309" s="14"/>
      <c r="G309" s="14"/>
      <c r="H309" s="14"/>
      <c r="I309" s="14"/>
      <c r="J309" s="14"/>
      <c r="K309" s="14"/>
      <c r="L309" s="14"/>
      <c r="M309" s="14"/>
      <c r="N309" s="191" t="s">
        <v>425</v>
      </c>
      <c r="O309" s="14">
        <v>-4.2500453447847804</v>
      </c>
      <c r="P309" s="14">
        <f t="shared" si="31"/>
        <v>-7.4386074175504868</v>
      </c>
      <c r="Q309" s="14">
        <v>3.1885620727657065</v>
      </c>
      <c r="R309" s="14">
        <v>5.1589153289595098</v>
      </c>
      <c r="S309" s="14"/>
    </row>
    <row r="310" spans="6:19">
      <c r="F310" s="14"/>
      <c r="G310" s="14"/>
      <c r="H310" s="14"/>
      <c r="I310" s="14"/>
      <c r="J310" s="14"/>
      <c r="K310" s="14"/>
      <c r="L310" s="14"/>
      <c r="M310" s="14"/>
      <c r="N310" s="191" t="s">
        <v>426</v>
      </c>
      <c r="O310" s="14">
        <v>0.224235060710265</v>
      </c>
      <c r="P310" s="14">
        <f t="shared" si="31"/>
        <v>-6.4200322125060634</v>
      </c>
      <c r="Q310" s="14">
        <v>6.6442672732163279</v>
      </c>
      <c r="R310" s="14">
        <v>71.217579485314999</v>
      </c>
      <c r="S310" s="14"/>
    </row>
    <row r="311" spans="6:19">
      <c r="F311" s="14"/>
      <c r="G311" s="14"/>
      <c r="H311" s="14"/>
      <c r="I311" s="14"/>
      <c r="J311" s="14"/>
      <c r="K311" s="14"/>
      <c r="L311" s="14"/>
      <c r="M311" s="14"/>
      <c r="N311" s="191" t="s">
        <v>427</v>
      </c>
      <c r="O311" s="14">
        <v>1.4885416743312501</v>
      </c>
      <c r="P311" s="14">
        <f t="shared" si="31"/>
        <v>-8.2378580068877962</v>
      </c>
      <c r="Q311" s="14">
        <v>9.7263996812190463</v>
      </c>
      <c r="R311" s="14">
        <v>134.244613356863</v>
      </c>
      <c r="S311" s="14"/>
    </row>
    <row r="312" spans="6:19">
      <c r="F312" s="14"/>
      <c r="G312" s="14"/>
      <c r="H312" s="14"/>
      <c r="I312" s="14"/>
      <c r="J312" s="14"/>
      <c r="K312" s="14"/>
      <c r="L312" s="14"/>
      <c r="M312" s="14"/>
      <c r="N312" s="191" t="s">
        <v>428</v>
      </c>
      <c r="O312" s="14">
        <v>0.85910018517764997</v>
      </c>
      <c r="P312" s="14">
        <f t="shared" si="31"/>
        <v>-8.4105008058978825</v>
      </c>
      <c r="Q312" s="14">
        <v>9.2696009910755333</v>
      </c>
      <c r="R312" s="14">
        <v>124.728585308514</v>
      </c>
      <c r="S312" s="14"/>
    </row>
    <row r="313" spans="6:19">
      <c r="F313" s="14"/>
      <c r="G313" s="14"/>
      <c r="H313" s="14"/>
      <c r="I313" s="14"/>
      <c r="J313" s="14"/>
      <c r="K313" s="14"/>
      <c r="L313" s="14"/>
      <c r="M313" s="14"/>
      <c r="N313" s="191" t="s">
        <v>51</v>
      </c>
      <c r="O313" s="14">
        <v>-3.6493356688166001</v>
      </c>
      <c r="P313" s="14">
        <f t="shared" si="31"/>
        <v>-14.243476798260076</v>
      </c>
      <c r="Q313" s="14">
        <v>10.594141129443477</v>
      </c>
      <c r="R313" s="14">
        <v>135.63074582351501</v>
      </c>
      <c r="S313" s="14"/>
    </row>
    <row r="314" spans="6:19">
      <c r="F314" s="14"/>
      <c r="G314" s="14"/>
      <c r="H314" s="14"/>
      <c r="I314" s="14"/>
      <c r="J314" s="14"/>
      <c r="K314" s="14"/>
      <c r="L314" s="14"/>
      <c r="M314" s="14"/>
      <c r="N314" s="191" t="s">
        <v>92</v>
      </c>
      <c r="O314" s="14">
        <v>-3.6352890926373198</v>
      </c>
      <c r="P314" s="14">
        <f t="shared" si="31"/>
        <v>-13.10766598215853</v>
      </c>
      <c r="Q314" s="14">
        <v>9.4723768895212093</v>
      </c>
      <c r="R314" s="14">
        <v>124.62919336237699</v>
      </c>
      <c r="S314" s="14"/>
    </row>
    <row r="315" spans="6:19">
      <c r="F315" s="14"/>
      <c r="G315" s="14"/>
      <c r="H315" s="14"/>
      <c r="I315" s="14"/>
      <c r="J315" s="14"/>
      <c r="K315" s="14"/>
      <c r="L315" s="14"/>
      <c r="M315" s="14"/>
      <c r="N315" s="191" t="s">
        <v>93</v>
      </c>
      <c r="O315" s="14">
        <v>-3.21081251149438</v>
      </c>
      <c r="P315" s="14">
        <f t="shared" si="31"/>
        <v>-12.801600919718325</v>
      </c>
      <c r="Q315" s="14">
        <v>9.5907884082239452</v>
      </c>
      <c r="R315" s="14">
        <v>127.605030716672</v>
      </c>
      <c r="S315" s="14"/>
    </row>
    <row r="316" spans="6:19">
      <c r="F316" s="14"/>
      <c r="G316" s="14"/>
      <c r="H316" s="14"/>
      <c r="I316" s="14"/>
      <c r="J316" s="14"/>
      <c r="K316" s="14"/>
      <c r="L316" s="14"/>
      <c r="M316" s="14"/>
      <c r="N316" s="191" t="s">
        <v>429</v>
      </c>
      <c r="O316" s="14">
        <v>-3.6413279991461001</v>
      </c>
      <c r="P316" s="14">
        <f t="shared" si="31"/>
        <v>-12.741583215266594</v>
      </c>
      <c r="Q316" s="14">
        <v>9.1002552161204946</v>
      </c>
      <c r="R316" s="14">
        <v>115.188031333155</v>
      </c>
      <c r="S316" s="14"/>
    </row>
    <row r="317" spans="6:19">
      <c r="F317" s="14"/>
      <c r="G317" s="14"/>
      <c r="H317" s="14"/>
      <c r="I317" s="14"/>
      <c r="J317" s="14"/>
      <c r="K317" s="14"/>
      <c r="L317" s="14"/>
      <c r="M317" s="14"/>
      <c r="N317" s="191" t="s">
        <v>163</v>
      </c>
      <c r="O317" s="14">
        <v>1.4441289429965001</v>
      </c>
      <c r="P317" s="14">
        <f t="shared" si="31"/>
        <v>-7.34163647902772</v>
      </c>
      <c r="Q317" s="14">
        <v>8.7857654220242196</v>
      </c>
      <c r="R317" s="14">
        <v>117.334537152324</v>
      </c>
      <c r="S317" s="14"/>
    </row>
    <row r="318" spans="6:19">
      <c r="F318" s="14"/>
      <c r="G318" s="14"/>
      <c r="H318" s="14"/>
      <c r="I318" s="14"/>
      <c r="J318" s="14"/>
      <c r="K318" s="14"/>
      <c r="L318" s="14"/>
      <c r="M318" s="14"/>
      <c r="N318" s="191" t="s">
        <v>430</v>
      </c>
      <c r="O318" s="14">
        <v>0.79303335048095303</v>
      </c>
      <c r="P318" s="14">
        <f t="shared" si="31"/>
        <v>-7.5468560028161127</v>
      </c>
      <c r="Q318" s="14">
        <v>8.3398893532970657</v>
      </c>
      <c r="R318" s="14">
        <v>107.99162710772799</v>
      </c>
      <c r="S318" s="14"/>
    </row>
    <row r="319" spans="6:19">
      <c r="F319" s="14"/>
      <c r="G319" s="14"/>
      <c r="H319" s="14"/>
      <c r="I319" s="14"/>
      <c r="J319" s="14"/>
      <c r="K319" s="14"/>
      <c r="L319" s="14"/>
      <c r="M319" s="14"/>
      <c r="N319" s="191" t="s">
        <v>431</v>
      </c>
      <c r="O319" s="14">
        <v>0.80181003122232997</v>
      </c>
      <c r="P319" s="14">
        <f t="shared" si="31"/>
        <v>-7.3302580543350748</v>
      </c>
      <c r="Q319" s="14">
        <v>8.132068085557405</v>
      </c>
      <c r="R319" s="14">
        <v>104.359029013365</v>
      </c>
      <c r="S319" s="14"/>
    </row>
    <row r="320" spans="6:19">
      <c r="F320" s="14"/>
      <c r="G320" s="14"/>
      <c r="H320" s="14"/>
      <c r="I320" s="14"/>
      <c r="J320" s="14"/>
      <c r="K320" s="14"/>
      <c r="L320" s="14"/>
      <c r="M320" s="14"/>
      <c r="N320" s="191" t="s">
        <v>94</v>
      </c>
      <c r="O320" s="14">
        <v>0.53900758045238195</v>
      </c>
      <c r="P320" s="14">
        <f t="shared" si="31"/>
        <v>-6.0565947910142546</v>
      </c>
      <c r="Q320" s="14">
        <v>6.5956023714666365</v>
      </c>
      <c r="R320" s="14">
        <v>71.860660884437806</v>
      </c>
      <c r="S320" s="14"/>
    </row>
    <row r="321" spans="6:19">
      <c r="F321" s="14"/>
      <c r="G321" s="14"/>
      <c r="H321" s="14"/>
      <c r="I321" s="14"/>
      <c r="J321" s="14"/>
      <c r="K321" s="14"/>
      <c r="L321" s="14"/>
      <c r="M321" s="14"/>
      <c r="N321" s="191" t="s">
        <v>53</v>
      </c>
      <c r="O321" s="14">
        <v>-3.6225722593332601</v>
      </c>
      <c r="P321" s="14">
        <f t="shared" si="31"/>
        <v>-13.341093403137359</v>
      </c>
      <c r="Q321" s="14">
        <v>9.7185211438040984</v>
      </c>
      <c r="R321" s="14">
        <v>120.382116005527</v>
      </c>
      <c r="S321" s="14"/>
    </row>
    <row r="322" spans="6:19">
      <c r="F322" s="14"/>
      <c r="G322" s="14"/>
      <c r="H322" s="14"/>
      <c r="I322" s="14"/>
      <c r="J322" s="14"/>
      <c r="K322" s="14"/>
      <c r="L322" s="14"/>
      <c r="M322" s="14"/>
      <c r="N322" s="191" t="s">
        <v>193</v>
      </c>
      <c r="O322" s="14">
        <v>-3.7140394631397902</v>
      </c>
      <c r="P322" s="14">
        <f t="shared" si="31"/>
        <v>-12.260271979527175</v>
      </c>
      <c r="Q322" s="14">
        <v>8.546232516387386</v>
      </c>
      <c r="R322" s="14">
        <v>108.038246051206</v>
      </c>
      <c r="S322" s="14"/>
    </row>
    <row r="323" spans="6:19">
      <c r="F323" s="14"/>
      <c r="G323" s="14"/>
      <c r="H323" s="14"/>
      <c r="I323" s="14"/>
      <c r="J323" s="14"/>
      <c r="K323" s="14"/>
      <c r="L323" s="14"/>
      <c r="M323" s="14"/>
      <c r="N323" s="191" t="s">
        <v>55</v>
      </c>
      <c r="O323" s="14">
        <v>-2.75600479589894</v>
      </c>
      <c r="P323" s="14">
        <f t="shared" ref="P323:P386" si="32">O323-Q323</f>
        <v>-12.355729507055498</v>
      </c>
      <c r="Q323" s="14">
        <v>9.5997247111565578</v>
      </c>
      <c r="R323" s="14">
        <v>118.698214639418</v>
      </c>
      <c r="S323" s="14"/>
    </row>
    <row r="324" spans="6:19">
      <c r="F324" s="14"/>
      <c r="G324" s="14"/>
      <c r="H324" s="14"/>
      <c r="I324" s="14"/>
      <c r="J324" s="14"/>
      <c r="K324" s="14"/>
      <c r="L324" s="14"/>
      <c r="M324" s="14"/>
      <c r="N324" s="191" t="s">
        <v>432</v>
      </c>
      <c r="O324" s="14">
        <v>-3.8293728199536399</v>
      </c>
      <c r="P324" s="14">
        <f t="shared" si="32"/>
        <v>-12.04464523372134</v>
      </c>
      <c r="Q324" s="14">
        <v>8.2152724137676998</v>
      </c>
      <c r="R324" s="14">
        <v>99.391413494754602</v>
      </c>
      <c r="S324" s="14"/>
    </row>
    <row r="325" spans="6:19">
      <c r="F325" s="14"/>
      <c r="G325" s="14"/>
      <c r="H325" s="14"/>
      <c r="I325" s="14"/>
      <c r="J325" s="14"/>
      <c r="K325" s="14"/>
      <c r="L325" s="14"/>
      <c r="M325" s="14"/>
      <c r="N325" s="191" t="s">
        <v>433</v>
      </c>
      <c r="O325" s="14">
        <v>-8.1746743047873505</v>
      </c>
      <c r="P325" s="14">
        <f t="shared" si="32"/>
        <v>-18.781414136836442</v>
      </c>
      <c r="Q325" s="14">
        <v>10.606739832049092</v>
      </c>
      <c r="R325" s="14">
        <v>119.278176375256</v>
      </c>
      <c r="S325" s="14"/>
    </row>
    <row r="326" spans="6:19">
      <c r="F326" s="14"/>
      <c r="G326" s="14"/>
      <c r="H326" s="14"/>
      <c r="I326" s="14"/>
      <c r="J326" s="14"/>
      <c r="K326" s="14"/>
      <c r="L326" s="14"/>
      <c r="M326" s="14"/>
      <c r="N326" s="191" t="s">
        <v>434</v>
      </c>
      <c r="O326" s="14">
        <v>-10.873177367999499</v>
      </c>
      <c r="P326" s="14">
        <f t="shared" si="32"/>
        <v>-16.749580089795067</v>
      </c>
      <c r="Q326" s="14">
        <v>5.8764027217955688</v>
      </c>
      <c r="R326" s="14">
        <v>23.829008976431101</v>
      </c>
      <c r="S326" s="14"/>
    </row>
    <row r="327" spans="6:19">
      <c r="F327" s="14"/>
      <c r="G327" s="14"/>
      <c r="H327" s="14"/>
      <c r="I327" s="14"/>
      <c r="J327" s="14"/>
      <c r="K327" s="14"/>
      <c r="L327" s="14"/>
      <c r="M327" s="14"/>
      <c r="N327" s="191" t="s">
        <v>435</v>
      </c>
      <c r="O327" s="14">
        <v>-3.0874512327677701</v>
      </c>
      <c r="P327" s="14">
        <f t="shared" si="32"/>
        <v>-7.0431879974594818</v>
      </c>
      <c r="Q327" s="14">
        <v>3.9557367646917112</v>
      </c>
      <c r="R327" s="14">
        <v>11.610705327176801</v>
      </c>
      <c r="S327" s="14"/>
    </row>
    <row r="328" spans="6:19">
      <c r="F328" s="14"/>
      <c r="G328" s="14"/>
      <c r="H328" s="14"/>
      <c r="I328" s="14"/>
      <c r="J328" s="14"/>
      <c r="K328" s="14"/>
      <c r="L328" s="14"/>
      <c r="M328" s="14"/>
      <c r="N328" s="191" t="s">
        <v>95</v>
      </c>
      <c r="O328" s="14">
        <v>-7.3364079859455398</v>
      </c>
      <c r="P328" s="14">
        <f t="shared" si="32"/>
        <v>-12.946431817287776</v>
      </c>
      <c r="Q328" s="14">
        <v>5.6100238313422359</v>
      </c>
      <c r="R328" s="14">
        <v>38.905859893441402</v>
      </c>
      <c r="S328" s="14"/>
    </row>
    <row r="329" spans="6:19">
      <c r="F329" s="14"/>
      <c r="G329" s="14"/>
      <c r="H329" s="14"/>
      <c r="I329" s="14"/>
      <c r="J329" s="14"/>
      <c r="K329" s="14"/>
      <c r="L329" s="14"/>
      <c r="M329" s="14"/>
      <c r="N329" s="191" t="s">
        <v>436</v>
      </c>
      <c r="O329" s="14">
        <v>-1.04979714756783</v>
      </c>
      <c r="P329" s="14">
        <f t="shared" si="32"/>
        <v>-9.4502860083052589</v>
      </c>
      <c r="Q329" s="14">
        <v>8.4004888607374291</v>
      </c>
      <c r="R329" s="14">
        <v>106.622722163975</v>
      </c>
      <c r="S329" s="14"/>
    </row>
    <row r="330" spans="6:19">
      <c r="F330" s="14"/>
      <c r="G330" s="14"/>
      <c r="H330" s="14"/>
      <c r="I330" s="14"/>
      <c r="J330" s="14"/>
      <c r="K330" s="14"/>
      <c r="L330" s="14"/>
      <c r="M330" s="14"/>
      <c r="N330" s="191" t="s">
        <v>437</v>
      </c>
      <c r="O330" s="14">
        <v>-0.87509462117863801</v>
      </c>
      <c r="P330" s="14">
        <f t="shared" si="32"/>
        <v>-7.7679665621005158</v>
      </c>
      <c r="Q330" s="14">
        <v>6.8928719409218777</v>
      </c>
      <c r="R330" s="14">
        <v>75.700072740706602</v>
      </c>
      <c r="S330" s="14"/>
    </row>
    <row r="331" spans="6:19">
      <c r="F331" s="14"/>
      <c r="G331" s="14"/>
      <c r="H331" s="14"/>
      <c r="I331" s="14"/>
      <c r="J331" s="14"/>
      <c r="K331" s="14"/>
      <c r="L331" s="14"/>
      <c r="M331" s="14"/>
      <c r="N331" s="191" t="s">
        <v>438</v>
      </c>
      <c r="O331" s="14">
        <v>-0.79040942693336702</v>
      </c>
      <c r="P331" s="14">
        <f t="shared" si="32"/>
        <v>-6.3376130536979529</v>
      </c>
      <c r="Q331" s="14">
        <v>5.5472036267645857</v>
      </c>
      <c r="R331" s="14">
        <v>53.895811348655201</v>
      </c>
      <c r="S331" s="14"/>
    </row>
    <row r="332" spans="6:19">
      <c r="F332" s="14"/>
      <c r="G332" s="14"/>
      <c r="H332" s="14"/>
      <c r="I332" s="14"/>
      <c r="J332" s="14"/>
      <c r="K332" s="14"/>
      <c r="L332" s="14"/>
      <c r="M332" s="14"/>
      <c r="N332" s="191" t="s">
        <v>96</v>
      </c>
      <c r="O332" s="14">
        <v>-0.86154054617303399</v>
      </c>
      <c r="P332" s="14">
        <f t="shared" si="32"/>
        <v>-5.0778740692012256</v>
      </c>
      <c r="Q332" s="14">
        <v>4.216333523028192</v>
      </c>
      <c r="R332" s="14">
        <v>28.222325945056198</v>
      </c>
      <c r="S332" s="14"/>
    </row>
    <row r="333" spans="6:19">
      <c r="F333" s="14"/>
      <c r="G333" s="14"/>
      <c r="H333" s="14"/>
      <c r="I333" s="14"/>
      <c r="J333" s="14"/>
      <c r="K333" s="14"/>
      <c r="L333" s="14"/>
      <c r="M333" s="14"/>
      <c r="N333" s="191" t="s">
        <v>439</v>
      </c>
      <c r="O333" s="14">
        <v>-4.2271718807419596</v>
      </c>
      <c r="P333" s="14">
        <f t="shared" si="32"/>
        <v>-14.003584907755407</v>
      </c>
      <c r="Q333" s="14">
        <v>9.7764130270134473</v>
      </c>
      <c r="R333" s="14">
        <v>130.05873126734801</v>
      </c>
      <c r="S333" s="14"/>
    </row>
    <row r="334" spans="6:19">
      <c r="F334" s="14"/>
      <c r="G334" s="14"/>
      <c r="H334" s="14"/>
      <c r="I334" s="14"/>
      <c r="J334" s="14"/>
      <c r="K334" s="14"/>
      <c r="L334" s="14"/>
      <c r="M334" s="14"/>
      <c r="N334" s="191" t="s">
        <v>440</v>
      </c>
      <c r="O334" s="14">
        <v>-4.3608857846631199</v>
      </c>
      <c r="P334" s="14">
        <f t="shared" si="32"/>
        <v>-13.081855246876497</v>
      </c>
      <c r="Q334" s="14">
        <v>8.7209694622133771</v>
      </c>
      <c r="R334" s="14">
        <v>105.72066600636001</v>
      </c>
      <c r="S334" s="14"/>
    </row>
    <row r="335" spans="6:19">
      <c r="F335" s="14"/>
      <c r="G335" s="14"/>
      <c r="H335" s="14"/>
      <c r="I335" s="14"/>
      <c r="J335" s="14"/>
      <c r="K335" s="14"/>
      <c r="L335" s="14"/>
      <c r="M335" s="14"/>
      <c r="N335" s="191" t="s">
        <v>441</v>
      </c>
      <c r="O335" s="14">
        <v>-3.9032270520694698</v>
      </c>
      <c r="P335" s="14">
        <f t="shared" si="32"/>
        <v>-12.853228940656608</v>
      </c>
      <c r="Q335" s="14">
        <v>8.9500018885871384</v>
      </c>
      <c r="R335" s="14">
        <v>115.129288793309</v>
      </c>
      <c r="S335" s="14"/>
    </row>
    <row r="336" spans="6:19">
      <c r="F336" s="14"/>
      <c r="G336" s="14"/>
      <c r="H336" s="14"/>
      <c r="I336" s="14"/>
      <c r="J336" s="14"/>
      <c r="K336" s="14"/>
      <c r="L336" s="14"/>
      <c r="M336" s="14"/>
      <c r="N336" s="191" t="s">
        <v>442</v>
      </c>
      <c r="O336" s="14">
        <v>-4.0310077329815996</v>
      </c>
      <c r="P336" s="14">
        <f t="shared" si="32"/>
        <v>-11.901657531299326</v>
      </c>
      <c r="Q336" s="14">
        <v>7.8706497983177268</v>
      </c>
      <c r="R336" s="14">
        <v>90.996567730303596</v>
      </c>
      <c r="S336" s="14"/>
    </row>
    <row r="337" spans="6:19">
      <c r="F337" s="14"/>
      <c r="G337" s="14"/>
      <c r="H337" s="14"/>
      <c r="I337" s="14"/>
      <c r="J337" s="14"/>
      <c r="K337" s="14"/>
      <c r="L337" s="14"/>
      <c r="M337" s="14"/>
      <c r="N337" s="191" t="s">
        <v>443</v>
      </c>
      <c r="O337" s="14">
        <v>-3.27657221031851</v>
      </c>
      <c r="P337" s="14">
        <f t="shared" si="32"/>
        <v>-14.266150301839783</v>
      </c>
      <c r="Q337" s="14">
        <v>10.989578091521272</v>
      </c>
      <c r="R337" s="14">
        <v>154.378315324005</v>
      </c>
      <c r="S337" s="14"/>
    </row>
    <row r="338" spans="6:19">
      <c r="F338" s="14"/>
      <c r="G338" s="14"/>
      <c r="H338" s="14"/>
      <c r="I338" s="14"/>
      <c r="J338" s="14"/>
      <c r="K338" s="14"/>
      <c r="L338" s="14"/>
      <c r="M338" s="14"/>
      <c r="N338" s="191" t="s">
        <v>444</v>
      </c>
      <c r="O338" s="14">
        <v>-0.57135950012274395</v>
      </c>
      <c r="P338" s="14">
        <f t="shared" si="32"/>
        <v>-9.9948180515476377</v>
      </c>
      <c r="Q338" s="14">
        <v>9.4234585514248934</v>
      </c>
      <c r="R338" s="14">
        <v>125.130280716475</v>
      </c>
      <c r="S338" s="14"/>
    </row>
    <row r="339" spans="6:19">
      <c r="F339" s="14"/>
      <c r="G339" s="14"/>
      <c r="H339" s="14"/>
      <c r="I339" s="14"/>
      <c r="J339" s="14"/>
      <c r="K339" s="14"/>
      <c r="L339" s="14"/>
      <c r="M339" s="14"/>
      <c r="N339" s="191" t="s">
        <v>445</v>
      </c>
      <c r="O339" s="14">
        <v>-3.7941173866073301</v>
      </c>
      <c r="P339" s="14">
        <f t="shared" si="32"/>
        <v>-10.172750213430316</v>
      </c>
      <c r="Q339" s="14">
        <v>6.3786328268229866</v>
      </c>
      <c r="R339" s="14">
        <v>67.721769641512097</v>
      </c>
      <c r="S339" s="14"/>
    </row>
    <row r="340" spans="6:19">
      <c r="F340" s="14"/>
      <c r="G340" s="14"/>
      <c r="H340" s="14"/>
      <c r="I340" s="14"/>
      <c r="J340" s="14"/>
      <c r="K340" s="14"/>
      <c r="L340" s="14"/>
      <c r="M340" s="14"/>
      <c r="N340" s="191" t="s">
        <v>446</v>
      </c>
      <c r="O340" s="14">
        <v>-2.7639250023402702</v>
      </c>
      <c r="P340" s="14">
        <f t="shared" si="32"/>
        <v>-10.278530313169282</v>
      </c>
      <c r="Q340" s="14">
        <v>7.5146053108290118</v>
      </c>
      <c r="R340" s="14">
        <v>69.370967674426694</v>
      </c>
      <c r="S340" s="14"/>
    </row>
    <row r="341" spans="6:19">
      <c r="F341" s="14"/>
      <c r="G341" s="14"/>
      <c r="H341" s="14"/>
      <c r="I341" s="14"/>
      <c r="J341" s="14"/>
      <c r="K341" s="14"/>
      <c r="L341" s="14"/>
      <c r="M341" s="14"/>
      <c r="N341" s="191" t="s">
        <v>447</v>
      </c>
      <c r="O341" s="14">
        <v>-4.0968806213028799</v>
      </c>
      <c r="P341" s="14">
        <f t="shared" si="32"/>
        <v>-12.009468249081028</v>
      </c>
      <c r="Q341" s="14">
        <v>7.9125876277781479</v>
      </c>
      <c r="R341" s="14">
        <v>96.525009485195298</v>
      </c>
      <c r="S341" s="14"/>
    </row>
    <row r="342" spans="6:19">
      <c r="F342" s="14"/>
      <c r="G342" s="14"/>
      <c r="H342" s="14"/>
      <c r="I342" s="14"/>
      <c r="J342" s="14"/>
      <c r="K342" s="14"/>
      <c r="L342" s="14"/>
      <c r="M342" s="14"/>
      <c r="N342" s="191" t="s">
        <v>448</v>
      </c>
      <c r="O342" s="14">
        <v>-3.6968595180697701</v>
      </c>
      <c r="P342" s="14">
        <f t="shared" si="32"/>
        <v>-10.481826341582014</v>
      </c>
      <c r="Q342" s="14">
        <v>6.7849668235122431</v>
      </c>
      <c r="R342" s="14">
        <v>72.882003300962296</v>
      </c>
      <c r="S342" s="14"/>
    </row>
    <row r="343" spans="6:19">
      <c r="F343" s="14"/>
      <c r="G343" s="14"/>
      <c r="H343" s="14"/>
      <c r="I343" s="14"/>
      <c r="J343" s="14"/>
      <c r="K343" s="14"/>
      <c r="L343" s="14"/>
      <c r="M343" s="14"/>
      <c r="N343" s="191" t="s">
        <v>183</v>
      </c>
      <c r="O343" s="14">
        <v>-0.88343438882784697</v>
      </c>
      <c r="P343" s="14">
        <f t="shared" si="32"/>
        <v>-9.7893463632206679</v>
      </c>
      <c r="Q343" s="14">
        <v>8.9059119743928203</v>
      </c>
      <c r="R343" s="14">
        <v>115.68098308278201</v>
      </c>
      <c r="S343" s="14"/>
    </row>
    <row r="344" spans="6:19">
      <c r="F344" s="14"/>
      <c r="G344" s="14"/>
      <c r="H344" s="14"/>
      <c r="I344" s="14"/>
      <c r="J344" s="14"/>
      <c r="K344" s="14"/>
      <c r="L344" s="14"/>
      <c r="M344" s="14"/>
      <c r="N344" s="191" t="s">
        <v>449</v>
      </c>
      <c r="O344" s="14">
        <v>-2.9710208395453201</v>
      </c>
      <c r="P344" s="14">
        <f t="shared" si="32"/>
        <v>-10.31542794444719</v>
      </c>
      <c r="Q344" s="14">
        <v>7.3444071049018698</v>
      </c>
      <c r="R344" s="14">
        <v>76.014675572534699</v>
      </c>
      <c r="S344" s="14"/>
    </row>
    <row r="345" spans="6:19">
      <c r="F345" s="14"/>
      <c r="G345" s="14"/>
      <c r="H345" s="14"/>
      <c r="I345" s="14"/>
      <c r="J345" s="14"/>
      <c r="K345" s="14"/>
      <c r="L345" s="14"/>
      <c r="M345" s="14"/>
      <c r="N345" s="191" t="s">
        <v>198</v>
      </c>
      <c r="O345" s="14">
        <v>-5.7184578126773697</v>
      </c>
      <c r="P345" s="14">
        <f t="shared" si="32"/>
        <v>-14.07233875076164</v>
      </c>
      <c r="Q345" s="14">
        <v>8.35388093808427</v>
      </c>
      <c r="R345" s="14">
        <v>84.468717750372804</v>
      </c>
      <c r="S345" s="14"/>
    </row>
    <row r="346" spans="6:19">
      <c r="F346" s="14"/>
      <c r="G346" s="14"/>
      <c r="H346" s="14"/>
      <c r="I346" s="14"/>
      <c r="J346" s="14"/>
      <c r="K346" s="14"/>
      <c r="L346" s="14"/>
      <c r="M346" s="14"/>
      <c r="N346" s="191" t="s">
        <v>97</v>
      </c>
      <c r="O346" s="14">
        <v>-0.860976099713743</v>
      </c>
      <c r="P346" s="14">
        <f t="shared" si="32"/>
        <v>-9.2031464732523069</v>
      </c>
      <c r="Q346" s="14">
        <v>8.3421703735385648</v>
      </c>
      <c r="R346" s="14">
        <v>105.88638163698199</v>
      </c>
      <c r="S346" s="14"/>
    </row>
    <row r="347" spans="6:19">
      <c r="F347" s="14"/>
      <c r="G347" s="14"/>
      <c r="H347" s="14"/>
      <c r="I347" s="14"/>
      <c r="J347" s="14"/>
      <c r="K347" s="14"/>
      <c r="L347" s="14"/>
      <c r="M347" s="14"/>
      <c r="N347" s="191" t="s">
        <v>56</v>
      </c>
      <c r="O347" s="14">
        <v>1.85804711828618</v>
      </c>
      <c r="P347" s="14">
        <f t="shared" si="32"/>
        <v>-2.5753819422146345</v>
      </c>
      <c r="Q347" s="14">
        <v>4.4334290605008144</v>
      </c>
      <c r="R347" s="14">
        <v>40.237877123438601</v>
      </c>
      <c r="S347" s="14"/>
    </row>
    <row r="348" spans="6:19">
      <c r="F348" s="14"/>
      <c r="G348" s="14"/>
      <c r="H348" s="14"/>
      <c r="I348" s="14"/>
      <c r="J348" s="14"/>
      <c r="K348" s="14"/>
      <c r="L348" s="14"/>
      <c r="M348" s="14"/>
      <c r="N348" s="191" t="s">
        <v>450</v>
      </c>
      <c r="O348" s="14">
        <v>-7.2690409060935099</v>
      </c>
      <c r="P348" s="14">
        <f t="shared" si="32"/>
        <v>-11.75985075750323</v>
      </c>
      <c r="Q348" s="14">
        <v>4.4908098514097192</v>
      </c>
      <c r="R348" s="14">
        <v>18.691273312295799</v>
      </c>
      <c r="S348" s="14"/>
    </row>
    <row r="349" spans="6:19">
      <c r="F349" s="14"/>
      <c r="G349" s="14"/>
      <c r="H349" s="14"/>
      <c r="I349" s="14"/>
      <c r="J349" s="14"/>
      <c r="K349" s="14"/>
      <c r="L349" s="14"/>
      <c r="M349" s="14"/>
      <c r="N349" s="191" t="s">
        <v>136</v>
      </c>
      <c r="O349" s="14">
        <v>-1.49015576341191</v>
      </c>
      <c r="P349" s="14">
        <f t="shared" si="32"/>
        <v>-6.2861671763992026</v>
      </c>
      <c r="Q349" s="14">
        <v>4.7960114129872924</v>
      </c>
      <c r="R349" s="14">
        <v>36.727992463272898</v>
      </c>
      <c r="S349" s="14"/>
    </row>
    <row r="350" spans="6:19">
      <c r="F350" s="14"/>
      <c r="G350" s="14"/>
      <c r="H350" s="14"/>
      <c r="I350" s="14"/>
      <c r="J350" s="14"/>
      <c r="K350" s="14"/>
      <c r="L350" s="14"/>
      <c r="M350" s="14"/>
      <c r="N350" s="191" t="s">
        <v>58</v>
      </c>
      <c r="O350" s="14">
        <v>-5.0838709910635798</v>
      </c>
      <c r="P350" s="14">
        <f t="shared" si="32"/>
        <v>-10.487885098486878</v>
      </c>
      <c r="Q350" s="14">
        <v>5.4040141074232979</v>
      </c>
      <c r="R350" s="14">
        <v>33.822349732288103</v>
      </c>
      <c r="S350" s="14"/>
    </row>
    <row r="351" spans="6:19">
      <c r="F351" s="14"/>
      <c r="G351" s="14"/>
      <c r="H351" s="14"/>
      <c r="I351" s="14"/>
      <c r="J351" s="14"/>
      <c r="K351" s="14"/>
      <c r="L351" s="14"/>
      <c r="M351" s="14"/>
      <c r="N351" s="191" t="s">
        <v>451</v>
      </c>
      <c r="O351" s="14">
        <v>-1.1779376930735701</v>
      </c>
      <c r="P351" s="14">
        <f t="shared" si="32"/>
        <v>-8.2034068109863103</v>
      </c>
      <c r="Q351" s="14">
        <v>7.0254691179127402</v>
      </c>
      <c r="R351" s="14">
        <v>75.615836494813095</v>
      </c>
      <c r="S351" s="14"/>
    </row>
    <row r="352" spans="6:19">
      <c r="F352" s="14"/>
      <c r="G352" s="14"/>
      <c r="H352" s="14"/>
      <c r="I352" s="14"/>
      <c r="J352" s="14"/>
      <c r="K352" s="14"/>
      <c r="L352" s="14"/>
      <c r="M352" s="14"/>
      <c r="N352" s="191" t="s">
        <v>98</v>
      </c>
      <c r="O352" s="14">
        <v>-5.0409181662064997</v>
      </c>
      <c r="P352" s="14">
        <f t="shared" si="32"/>
        <v>-10.815343546915821</v>
      </c>
      <c r="Q352" s="14">
        <v>5.7744253807093218</v>
      </c>
      <c r="R352" s="14">
        <v>55.041853274045401</v>
      </c>
      <c r="S352" s="14"/>
    </row>
    <row r="353" spans="6:19">
      <c r="F353" s="14"/>
      <c r="G353" s="14"/>
      <c r="H353" s="14"/>
      <c r="I353" s="14"/>
      <c r="J353" s="14"/>
      <c r="K353" s="14"/>
      <c r="L353" s="14"/>
      <c r="M353" s="14"/>
      <c r="N353" s="191" t="s">
        <v>452</v>
      </c>
      <c r="O353" s="14">
        <v>-5.7999226495328804</v>
      </c>
      <c r="P353" s="14">
        <f t="shared" si="32"/>
        <v>-13.631348540207876</v>
      </c>
      <c r="Q353" s="14">
        <v>7.8314258906749954</v>
      </c>
      <c r="R353" s="14">
        <v>89.487296513757499</v>
      </c>
      <c r="S353" s="14"/>
    </row>
    <row r="354" spans="6:19">
      <c r="F354" s="14"/>
      <c r="G354" s="14"/>
      <c r="H354" s="14"/>
      <c r="I354" s="14"/>
      <c r="J354" s="14"/>
      <c r="K354" s="14"/>
      <c r="L354" s="14"/>
      <c r="M354" s="14"/>
      <c r="N354" s="191" t="s">
        <v>453</v>
      </c>
      <c r="O354" s="14">
        <v>-4.1841954272333401</v>
      </c>
      <c r="P354" s="14">
        <f t="shared" si="32"/>
        <v>-12.124581806634888</v>
      </c>
      <c r="Q354" s="14">
        <v>7.9403863794015477</v>
      </c>
      <c r="R354" s="14">
        <v>96.335272999992299</v>
      </c>
      <c r="S354" s="14"/>
    </row>
    <row r="355" spans="6:19">
      <c r="F355" s="14"/>
      <c r="G355" s="14"/>
      <c r="H355" s="14"/>
      <c r="I355" s="14"/>
      <c r="J355" s="14"/>
      <c r="K355" s="14"/>
      <c r="L355" s="14"/>
      <c r="M355" s="14"/>
      <c r="N355" s="191" t="s">
        <v>454</v>
      </c>
      <c r="O355" s="14">
        <v>-4.7841093605521596</v>
      </c>
      <c r="P355" s="14">
        <f t="shared" si="32"/>
        <v>-10.361494786261083</v>
      </c>
      <c r="Q355" s="14">
        <v>5.5773854257089228</v>
      </c>
      <c r="R355" s="14">
        <v>46.079843532038304</v>
      </c>
      <c r="S355" s="14"/>
    </row>
    <row r="356" spans="6:19">
      <c r="F356" s="14"/>
      <c r="G356" s="14"/>
      <c r="H356" s="14"/>
      <c r="I356" s="14"/>
      <c r="J356" s="14"/>
      <c r="K356" s="14"/>
      <c r="L356" s="14"/>
      <c r="M356" s="14"/>
      <c r="N356" s="191" t="s">
        <v>455</v>
      </c>
      <c r="O356" s="14">
        <v>-7.2356265329651102</v>
      </c>
      <c r="P356" s="14">
        <f t="shared" si="32"/>
        <v>-12.361154970761218</v>
      </c>
      <c r="Q356" s="14">
        <v>5.1255284377961079</v>
      </c>
      <c r="R356" s="14">
        <v>31.265032283089401</v>
      </c>
      <c r="S356" s="14"/>
    </row>
    <row r="357" spans="6:19">
      <c r="F357" s="14"/>
      <c r="G357" s="14"/>
      <c r="H357" s="14"/>
      <c r="I357" s="14"/>
      <c r="J357" s="14"/>
      <c r="K357" s="14"/>
      <c r="L357" s="14"/>
      <c r="M357" s="14"/>
      <c r="N357" s="191" t="s">
        <v>456</v>
      </c>
      <c r="O357" s="14">
        <v>-3.5813620699970801</v>
      </c>
      <c r="P357" s="14">
        <f t="shared" si="32"/>
        <v>-12.878564116737396</v>
      </c>
      <c r="Q357" s="14">
        <v>9.2972020467403151</v>
      </c>
      <c r="R357" s="14">
        <v>121.690549149452</v>
      </c>
      <c r="S357" s="14"/>
    </row>
    <row r="358" spans="6:19">
      <c r="F358" s="14"/>
      <c r="G358" s="14"/>
      <c r="H358" s="14"/>
      <c r="I358" s="14"/>
      <c r="J358" s="14"/>
      <c r="K358" s="14"/>
      <c r="L358" s="14"/>
      <c r="M358" s="14"/>
      <c r="N358" s="191" t="s">
        <v>457</v>
      </c>
      <c r="O358" s="14">
        <v>-3.5334787334161701</v>
      </c>
      <c r="P358" s="14">
        <f t="shared" si="32"/>
        <v>-12.64586573517526</v>
      </c>
      <c r="Q358" s="14">
        <v>9.1123870017590907</v>
      </c>
      <c r="R358" s="14">
        <v>119.180066312577</v>
      </c>
      <c r="S358" s="14"/>
    </row>
    <row r="359" spans="6:19">
      <c r="F359" s="14"/>
      <c r="G359" s="14"/>
      <c r="H359" s="14"/>
      <c r="I359" s="14"/>
      <c r="J359" s="14"/>
      <c r="K359" s="14"/>
      <c r="L359" s="14"/>
      <c r="M359" s="14"/>
      <c r="N359" s="191" t="s">
        <v>458</v>
      </c>
      <c r="O359" s="14">
        <v>-4.7086540837019797</v>
      </c>
      <c r="P359" s="14">
        <f t="shared" si="32"/>
        <v>-12.093188721792629</v>
      </c>
      <c r="Q359" s="14">
        <v>7.3845346380906483</v>
      </c>
      <c r="R359" s="14">
        <v>85.737576456763506</v>
      </c>
      <c r="S359" s="14"/>
    </row>
    <row r="360" spans="6:19">
      <c r="F360" s="14"/>
      <c r="G360" s="14"/>
      <c r="H360" s="14"/>
      <c r="I360" s="14"/>
      <c r="J360" s="14"/>
      <c r="K360" s="14"/>
      <c r="L360" s="14"/>
      <c r="M360" s="14"/>
      <c r="N360" s="191" t="s">
        <v>459</v>
      </c>
      <c r="O360" s="14">
        <v>-3.5144533732200798</v>
      </c>
      <c r="P360" s="14">
        <f t="shared" si="32"/>
        <v>-10.694736844652965</v>
      </c>
      <c r="Q360" s="14">
        <v>7.1802834714328849</v>
      </c>
      <c r="R360" s="14">
        <v>83.925206550983503</v>
      </c>
      <c r="S360" s="14"/>
    </row>
    <row r="361" spans="6:19">
      <c r="F361" s="14"/>
      <c r="G361" s="14"/>
      <c r="H361" s="14"/>
      <c r="I361" s="14"/>
      <c r="J361" s="14"/>
      <c r="K361" s="14"/>
      <c r="L361" s="14"/>
      <c r="M361" s="14"/>
      <c r="N361" s="191" t="s">
        <v>460</v>
      </c>
      <c r="O361" s="14">
        <v>-1.25335368565203</v>
      </c>
      <c r="P361" s="14">
        <f t="shared" si="32"/>
        <v>-7.6670084887930203</v>
      </c>
      <c r="Q361" s="14">
        <v>6.4136548031409903</v>
      </c>
      <c r="R361" s="14">
        <v>72.240466317313107</v>
      </c>
      <c r="S361" s="14"/>
    </row>
    <row r="362" spans="6:19">
      <c r="F362" s="14"/>
      <c r="G362" s="14"/>
      <c r="H362" s="14"/>
      <c r="I362" s="14"/>
      <c r="J362" s="14"/>
      <c r="K362" s="14"/>
      <c r="L362" s="14"/>
      <c r="M362" s="14"/>
      <c r="N362" s="191" t="s">
        <v>137</v>
      </c>
      <c r="O362" s="14">
        <v>-0.53814025525947795</v>
      </c>
      <c r="P362" s="14">
        <f t="shared" si="32"/>
        <v>-7.2669642380207335</v>
      </c>
      <c r="Q362" s="14">
        <v>6.7288239827612557</v>
      </c>
      <c r="R362" s="14">
        <v>77.822046994747396</v>
      </c>
      <c r="S362" s="14"/>
    </row>
    <row r="363" spans="6:19">
      <c r="F363" s="14"/>
      <c r="G363" s="14"/>
      <c r="H363" s="14"/>
      <c r="I363" s="14"/>
      <c r="J363" s="14"/>
      <c r="K363" s="14"/>
      <c r="L363" s="14"/>
      <c r="M363" s="14"/>
      <c r="N363" s="191" t="s">
        <v>461</v>
      </c>
      <c r="O363" s="14">
        <v>-4.1686793478800599</v>
      </c>
      <c r="P363" s="14">
        <f t="shared" si="32"/>
        <v>-8.8397601054328518</v>
      </c>
      <c r="Q363" s="14">
        <v>4.6710807575527911</v>
      </c>
      <c r="R363" s="14">
        <v>31.8304655129864</v>
      </c>
      <c r="S363" s="14"/>
    </row>
    <row r="364" spans="6:19">
      <c r="F364" s="14"/>
      <c r="G364" s="14"/>
      <c r="H364" s="14"/>
      <c r="I364" s="14"/>
      <c r="J364" s="14"/>
      <c r="K364" s="14"/>
      <c r="L364" s="14"/>
      <c r="M364" s="14"/>
      <c r="N364" s="191" t="s">
        <v>462</v>
      </c>
      <c r="O364" s="14">
        <v>-4.1582520966976002</v>
      </c>
      <c r="P364" s="14">
        <f t="shared" si="32"/>
        <v>-13.978003132608212</v>
      </c>
      <c r="Q364" s="14">
        <v>9.8197510359106115</v>
      </c>
      <c r="R364" s="14">
        <v>130.20045455767999</v>
      </c>
      <c r="S364" s="14"/>
    </row>
    <row r="365" spans="6:19">
      <c r="F365" s="14"/>
      <c r="G365" s="14"/>
      <c r="H365" s="14"/>
      <c r="I365" s="14"/>
      <c r="J365" s="14"/>
      <c r="K365" s="14"/>
      <c r="L365" s="14"/>
      <c r="M365" s="14"/>
      <c r="N365" s="191" t="s">
        <v>463</v>
      </c>
      <c r="O365" s="14">
        <v>-1.0761511155719301</v>
      </c>
      <c r="P365" s="14">
        <f t="shared" si="32"/>
        <v>-8.224444853956431</v>
      </c>
      <c r="Q365" s="14">
        <v>7.1482937383845</v>
      </c>
      <c r="R365" s="14">
        <v>85.991395865739605</v>
      </c>
      <c r="S365" s="14"/>
    </row>
    <row r="366" spans="6:19">
      <c r="F366" s="14"/>
      <c r="G366" s="14"/>
      <c r="H366" s="14"/>
      <c r="I366" s="14"/>
      <c r="J366" s="14"/>
      <c r="K366" s="14"/>
      <c r="L366" s="14"/>
      <c r="M366" s="14"/>
      <c r="N366" s="191" t="s">
        <v>464</v>
      </c>
      <c r="O366" s="14">
        <v>-9.1314014030851993</v>
      </c>
      <c r="P366" s="14">
        <f t="shared" si="32"/>
        <v>-14.475606093839229</v>
      </c>
      <c r="Q366" s="14">
        <v>5.3442046907540295</v>
      </c>
      <c r="R366" s="14">
        <v>37.678175163902097</v>
      </c>
      <c r="S366" s="14"/>
    </row>
    <row r="367" spans="6:19">
      <c r="F367" s="14"/>
      <c r="G367" s="14"/>
      <c r="H367" s="14"/>
      <c r="I367" s="14"/>
      <c r="J367" s="14"/>
      <c r="K367" s="14"/>
      <c r="L367" s="14"/>
      <c r="M367" s="14"/>
      <c r="N367" s="191" t="s">
        <v>465</v>
      </c>
      <c r="O367" s="14">
        <v>-3.9089886012199502</v>
      </c>
      <c r="P367" s="14">
        <f t="shared" si="32"/>
        <v>-15.559442797781312</v>
      </c>
      <c r="Q367" s="14">
        <v>11.650454196561363</v>
      </c>
      <c r="R367" s="14">
        <v>163.05178160058</v>
      </c>
      <c r="S367" s="14"/>
    </row>
    <row r="368" spans="6:19">
      <c r="F368" s="14"/>
      <c r="G368" s="14"/>
      <c r="H368" s="14"/>
      <c r="I368" s="14"/>
      <c r="J368" s="14"/>
      <c r="K368" s="14"/>
      <c r="L368" s="14"/>
      <c r="M368" s="14"/>
      <c r="N368" s="191" t="s">
        <v>466</v>
      </c>
      <c r="O368" s="14">
        <v>-7.3537272349567804</v>
      </c>
      <c r="P368" s="14">
        <f t="shared" si="32"/>
        <v>-15.776617072349605</v>
      </c>
      <c r="Q368" s="14">
        <v>8.4228898373928249</v>
      </c>
      <c r="R368" s="14">
        <v>96.066559078483394</v>
      </c>
      <c r="S368" s="14"/>
    </row>
    <row r="369" spans="6:19">
      <c r="F369" s="14"/>
      <c r="G369" s="14"/>
      <c r="H369" s="14"/>
      <c r="I369" s="14"/>
      <c r="J369" s="14"/>
      <c r="K369" s="14"/>
      <c r="L369" s="14"/>
      <c r="M369" s="14"/>
      <c r="N369" s="191" t="s">
        <v>467</v>
      </c>
      <c r="O369" s="14">
        <v>-5.7966676587287003</v>
      </c>
      <c r="P369" s="14">
        <f t="shared" si="32"/>
        <v>-13.912440010622085</v>
      </c>
      <c r="Q369" s="14">
        <v>8.1157723518933835</v>
      </c>
      <c r="R369" s="14">
        <v>88.625672830238898</v>
      </c>
      <c r="S369" s="14"/>
    </row>
    <row r="370" spans="6:19">
      <c r="F370" s="14"/>
      <c r="G370" s="14"/>
      <c r="H370" s="14"/>
      <c r="I370" s="14"/>
      <c r="J370" s="14"/>
      <c r="K370" s="14"/>
      <c r="L370" s="14"/>
      <c r="M370" s="14"/>
      <c r="N370" s="191" t="s">
        <v>468</v>
      </c>
      <c r="O370" s="14">
        <v>-4.2734830864023197</v>
      </c>
      <c r="P370" s="14">
        <f t="shared" si="32"/>
        <v>-13.125942068663317</v>
      </c>
      <c r="Q370" s="14">
        <v>8.8524589822609965</v>
      </c>
      <c r="R370" s="14">
        <v>112.536067006959</v>
      </c>
      <c r="S370" s="14"/>
    </row>
    <row r="371" spans="6:19">
      <c r="F371" s="14"/>
      <c r="G371" s="14"/>
      <c r="H371" s="14"/>
      <c r="I371" s="14"/>
      <c r="J371" s="14"/>
      <c r="K371" s="14"/>
      <c r="L371" s="14"/>
      <c r="M371" s="14"/>
      <c r="N371" s="191" t="s">
        <v>469</v>
      </c>
      <c r="O371" s="14">
        <v>-4.5394111445716501</v>
      </c>
      <c r="P371" s="14">
        <f t="shared" si="32"/>
        <v>-11.501624379295604</v>
      </c>
      <c r="Q371" s="14">
        <v>6.9622132347239543</v>
      </c>
      <c r="R371" s="14">
        <v>78.2102843515502</v>
      </c>
      <c r="S371" s="14"/>
    </row>
    <row r="372" spans="6:19">
      <c r="F372" s="14"/>
      <c r="G372" s="14"/>
      <c r="H372" s="14"/>
      <c r="I372" s="14"/>
      <c r="J372" s="14"/>
      <c r="K372" s="14"/>
      <c r="L372" s="14"/>
      <c r="M372" s="14"/>
      <c r="N372" s="191" t="s">
        <v>470</v>
      </c>
      <c r="O372" s="14">
        <v>-1.2337473442400799</v>
      </c>
      <c r="P372" s="14">
        <f t="shared" si="32"/>
        <v>-8.6595181030867732</v>
      </c>
      <c r="Q372" s="14">
        <v>7.4257707588466939</v>
      </c>
      <c r="R372" s="14">
        <v>90.794713970841698</v>
      </c>
      <c r="S372" s="14"/>
    </row>
    <row r="373" spans="6:19">
      <c r="F373" s="14"/>
      <c r="G373" s="14"/>
      <c r="H373" s="14"/>
      <c r="I373" s="14"/>
      <c r="J373" s="14"/>
      <c r="K373" s="14"/>
      <c r="L373" s="14"/>
      <c r="M373" s="14"/>
      <c r="N373" s="191" t="s">
        <v>471</v>
      </c>
      <c r="O373" s="14">
        <v>-0.87490173431782203</v>
      </c>
      <c r="P373" s="14">
        <f t="shared" si="32"/>
        <v>-8.6503601100876217</v>
      </c>
      <c r="Q373" s="14">
        <v>7.7754583757697997</v>
      </c>
      <c r="R373" s="14">
        <v>97.596872535160401</v>
      </c>
      <c r="S373" s="14"/>
    </row>
    <row r="374" spans="6:19">
      <c r="F374" s="14"/>
      <c r="G374" s="14"/>
      <c r="H374" s="14"/>
      <c r="I374" s="14"/>
      <c r="J374" s="14"/>
      <c r="K374" s="14"/>
      <c r="L374" s="14"/>
      <c r="M374" s="14"/>
      <c r="N374" s="191" t="s">
        <v>472</v>
      </c>
      <c r="O374" s="14">
        <v>-0.87602407683712402</v>
      </c>
      <c r="P374" s="14">
        <f t="shared" si="32"/>
        <v>-8.651449062637786</v>
      </c>
      <c r="Q374" s="14">
        <v>7.7754249858006625</v>
      </c>
      <c r="R374" s="14">
        <v>97.595707198976996</v>
      </c>
      <c r="S374" s="14"/>
    </row>
    <row r="375" spans="6:19">
      <c r="F375" s="14"/>
      <c r="G375" s="14"/>
      <c r="H375" s="14"/>
      <c r="I375" s="14"/>
      <c r="J375" s="14"/>
      <c r="K375" s="14"/>
      <c r="L375" s="14"/>
      <c r="M375" s="14"/>
      <c r="N375" s="191" t="s">
        <v>473</v>
      </c>
      <c r="O375" s="14">
        <v>-2.8007078644757901</v>
      </c>
      <c r="P375" s="14">
        <f t="shared" si="32"/>
        <v>-8.7528988139365929</v>
      </c>
      <c r="Q375" s="14">
        <v>5.9521909494608023</v>
      </c>
      <c r="R375" s="14">
        <v>53.650158247562402</v>
      </c>
      <c r="S375" s="14"/>
    </row>
    <row r="376" spans="6:19">
      <c r="F376" s="14"/>
      <c r="G376" s="14"/>
      <c r="H376" s="14"/>
      <c r="I376" s="14"/>
      <c r="J376" s="14"/>
      <c r="K376" s="14"/>
      <c r="L376" s="14"/>
      <c r="M376" s="14"/>
      <c r="N376" s="191" t="s">
        <v>474</v>
      </c>
      <c r="O376" s="14">
        <v>-3.68808884546451</v>
      </c>
      <c r="P376" s="14">
        <f t="shared" si="32"/>
        <v>-12.287624448175917</v>
      </c>
      <c r="Q376" s="14">
        <v>8.5995356027114074</v>
      </c>
      <c r="R376" s="14">
        <v>109.744665000173</v>
      </c>
      <c r="S376" s="14"/>
    </row>
    <row r="377" spans="6:19">
      <c r="F377" s="14"/>
      <c r="G377" s="14"/>
      <c r="H377" s="14"/>
      <c r="I377" s="14"/>
      <c r="J377" s="14"/>
      <c r="K377" s="14"/>
      <c r="L377" s="14"/>
      <c r="M377" s="14"/>
      <c r="N377" s="191" t="s">
        <v>99</v>
      </c>
      <c r="O377" s="14">
        <v>-4.4977107312532301</v>
      </c>
      <c r="P377" s="14">
        <f t="shared" si="32"/>
        <v>-9.7591867024737233</v>
      </c>
      <c r="Q377" s="14">
        <v>5.2614759712204933</v>
      </c>
      <c r="R377" s="14">
        <v>36.602824318284704</v>
      </c>
      <c r="S377" s="14"/>
    </row>
    <row r="378" spans="6:19">
      <c r="F378" s="14"/>
      <c r="G378" s="14"/>
      <c r="H378" s="14"/>
      <c r="I378" s="14"/>
      <c r="J378" s="14"/>
      <c r="K378" s="14"/>
      <c r="L378" s="14"/>
      <c r="M378" s="14"/>
      <c r="N378" s="191" t="s">
        <v>175</v>
      </c>
      <c r="O378" s="14">
        <v>2.0712284596563699</v>
      </c>
      <c r="P378" s="14">
        <f t="shared" si="32"/>
        <v>-6.8430936076914204</v>
      </c>
      <c r="Q378" s="14">
        <v>8.9143220673477899</v>
      </c>
      <c r="R378" s="14">
        <v>120.862138849838</v>
      </c>
      <c r="S378" s="14"/>
    </row>
    <row r="379" spans="6:19">
      <c r="F379" s="14"/>
      <c r="G379" s="14"/>
      <c r="H379" s="14"/>
      <c r="I379" s="14"/>
      <c r="J379" s="14"/>
      <c r="K379" s="14"/>
      <c r="L379" s="14"/>
      <c r="M379" s="14"/>
      <c r="N379" s="191" t="s">
        <v>475</v>
      </c>
      <c r="O379" s="14">
        <v>2.0125207796113802</v>
      </c>
      <c r="P379" s="14">
        <f t="shared" si="32"/>
        <v>-6.2722612321629772</v>
      </c>
      <c r="Q379" s="14">
        <v>8.2847820117743574</v>
      </c>
      <c r="R379" s="14">
        <v>109.47036115352</v>
      </c>
      <c r="S379" s="14"/>
    </row>
    <row r="380" spans="6:19">
      <c r="F380" s="14"/>
      <c r="G380" s="14"/>
      <c r="H380" s="14"/>
      <c r="I380" s="14"/>
      <c r="J380" s="14"/>
      <c r="K380" s="14"/>
      <c r="L380" s="14"/>
      <c r="M380" s="14"/>
      <c r="N380" s="191" t="s">
        <v>100</v>
      </c>
      <c r="O380" s="14">
        <v>-5.1610326226115397</v>
      </c>
      <c r="P380" s="14">
        <f t="shared" si="32"/>
        <v>-12.005061748460523</v>
      </c>
      <c r="Q380" s="14">
        <v>6.8440291258489836</v>
      </c>
      <c r="R380" s="14">
        <v>68.654140776333804</v>
      </c>
      <c r="S380" s="14"/>
    </row>
    <row r="381" spans="6:19">
      <c r="F381" s="14"/>
      <c r="G381" s="14"/>
      <c r="H381" s="14"/>
      <c r="I381" s="14"/>
      <c r="J381" s="14"/>
      <c r="K381" s="14"/>
      <c r="L381" s="14"/>
      <c r="M381" s="14"/>
      <c r="N381" s="191" t="s">
        <v>476</v>
      </c>
      <c r="O381" s="14">
        <v>-7.1719182813646896</v>
      </c>
      <c r="P381" s="14">
        <f t="shared" si="32"/>
        <v>-15.131537054196748</v>
      </c>
      <c r="Q381" s="14">
        <v>7.9596187728320595</v>
      </c>
      <c r="R381" s="14">
        <v>95.594731279824202</v>
      </c>
      <c r="S381" s="14"/>
    </row>
    <row r="382" spans="6:19">
      <c r="F382" s="14"/>
      <c r="G382" s="14"/>
      <c r="H382" s="14"/>
      <c r="I382" s="14"/>
      <c r="J382" s="14"/>
      <c r="K382" s="14"/>
      <c r="L382" s="14"/>
      <c r="M382" s="14"/>
      <c r="N382" s="191" t="s">
        <v>60</v>
      </c>
      <c r="O382" s="14">
        <v>2.0044685125628798</v>
      </c>
      <c r="P382" s="14">
        <f t="shared" si="32"/>
        <v>-5.4459462101467899</v>
      </c>
      <c r="Q382" s="14">
        <v>7.4504147227096693</v>
      </c>
      <c r="R382" s="14">
        <v>94.531582058279895</v>
      </c>
      <c r="S382" s="14"/>
    </row>
    <row r="383" spans="6:19">
      <c r="F383" s="14"/>
      <c r="G383" s="14"/>
      <c r="H383" s="14"/>
      <c r="I383" s="14"/>
      <c r="J383" s="14"/>
      <c r="K383" s="14"/>
      <c r="L383" s="14"/>
      <c r="M383" s="14"/>
      <c r="N383" s="191" t="s">
        <v>189</v>
      </c>
      <c r="O383" s="14">
        <v>-1.3680068894318</v>
      </c>
      <c r="P383" s="14">
        <f t="shared" si="32"/>
        <v>-9.1134565455788277</v>
      </c>
      <c r="Q383" s="14">
        <v>7.7454496561470281</v>
      </c>
      <c r="R383" s="14">
        <v>90.659271516671794</v>
      </c>
      <c r="S383" s="14"/>
    </row>
    <row r="384" spans="6:19">
      <c r="F384" s="14"/>
      <c r="G384" s="14"/>
      <c r="H384" s="14"/>
      <c r="I384" s="14"/>
      <c r="J384" s="14"/>
      <c r="K384" s="14"/>
      <c r="L384" s="14"/>
      <c r="M384" s="14"/>
      <c r="N384" s="191" t="s">
        <v>477</v>
      </c>
      <c r="O384" s="14">
        <v>-4.3365240173462203</v>
      </c>
      <c r="P384" s="14">
        <f t="shared" si="32"/>
        <v>-13.511591520778357</v>
      </c>
      <c r="Q384" s="14">
        <v>9.1750675034321372</v>
      </c>
      <c r="R384" s="14">
        <v>118.708408963294</v>
      </c>
      <c r="S384" s="14"/>
    </row>
    <row r="385" spans="6:19">
      <c r="F385" s="14"/>
      <c r="G385" s="14"/>
      <c r="H385" s="14"/>
      <c r="I385" s="14"/>
      <c r="J385" s="14"/>
      <c r="K385" s="14"/>
      <c r="L385" s="14"/>
      <c r="M385" s="14"/>
      <c r="N385" s="191" t="s">
        <v>101</v>
      </c>
      <c r="O385" s="14">
        <v>-9.1652126493281099</v>
      </c>
      <c r="P385" s="14">
        <f t="shared" si="32"/>
        <v>-19.105203020767647</v>
      </c>
      <c r="Q385" s="14">
        <v>9.9399903714395368</v>
      </c>
      <c r="R385" s="14">
        <v>115.38744359511701</v>
      </c>
      <c r="S385" s="14"/>
    </row>
    <row r="386" spans="6:19">
      <c r="F386" s="14"/>
      <c r="G386" s="14"/>
      <c r="H386" s="14"/>
      <c r="I386" s="14"/>
      <c r="J386" s="14"/>
      <c r="K386" s="14"/>
      <c r="L386" s="14"/>
      <c r="M386" s="14"/>
      <c r="N386" s="191" t="s">
        <v>102</v>
      </c>
      <c r="O386" s="14">
        <v>-3.8913685026537301</v>
      </c>
      <c r="P386" s="14">
        <f t="shared" si="32"/>
        <v>-12.096363065190751</v>
      </c>
      <c r="Q386" s="14">
        <v>8.2049945625370206</v>
      </c>
      <c r="R386" s="14">
        <v>92.0189366574932</v>
      </c>
      <c r="S386" s="14"/>
    </row>
    <row r="387" spans="6:19">
      <c r="F387" s="14"/>
      <c r="G387" s="14"/>
      <c r="H387" s="14"/>
      <c r="I387" s="14"/>
      <c r="J387" s="14"/>
      <c r="K387" s="14"/>
      <c r="L387" s="14"/>
      <c r="M387" s="14"/>
      <c r="N387" s="191" t="s">
        <v>184</v>
      </c>
      <c r="O387" s="14">
        <v>-0.84830685107925996</v>
      </c>
      <c r="P387" s="14">
        <f t="shared" ref="P387:P450" si="33">O387-Q387</f>
        <v>-10.91104058132961</v>
      </c>
      <c r="Q387" s="14">
        <v>10.062733730250351</v>
      </c>
      <c r="R387" s="14">
        <v>136.31883073427699</v>
      </c>
      <c r="S387" s="14"/>
    </row>
    <row r="388" spans="6:19">
      <c r="F388" s="14"/>
      <c r="G388" s="14"/>
      <c r="H388" s="14"/>
      <c r="I388" s="14"/>
      <c r="J388" s="14"/>
      <c r="K388" s="14"/>
      <c r="L388" s="14"/>
      <c r="M388" s="14"/>
      <c r="N388" s="191" t="s">
        <v>478</v>
      </c>
      <c r="O388" s="14">
        <v>2.2777245643853901</v>
      </c>
      <c r="P388" s="14">
        <f t="shared" si="33"/>
        <v>-10.775727024903386</v>
      </c>
      <c r="Q388" s="14">
        <v>13.053451589288777</v>
      </c>
      <c r="R388" s="14">
        <v>195.36145247680599</v>
      </c>
      <c r="S388" s="14"/>
    </row>
    <row r="389" spans="6:19">
      <c r="F389" s="14"/>
      <c r="G389" s="14"/>
      <c r="H389" s="14"/>
      <c r="I389" s="14"/>
      <c r="J389" s="14"/>
      <c r="K389" s="14"/>
      <c r="L389" s="14"/>
      <c r="M389" s="14"/>
      <c r="N389" s="191" t="s">
        <v>139</v>
      </c>
      <c r="O389" s="14">
        <v>2.1426803716929501</v>
      </c>
      <c r="P389" s="14">
        <f t="shared" si="33"/>
        <v>-8.1121649257019435</v>
      </c>
      <c r="Q389" s="14">
        <v>10.254845297394894</v>
      </c>
      <c r="R389" s="14">
        <v>145.00439945202601</v>
      </c>
      <c r="S389" s="14"/>
    </row>
    <row r="390" spans="6:19">
      <c r="F390" s="14"/>
      <c r="G390" s="14"/>
      <c r="H390" s="14"/>
      <c r="I390" s="14"/>
      <c r="J390" s="14"/>
      <c r="K390" s="14"/>
      <c r="L390" s="14"/>
      <c r="M390" s="14"/>
      <c r="N390" s="191" t="s">
        <v>479</v>
      </c>
      <c r="O390" s="14">
        <v>-3.5838283843150802</v>
      </c>
      <c r="P390" s="14">
        <f t="shared" si="33"/>
        <v>-14.612372033157698</v>
      </c>
      <c r="Q390" s="14">
        <v>11.028543648842618</v>
      </c>
      <c r="R390" s="14">
        <v>142.493986376348</v>
      </c>
      <c r="S390" s="14"/>
    </row>
    <row r="391" spans="6:19">
      <c r="F391" s="14"/>
      <c r="G391" s="14"/>
      <c r="H391" s="14"/>
      <c r="I391" s="14"/>
      <c r="J391" s="14"/>
      <c r="K391" s="14"/>
      <c r="L391" s="14"/>
      <c r="M391" s="14"/>
      <c r="N391" s="191" t="s">
        <v>62</v>
      </c>
      <c r="O391" s="14">
        <v>2.09622506985305</v>
      </c>
      <c r="P391" s="14">
        <f t="shared" si="33"/>
        <v>-7.2082263563706555</v>
      </c>
      <c r="Q391" s="14">
        <v>9.3044514262237055</v>
      </c>
      <c r="R391" s="14">
        <v>127.899299721368</v>
      </c>
      <c r="S391" s="14"/>
    </row>
    <row r="392" spans="6:19">
      <c r="F392" s="14"/>
      <c r="G392" s="14"/>
      <c r="H392" s="14"/>
      <c r="I392" s="14"/>
      <c r="J392" s="14"/>
      <c r="K392" s="14"/>
      <c r="L392" s="14"/>
      <c r="M392" s="14"/>
      <c r="N392" s="191" t="s">
        <v>480</v>
      </c>
      <c r="O392" s="14">
        <v>-4.1580446655810999</v>
      </c>
      <c r="P392" s="14">
        <f t="shared" si="33"/>
        <v>-15.181925847634496</v>
      </c>
      <c r="Q392" s="14">
        <v>11.023881182053396</v>
      </c>
      <c r="R392" s="14">
        <v>151.850913022285</v>
      </c>
      <c r="S392" s="14"/>
    </row>
    <row r="393" spans="6:19">
      <c r="F393" s="14"/>
      <c r="G393" s="14"/>
      <c r="H393" s="14"/>
      <c r="I393" s="14"/>
      <c r="J393" s="14"/>
      <c r="K393" s="14"/>
      <c r="L393" s="14"/>
      <c r="M393" s="14"/>
      <c r="N393" s="191" t="s">
        <v>103</v>
      </c>
      <c r="O393" s="14">
        <v>-3.45234752246414</v>
      </c>
      <c r="P393" s="14">
        <f t="shared" si="33"/>
        <v>-13.500181657916325</v>
      </c>
      <c r="Q393" s="14">
        <v>10.047834135452186</v>
      </c>
      <c r="R393" s="14">
        <v>126.50452436011101</v>
      </c>
      <c r="S393" s="14"/>
    </row>
    <row r="394" spans="6:19">
      <c r="F394" s="14"/>
      <c r="G394" s="14"/>
      <c r="H394" s="14"/>
      <c r="I394" s="14"/>
      <c r="J394" s="14"/>
      <c r="K394" s="14"/>
      <c r="L394" s="14"/>
      <c r="M394" s="14"/>
      <c r="N394" s="191" t="s">
        <v>186</v>
      </c>
      <c r="O394" s="14">
        <v>-0.76247810424766305</v>
      </c>
      <c r="P394" s="14">
        <f t="shared" si="33"/>
        <v>-12.683329879756906</v>
      </c>
      <c r="Q394" s="14">
        <v>11.920851775509243</v>
      </c>
      <c r="R394" s="14">
        <v>169.80317274251101</v>
      </c>
      <c r="S394" s="14"/>
    </row>
    <row r="395" spans="6:19">
      <c r="F395" s="14"/>
      <c r="G395" s="14"/>
      <c r="H395" s="14"/>
      <c r="I395" s="14"/>
      <c r="J395" s="14"/>
      <c r="K395" s="14"/>
      <c r="L395" s="14"/>
      <c r="M395" s="14"/>
      <c r="N395" s="191" t="s">
        <v>481</v>
      </c>
      <c r="O395" s="14">
        <v>-5.46607051772102</v>
      </c>
      <c r="P395" s="14">
        <f t="shared" si="33"/>
        <v>-12.943697503999468</v>
      </c>
      <c r="Q395" s="14">
        <v>7.4776269862784481</v>
      </c>
      <c r="R395" s="14">
        <v>73.522451104306597</v>
      </c>
      <c r="S395" s="14"/>
    </row>
    <row r="396" spans="6:19">
      <c r="F396" s="14"/>
      <c r="G396" s="14"/>
      <c r="H396" s="14"/>
      <c r="I396" s="14"/>
      <c r="J396" s="14"/>
      <c r="K396" s="14"/>
      <c r="L396" s="14"/>
      <c r="M396" s="14"/>
      <c r="N396" s="191" t="s">
        <v>104</v>
      </c>
      <c r="O396" s="14">
        <v>-8.5788884768437903</v>
      </c>
      <c r="P396" s="14">
        <f t="shared" si="33"/>
        <v>-15.166046937225728</v>
      </c>
      <c r="Q396" s="14">
        <v>6.5871584603819375</v>
      </c>
      <c r="R396" s="14">
        <v>59.972995088653498</v>
      </c>
      <c r="S396" s="14"/>
    </row>
    <row r="397" spans="6:19">
      <c r="F397" s="14"/>
      <c r="G397" s="14"/>
      <c r="H397" s="14"/>
      <c r="I397" s="14"/>
      <c r="J397" s="14"/>
      <c r="K397" s="14"/>
      <c r="L397" s="14"/>
      <c r="M397" s="14"/>
      <c r="N397" s="191" t="s">
        <v>482</v>
      </c>
      <c r="O397" s="14">
        <v>-5.5955098123732601</v>
      </c>
      <c r="P397" s="14">
        <f t="shared" si="33"/>
        <v>-13.726671236935191</v>
      </c>
      <c r="Q397" s="14">
        <v>8.131161424561931</v>
      </c>
      <c r="R397" s="14">
        <v>84.432370845157706</v>
      </c>
      <c r="S397" s="14"/>
    </row>
    <row r="398" spans="6:19">
      <c r="F398" s="14"/>
      <c r="G398" s="14"/>
      <c r="H398" s="14"/>
      <c r="I398" s="14"/>
      <c r="J398" s="14"/>
      <c r="K398" s="14"/>
      <c r="L398" s="14"/>
      <c r="M398" s="14"/>
      <c r="N398" s="191" t="s">
        <v>105</v>
      </c>
      <c r="O398" s="14">
        <v>-4.1655787660875596</v>
      </c>
      <c r="P398" s="14">
        <f t="shared" si="33"/>
        <v>-11.218971284839899</v>
      </c>
      <c r="Q398" s="14">
        <v>7.0533925187523385</v>
      </c>
      <c r="R398" s="14">
        <v>79.863512078271</v>
      </c>
      <c r="S398" s="14"/>
    </row>
    <row r="399" spans="6:19">
      <c r="F399" s="14"/>
      <c r="G399" s="14"/>
      <c r="H399" s="14"/>
      <c r="I399" s="14"/>
      <c r="J399" s="14"/>
      <c r="K399" s="14"/>
      <c r="L399" s="14"/>
      <c r="M399" s="14"/>
      <c r="N399" s="191" t="s">
        <v>106</v>
      </c>
      <c r="O399" s="14">
        <v>-5.4841124092183904</v>
      </c>
      <c r="P399" s="14">
        <f t="shared" si="33"/>
        <v>-13.417354471370423</v>
      </c>
      <c r="Q399" s="14">
        <v>7.9332420621520328</v>
      </c>
      <c r="R399" s="14">
        <v>88.410625495771797</v>
      </c>
      <c r="S399" s="14"/>
    </row>
    <row r="400" spans="6:19">
      <c r="F400" s="14"/>
      <c r="G400" s="14"/>
      <c r="H400" s="14"/>
      <c r="I400" s="14"/>
      <c r="J400" s="14"/>
      <c r="K400" s="14"/>
      <c r="L400" s="14"/>
      <c r="M400" s="14"/>
      <c r="N400" s="191" t="s">
        <v>107</v>
      </c>
      <c r="O400" s="14">
        <v>-1.63684662035982</v>
      </c>
      <c r="P400" s="14">
        <f t="shared" si="33"/>
        <v>-9.7490710700759227</v>
      </c>
      <c r="Q400" s="14">
        <v>8.112224449716102</v>
      </c>
      <c r="R400" s="14">
        <v>103.726391773562</v>
      </c>
      <c r="S400" s="14"/>
    </row>
    <row r="401" spans="6:19">
      <c r="F401" s="14"/>
      <c r="G401" s="14"/>
      <c r="H401" s="14"/>
      <c r="I401" s="14"/>
      <c r="J401" s="14"/>
      <c r="K401" s="14"/>
      <c r="L401" s="14"/>
      <c r="M401" s="14"/>
      <c r="N401" s="191" t="s">
        <v>483</v>
      </c>
      <c r="O401" s="14">
        <v>2.2331546515292202</v>
      </c>
      <c r="P401" s="14">
        <f t="shared" si="33"/>
        <v>-9.8748396692637588</v>
      </c>
      <c r="Q401" s="14">
        <v>12.107994320792979</v>
      </c>
      <c r="R401" s="14">
        <v>178.34928639281401</v>
      </c>
      <c r="S401" s="14"/>
    </row>
    <row r="402" spans="6:19">
      <c r="F402" s="14"/>
      <c r="G402" s="14"/>
      <c r="H402" s="14"/>
      <c r="I402" s="14"/>
      <c r="J402" s="14"/>
      <c r="K402" s="14"/>
      <c r="L402" s="14"/>
      <c r="M402" s="14"/>
      <c r="N402" s="191" t="s">
        <v>140</v>
      </c>
      <c r="O402" s="14">
        <v>2.1872843037843901</v>
      </c>
      <c r="P402" s="14">
        <f t="shared" si="33"/>
        <v>-8.9926479117546982</v>
      </c>
      <c r="Q402" s="14">
        <v>11.179932215539088</v>
      </c>
      <c r="R402" s="14">
        <v>161.64843521782299</v>
      </c>
      <c r="S402" s="14"/>
    </row>
    <row r="403" spans="6:19">
      <c r="F403" s="14"/>
      <c r="G403" s="14"/>
      <c r="H403" s="14"/>
      <c r="I403" s="14"/>
      <c r="J403" s="14"/>
      <c r="K403" s="14"/>
      <c r="L403" s="14"/>
      <c r="M403" s="14"/>
      <c r="N403" s="191" t="s">
        <v>484</v>
      </c>
      <c r="O403" s="14">
        <v>-3.7623101445935698</v>
      </c>
      <c r="P403" s="14">
        <f t="shared" si="33"/>
        <v>-15.6892752993611</v>
      </c>
      <c r="Q403" s="14">
        <v>11.926965154767529</v>
      </c>
      <c r="R403" s="14">
        <v>159.06836887795001</v>
      </c>
      <c r="S403" s="14"/>
    </row>
    <row r="404" spans="6:19">
      <c r="F404" s="14"/>
      <c r="G404" s="14"/>
      <c r="H404" s="14"/>
      <c r="I404" s="14"/>
      <c r="J404" s="14"/>
      <c r="K404" s="14"/>
      <c r="L404" s="14"/>
      <c r="M404" s="14"/>
      <c r="N404" s="191" t="s">
        <v>63</v>
      </c>
      <c r="O404" s="14">
        <v>2.04820172597393</v>
      </c>
      <c r="P404" s="14">
        <f t="shared" si="33"/>
        <v>-6.3282099195381001</v>
      </c>
      <c r="Q404" s="14">
        <v>8.3764116455120305</v>
      </c>
      <c r="R404" s="14">
        <v>111.191940942076</v>
      </c>
      <c r="S404" s="14"/>
    </row>
    <row r="405" spans="6:19">
      <c r="F405" s="14"/>
      <c r="G405" s="14"/>
      <c r="H405" s="14"/>
      <c r="I405" s="14"/>
      <c r="J405" s="14"/>
      <c r="K405" s="14"/>
      <c r="L405" s="14"/>
      <c r="M405" s="14"/>
      <c r="N405" s="191" t="s">
        <v>485</v>
      </c>
      <c r="O405" s="14">
        <v>-4.3323996494086598</v>
      </c>
      <c r="P405" s="14">
        <f t="shared" si="33"/>
        <v>-14.42959245099523</v>
      </c>
      <c r="Q405" s="14">
        <v>10.097192801586569</v>
      </c>
      <c r="R405" s="14">
        <v>135.22616887636801</v>
      </c>
      <c r="S405" s="14"/>
    </row>
    <row r="406" spans="6:19">
      <c r="F406" s="14"/>
      <c r="G406" s="14"/>
      <c r="H406" s="14"/>
      <c r="I406" s="14"/>
      <c r="J406" s="14"/>
      <c r="K406" s="14"/>
      <c r="L406" s="14"/>
      <c r="M406" s="14"/>
      <c r="N406" s="191" t="s">
        <v>486</v>
      </c>
      <c r="O406" s="14">
        <v>-3.9479451384516899</v>
      </c>
      <c r="P406" s="14">
        <f t="shared" si="33"/>
        <v>-15.216886227360597</v>
      </c>
      <c r="Q406" s="14">
        <v>11.268941088908907</v>
      </c>
      <c r="R406" s="14">
        <v>157.884136758728</v>
      </c>
      <c r="S406" s="14"/>
    </row>
    <row r="407" spans="6:19">
      <c r="F407" s="14"/>
      <c r="G407" s="14"/>
      <c r="H407" s="14"/>
      <c r="I407" s="14"/>
      <c r="J407" s="14"/>
      <c r="K407" s="14"/>
      <c r="L407" s="14"/>
      <c r="M407" s="14"/>
      <c r="N407" s="191" t="s">
        <v>108</v>
      </c>
      <c r="O407" s="14">
        <v>-3.9873987673793398</v>
      </c>
      <c r="P407" s="14">
        <f t="shared" si="33"/>
        <v>-13.145755151338824</v>
      </c>
      <c r="Q407" s="14">
        <v>9.1583563839594841</v>
      </c>
      <c r="R407" s="14">
        <v>109.337958422482</v>
      </c>
      <c r="S407" s="14"/>
    </row>
    <row r="408" spans="6:19">
      <c r="F408" s="14"/>
      <c r="G408" s="14"/>
      <c r="H408" s="14"/>
      <c r="I408" s="14"/>
      <c r="J408" s="14"/>
      <c r="K408" s="14"/>
      <c r="L408" s="14"/>
      <c r="M408" s="14"/>
      <c r="N408" s="191" t="s">
        <v>185</v>
      </c>
      <c r="O408" s="14">
        <v>-0.804025305809147</v>
      </c>
      <c r="P408" s="14">
        <f t="shared" si="33"/>
        <v>-11.819472638892611</v>
      </c>
      <c r="Q408" s="14">
        <v>11.015447333083465</v>
      </c>
      <c r="R408" s="14">
        <v>153.47514340395099</v>
      </c>
      <c r="S408" s="14"/>
    </row>
    <row r="409" spans="6:19">
      <c r="F409" s="14"/>
      <c r="G409" s="14"/>
      <c r="H409" s="14"/>
      <c r="I409" s="14"/>
      <c r="J409" s="14"/>
      <c r="K409" s="14"/>
      <c r="L409" s="14"/>
      <c r="M409" s="14"/>
      <c r="N409" s="191" t="s">
        <v>487</v>
      </c>
      <c r="O409" s="14">
        <v>2.1916203152044198</v>
      </c>
      <c r="P409" s="14">
        <f t="shared" si="33"/>
        <v>-9.6372951556350461</v>
      </c>
      <c r="Q409" s="14">
        <v>11.828915470839465</v>
      </c>
      <c r="R409" s="14">
        <v>173.26283766526799</v>
      </c>
      <c r="S409" s="14"/>
    </row>
    <row r="410" spans="6:19">
      <c r="F410" s="14"/>
      <c r="G410" s="14"/>
      <c r="H410" s="14"/>
      <c r="I410" s="14"/>
      <c r="J410" s="14"/>
      <c r="K410" s="14"/>
      <c r="L410" s="14"/>
      <c r="M410" s="14"/>
      <c r="N410" s="191" t="s">
        <v>64</v>
      </c>
      <c r="O410" s="14">
        <v>-1.46589225075477</v>
      </c>
      <c r="P410" s="14">
        <f t="shared" si="33"/>
        <v>-8.3481067839497207</v>
      </c>
      <c r="Q410" s="14">
        <v>6.8822145331949516</v>
      </c>
      <c r="R410" s="14">
        <v>73.081882696946195</v>
      </c>
      <c r="S410" s="14"/>
    </row>
    <row r="411" spans="6:19">
      <c r="F411" s="14"/>
      <c r="G411" s="14"/>
      <c r="H411" s="14"/>
      <c r="I411" s="14"/>
      <c r="J411" s="14"/>
      <c r="K411" s="14"/>
      <c r="L411" s="14"/>
      <c r="M411" s="14"/>
      <c r="N411" s="191" t="s">
        <v>488</v>
      </c>
      <c r="O411" s="14">
        <v>-4.2473773328507596</v>
      </c>
      <c r="P411" s="14">
        <f t="shared" si="33"/>
        <v>-12.5195338493346</v>
      </c>
      <c r="Q411" s="14">
        <v>8.2721565164838395</v>
      </c>
      <c r="R411" s="14">
        <v>102.61960328439299</v>
      </c>
      <c r="S411" s="14"/>
    </row>
    <row r="412" spans="6:19">
      <c r="F412" s="14"/>
      <c r="G412" s="14"/>
      <c r="H412" s="14"/>
      <c r="I412" s="14"/>
      <c r="J412" s="14"/>
      <c r="K412" s="14"/>
      <c r="L412" s="14"/>
      <c r="M412" s="14"/>
      <c r="N412" s="191" t="s">
        <v>489</v>
      </c>
      <c r="O412" s="14">
        <v>-3.6849995523016101</v>
      </c>
      <c r="P412" s="14">
        <f t="shared" si="33"/>
        <v>-14.062258891707938</v>
      </c>
      <c r="Q412" s="14">
        <v>10.377259339406327</v>
      </c>
      <c r="R412" s="14">
        <v>142.24012076455199</v>
      </c>
      <c r="S412" s="14"/>
    </row>
    <row r="413" spans="6:19">
      <c r="F413" s="14"/>
      <c r="G413" s="14"/>
      <c r="H413" s="14"/>
      <c r="I413" s="14"/>
      <c r="J413" s="14"/>
      <c r="K413" s="14"/>
      <c r="L413" s="14"/>
      <c r="M413" s="14"/>
      <c r="N413" s="191" t="s">
        <v>490</v>
      </c>
      <c r="O413" s="14">
        <v>-4.3128996848412804</v>
      </c>
      <c r="P413" s="14">
        <f t="shared" si="33"/>
        <v>-11.444312050669939</v>
      </c>
      <c r="Q413" s="14">
        <v>7.1314123658286581</v>
      </c>
      <c r="R413" s="14">
        <v>77.270254117851806</v>
      </c>
      <c r="S413" s="14"/>
    </row>
    <row r="414" spans="6:19">
      <c r="F414" s="14"/>
      <c r="G414" s="14"/>
      <c r="H414" s="14"/>
      <c r="I414" s="14"/>
      <c r="J414" s="14"/>
      <c r="K414" s="14"/>
      <c r="L414" s="14"/>
      <c r="M414" s="14"/>
      <c r="N414" s="191" t="s">
        <v>491</v>
      </c>
      <c r="O414" s="14">
        <v>-4.0038802779780198</v>
      </c>
      <c r="P414" s="14">
        <f t="shared" si="33"/>
        <v>-13.41166571244788</v>
      </c>
      <c r="Q414" s="14">
        <v>9.4077854344698597</v>
      </c>
      <c r="R414" s="14">
        <v>124.385719821931</v>
      </c>
      <c r="S414" s="14"/>
    </row>
    <row r="415" spans="6:19">
      <c r="F415" s="14"/>
      <c r="G415" s="14"/>
      <c r="H415" s="14"/>
      <c r="I415" s="14"/>
      <c r="J415" s="14"/>
      <c r="K415" s="14"/>
      <c r="L415" s="14"/>
      <c r="M415" s="14"/>
      <c r="N415" s="191" t="s">
        <v>109</v>
      </c>
      <c r="O415" s="14">
        <v>-3.7447998822483299</v>
      </c>
      <c r="P415" s="14">
        <f t="shared" si="33"/>
        <v>-11.052698248075153</v>
      </c>
      <c r="Q415" s="14">
        <v>7.3078983658268228</v>
      </c>
      <c r="R415" s="14">
        <v>75.950844411173605</v>
      </c>
      <c r="S415" s="14"/>
    </row>
    <row r="416" spans="6:19">
      <c r="F416" s="14"/>
      <c r="G416" s="14"/>
      <c r="H416" s="14"/>
      <c r="I416" s="14"/>
      <c r="J416" s="14"/>
      <c r="K416" s="14"/>
      <c r="L416" s="14"/>
      <c r="M416" s="14"/>
      <c r="N416" s="191" t="s">
        <v>65</v>
      </c>
      <c r="O416" s="14">
        <v>-0.86196436773394702</v>
      </c>
      <c r="P416" s="14">
        <f t="shared" si="33"/>
        <v>-10.025512593787299</v>
      </c>
      <c r="Q416" s="14">
        <v>9.1635482260533525</v>
      </c>
      <c r="R416" s="14">
        <v>120.2579711569</v>
      </c>
      <c r="S416" s="14"/>
    </row>
    <row r="417" spans="6:19">
      <c r="F417" s="14"/>
      <c r="G417" s="14"/>
      <c r="H417" s="14"/>
      <c r="I417" s="14"/>
      <c r="J417" s="14"/>
      <c r="K417" s="14"/>
      <c r="L417" s="14"/>
      <c r="M417" s="14"/>
      <c r="N417" s="191" t="s">
        <v>492</v>
      </c>
      <c r="O417" s="14">
        <v>2.1000733873614101</v>
      </c>
      <c r="P417" s="14">
        <f t="shared" si="33"/>
        <v>-7.8784149400094421</v>
      </c>
      <c r="Q417" s="14">
        <v>9.9784883273708527</v>
      </c>
      <c r="R417" s="14">
        <v>139.96088218002399</v>
      </c>
      <c r="S417" s="14"/>
    </row>
    <row r="418" spans="6:19">
      <c r="F418" s="14"/>
      <c r="G418" s="14"/>
      <c r="H418" s="14"/>
      <c r="I418" s="14"/>
      <c r="J418" s="14"/>
      <c r="K418" s="14"/>
      <c r="L418" s="14"/>
      <c r="M418" s="14"/>
      <c r="N418" s="191" t="s">
        <v>110</v>
      </c>
      <c r="O418" s="14">
        <v>-3.0516216163464098</v>
      </c>
      <c r="P418" s="14">
        <f t="shared" si="33"/>
        <v>-10.568061724561852</v>
      </c>
      <c r="Q418" s="14">
        <v>7.5164401082154431</v>
      </c>
      <c r="R418" s="14">
        <v>85.346419868592307</v>
      </c>
      <c r="S418" s="14"/>
    </row>
    <row r="419" spans="6:19">
      <c r="F419" s="14"/>
      <c r="G419" s="14"/>
      <c r="H419" s="14"/>
      <c r="I419" s="14"/>
      <c r="J419" s="14"/>
      <c r="K419" s="14"/>
      <c r="L419" s="14"/>
      <c r="M419" s="14"/>
      <c r="N419" s="191" t="s">
        <v>493</v>
      </c>
      <c r="O419" s="14">
        <v>-2.3785952751388999</v>
      </c>
      <c r="P419" s="14">
        <f t="shared" si="33"/>
        <v>-8.8233703493180897</v>
      </c>
      <c r="Q419" s="14">
        <v>6.4447750741791898</v>
      </c>
      <c r="R419" s="14">
        <v>64.437094900503595</v>
      </c>
      <c r="S419" s="14"/>
    </row>
    <row r="420" spans="6:19">
      <c r="F420" s="14"/>
      <c r="G420" s="14"/>
      <c r="H420" s="14"/>
      <c r="I420" s="14"/>
      <c r="J420" s="14"/>
      <c r="K420" s="14"/>
      <c r="L420" s="14"/>
      <c r="M420" s="14"/>
      <c r="N420" s="191" t="s">
        <v>494</v>
      </c>
      <c r="O420" s="14">
        <v>-1.2878476538067201</v>
      </c>
      <c r="P420" s="14">
        <f t="shared" si="33"/>
        <v>-6.8540640911558546</v>
      </c>
      <c r="Q420" s="14">
        <v>5.5662164373491345</v>
      </c>
      <c r="R420" s="14">
        <v>53.912643278684797</v>
      </c>
      <c r="S420" s="14"/>
    </row>
    <row r="421" spans="6:19">
      <c r="F421" s="14"/>
      <c r="G421" s="14"/>
      <c r="H421" s="14"/>
      <c r="I421" s="14"/>
      <c r="J421" s="14"/>
      <c r="K421" s="14"/>
      <c r="L421" s="14"/>
      <c r="M421" s="14"/>
      <c r="N421" s="191" t="s">
        <v>205</v>
      </c>
      <c r="O421" s="14">
        <v>-1.4991214328486899</v>
      </c>
      <c r="P421" s="14">
        <f t="shared" si="33"/>
        <v>-5.6572495343619931</v>
      </c>
      <c r="Q421" s="14">
        <v>4.1581281015133031</v>
      </c>
      <c r="R421" s="14">
        <v>26.127669452838401</v>
      </c>
      <c r="S421" s="14"/>
    </row>
    <row r="422" spans="6:19">
      <c r="F422" s="14"/>
      <c r="G422" s="14"/>
      <c r="H422" s="14"/>
      <c r="I422" s="14"/>
      <c r="J422" s="14"/>
      <c r="K422" s="14"/>
      <c r="L422" s="14"/>
      <c r="M422" s="14"/>
      <c r="N422" s="191" t="s">
        <v>495</v>
      </c>
      <c r="O422" s="14">
        <v>-8.5576200306327905</v>
      </c>
      <c r="P422" s="14">
        <f t="shared" si="33"/>
        <v>-18.172842657125045</v>
      </c>
      <c r="Q422" s="14">
        <v>9.6152226264922565</v>
      </c>
      <c r="R422" s="14">
        <v>120.789766920099</v>
      </c>
      <c r="S422" s="14"/>
    </row>
    <row r="423" spans="6:19">
      <c r="F423" s="14"/>
      <c r="G423" s="14"/>
      <c r="H423" s="14"/>
      <c r="I423" s="14"/>
      <c r="J423" s="14"/>
      <c r="K423" s="14"/>
      <c r="L423" s="14"/>
      <c r="M423" s="14"/>
      <c r="N423" s="191" t="s">
        <v>496</v>
      </c>
      <c r="O423" s="14">
        <v>-9.2004122533446893</v>
      </c>
      <c r="P423" s="14">
        <f t="shared" si="33"/>
        <v>-17.863604007050064</v>
      </c>
      <c r="Q423" s="14">
        <v>8.6631917537053749</v>
      </c>
      <c r="R423" s="14">
        <v>95.385509261560401</v>
      </c>
      <c r="S423" s="14"/>
    </row>
    <row r="424" spans="6:19">
      <c r="F424" s="14"/>
      <c r="G424" s="14"/>
      <c r="H424" s="14"/>
      <c r="I424" s="14"/>
      <c r="J424" s="14"/>
      <c r="K424" s="14"/>
      <c r="L424" s="14"/>
      <c r="M424" s="14"/>
      <c r="N424" s="191" t="s">
        <v>497</v>
      </c>
      <c r="O424" s="14">
        <v>-4.1530399527344404</v>
      </c>
      <c r="P424" s="14">
        <f t="shared" si="33"/>
        <v>-11.931102158671997</v>
      </c>
      <c r="Q424" s="14">
        <v>7.778062205937557</v>
      </c>
      <c r="R424" s="14">
        <v>90.356838508748893</v>
      </c>
      <c r="S424" s="14"/>
    </row>
    <row r="425" spans="6:19">
      <c r="F425" s="14"/>
      <c r="G425" s="14"/>
      <c r="H425" s="14"/>
      <c r="I425" s="14"/>
      <c r="J425" s="14"/>
      <c r="K425" s="14"/>
      <c r="L425" s="14"/>
      <c r="M425" s="14"/>
      <c r="N425" s="191" t="s">
        <v>498</v>
      </c>
      <c r="O425" s="14">
        <v>-8.7470223871936401</v>
      </c>
      <c r="P425" s="14">
        <f t="shared" si="33"/>
        <v>-17.320184395775982</v>
      </c>
      <c r="Q425" s="14">
        <v>8.5731620085823401</v>
      </c>
      <c r="R425" s="14">
        <v>101.153561860601</v>
      </c>
      <c r="S425" s="14"/>
    </row>
    <row r="426" spans="6:19">
      <c r="F426" s="14"/>
      <c r="G426" s="14"/>
      <c r="H426" s="14"/>
      <c r="I426" s="14"/>
      <c r="J426" s="14"/>
      <c r="K426" s="14"/>
      <c r="L426" s="14"/>
      <c r="M426" s="14"/>
      <c r="N426" s="191" t="s">
        <v>111</v>
      </c>
      <c r="O426" s="14">
        <v>-6.8139734146873598</v>
      </c>
      <c r="P426" s="14">
        <f t="shared" si="33"/>
        <v>-12.36196837176745</v>
      </c>
      <c r="Q426" s="14">
        <v>5.5479949570800908</v>
      </c>
      <c r="R426" s="14">
        <v>48.309540140598699</v>
      </c>
      <c r="S426" s="14"/>
    </row>
    <row r="427" spans="6:19">
      <c r="F427" s="14"/>
      <c r="G427" s="14"/>
      <c r="H427" s="14"/>
      <c r="I427" s="14"/>
      <c r="J427" s="14"/>
      <c r="K427" s="14"/>
      <c r="L427" s="14"/>
      <c r="M427" s="14"/>
      <c r="N427" s="191" t="s">
        <v>499</v>
      </c>
      <c r="O427" s="14">
        <v>1.57990335314278</v>
      </c>
      <c r="P427" s="14">
        <f t="shared" si="33"/>
        <v>-10.027620390241447</v>
      </c>
      <c r="Q427" s="14">
        <v>11.607523743384228</v>
      </c>
      <c r="R427" s="14">
        <v>168.098165164291</v>
      </c>
      <c r="S427" s="14"/>
    </row>
    <row r="428" spans="6:19">
      <c r="F428" s="14"/>
      <c r="G428" s="14"/>
      <c r="H428" s="14"/>
      <c r="I428" s="14"/>
      <c r="J428" s="14"/>
      <c r="K428" s="14"/>
      <c r="L428" s="14"/>
      <c r="M428" s="14"/>
      <c r="N428" s="191" t="s">
        <v>500</v>
      </c>
      <c r="O428" s="14">
        <v>-4.4200728258895596</v>
      </c>
      <c r="P428" s="14">
        <f t="shared" si="33"/>
        <v>-17.453806638683432</v>
      </c>
      <c r="Q428" s="14">
        <v>13.033733812793871</v>
      </c>
      <c r="R428" s="14">
        <v>172.04022633807</v>
      </c>
      <c r="S428" s="14"/>
    </row>
    <row r="429" spans="6:19">
      <c r="F429" s="14"/>
      <c r="G429" s="14"/>
      <c r="H429" s="14"/>
      <c r="I429" s="14"/>
      <c r="J429" s="14"/>
      <c r="K429" s="14"/>
      <c r="L429" s="14"/>
      <c r="M429" s="14"/>
      <c r="N429" s="191" t="s">
        <v>195</v>
      </c>
      <c r="O429" s="14">
        <v>-3.5048576618889999</v>
      </c>
      <c r="P429" s="14">
        <f t="shared" si="33"/>
        <v>-14.822146264223701</v>
      </c>
      <c r="Q429" s="14">
        <v>11.317288602334701</v>
      </c>
      <c r="R429" s="14">
        <v>157.81774109101801</v>
      </c>
      <c r="S429" s="14"/>
    </row>
    <row r="430" spans="6:19">
      <c r="F430" s="14"/>
      <c r="G430" s="14"/>
      <c r="H430" s="14"/>
      <c r="I430" s="14"/>
      <c r="J430" s="14"/>
      <c r="K430" s="14"/>
      <c r="L430" s="14"/>
      <c r="M430" s="14"/>
      <c r="N430" s="191" t="s">
        <v>196</v>
      </c>
      <c r="O430" s="14">
        <v>-3.1012083221256099</v>
      </c>
      <c r="P430" s="14">
        <f t="shared" si="33"/>
        <v>-14.541877658003557</v>
      </c>
      <c r="Q430" s="14">
        <v>11.440669335877947</v>
      </c>
      <c r="R430" s="14">
        <v>160.850737198188</v>
      </c>
      <c r="S430" s="14"/>
    </row>
    <row r="431" spans="6:19">
      <c r="F431" s="14"/>
      <c r="G431" s="14"/>
      <c r="H431" s="14"/>
      <c r="I431" s="14"/>
      <c r="J431" s="14"/>
      <c r="K431" s="14"/>
      <c r="L431" s="14"/>
      <c r="M431" s="14"/>
      <c r="N431" s="191" t="s">
        <v>501</v>
      </c>
      <c r="O431" s="14">
        <v>-3.6758736383342798</v>
      </c>
      <c r="P431" s="14">
        <f t="shared" si="33"/>
        <v>-14.691277128686384</v>
      </c>
      <c r="Q431" s="14">
        <v>11.015403490352105</v>
      </c>
      <c r="R431" s="14">
        <v>149.786210254412</v>
      </c>
      <c r="S431" s="14"/>
    </row>
    <row r="432" spans="6:19">
      <c r="F432" s="14"/>
      <c r="G432" s="14"/>
      <c r="H432" s="14"/>
      <c r="I432" s="14"/>
      <c r="J432" s="14"/>
      <c r="K432" s="14"/>
      <c r="L432" s="14"/>
      <c r="M432" s="14"/>
      <c r="N432" s="191" t="s">
        <v>197</v>
      </c>
      <c r="O432" s="14">
        <v>-5.5427661894953397</v>
      </c>
      <c r="P432" s="14">
        <f t="shared" si="33"/>
        <v>-13.683728444607091</v>
      </c>
      <c r="Q432" s="14">
        <v>8.1409622551117504</v>
      </c>
      <c r="R432" s="14">
        <v>80.592744122897599</v>
      </c>
      <c r="S432" s="14"/>
    </row>
    <row r="433" spans="6:19">
      <c r="F433" s="14"/>
      <c r="G433" s="14"/>
      <c r="H433" s="14"/>
      <c r="I433" s="14"/>
      <c r="J433" s="14"/>
      <c r="K433" s="14"/>
      <c r="L433" s="14"/>
      <c r="M433" s="14"/>
      <c r="N433" s="191" t="s">
        <v>502</v>
      </c>
      <c r="O433" s="14">
        <v>-5.5465002967137398</v>
      </c>
      <c r="P433" s="14">
        <f t="shared" si="33"/>
        <v>-13.888126000285965</v>
      </c>
      <c r="Q433" s="14">
        <v>8.341625703572225</v>
      </c>
      <c r="R433" s="14">
        <v>84.795685725191106</v>
      </c>
      <c r="S433" s="14"/>
    </row>
    <row r="434" spans="6:19">
      <c r="F434" s="14"/>
      <c r="G434" s="14"/>
      <c r="H434" s="14"/>
      <c r="I434" s="14"/>
      <c r="J434" s="14"/>
      <c r="K434" s="14"/>
      <c r="L434" s="14"/>
      <c r="M434" s="14"/>
      <c r="N434" s="191" t="s">
        <v>179</v>
      </c>
      <c r="O434" s="14">
        <v>-0.90416352478067297</v>
      </c>
      <c r="P434" s="14">
        <f t="shared" si="33"/>
        <v>-8.9563780504981807</v>
      </c>
      <c r="Q434" s="14">
        <v>8.052214525717508</v>
      </c>
      <c r="R434" s="14">
        <v>100.507033160231</v>
      </c>
      <c r="S434" s="14"/>
    </row>
    <row r="435" spans="6:19">
      <c r="F435" s="14"/>
      <c r="G435" s="14"/>
      <c r="H435" s="14"/>
      <c r="I435" s="14"/>
      <c r="J435" s="14"/>
      <c r="K435" s="14"/>
      <c r="L435" s="14"/>
      <c r="M435" s="14"/>
      <c r="N435" s="191" t="s">
        <v>165</v>
      </c>
      <c r="O435" s="14">
        <v>1.5472437382231301</v>
      </c>
      <c r="P435" s="14">
        <f t="shared" si="33"/>
        <v>-9.1124725954928287</v>
      </c>
      <c r="Q435" s="14">
        <v>10.659716333715959</v>
      </c>
      <c r="R435" s="14">
        <v>151.069405982913</v>
      </c>
      <c r="S435" s="14"/>
    </row>
    <row r="436" spans="6:19">
      <c r="F436" s="14"/>
      <c r="G436" s="14"/>
      <c r="H436" s="14"/>
      <c r="I436" s="14"/>
      <c r="J436" s="14"/>
      <c r="K436" s="14"/>
      <c r="L436" s="14"/>
      <c r="M436" s="14"/>
      <c r="N436" s="191" t="s">
        <v>503</v>
      </c>
      <c r="O436" s="14">
        <v>0.89825527951863304</v>
      </c>
      <c r="P436" s="14">
        <f t="shared" si="33"/>
        <v>-9.297048262181999</v>
      </c>
      <c r="Q436" s="14">
        <v>10.195303541700632</v>
      </c>
      <c r="R436" s="14">
        <v>141.395064009587</v>
      </c>
      <c r="S436" s="14"/>
    </row>
    <row r="437" spans="6:19">
      <c r="F437" s="14"/>
      <c r="G437" s="14"/>
      <c r="H437" s="14"/>
      <c r="I437" s="14"/>
      <c r="J437" s="14"/>
      <c r="K437" s="14"/>
      <c r="L437" s="14"/>
      <c r="M437" s="14"/>
      <c r="N437" s="191" t="s">
        <v>67</v>
      </c>
      <c r="O437" s="14">
        <v>-5.0651805218508104</v>
      </c>
      <c r="P437" s="14">
        <f t="shared" si="33"/>
        <v>-17.672814326884129</v>
      </c>
      <c r="Q437" s="14">
        <v>12.60763380503332</v>
      </c>
      <c r="R437" s="14">
        <v>158.23835797812799</v>
      </c>
      <c r="S437" s="14"/>
    </row>
    <row r="438" spans="6:19">
      <c r="F438" s="14"/>
      <c r="G438" s="14"/>
      <c r="H438" s="14"/>
      <c r="I438" s="14"/>
      <c r="J438" s="14"/>
      <c r="K438" s="14"/>
      <c r="L438" s="14"/>
      <c r="M438" s="14"/>
      <c r="N438" s="191" t="s">
        <v>504</v>
      </c>
      <c r="O438" s="14">
        <v>-3.5633551934087002</v>
      </c>
      <c r="P438" s="14">
        <f t="shared" si="33"/>
        <v>-13.94423074020702</v>
      </c>
      <c r="Q438" s="14">
        <v>10.38087554679832</v>
      </c>
      <c r="R438" s="14">
        <v>140.92096995680299</v>
      </c>
      <c r="S438" s="14"/>
    </row>
    <row r="439" spans="6:19">
      <c r="F439" s="14"/>
      <c r="G439" s="14"/>
      <c r="H439" s="14"/>
      <c r="I439" s="14"/>
      <c r="J439" s="14"/>
      <c r="K439" s="14"/>
      <c r="L439" s="14"/>
      <c r="M439" s="14"/>
      <c r="N439" s="191" t="s">
        <v>505</v>
      </c>
      <c r="O439" s="14">
        <v>-3.7888173193286598</v>
      </c>
      <c r="P439" s="14">
        <f t="shared" si="33"/>
        <v>-13.829212957798923</v>
      </c>
      <c r="Q439" s="14">
        <v>10.040395638470264</v>
      </c>
      <c r="R439" s="14">
        <v>131.99403208102001</v>
      </c>
      <c r="S439" s="14"/>
    </row>
    <row r="440" spans="6:19">
      <c r="F440" s="14"/>
      <c r="G440" s="14"/>
      <c r="H440" s="14"/>
      <c r="I440" s="14"/>
      <c r="J440" s="14"/>
      <c r="K440" s="14"/>
      <c r="L440" s="14"/>
      <c r="M440" s="14"/>
      <c r="N440" s="191" t="s">
        <v>112</v>
      </c>
      <c r="O440" s="14">
        <v>-6.0000141631366599</v>
      </c>
      <c r="P440" s="14">
        <f t="shared" si="33"/>
        <v>-14.242540012292245</v>
      </c>
      <c r="Q440" s="14">
        <v>8.2425258491555855</v>
      </c>
      <c r="R440" s="14">
        <v>81.032009580146706</v>
      </c>
      <c r="S440" s="14"/>
    </row>
    <row r="441" spans="6:19">
      <c r="F441" s="14"/>
      <c r="G441" s="14"/>
      <c r="H441" s="14"/>
      <c r="I441" s="14"/>
      <c r="J441" s="14"/>
      <c r="K441" s="14"/>
      <c r="L441" s="14"/>
      <c r="M441" s="14"/>
      <c r="N441" s="191" t="s">
        <v>506</v>
      </c>
      <c r="O441" s="14">
        <v>-0.27635762161361599</v>
      </c>
      <c r="P441" s="14">
        <f t="shared" si="33"/>
        <v>-7.726214334809419</v>
      </c>
      <c r="Q441" s="14">
        <v>7.4498567131958033</v>
      </c>
      <c r="R441" s="14">
        <v>85.586495501234097</v>
      </c>
      <c r="S441" s="14"/>
    </row>
    <row r="442" spans="6:19">
      <c r="F442" s="14"/>
      <c r="G442" s="14"/>
      <c r="H442" s="14"/>
      <c r="I442" s="14"/>
      <c r="J442" s="14"/>
      <c r="K442" s="14"/>
      <c r="L442" s="14"/>
      <c r="M442" s="14"/>
      <c r="N442" s="191" t="s">
        <v>507</v>
      </c>
      <c r="O442" s="14">
        <v>-6.1411912207176496</v>
      </c>
      <c r="P442" s="14">
        <f t="shared" si="33"/>
        <v>-14.86287784095123</v>
      </c>
      <c r="Q442" s="14">
        <v>8.7216866202335801</v>
      </c>
      <c r="R442" s="14">
        <v>88.502719418104405</v>
      </c>
      <c r="S442" s="14"/>
    </row>
    <row r="443" spans="6:19">
      <c r="F443" s="14"/>
      <c r="G443" s="14"/>
      <c r="H443" s="14"/>
      <c r="I443" s="14"/>
      <c r="J443" s="14"/>
      <c r="K443" s="14"/>
      <c r="L443" s="14"/>
      <c r="M443" s="14"/>
      <c r="N443" s="191" t="s">
        <v>113</v>
      </c>
      <c r="O443" s="14">
        <v>-0.87875223512749701</v>
      </c>
      <c r="P443" s="14">
        <f t="shared" si="33"/>
        <v>-9.2187532362010547</v>
      </c>
      <c r="Q443" s="14">
        <v>8.3400010010735581</v>
      </c>
      <c r="R443" s="14">
        <v>105.76659085845699</v>
      </c>
      <c r="S443" s="14"/>
    </row>
    <row r="444" spans="6:19">
      <c r="F444" s="14"/>
      <c r="G444" s="14"/>
      <c r="H444" s="14"/>
      <c r="I444" s="14"/>
      <c r="J444" s="14"/>
      <c r="K444" s="14"/>
      <c r="L444" s="14"/>
      <c r="M444" s="14"/>
      <c r="N444" s="191" t="s">
        <v>508</v>
      </c>
      <c r="O444" s="14">
        <v>1.39770556348075</v>
      </c>
      <c r="P444" s="14">
        <f t="shared" si="33"/>
        <v>-6.4615971938363046</v>
      </c>
      <c r="Q444" s="14">
        <v>7.8593027573170549</v>
      </c>
      <c r="R444" s="14">
        <v>100.67681417958499</v>
      </c>
      <c r="S444" s="14"/>
    </row>
    <row r="445" spans="6:19">
      <c r="F445" s="14"/>
      <c r="G445" s="14"/>
      <c r="H445" s="14"/>
      <c r="I445" s="14"/>
      <c r="J445" s="14"/>
      <c r="K445" s="14"/>
      <c r="L445" s="14"/>
      <c r="M445" s="14"/>
      <c r="N445" s="191" t="s">
        <v>509</v>
      </c>
      <c r="O445" s="14">
        <v>0.74895508866203997</v>
      </c>
      <c r="P445" s="14">
        <f t="shared" si="33"/>
        <v>-6.6688049120538118</v>
      </c>
      <c r="Q445" s="14">
        <v>7.4177600007158517</v>
      </c>
      <c r="R445" s="14">
        <v>91.422744715624503</v>
      </c>
      <c r="S445" s="14"/>
    </row>
    <row r="446" spans="6:19">
      <c r="F446" s="14"/>
      <c r="G446" s="14"/>
      <c r="H446" s="14"/>
      <c r="I446" s="14"/>
      <c r="J446" s="14"/>
      <c r="K446" s="14"/>
      <c r="L446" s="14"/>
      <c r="M446" s="14"/>
      <c r="N446" s="191" t="s">
        <v>510</v>
      </c>
      <c r="O446" s="14">
        <v>0.60210665494014204</v>
      </c>
      <c r="P446" s="14">
        <f t="shared" si="33"/>
        <v>-6.6511685125776996</v>
      </c>
      <c r="Q446" s="14">
        <v>7.2532751675178417</v>
      </c>
      <c r="R446" s="14">
        <v>88.103840202996295</v>
      </c>
      <c r="S446" s="14"/>
    </row>
    <row r="447" spans="6:19">
      <c r="F447" s="14"/>
      <c r="G447" s="14"/>
      <c r="H447" s="14"/>
      <c r="I447" s="14"/>
      <c r="J447" s="14"/>
      <c r="K447" s="14"/>
      <c r="L447" s="14"/>
      <c r="M447" s="14"/>
      <c r="N447" s="191" t="s">
        <v>511</v>
      </c>
      <c r="O447" s="14">
        <v>0.85323124940831196</v>
      </c>
      <c r="P447" s="14">
        <f t="shared" si="33"/>
        <v>-6.8530408490403634</v>
      </c>
      <c r="Q447" s="14">
        <v>7.7062720984486752</v>
      </c>
      <c r="R447" s="14">
        <v>91.896290522763096</v>
      </c>
      <c r="S447" s="14"/>
    </row>
    <row r="448" spans="6:19">
      <c r="F448" s="14"/>
      <c r="G448" s="14"/>
      <c r="H448" s="14"/>
      <c r="I448" s="14"/>
      <c r="J448" s="14"/>
      <c r="K448" s="14"/>
      <c r="L448" s="14"/>
      <c r="M448" s="14"/>
      <c r="N448" s="191" t="s">
        <v>69</v>
      </c>
      <c r="O448" s="14">
        <v>-3.6909834552184</v>
      </c>
      <c r="P448" s="14">
        <f t="shared" si="33"/>
        <v>-12.582248046896588</v>
      </c>
      <c r="Q448" s="14">
        <v>8.8912645916781869</v>
      </c>
      <c r="R448" s="14">
        <v>104.708373621847</v>
      </c>
      <c r="S448" s="14"/>
    </row>
    <row r="449" spans="6:19">
      <c r="F449" s="14"/>
      <c r="G449" s="14"/>
      <c r="H449" s="14"/>
      <c r="I449" s="14"/>
      <c r="J449" s="14"/>
      <c r="K449" s="14"/>
      <c r="L449" s="14"/>
      <c r="M449" s="14"/>
      <c r="N449" s="191" t="s">
        <v>512</v>
      </c>
      <c r="O449" s="14">
        <v>-3.5785040875079899</v>
      </c>
      <c r="P449" s="14">
        <f t="shared" si="33"/>
        <v>-12.678002035162123</v>
      </c>
      <c r="Q449" s="14">
        <v>9.0994979476541342</v>
      </c>
      <c r="R449" s="14">
        <v>105.054110229743</v>
      </c>
      <c r="S449" s="14"/>
    </row>
    <row r="450" spans="6:19">
      <c r="F450" s="14"/>
      <c r="G450" s="14"/>
      <c r="H450" s="14"/>
      <c r="I450" s="14"/>
      <c r="J450" s="14"/>
      <c r="K450" s="14"/>
      <c r="L450" s="14"/>
      <c r="M450" s="14"/>
      <c r="N450" s="191" t="s">
        <v>191</v>
      </c>
      <c r="O450" s="14">
        <v>-3.76444527120919</v>
      </c>
      <c r="P450" s="14">
        <f t="shared" si="33"/>
        <v>-11.390174491924325</v>
      </c>
      <c r="Q450" s="14">
        <v>7.6257292207151348</v>
      </c>
      <c r="R450" s="14">
        <v>91.497902950992298</v>
      </c>
      <c r="S450" s="14"/>
    </row>
    <row r="451" spans="6:19">
      <c r="F451" s="14"/>
      <c r="G451" s="14"/>
      <c r="H451" s="14"/>
      <c r="I451" s="14"/>
      <c r="J451" s="14"/>
      <c r="K451" s="14"/>
      <c r="L451" s="14"/>
      <c r="M451" s="14"/>
      <c r="N451" s="191" t="s">
        <v>71</v>
      </c>
      <c r="O451" s="14">
        <v>-3.2234077931160101</v>
      </c>
      <c r="P451" s="14">
        <f t="shared" ref="P451:P503" si="34">O451-Q451</f>
        <v>-12.123024543444426</v>
      </c>
      <c r="Q451" s="14">
        <v>8.8996167503284163</v>
      </c>
      <c r="R451" s="14">
        <v>104.951376984818</v>
      </c>
      <c r="S451" s="14"/>
    </row>
    <row r="452" spans="6:19">
      <c r="F452" s="14"/>
      <c r="G452" s="14"/>
      <c r="H452" s="14"/>
      <c r="I452" s="14"/>
      <c r="J452" s="14"/>
      <c r="K452" s="14"/>
      <c r="L452" s="14"/>
      <c r="M452" s="14"/>
      <c r="N452" s="191" t="s">
        <v>114</v>
      </c>
      <c r="O452" s="14">
        <v>-3.4190023293937002</v>
      </c>
      <c r="P452" s="14">
        <f t="shared" si="34"/>
        <v>-11.093584735422985</v>
      </c>
      <c r="Q452" s="14">
        <v>7.674582406029284</v>
      </c>
      <c r="R452" s="14">
        <v>92.759080632073093</v>
      </c>
      <c r="S452" s="14"/>
    </row>
    <row r="453" spans="6:19">
      <c r="F453" s="14"/>
      <c r="G453" s="14"/>
      <c r="H453" s="14"/>
      <c r="I453" s="14"/>
      <c r="J453" s="14"/>
      <c r="K453" s="14"/>
      <c r="L453" s="14"/>
      <c r="M453" s="14"/>
      <c r="N453" s="191" t="s">
        <v>513</v>
      </c>
      <c r="O453" s="14">
        <v>-3.81233180948899</v>
      </c>
      <c r="P453" s="14">
        <f t="shared" si="34"/>
        <v>-11.08684165302563</v>
      </c>
      <c r="Q453" s="14">
        <v>7.2745098435366389</v>
      </c>
      <c r="R453" s="14">
        <v>82.4996120796486</v>
      </c>
      <c r="S453" s="14"/>
    </row>
    <row r="454" spans="6:19">
      <c r="F454" s="14"/>
      <c r="G454" s="14"/>
      <c r="H454" s="14"/>
      <c r="I454" s="14"/>
      <c r="J454" s="14"/>
      <c r="K454" s="14"/>
      <c r="L454" s="14"/>
      <c r="M454" s="14"/>
      <c r="N454" s="191" t="s">
        <v>514</v>
      </c>
      <c r="O454" s="14">
        <v>-2.2577635033823902</v>
      </c>
      <c r="P454" s="14">
        <f t="shared" si="34"/>
        <v>-9.8456057355547948</v>
      </c>
      <c r="Q454" s="14">
        <v>7.5878422321724051</v>
      </c>
      <c r="R454" s="14">
        <v>91.433117298037303</v>
      </c>
      <c r="S454" s="14"/>
    </row>
    <row r="455" spans="6:19">
      <c r="F455" s="14"/>
      <c r="G455" s="14"/>
      <c r="H455" s="14"/>
      <c r="I455" s="14"/>
      <c r="J455" s="14"/>
      <c r="K455" s="14"/>
      <c r="L455" s="14"/>
      <c r="M455" s="14"/>
      <c r="N455" s="191" t="s">
        <v>115</v>
      </c>
      <c r="O455" s="14">
        <v>-8.4784900499276397</v>
      </c>
      <c r="P455" s="14">
        <f t="shared" si="34"/>
        <v>-18.210205080857165</v>
      </c>
      <c r="Q455" s="14">
        <v>9.7317150309295268</v>
      </c>
      <c r="R455" s="14">
        <v>101.321005075687</v>
      </c>
      <c r="S455" s="14"/>
    </row>
    <row r="456" spans="6:19">
      <c r="F456" s="14"/>
      <c r="G456" s="14"/>
      <c r="H456" s="14"/>
      <c r="I456" s="14"/>
      <c r="J456" s="14"/>
      <c r="K456" s="14"/>
      <c r="L456" s="14"/>
      <c r="M456" s="14"/>
      <c r="N456" s="191" t="s">
        <v>116</v>
      </c>
      <c r="O456" s="14">
        <v>-4.5453590366801304</v>
      </c>
      <c r="P456" s="14">
        <f t="shared" si="34"/>
        <v>-13.143820176992428</v>
      </c>
      <c r="Q456" s="14">
        <v>8.5984611403122972</v>
      </c>
      <c r="R456" s="14">
        <v>100.50142840730599</v>
      </c>
      <c r="S456" s="14"/>
    </row>
    <row r="457" spans="6:19">
      <c r="F457" s="14"/>
      <c r="G457" s="14"/>
      <c r="H457" s="14"/>
      <c r="I457" s="14"/>
      <c r="J457" s="14"/>
      <c r="K457" s="14"/>
      <c r="L457" s="14"/>
      <c r="M457" s="14"/>
      <c r="N457" s="191" t="s">
        <v>117</v>
      </c>
      <c r="O457" s="14">
        <v>-6.2041374851520397</v>
      </c>
      <c r="P457" s="14">
        <f t="shared" si="34"/>
        <v>-13.40913271470734</v>
      </c>
      <c r="Q457" s="14">
        <v>7.2049952295553004</v>
      </c>
      <c r="R457" s="14">
        <v>61.505316202081602</v>
      </c>
      <c r="S457" s="14"/>
    </row>
    <row r="458" spans="6:19">
      <c r="F458" s="14"/>
      <c r="G458" s="14"/>
      <c r="H458" s="14"/>
      <c r="I458" s="14"/>
      <c r="J458" s="14"/>
      <c r="K458" s="14"/>
      <c r="L458" s="14"/>
      <c r="M458" s="14"/>
      <c r="N458" s="191" t="s">
        <v>515</v>
      </c>
      <c r="O458" s="14">
        <v>-6.2884002737563502</v>
      </c>
      <c r="P458" s="14">
        <f t="shared" si="34"/>
        <v>-13.133585187474786</v>
      </c>
      <c r="Q458" s="14">
        <v>6.8451849137184357</v>
      </c>
      <c r="R458" s="14">
        <v>64.159084272034804</v>
      </c>
      <c r="S458" s="14"/>
    </row>
    <row r="459" spans="6:19">
      <c r="F459" s="14"/>
      <c r="G459" s="14"/>
      <c r="H459" s="14"/>
      <c r="I459" s="14"/>
      <c r="J459" s="14"/>
      <c r="K459" s="14"/>
      <c r="L459" s="14"/>
      <c r="M459" s="14"/>
      <c r="N459" s="191" t="s">
        <v>516</v>
      </c>
      <c r="O459" s="14">
        <v>-1.8761997890247</v>
      </c>
      <c r="P459" s="14">
        <f t="shared" si="34"/>
        <v>-9.4906485669604947</v>
      </c>
      <c r="Q459" s="14">
        <v>7.6144487779357952</v>
      </c>
      <c r="R459" s="14">
        <v>88.994915579295593</v>
      </c>
      <c r="S459" s="14"/>
    </row>
    <row r="460" spans="6:19">
      <c r="F460" s="14"/>
      <c r="G460" s="14"/>
      <c r="H460" s="14"/>
      <c r="I460" s="14"/>
      <c r="J460" s="14"/>
      <c r="K460" s="14"/>
      <c r="L460" s="14"/>
      <c r="M460" s="14"/>
      <c r="N460" s="191" t="s">
        <v>517</v>
      </c>
      <c r="O460" s="14">
        <v>-4.7884141244831904</v>
      </c>
      <c r="P460" s="14">
        <f t="shared" si="34"/>
        <v>-12.401717186780417</v>
      </c>
      <c r="Q460" s="14">
        <v>7.6133030622972271</v>
      </c>
      <c r="R460" s="14">
        <v>72.111379441602296</v>
      </c>
      <c r="S460" s="14"/>
    </row>
    <row r="461" spans="6:19">
      <c r="F461" s="14"/>
      <c r="G461" s="14"/>
      <c r="H461" s="14"/>
      <c r="I461" s="14"/>
      <c r="J461" s="14"/>
      <c r="K461" s="14"/>
      <c r="L461" s="14"/>
      <c r="M461" s="14"/>
      <c r="N461" s="191" t="s">
        <v>118</v>
      </c>
      <c r="O461" s="14">
        <v>-6.3450902293109896</v>
      </c>
      <c r="P461" s="14">
        <f t="shared" si="34"/>
        <v>-13.936688609192149</v>
      </c>
      <c r="Q461" s="14">
        <v>7.5915983798811597</v>
      </c>
      <c r="R461" s="14">
        <v>74.840394692666393</v>
      </c>
      <c r="S461" s="14"/>
    </row>
    <row r="462" spans="6:19">
      <c r="F462" s="14"/>
      <c r="G462" s="14"/>
      <c r="H462" s="14"/>
      <c r="I462" s="14"/>
      <c r="J462" s="14"/>
      <c r="K462" s="14"/>
      <c r="L462" s="14"/>
      <c r="M462" s="14"/>
      <c r="N462" s="191" t="s">
        <v>119</v>
      </c>
      <c r="O462" s="14">
        <v>-2.4158377808938498</v>
      </c>
      <c r="P462" s="14">
        <f t="shared" si="34"/>
        <v>-10.355808596355448</v>
      </c>
      <c r="Q462" s="14">
        <v>7.9399708154615976</v>
      </c>
      <c r="R462" s="14">
        <v>92.242208024543203</v>
      </c>
      <c r="S462" s="14"/>
    </row>
    <row r="463" spans="6:19">
      <c r="F463" s="14"/>
      <c r="G463" s="14"/>
      <c r="H463" s="14"/>
      <c r="I463" s="14"/>
      <c r="J463" s="14"/>
      <c r="K463" s="14"/>
      <c r="L463" s="14"/>
      <c r="M463" s="14"/>
      <c r="N463" s="191" t="s">
        <v>73</v>
      </c>
      <c r="O463" s="14">
        <v>-4.31561584276223</v>
      </c>
      <c r="P463" s="14">
        <f t="shared" si="34"/>
        <v>-10.942718611971053</v>
      </c>
      <c r="Q463" s="14">
        <v>6.6271027692088218</v>
      </c>
      <c r="R463" s="14">
        <v>59.817427658739902</v>
      </c>
      <c r="S463" s="14"/>
    </row>
    <row r="464" spans="6:19">
      <c r="F464" s="14"/>
      <c r="G464" s="14"/>
      <c r="H464" s="14"/>
      <c r="I464" s="14"/>
      <c r="J464" s="14"/>
      <c r="K464" s="14"/>
      <c r="L464" s="14"/>
      <c r="M464" s="14"/>
      <c r="N464" s="191" t="s">
        <v>75</v>
      </c>
      <c r="O464" s="14">
        <v>-3.7585314846126501</v>
      </c>
      <c r="P464" s="14">
        <f t="shared" si="34"/>
        <v>-10.779240278167981</v>
      </c>
      <c r="Q464" s="14">
        <v>7.0207087935553307</v>
      </c>
      <c r="R464" s="14">
        <v>71.1983356659278</v>
      </c>
      <c r="S464" s="14"/>
    </row>
    <row r="465" spans="6:19">
      <c r="F465" s="14"/>
      <c r="G465" s="14"/>
      <c r="H465" s="14"/>
      <c r="I465" s="14"/>
      <c r="J465" s="14"/>
      <c r="K465" s="14"/>
      <c r="L465" s="14"/>
      <c r="M465" s="14"/>
      <c r="N465" s="191" t="s">
        <v>77</v>
      </c>
      <c r="O465" s="14">
        <v>-3.7826545099153002</v>
      </c>
      <c r="P465" s="14">
        <f t="shared" si="34"/>
        <v>-10.707464905833502</v>
      </c>
      <c r="Q465" s="14">
        <v>6.9248103959182021</v>
      </c>
      <c r="R465" s="14">
        <v>68.734948529670206</v>
      </c>
      <c r="S465" s="14"/>
    </row>
    <row r="466" spans="6:19">
      <c r="F466" s="14"/>
      <c r="G466" s="14"/>
      <c r="H466" s="14"/>
      <c r="I466" s="14"/>
      <c r="J466" s="14"/>
      <c r="K466" s="14"/>
      <c r="L466" s="14"/>
      <c r="M466" s="14"/>
      <c r="N466" s="191" t="s">
        <v>78</v>
      </c>
      <c r="O466" s="14">
        <v>1.95850466703544</v>
      </c>
      <c r="P466" s="14">
        <f t="shared" si="34"/>
        <v>-4.562802718335492</v>
      </c>
      <c r="Q466" s="14">
        <v>6.5213073853709318</v>
      </c>
      <c r="R466" s="14">
        <v>77.808545337786796</v>
      </c>
      <c r="S466" s="14"/>
    </row>
    <row r="467" spans="6:19">
      <c r="F467" s="14"/>
      <c r="G467" s="14"/>
      <c r="H467" s="14"/>
      <c r="I467" s="14"/>
      <c r="J467" s="14"/>
      <c r="K467" s="14"/>
      <c r="L467" s="14"/>
      <c r="M467" s="14"/>
      <c r="N467" s="191" t="s">
        <v>518</v>
      </c>
      <c r="O467" s="14">
        <v>-2.4622191770023698</v>
      </c>
      <c r="P467" s="14">
        <f t="shared" si="34"/>
        <v>-8.1067828685209022</v>
      </c>
      <c r="Q467" s="14">
        <v>5.6445636915185329</v>
      </c>
      <c r="R467" s="14">
        <v>55.753206049081101</v>
      </c>
      <c r="S467" s="14"/>
    </row>
    <row r="468" spans="6:19">
      <c r="F468" s="14"/>
      <c r="G468" s="14"/>
      <c r="H468" s="14"/>
      <c r="I468" s="14"/>
      <c r="J468" s="14"/>
      <c r="K468" s="14"/>
      <c r="L468" s="14"/>
      <c r="M468" s="14"/>
      <c r="N468" s="191" t="s">
        <v>120</v>
      </c>
      <c r="O468" s="14">
        <v>-9.2273509391809299</v>
      </c>
      <c r="P468" s="14">
        <f t="shared" si="34"/>
        <v>-17.322541921849798</v>
      </c>
      <c r="Q468" s="14">
        <v>8.0951909826688677</v>
      </c>
      <c r="R468" s="14">
        <v>67.184748926192697</v>
      </c>
      <c r="S468" s="14"/>
    </row>
    <row r="469" spans="6:19">
      <c r="F469" s="14"/>
      <c r="G469" s="14"/>
      <c r="H469" s="14"/>
      <c r="I469" s="14"/>
      <c r="J469" s="14"/>
      <c r="K469" s="14"/>
      <c r="L469" s="14"/>
      <c r="M469" s="14"/>
      <c r="N469" s="191" t="s">
        <v>121</v>
      </c>
      <c r="O469" s="14">
        <v>-4.1525473748045103</v>
      </c>
      <c r="P469" s="14">
        <f t="shared" si="34"/>
        <v>-9.8210052595365021</v>
      </c>
      <c r="Q469" s="14">
        <v>5.6684578847319909</v>
      </c>
      <c r="R469" s="14">
        <v>55.593336820250997</v>
      </c>
      <c r="S469" s="14"/>
    </row>
    <row r="470" spans="6:19">
      <c r="F470" s="14"/>
      <c r="G470" s="14"/>
      <c r="H470" s="14"/>
      <c r="I470" s="14"/>
      <c r="J470" s="14"/>
      <c r="K470" s="14"/>
      <c r="L470" s="14"/>
      <c r="M470" s="14"/>
      <c r="N470" s="191" t="s">
        <v>79</v>
      </c>
      <c r="O470" s="14">
        <v>1.2232245524299801</v>
      </c>
      <c r="P470" s="14">
        <f t="shared" si="34"/>
        <v>-4.6996562631247265</v>
      </c>
      <c r="Q470" s="14">
        <v>5.9228808155547066</v>
      </c>
      <c r="R470" s="14">
        <v>65.694638740572501</v>
      </c>
      <c r="S470" s="14"/>
    </row>
    <row r="471" spans="6:19">
      <c r="F471" s="14"/>
      <c r="G471" s="14"/>
      <c r="H471" s="14"/>
      <c r="I471" s="14"/>
      <c r="J471" s="14"/>
      <c r="K471" s="14"/>
      <c r="L471" s="14"/>
      <c r="M471" s="14"/>
      <c r="N471" s="191" t="s">
        <v>519</v>
      </c>
      <c r="O471" s="14">
        <v>-3.9568413917251801</v>
      </c>
      <c r="P471" s="14">
        <f t="shared" si="34"/>
        <v>-9.357237614058624</v>
      </c>
      <c r="Q471" s="14">
        <v>5.4003962223334439</v>
      </c>
      <c r="R471" s="14">
        <v>48.667697535646397</v>
      </c>
      <c r="S471" s="14"/>
    </row>
    <row r="472" spans="6:19">
      <c r="F472" s="14"/>
      <c r="G472" s="14"/>
      <c r="H472" s="14"/>
      <c r="I472" s="14"/>
      <c r="J472" s="14"/>
      <c r="K472" s="14"/>
      <c r="L472" s="14"/>
      <c r="M472" s="14"/>
      <c r="N472" s="191" t="s">
        <v>122</v>
      </c>
      <c r="O472" s="14">
        <v>0.49955487571985602</v>
      </c>
      <c r="P472" s="14">
        <f t="shared" si="34"/>
        <v>-4.8554982240892492</v>
      </c>
      <c r="Q472" s="14">
        <v>5.3550530998091057</v>
      </c>
      <c r="R472" s="14">
        <v>53.734043237125398</v>
      </c>
      <c r="S472" s="14"/>
    </row>
    <row r="473" spans="6:19">
      <c r="F473" s="14"/>
      <c r="G473" s="14"/>
      <c r="H473" s="14"/>
      <c r="I473" s="14"/>
      <c r="J473" s="14"/>
      <c r="K473" s="14"/>
      <c r="L473" s="14"/>
      <c r="M473" s="14"/>
      <c r="N473" s="191" t="s">
        <v>123</v>
      </c>
      <c r="O473" s="14">
        <v>-5.3945409024845103</v>
      </c>
      <c r="P473" s="14">
        <f t="shared" si="34"/>
        <v>-14.089878650777646</v>
      </c>
      <c r="Q473" s="14">
        <v>8.6953377482931344</v>
      </c>
      <c r="R473" s="14">
        <v>100.24770952801801</v>
      </c>
      <c r="S473" s="14"/>
    </row>
    <row r="474" spans="6:19">
      <c r="F474" s="14"/>
      <c r="G474" s="14"/>
      <c r="H474" s="14"/>
      <c r="I474" s="14"/>
      <c r="J474" s="14"/>
      <c r="K474" s="14"/>
      <c r="L474" s="14"/>
      <c r="M474" s="14"/>
      <c r="N474" s="191" t="s">
        <v>124</v>
      </c>
      <c r="O474" s="14">
        <v>-3.70245984229213</v>
      </c>
      <c r="P474" s="14">
        <f t="shared" si="34"/>
        <v>-9.4539479921811473</v>
      </c>
      <c r="Q474" s="14">
        <v>5.7514881498890169</v>
      </c>
      <c r="R474" s="14">
        <v>55.349501781880797</v>
      </c>
      <c r="S474" s="14"/>
    </row>
    <row r="475" spans="6:19">
      <c r="F475" s="14"/>
      <c r="G475" s="14"/>
      <c r="H475" s="14"/>
      <c r="I475" s="14"/>
      <c r="J475" s="14"/>
      <c r="K475" s="14"/>
      <c r="L475" s="14"/>
      <c r="M475" s="14"/>
      <c r="N475" s="191" t="s">
        <v>520</v>
      </c>
      <c r="O475" s="14">
        <v>-4.2286254222925503</v>
      </c>
      <c r="P475" s="14">
        <f t="shared" si="34"/>
        <v>-10.409478180537509</v>
      </c>
      <c r="Q475" s="14">
        <v>6.1808527582449573</v>
      </c>
      <c r="R475" s="14">
        <v>52.286426225855202</v>
      </c>
      <c r="S475" s="14"/>
    </row>
    <row r="476" spans="6:19">
      <c r="F476" s="14"/>
      <c r="G476" s="14"/>
      <c r="H476" s="14"/>
      <c r="I476" s="14"/>
      <c r="J476" s="14"/>
      <c r="K476" s="14"/>
      <c r="L476" s="14"/>
      <c r="M476" s="14"/>
      <c r="N476" s="191" t="s">
        <v>125</v>
      </c>
      <c r="O476" s="14">
        <v>-3.1231503072880198</v>
      </c>
      <c r="P476" s="14">
        <f t="shared" si="34"/>
        <v>-10.285944501560964</v>
      </c>
      <c r="Q476" s="14">
        <v>7.1627941942729443</v>
      </c>
      <c r="R476" s="14">
        <v>78.303265869968399</v>
      </c>
      <c r="S476" s="14"/>
    </row>
    <row r="477" spans="6:19">
      <c r="F477" s="14"/>
      <c r="G477" s="14"/>
      <c r="H477" s="14"/>
      <c r="I477" s="14"/>
      <c r="J477" s="14"/>
      <c r="K477" s="14"/>
      <c r="L477" s="14"/>
      <c r="M477" s="14"/>
      <c r="N477" s="191" t="s">
        <v>126</v>
      </c>
      <c r="O477" s="14">
        <v>-4.52211762494965</v>
      </c>
      <c r="P477" s="14">
        <f t="shared" si="34"/>
        <v>-11.847837165163504</v>
      </c>
      <c r="Q477" s="14">
        <v>7.3257195402138535</v>
      </c>
      <c r="R477" s="14">
        <v>80.946046772951107</v>
      </c>
      <c r="S477" s="14"/>
    </row>
    <row r="478" spans="6:19">
      <c r="F478" s="14"/>
      <c r="G478" s="14"/>
      <c r="H478" s="14"/>
      <c r="I478" s="14"/>
      <c r="J478" s="14"/>
      <c r="K478" s="14"/>
      <c r="L478" s="14"/>
      <c r="M478" s="14"/>
      <c r="N478" s="191" t="s">
        <v>521</v>
      </c>
      <c r="O478" s="14">
        <v>-0.70421218598506297</v>
      </c>
      <c r="P478" s="14">
        <f t="shared" si="34"/>
        <v>-10.347344957410957</v>
      </c>
      <c r="Q478" s="14">
        <v>9.6431327714258952</v>
      </c>
      <c r="R478" s="14">
        <v>128.91939120914799</v>
      </c>
      <c r="S478" s="14"/>
    </row>
    <row r="479" spans="6:19">
      <c r="F479" s="14"/>
      <c r="G479" s="14"/>
      <c r="H479" s="14"/>
      <c r="I479" s="14"/>
      <c r="J479" s="14"/>
      <c r="K479" s="14"/>
      <c r="L479" s="14"/>
      <c r="M479" s="14"/>
      <c r="N479" s="191" t="s">
        <v>522</v>
      </c>
      <c r="O479" s="14">
        <v>-1.7837293916605499</v>
      </c>
      <c r="P479" s="14">
        <f t="shared" si="34"/>
        <v>-9.243715640161648</v>
      </c>
      <c r="Q479" s="14">
        <v>7.4599862485010986</v>
      </c>
      <c r="R479" s="14">
        <v>87.137443818642595</v>
      </c>
      <c r="S479" s="14"/>
    </row>
    <row r="480" spans="6:19">
      <c r="F480" s="14"/>
      <c r="G480" s="14"/>
      <c r="H480" s="14"/>
      <c r="I480" s="14"/>
      <c r="J480" s="14"/>
      <c r="K480" s="14"/>
      <c r="L480" s="14"/>
      <c r="M480" s="14"/>
      <c r="N480" s="191" t="s">
        <v>523</v>
      </c>
      <c r="O480" s="14">
        <v>-0.25376433616725602</v>
      </c>
      <c r="P480" s="14">
        <f t="shared" si="34"/>
        <v>-6.5271409660252582</v>
      </c>
      <c r="Q480" s="14">
        <v>6.273376629858002</v>
      </c>
      <c r="R480" s="14">
        <v>60.995274119440602</v>
      </c>
      <c r="S480" s="14"/>
    </row>
    <row r="481" spans="6:19">
      <c r="F481" s="14"/>
      <c r="G481" s="14"/>
      <c r="H481" s="14"/>
      <c r="I481" s="14"/>
      <c r="J481" s="14"/>
      <c r="K481" s="14"/>
      <c r="L481" s="14"/>
      <c r="M481" s="14"/>
      <c r="N481" s="191" t="s">
        <v>524</v>
      </c>
      <c r="O481" s="14">
        <v>-0.85709394661266403</v>
      </c>
      <c r="P481" s="14">
        <f t="shared" si="34"/>
        <v>-10.245446190738026</v>
      </c>
      <c r="Q481" s="14">
        <v>9.3883522441253611</v>
      </c>
      <c r="R481" s="14">
        <v>124.48579120933699</v>
      </c>
      <c r="S481" s="14"/>
    </row>
    <row r="482" spans="6:19">
      <c r="F482" s="14"/>
      <c r="G482" s="14"/>
      <c r="H482" s="14"/>
      <c r="I482" s="14"/>
      <c r="J482" s="14"/>
      <c r="K482" s="14"/>
      <c r="L482" s="14"/>
      <c r="M482" s="14"/>
      <c r="N482" s="191" t="s">
        <v>525</v>
      </c>
      <c r="O482" s="14">
        <v>1.9531792460636399</v>
      </c>
      <c r="P482" s="14">
        <f t="shared" si="34"/>
        <v>-5.6301835843762706</v>
      </c>
      <c r="Q482" s="14">
        <v>7.5833628304399108</v>
      </c>
      <c r="R482" s="14">
        <v>96.637537783205502</v>
      </c>
      <c r="S482" s="14"/>
    </row>
    <row r="483" spans="6:19">
      <c r="F483" s="14"/>
      <c r="G483" s="14"/>
      <c r="H483" s="14"/>
      <c r="I483" s="14"/>
      <c r="J483" s="14"/>
      <c r="K483" s="14"/>
      <c r="L483" s="14"/>
      <c r="M483" s="14"/>
      <c r="N483" s="191" t="s">
        <v>526</v>
      </c>
      <c r="O483" s="14">
        <v>1.8236935822390901</v>
      </c>
      <c r="P483" s="14">
        <f t="shared" si="34"/>
        <v>-5.1091371871851443</v>
      </c>
      <c r="Q483" s="14">
        <v>6.9328307694242346</v>
      </c>
      <c r="R483" s="14">
        <v>84.526607807489796</v>
      </c>
      <c r="S483" s="14"/>
    </row>
    <row r="484" spans="6:19">
      <c r="F484" s="14"/>
      <c r="G484" s="14"/>
      <c r="H484" s="14"/>
      <c r="I484" s="14"/>
      <c r="J484" s="14"/>
      <c r="K484" s="14"/>
      <c r="L484" s="14"/>
      <c r="M484" s="14"/>
      <c r="N484" s="191" t="s">
        <v>127</v>
      </c>
      <c r="O484" s="14">
        <v>1.24519988765764</v>
      </c>
      <c r="P484" s="14">
        <f t="shared" si="34"/>
        <v>-3.8806502739369435</v>
      </c>
      <c r="Q484" s="14">
        <v>5.1258501615945837</v>
      </c>
      <c r="R484" s="14">
        <v>49.619755484783902</v>
      </c>
      <c r="S484" s="14"/>
    </row>
    <row r="485" spans="6:19">
      <c r="F485" s="14"/>
      <c r="G485" s="14"/>
      <c r="H485" s="14"/>
      <c r="I485" s="14"/>
      <c r="J485" s="14"/>
      <c r="K485" s="14"/>
      <c r="L485" s="14"/>
      <c r="M485" s="14"/>
      <c r="N485" s="191" t="s">
        <v>128</v>
      </c>
      <c r="O485" s="14">
        <v>-1.82601879693959</v>
      </c>
      <c r="P485" s="14">
        <f t="shared" si="34"/>
        <v>-8.3351435460553631</v>
      </c>
      <c r="Q485" s="14">
        <v>6.5091247491157729</v>
      </c>
      <c r="R485" s="14">
        <v>74.179989723565896</v>
      </c>
      <c r="S485" s="14"/>
    </row>
    <row r="486" spans="6:19">
      <c r="F486" s="14"/>
      <c r="G486" s="14"/>
      <c r="H486" s="14"/>
      <c r="I486" s="14"/>
      <c r="J486" s="14"/>
      <c r="K486" s="14"/>
      <c r="L486" s="14"/>
      <c r="M486" s="14"/>
      <c r="N486" s="191" t="s">
        <v>129</v>
      </c>
      <c r="O486" s="14">
        <v>-1.1319939076124801</v>
      </c>
      <c r="P486" s="14">
        <f t="shared" si="34"/>
        <v>-8.4004901565011725</v>
      </c>
      <c r="Q486" s="14">
        <v>7.2684962488886917</v>
      </c>
      <c r="R486" s="14">
        <v>88.335698579527005</v>
      </c>
      <c r="S486" s="14"/>
    </row>
    <row r="487" spans="6:19">
      <c r="F487" s="14"/>
      <c r="G487" s="14"/>
      <c r="H487" s="14"/>
      <c r="I487" s="14"/>
      <c r="J487" s="14"/>
      <c r="K487" s="14"/>
      <c r="L487" s="14"/>
      <c r="M487" s="14"/>
      <c r="N487" s="191" t="s">
        <v>527</v>
      </c>
      <c r="O487" s="14">
        <v>-0.61268918208086698</v>
      </c>
      <c r="P487" s="14">
        <f t="shared" si="34"/>
        <v>-6.2971002921396337</v>
      </c>
      <c r="Q487" s="14">
        <v>5.6844111100587664</v>
      </c>
      <c r="R487" s="14">
        <v>55.8110346481715</v>
      </c>
      <c r="S487" s="14"/>
    </row>
    <row r="488" spans="6:19">
      <c r="F488" s="14"/>
      <c r="G488" s="14"/>
      <c r="H488" s="14"/>
      <c r="I488" s="14"/>
      <c r="J488" s="14"/>
      <c r="K488" s="14"/>
      <c r="L488" s="14"/>
      <c r="M488" s="14"/>
      <c r="N488" s="191" t="s">
        <v>528</v>
      </c>
      <c r="O488" s="14">
        <v>-2.5901204417860799</v>
      </c>
      <c r="P488" s="14">
        <f t="shared" si="34"/>
        <v>-9.405363455103064</v>
      </c>
      <c r="Q488" s="14">
        <v>6.8152430133169846</v>
      </c>
      <c r="R488" s="14">
        <v>67.996186288165902</v>
      </c>
      <c r="S488" s="14"/>
    </row>
    <row r="489" spans="6:19">
      <c r="F489" s="14"/>
      <c r="G489" s="14"/>
      <c r="H489" s="14"/>
      <c r="I489" s="14"/>
      <c r="J489" s="14"/>
      <c r="K489" s="14"/>
      <c r="L489" s="14"/>
      <c r="M489" s="14"/>
      <c r="N489" s="191" t="s">
        <v>80</v>
      </c>
      <c r="O489" s="14">
        <v>-1.0574194157602701</v>
      </c>
      <c r="P489" s="14">
        <f t="shared" si="34"/>
        <v>-8.3726282815852073</v>
      </c>
      <c r="Q489" s="14">
        <v>7.3152088658249363</v>
      </c>
      <c r="R489" s="14">
        <v>86.607658891330999</v>
      </c>
      <c r="S489" s="14"/>
    </row>
    <row r="490" spans="6:19">
      <c r="F490" s="14"/>
      <c r="G490" s="14"/>
      <c r="H490" s="14"/>
      <c r="I490" s="14"/>
      <c r="J490" s="14"/>
      <c r="K490" s="14"/>
      <c r="L490" s="14"/>
      <c r="M490" s="14"/>
      <c r="N490" s="191" t="s">
        <v>529</v>
      </c>
      <c r="O490" s="14">
        <v>2.1080582981812799</v>
      </c>
      <c r="P490" s="14">
        <f t="shared" si="34"/>
        <v>-7.5535019031255874</v>
      </c>
      <c r="Q490" s="14">
        <v>9.6615602013068678</v>
      </c>
      <c r="R490" s="14">
        <v>134.31340544561999</v>
      </c>
      <c r="S490" s="14"/>
    </row>
    <row r="491" spans="6:19">
      <c r="F491" s="14"/>
      <c r="G491" s="14"/>
      <c r="H491" s="14"/>
      <c r="I491" s="14"/>
      <c r="J491" s="14"/>
      <c r="K491" s="14"/>
      <c r="L491" s="14"/>
      <c r="M491" s="14"/>
      <c r="N491" s="191" t="s">
        <v>530</v>
      </c>
      <c r="O491" s="14">
        <v>-14.749327332924199</v>
      </c>
      <c r="P491" s="14">
        <f t="shared" si="34"/>
        <v>-24.028520079106464</v>
      </c>
      <c r="Q491" s="14">
        <v>9.2791927461822663</v>
      </c>
      <c r="R491" s="14">
        <v>85.261809910582897</v>
      </c>
      <c r="S491" s="14"/>
    </row>
    <row r="492" spans="6:19">
      <c r="F492" s="14"/>
      <c r="G492" s="14"/>
      <c r="H492" s="14"/>
      <c r="I492" s="14"/>
      <c r="J492" s="14"/>
      <c r="K492" s="14"/>
      <c r="L492" s="14"/>
      <c r="M492" s="14"/>
      <c r="N492" s="191" t="s">
        <v>531</v>
      </c>
      <c r="O492" s="14">
        <v>1.1400391422149001</v>
      </c>
      <c r="P492" s="14">
        <f t="shared" si="34"/>
        <v>-5.3808582902565041</v>
      </c>
      <c r="Q492" s="14">
        <v>6.5208974324714042</v>
      </c>
      <c r="R492" s="14">
        <v>72.805885447476896</v>
      </c>
      <c r="S492" s="14"/>
    </row>
    <row r="493" spans="6:19">
      <c r="F493" s="14"/>
      <c r="G493" s="14"/>
      <c r="H493" s="14"/>
      <c r="I493" s="14"/>
      <c r="J493" s="14"/>
      <c r="K493" s="14"/>
      <c r="L493" s="14"/>
      <c r="M493" s="14"/>
      <c r="N493" s="191" t="s">
        <v>532</v>
      </c>
      <c r="O493" s="14">
        <v>1.0426680533149799</v>
      </c>
      <c r="P493" s="14">
        <f t="shared" si="34"/>
        <v>-5.4422601539986744</v>
      </c>
      <c r="Q493" s="14">
        <v>6.4849282073136543</v>
      </c>
      <c r="R493" s="14">
        <v>72.187237031620896</v>
      </c>
      <c r="S493" s="14"/>
    </row>
    <row r="494" spans="6:19">
      <c r="F494" s="14"/>
      <c r="G494" s="14"/>
      <c r="H494" s="14"/>
      <c r="I494" s="14"/>
      <c r="J494" s="14"/>
      <c r="K494" s="14"/>
      <c r="L494" s="14"/>
      <c r="M494" s="14"/>
      <c r="N494" s="191" t="s">
        <v>533</v>
      </c>
      <c r="O494" s="14">
        <v>0.49681934038664399</v>
      </c>
      <c r="P494" s="14">
        <f t="shared" si="34"/>
        <v>-5.354163378340127</v>
      </c>
      <c r="Q494" s="14">
        <v>5.8509827187267707</v>
      </c>
      <c r="R494" s="14">
        <v>57.270723567900198</v>
      </c>
      <c r="S494" s="14"/>
    </row>
    <row r="495" spans="6:19">
      <c r="F495" s="14"/>
      <c r="G495" s="14"/>
      <c r="H495" s="14"/>
      <c r="I495" s="14"/>
      <c r="J495" s="14"/>
      <c r="K495" s="14"/>
      <c r="L495" s="14"/>
      <c r="M495" s="14"/>
      <c r="N495" s="191" t="s">
        <v>534</v>
      </c>
      <c r="O495" s="14">
        <v>-11.1137475970562</v>
      </c>
      <c r="P495" s="14">
        <f t="shared" si="34"/>
        <v>-21.765279589076215</v>
      </c>
      <c r="Q495" s="14">
        <v>10.651531992020017</v>
      </c>
      <c r="R495" s="14">
        <v>139.650299371503</v>
      </c>
      <c r="S495" s="14"/>
    </row>
    <row r="496" spans="6:19">
      <c r="F496" s="14"/>
      <c r="G496" s="14"/>
      <c r="H496" s="14"/>
      <c r="I496" s="14"/>
      <c r="J496" s="14"/>
      <c r="K496" s="14"/>
      <c r="L496" s="14"/>
      <c r="M496" s="14"/>
      <c r="N496" s="191" t="s">
        <v>535</v>
      </c>
      <c r="O496" s="14">
        <v>-0.88369267054859901</v>
      </c>
      <c r="P496" s="14">
        <f t="shared" si="34"/>
        <v>-9.8663806463029466</v>
      </c>
      <c r="Q496" s="14">
        <v>8.982687975754347</v>
      </c>
      <c r="R496" s="14">
        <v>119.375658921919</v>
      </c>
      <c r="S496" s="14"/>
    </row>
    <row r="497" spans="6:19">
      <c r="F497" s="14"/>
      <c r="G497" s="14"/>
      <c r="H497" s="14"/>
      <c r="I497" s="14"/>
      <c r="J497" s="14"/>
      <c r="K497" s="14"/>
      <c r="L497" s="14"/>
      <c r="M497" s="14"/>
      <c r="N497" s="191" t="s">
        <v>536</v>
      </c>
      <c r="O497" s="14">
        <v>-5.0358342455036302</v>
      </c>
      <c r="P497" s="14">
        <f t="shared" si="34"/>
        <v>-11.975927745357966</v>
      </c>
      <c r="Q497" s="14">
        <v>6.9400934998543358</v>
      </c>
      <c r="R497" s="14">
        <v>74.672780938926806</v>
      </c>
      <c r="S497" s="14"/>
    </row>
    <row r="498" spans="6:19">
      <c r="F498" s="14"/>
      <c r="G498" s="14"/>
      <c r="H498" s="14"/>
      <c r="I498" s="14"/>
      <c r="J498" s="14"/>
      <c r="K498" s="14"/>
      <c r="L498" s="14"/>
      <c r="M498" s="14"/>
      <c r="N498" s="191" t="s">
        <v>537</v>
      </c>
      <c r="O498" s="14">
        <v>-6.0680035639513603</v>
      </c>
      <c r="P498" s="14">
        <f t="shared" si="34"/>
        <v>-15.710629617503503</v>
      </c>
      <c r="Q498" s="14">
        <v>9.642626053552144</v>
      </c>
      <c r="R498" s="14">
        <v>122.56815543184101</v>
      </c>
      <c r="S498" s="14"/>
    </row>
    <row r="499" spans="6:19">
      <c r="F499" s="14"/>
      <c r="G499" s="14"/>
      <c r="H499" s="14"/>
      <c r="I499" s="14"/>
      <c r="J499" s="14"/>
      <c r="K499" s="14"/>
      <c r="L499" s="14"/>
      <c r="M499" s="14"/>
      <c r="N499" s="191" t="s">
        <v>538</v>
      </c>
      <c r="O499" s="14">
        <v>-11.873581637778599</v>
      </c>
      <c r="P499" s="14">
        <f t="shared" si="34"/>
        <v>-18.340043245416162</v>
      </c>
      <c r="Q499" s="14">
        <v>6.4664616076375614</v>
      </c>
      <c r="R499" s="14">
        <v>57.709645974288598</v>
      </c>
      <c r="S499" s="14"/>
    </row>
    <row r="500" spans="6:19">
      <c r="F500" s="14"/>
      <c r="G500" s="14"/>
      <c r="H500" s="14"/>
      <c r="I500" s="14"/>
      <c r="J500" s="14"/>
      <c r="K500" s="14"/>
      <c r="L500" s="14"/>
      <c r="M500" s="14"/>
      <c r="N500" s="191" t="s">
        <v>130</v>
      </c>
      <c r="O500" s="14">
        <v>-2.1585222641203101</v>
      </c>
      <c r="P500" s="14">
        <f t="shared" si="34"/>
        <v>-8.442987772007875</v>
      </c>
      <c r="Q500" s="14">
        <v>6.284465507887564</v>
      </c>
      <c r="R500" s="14">
        <v>69.711793787498607</v>
      </c>
      <c r="S500" s="14"/>
    </row>
    <row r="501" spans="6:19">
      <c r="F501" s="14"/>
      <c r="G501" s="14"/>
      <c r="H501" s="14"/>
      <c r="I501" s="14"/>
      <c r="J501" s="14"/>
      <c r="K501" s="14"/>
      <c r="L501" s="14"/>
      <c r="M501" s="14"/>
      <c r="N501" s="191" t="s">
        <v>539</v>
      </c>
      <c r="O501" s="14">
        <v>-3.6341433798096898</v>
      </c>
      <c r="P501" s="14">
        <f t="shared" si="34"/>
        <v>-16.887838205228771</v>
      </c>
      <c r="Q501" s="14">
        <v>13.25369482541908</v>
      </c>
      <c r="R501" s="14">
        <v>192.75591276874599</v>
      </c>
      <c r="S501" s="14"/>
    </row>
    <row r="502" spans="6:19">
      <c r="F502" s="14"/>
      <c r="G502" s="14"/>
      <c r="H502" s="14"/>
      <c r="I502" s="14"/>
      <c r="J502" s="14"/>
      <c r="K502" s="14"/>
      <c r="L502" s="14"/>
      <c r="M502" s="14"/>
      <c r="N502" s="191" t="s">
        <v>540</v>
      </c>
      <c r="O502" s="14">
        <v>-0.11472969615607</v>
      </c>
      <c r="P502" s="14">
        <f t="shared" si="34"/>
        <v>-5.3282702475982937</v>
      </c>
      <c r="Q502" s="14">
        <v>5.2135405514422235</v>
      </c>
      <c r="R502" s="14">
        <v>45.663409389960499</v>
      </c>
      <c r="S502" s="14"/>
    </row>
    <row r="503" spans="6:19">
      <c r="F503" s="14"/>
      <c r="G503" s="14"/>
      <c r="H503" s="14"/>
      <c r="I503" s="14"/>
      <c r="J503" s="14"/>
      <c r="K503" s="14"/>
      <c r="L503" s="14"/>
      <c r="M503" s="14"/>
      <c r="N503" s="191" t="s">
        <v>541</v>
      </c>
      <c r="O503" s="14">
        <v>1.3601604667654299</v>
      </c>
      <c r="P503" s="14">
        <f t="shared" si="34"/>
        <v>-6.3324281601829213</v>
      </c>
      <c r="Q503" s="14">
        <v>7.6925886269483517</v>
      </c>
      <c r="R503" s="14">
        <v>97.711614376882906</v>
      </c>
      <c r="S503" s="14"/>
    </row>
    <row r="504" spans="6:19">
      <c r="F504" s="14"/>
      <c r="G504" s="14"/>
      <c r="H504" s="14"/>
      <c r="I504" s="14"/>
      <c r="J504" s="14"/>
      <c r="K504" s="14"/>
      <c r="L504" s="14"/>
      <c r="M504" s="14"/>
      <c r="S504" s="14"/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53"/>
  <sheetViews>
    <sheetView zoomScale="65" zoomScaleNormal="65" workbookViewId="0">
      <selection activeCell="K39" sqref="K39:K41"/>
    </sheetView>
  </sheetViews>
  <sheetFormatPr baseColWidth="10" defaultColWidth="8.83203125" defaultRowHeight="17"/>
  <cols>
    <col min="1" max="1" width="13" style="121"/>
    <col min="2" max="2" width="16.33203125" style="121"/>
    <col min="3" max="3" width="22.33203125" style="121"/>
    <col min="4" max="4" width="22.1640625" style="121"/>
    <col min="5" max="6" width="11" style="121"/>
    <col min="7" max="7" width="16.33203125" style="121"/>
    <col min="8" max="8" width="11" style="121"/>
    <col min="9" max="9" width="14.83203125" style="121"/>
    <col min="10" max="10" width="14.83203125" style="122"/>
    <col min="11" max="11" width="27.83203125" style="123"/>
    <col min="12" max="12" width="45" style="121"/>
    <col min="13" max="16" width="19.33203125" style="121"/>
    <col min="17" max="17" width="11" style="121"/>
    <col min="18" max="18" width="19.83203125" style="121"/>
    <col min="19" max="1025" width="11" style="121"/>
  </cols>
  <sheetData>
    <row r="1" spans="1:1024" ht="17" customHeight="1">
      <c r="A1" s="274" t="s">
        <v>754</v>
      </c>
      <c r="B1" s="274" t="s">
        <v>755</v>
      </c>
      <c r="C1" s="275" t="s">
        <v>756</v>
      </c>
      <c r="D1" s="274" t="s">
        <v>3</v>
      </c>
      <c r="E1" s="274" t="s">
        <v>757</v>
      </c>
      <c r="F1" s="274" t="s">
        <v>758</v>
      </c>
      <c r="G1" s="274" t="s">
        <v>4</v>
      </c>
      <c r="H1" s="274" t="s">
        <v>759</v>
      </c>
      <c r="I1" s="276" t="s">
        <v>5</v>
      </c>
      <c r="J1" s="276"/>
      <c r="K1" s="124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36" customHeight="1">
      <c r="A2" s="274"/>
      <c r="B2" s="274"/>
      <c r="C2" s="275"/>
      <c r="D2" s="274"/>
      <c r="E2" s="274"/>
      <c r="F2" s="274"/>
      <c r="G2" s="274"/>
      <c r="H2" s="274"/>
      <c r="I2" s="125" t="s">
        <v>760</v>
      </c>
      <c r="J2" s="125" t="s">
        <v>761</v>
      </c>
      <c r="K2" s="126" t="s">
        <v>762</v>
      </c>
      <c r="L2" s="127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128" t="s">
        <v>749</v>
      </c>
      <c r="B3" s="129"/>
      <c r="C3" s="17" t="s">
        <v>56</v>
      </c>
      <c r="D3" s="130">
        <v>243.2</v>
      </c>
      <c r="E3" s="131"/>
      <c r="F3" s="131"/>
      <c r="G3" s="130">
        <v>35.700000000000003</v>
      </c>
      <c r="H3" s="131"/>
      <c r="I3" s="132">
        <v>207.5</v>
      </c>
      <c r="J3" s="40">
        <f t="shared" ref="J3:J10" si="0">I3/4.184</f>
        <v>49.593690248565963</v>
      </c>
      <c r="K3" s="277">
        <f>J4-J6</f>
        <v>18.641261950286797</v>
      </c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133" t="s">
        <v>748</v>
      </c>
      <c r="B4" s="129"/>
      <c r="C4" s="17" t="s">
        <v>56</v>
      </c>
      <c r="D4" s="130">
        <v>255.7</v>
      </c>
      <c r="E4" s="131"/>
      <c r="F4" s="131"/>
      <c r="G4" s="130">
        <v>35.700000000000003</v>
      </c>
      <c r="H4" s="131"/>
      <c r="I4" s="132">
        <v>220</v>
      </c>
      <c r="J4" s="40">
        <f t="shared" si="0"/>
        <v>52.581261950286802</v>
      </c>
      <c r="K4" s="277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134" t="s">
        <v>763</v>
      </c>
      <c r="B5" s="38" t="s">
        <v>155</v>
      </c>
      <c r="C5" s="135"/>
      <c r="D5" s="130">
        <v>166.7</v>
      </c>
      <c r="E5" s="131"/>
      <c r="F5" s="131"/>
      <c r="G5" s="130">
        <v>25.8</v>
      </c>
      <c r="H5" s="131"/>
      <c r="I5" s="132">
        <v>140.9</v>
      </c>
      <c r="J5" s="40">
        <f t="shared" si="0"/>
        <v>33.675908221797322</v>
      </c>
      <c r="K5" s="277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136" t="s">
        <v>764</v>
      </c>
      <c r="B6" s="38" t="s">
        <v>155</v>
      </c>
      <c r="C6" s="135"/>
      <c r="D6" s="137"/>
      <c r="E6" s="137"/>
      <c r="F6" s="137"/>
      <c r="G6" s="137"/>
      <c r="H6" s="131"/>
      <c r="I6" s="132">
        <v>142.00496000000001</v>
      </c>
      <c r="J6" s="40">
        <f t="shared" si="0"/>
        <v>33.940000000000005</v>
      </c>
      <c r="K6" s="277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134" t="s">
        <v>763</v>
      </c>
      <c r="B7"/>
      <c r="C7" s="138" t="s">
        <v>88</v>
      </c>
      <c r="D7" s="139">
        <v>166.8</v>
      </c>
      <c r="E7" s="140"/>
      <c r="F7" s="140"/>
      <c r="G7" s="139">
        <v>66</v>
      </c>
      <c r="H7" s="140"/>
      <c r="I7" s="141">
        <v>108.8</v>
      </c>
      <c r="J7" s="40">
        <f t="shared" si="0"/>
        <v>26.003824091778203</v>
      </c>
      <c r="K7" s="277">
        <f>J7-J10</f>
        <v>20.023824091778202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3" customFormat="1" ht="19">
      <c r="A8" s="128" t="s">
        <v>749</v>
      </c>
      <c r="C8" s="138" t="s">
        <v>88</v>
      </c>
      <c r="D8" s="139">
        <v>160</v>
      </c>
      <c r="E8" s="140"/>
      <c r="F8" s="140"/>
      <c r="G8" s="139">
        <v>65.400000000000006</v>
      </c>
      <c r="H8" s="140"/>
      <c r="I8" s="141">
        <f>D8-G8</f>
        <v>94.6</v>
      </c>
      <c r="J8" s="40">
        <f t="shared" si="0"/>
        <v>22.609942638623323</v>
      </c>
      <c r="K8" s="277"/>
    </row>
    <row r="9" spans="1:1024" ht="17" customHeight="1">
      <c r="A9" s="134" t="s">
        <v>763</v>
      </c>
      <c r="B9" s="142" t="s">
        <v>157</v>
      </c>
      <c r="C9" s="135"/>
      <c r="D9" s="139">
        <v>88.8</v>
      </c>
      <c r="E9" s="131"/>
      <c r="F9" s="131"/>
      <c r="G9" s="139">
        <v>65.8</v>
      </c>
      <c r="H9" s="131"/>
      <c r="I9" s="141">
        <v>23</v>
      </c>
      <c r="J9" s="40">
        <f t="shared" si="0"/>
        <v>5.497131931166348</v>
      </c>
      <c r="K9" s="277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7" customHeight="1">
      <c r="A10" s="136" t="s">
        <v>764</v>
      </c>
      <c r="B10" s="142" t="s">
        <v>157</v>
      </c>
      <c r="C10" s="135"/>
      <c r="D10" s="137"/>
      <c r="E10" s="137"/>
      <c r="F10" s="137"/>
      <c r="G10" s="137"/>
      <c r="H10" s="131"/>
      <c r="I10" s="141">
        <v>25.020320000000002</v>
      </c>
      <c r="J10" s="40">
        <f t="shared" si="0"/>
        <v>5.98</v>
      </c>
      <c r="K10" s="277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7" customHeight="1">
      <c r="A11" s="116"/>
      <c r="B11"/>
      <c r="C11" s="143" t="s">
        <v>136</v>
      </c>
      <c r="D11" s="144" t="s">
        <v>765</v>
      </c>
      <c r="E11" s="131"/>
      <c r="F11" s="131"/>
      <c r="G11" s="144" t="s">
        <v>765</v>
      </c>
      <c r="H11" s="131"/>
      <c r="I11" s="145" t="s">
        <v>765</v>
      </c>
      <c r="J11" s="40" t="s">
        <v>766</v>
      </c>
      <c r="K11" s="278" t="s">
        <v>765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7" customHeight="1">
      <c r="A12" s="134" t="s">
        <v>763</v>
      </c>
      <c r="B12" s="143" t="s">
        <v>159</v>
      </c>
      <c r="C12"/>
      <c r="D12" s="144" t="s">
        <v>765</v>
      </c>
      <c r="E12" s="131"/>
      <c r="F12" s="131"/>
      <c r="G12" s="144" t="s">
        <v>765</v>
      </c>
      <c r="H12" s="131"/>
      <c r="I12" s="145" t="s">
        <v>765</v>
      </c>
      <c r="J12" s="40" t="s">
        <v>765</v>
      </c>
      <c r="K12" s="278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7" customHeight="1">
      <c r="A13" s="136" t="s">
        <v>764</v>
      </c>
      <c r="B13" s="143" t="s">
        <v>159</v>
      </c>
      <c r="C13"/>
      <c r="D13" s="137"/>
      <c r="E13" s="137"/>
      <c r="F13" s="137"/>
      <c r="G13" s="137"/>
      <c r="H13" s="131"/>
      <c r="I13" s="145">
        <v>213.00744</v>
      </c>
      <c r="J13" s="40">
        <f t="shared" ref="J13:J20" si="1">I13/4.184</f>
        <v>50.91</v>
      </c>
      <c r="K13" s="278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128" t="s">
        <v>749</v>
      </c>
      <c r="B14" s="129"/>
      <c r="C14" s="21" t="s">
        <v>60</v>
      </c>
      <c r="D14" s="146">
        <v>470.5</v>
      </c>
      <c r="E14" s="131"/>
      <c r="F14" s="131"/>
      <c r="G14" s="146">
        <v>97.5</v>
      </c>
      <c r="H14" s="131"/>
      <c r="I14" s="147">
        <v>373</v>
      </c>
      <c r="J14" s="40">
        <f t="shared" si="1"/>
        <v>89.149139579349907</v>
      </c>
      <c r="K14" s="277">
        <f>J15-J17</f>
        <v>17.927208413001907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133" t="s">
        <v>748</v>
      </c>
      <c r="B15" s="129"/>
      <c r="C15" s="21" t="s">
        <v>60</v>
      </c>
      <c r="D15" s="146">
        <v>482.2</v>
      </c>
      <c r="E15" s="131"/>
      <c r="F15" s="131"/>
      <c r="G15" s="146">
        <v>97.2</v>
      </c>
      <c r="H15" s="131"/>
      <c r="I15" s="147">
        <v>385</v>
      </c>
      <c r="J15" s="40">
        <f t="shared" si="1"/>
        <v>92.01720841300191</v>
      </c>
      <c r="K15" s="277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134" t="s">
        <v>763</v>
      </c>
      <c r="B16" s="46" t="s">
        <v>162</v>
      </c>
      <c r="C16"/>
      <c r="D16" s="146">
        <v>402.3</v>
      </c>
      <c r="E16" s="131"/>
      <c r="F16" s="131"/>
      <c r="G16" s="146">
        <v>93.4</v>
      </c>
      <c r="H16" s="131"/>
      <c r="I16" s="147">
        <v>308.89999999999998</v>
      </c>
      <c r="J16" s="40">
        <f t="shared" si="1"/>
        <v>73.82887189292542</v>
      </c>
      <c r="K16" s="277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136" t="s">
        <v>764</v>
      </c>
      <c r="B17" s="46" t="s">
        <v>162</v>
      </c>
      <c r="C17"/>
      <c r="D17" s="137"/>
      <c r="E17" s="137"/>
      <c r="F17" s="137"/>
      <c r="G17" s="137"/>
      <c r="H17" s="131"/>
      <c r="I17" s="147">
        <v>309.99256000000003</v>
      </c>
      <c r="J17" s="40">
        <f t="shared" si="1"/>
        <v>74.09</v>
      </c>
      <c r="K17" s="27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133" t="s">
        <v>748</v>
      </c>
      <c r="B18" s="129"/>
      <c r="C18" s="22" t="s">
        <v>14</v>
      </c>
      <c r="D18" s="148">
        <v>467.9</v>
      </c>
      <c r="E18" s="131"/>
      <c r="F18" s="131"/>
      <c r="G18" s="148">
        <v>97.3</v>
      </c>
      <c r="H18" s="131"/>
      <c r="I18" s="149">
        <v>370.6</v>
      </c>
      <c r="J18" s="40">
        <f t="shared" si="1"/>
        <v>88.575525812619503</v>
      </c>
      <c r="K18" s="277">
        <f>J18-J20</f>
        <v>19.265525812619501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134" t="s">
        <v>763</v>
      </c>
      <c r="B19" s="47" t="s">
        <v>164</v>
      </c>
      <c r="C19"/>
      <c r="D19" s="148">
        <v>381.7</v>
      </c>
      <c r="E19" s="131"/>
      <c r="F19" s="131"/>
      <c r="G19" s="148">
        <v>93.4</v>
      </c>
      <c r="H19" s="131"/>
      <c r="I19" s="149">
        <v>288.3</v>
      </c>
      <c r="J19" s="40">
        <f t="shared" si="1"/>
        <v>68.905353728489487</v>
      </c>
      <c r="K19" s="277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136" t="s">
        <v>764</v>
      </c>
      <c r="B20" s="47" t="s">
        <v>164</v>
      </c>
      <c r="C20"/>
      <c r="D20" s="137"/>
      <c r="E20" s="137"/>
      <c r="F20" s="137"/>
      <c r="G20" s="137"/>
      <c r="H20" s="131"/>
      <c r="I20" s="149">
        <v>289.99304000000001</v>
      </c>
      <c r="J20" s="40">
        <f t="shared" si="1"/>
        <v>69.31</v>
      </c>
      <c r="K20" s="277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116"/>
      <c r="B21" s="129"/>
      <c r="C21" s="23" t="s">
        <v>137</v>
      </c>
      <c r="D21" s="150" t="s">
        <v>765</v>
      </c>
      <c r="E21" s="131"/>
      <c r="F21" s="131"/>
      <c r="G21" s="150" t="s">
        <v>765</v>
      </c>
      <c r="H21" s="131"/>
      <c r="I21" s="151" t="s">
        <v>765</v>
      </c>
      <c r="J21" s="40" t="s">
        <v>767</v>
      </c>
      <c r="K21" s="278" t="s">
        <v>765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134" t="s">
        <v>763</v>
      </c>
      <c r="B22" s="48" t="s">
        <v>166</v>
      </c>
      <c r="C22"/>
      <c r="D22" s="150">
        <v>175.9</v>
      </c>
      <c r="E22" s="131"/>
      <c r="F22" s="131"/>
      <c r="G22" s="150">
        <v>91.8</v>
      </c>
      <c r="H22" s="131"/>
      <c r="I22" s="151">
        <v>84.1</v>
      </c>
      <c r="J22" s="40">
        <f t="shared" ref="J22:J38" si="2">I22/4.184</f>
        <v>20.100382409177818</v>
      </c>
      <c r="K22" s="278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136" t="s">
        <v>764</v>
      </c>
      <c r="B23" s="48" t="s">
        <v>166</v>
      </c>
      <c r="C23"/>
      <c r="D23" s="137"/>
      <c r="E23" s="137"/>
      <c r="F23" s="137"/>
      <c r="G23" s="137"/>
      <c r="H23" s="131"/>
      <c r="I23" s="151">
        <v>85.981200000000001</v>
      </c>
      <c r="J23" s="40">
        <f t="shared" si="2"/>
        <v>20.55</v>
      </c>
      <c r="K23" s="278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152" t="s">
        <v>768</v>
      </c>
      <c r="B24"/>
      <c r="C24" s="153" t="s">
        <v>80</v>
      </c>
      <c r="D24" s="154">
        <v>461</v>
      </c>
      <c r="E24" s="131">
        <v>155.6</v>
      </c>
      <c r="F24" s="131">
        <v>305</v>
      </c>
      <c r="G24" s="154">
        <v>101.7</v>
      </c>
      <c r="H24" s="131">
        <v>-53.9</v>
      </c>
      <c r="I24" s="155">
        <v>359</v>
      </c>
      <c r="J24" s="40">
        <f t="shared" si="2"/>
        <v>85.803059273422562</v>
      </c>
      <c r="K24" s="277">
        <f>J24-J28</f>
        <v>17.683059273422572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133" t="s">
        <v>748</v>
      </c>
      <c r="B25"/>
      <c r="C25" s="153" t="s">
        <v>80</v>
      </c>
      <c r="D25" s="154">
        <v>426.6</v>
      </c>
      <c r="E25" s="131"/>
      <c r="F25" s="131"/>
      <c r="G25" s="154">
        <v>103.6</v>
      </c>
      <c r="H25" s="131"/>
      <c r="I25" s="155">
        <v>323</v>
      </c>
      <c r="J25" s="40">
        <f t="shared" si="2"/>
        <v>77.198852772466537</v>
      </c>
      <c r="K25" s="277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128" t="s">
        <v>749</v>
      </c>
      <c r="B26"/>
      <c r="C26" s="153" t="s">
        <v>80</v>
      </c>
      <c r="D26" s="154">
        <v>430</v>
      </c>
      <c r="E26" s="131"/>
      <c r="F26" s="131"/>
      <c r="G26" s="154">
        <v>103.6</v>
      </c>
      <c r="H26" s="131"/>
      <c r="I26" s="155">
        <v>326.39999999999998</v>
      </c>
      <c r="J26" s="40">
        <f t="shared" si="2"/>
        <v>78.011472275334597</v>
      </c>
      <c r="K26" s="277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134" t="s">
        <v>763</v>
      </c>
      <c r="B27" s="156" t="s">
        <v>167</v>
      </c>
      <c r="C27" s="157"/>
      <c r="D27" s="154">
        <v>383</v>
      </c>
      <c r="E27" s="131"/>
      <c r="F27" s="131"/>
      <c r="G27" s="154">
        <v>99.7</v>
      </c>
      <c r="H27" s="131"/>
      <c r="I27" s="155">
        <v>283.3</v>
      </c>
      <c r="J27" s="40">
        <f t="shared" si="2"/>
        <v>67.710325047801149</v>
      </c>
      <c r="K27" s="27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136" t="s">
        <v>764</v>
      </c>
      <c r="B28" s="156" t="s">
        <v>167</v>
      </c>
      <c r="C28" s="157"/>
      <c r="D28" s="137"/>
      <c r="E28" s="137"/>
      <c r="F28" s="137"/>
      <c r="G28" s="137"/>
      <c r="H28" s="131"/>
      <c r="I28" s="155">
        <v>285.01407999999998</v>
      </c>
      <c r="J28" s="40">
        <f t="shared" si="2"/>
        <v>68.11999999999999</v>
      </c>
      <c r="K28" s="277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s="116" customFormat="1">
      <c r="A29" s="134" t="s">
        <v>763</v>
      </c>
      <c r="B29" s="158"/>
      <c r="C29" s="159" t="s">
        <v>58</v>
      </c>
      <c r="D29" s="160">
        <v>158.30000000000001</v>
      </c>
      <c r="E29" s="137"/>
      <c r="F29" s="137"/>
      <c r="G29" s="160">
        <v>43.9</v>
      </c>
      <c r="H29" s="137"/>
      <c r="I29" s="161">
        <v>114.4</v>
      </c>
      <c r="J29" s="40">
        <f t="shared" si="2"/>
        <v>27.342256214149138</v>
      </c>
      <c r="K29" s="277">
        <f>J29-J33</f>
        <v>16.822256214149139</v>
      </c>
    </row>
    <row r="30" spans="1:1024">
      <c r="A30" s="133" t="s">
        <v>748</v>
      </c>
      <c r="B30" s="158"/>
      <c r="C30" s="159" t="s">
        <v>58</v>
      </c>
      <c r="D30" s="160">
        <v>157.9</v>
      </c>
      <c r="E30" s="137"/>
      <c r="F30" s="137"/>
      <c r="G30" s="160">
        <v>43.9</v>
      </c>
      <c r="H30" s="137"/>
      <c r="I30" s="161">
        <v>114</v>
      </c>
      <c r="J30" s="40">
        <f t="shared" si="2"/>
        <v>27.246653919694072</v>
      </c>
      <c r="K30" s="277"/>
      <c r="L30"/>
      <c r="M30"/>
      <c r="N30"/>
      <c r="O30"/>
      <c r="P30"/>
    </row>
    <row r="31" spans="1:1024">
      <c r="A31" s="128" t="s">
        <v>749</v>
      </c>
      <c r="B31" s="158"/>
      <c r="C31" s="159" t="s">
        <v>58</v>
      </c>
      <c r="D31" s="160">
        <v>158.19999999999999</v>
      </c>
      <c r="E31" s="137"/>
      <c r="F31" s="137"/>
      <c r="G31" s="160">
        <v>43.9</v>
      </c>
      <c r="H31" s="137"/>
      <c r="I31" s="161">
        <v>114.3</v>
      </c>
      <c r="J31" s="40">
        <f t="shared" si="2"/>
        <v>27.318355640535373</v>
      </c>
      <c r="K31" s="277"/>
      <c r="L31" s="162"/>
      <c r="M31"/>
      <c r="N31"/>
      <c r="O31"/>
      <c r="P31"/>
    </row>
    <row r="32" spans="1:1024">
      <c r="A32" s="134" t="s">
        <v>763</v>
      </c>
      <c r="B32" s="163" t="s">
        <v>169</v>
      </c>
      <c r="C32"/>
      <c r="D32" s="160">
        <v>81.2</v>
      </c>
      <c r="E32" s="131"/>
      <c r="F32" s="131"/>
      <c r="G32" s="160">
        <v>38.799999999999997</v>
      </c>
      <c r="H32" s="131"/>
      <c r="I32" s="161">
        <v>42.4</v>
      </c>
      <c r="J32" s="40">
        <f t="shared" si="2"/>
        <v>10.133843212237093</v>
      </c>
      <c r="K32" s="277"/>
      <c r="L32" s="164"/>
      <c r="M32"/>
      <c r="N32"/>
      <c r="O32"/>
      <c r="P32"/>
    </row>
    <row r="33" spans="1:16">
      <c r="A33" s="136" t="s">
        <v>764</v>
      </c>
      <c r="B33" s="163" t="s">
        <v>169</v>
      </c>
      <c r="C33"/>
      <c r="D33" s="137"/>
      <c r="E33" s="137"/>
      <c r="F33" s="137"/>
      <c r="G33" s="137"/>
      <c r="H33" s="131"/>
      <c r="I33" s="161">
        <v>44.015680000000003</v>
      </c>
      <c r="J33" s="40">
        <f t="shared" si="2"/>
        <v>10.52</v>
      </c>
      <c r="K33" s="277"/>
      <c r="L33" s="162"/>
      <c r="M33"/>
      <c r="N33"/>
      <c r="O33"/>
      <c r="P33"/>
    </row>
    <row r="34" spans="1:16">
      <c r="A34" s="152" t="s">
        <v>768</v>
      </c>
      <c r="B34" s="165"/>
      <c r="C34" s="26" t="s">
        <v>43</v>
      </c>
      <c r="D34" s="166">
        <v>262.5</v>
      </c>
      <c r="E34" s="131">
        <f>G34-H34</f>
        <v>112.2</v>
      </c>
      <c r="F34" s="131">
        <v>150.30000000000001</v>
      </c>
      <c r="G34" s="166">
        <v>65.2</v>
      </c>
      <c r="H34" s="131">
        <f>F34-I34</f>
        <v>-47</v>
      </c>
      <c r="I34" s="167">
        <v>197.3</v>
      </c>
      <c r="J34" s="40">
        <f t="shared" si="2"/>
        <v>47.155831739961762</v>
      </c>
      <c r="K34" s="277">
        <f>J36-J38</f>
        <v>18.402141491395795</v>
      </c>
      <c r="L34" s="162"/>
      <c r="M34"/>
      <c r="N34"/>
      <c r="O34"/>
      <c r="P34"/>
    </row>
    <row r="35" spans="1:16">
      <c r="A35" s="128" t="s">
        <v>749</v>
      </c>
      <c r="B35" s="162"/>
      <c r="C35" s="26" t="s">
        <v>43</v>
      </c>
      <c r="D35" s="166">
        <v>260.3</v>
      </c>
      <c r="E35" s="131"/>
      <c r="F35" s="131"/>
      <c r="G35" s="166">
        <v>65.400000000000006</v>
      </c>
      <c r="H35" s="131"/>
      <c r="I35" s="167">
        <v>194.9</v>
      </c>
      <c r="J35" s="40">
        <f t="shared" si="2"/>
        <v>46.582217973231359</v>
      </c>
      <c r="K35" s="277"/>
      <c r="L35"/>
      <c r="M35"/>
      <c r="N35"/>
      <c r="O35"/>
      <c r="P35"/>
    </row>
    <row r="36" spans="1:16">
      <c r="A36" s="133" t="s">
        <v>748</v>
      </c>
      <c r="B36" s="162"/>
      <c r="C36" s="26" t="s">
        <v>43</v>
      </c>
      <c r="D36" s="166">
        <v>263.2</v>
      </c>
      <c r="E36" s="131"/>
      <c r="F36" s="131"/>
      <c r="G36" s="166">
        <v>64.2</v>
      </c>
      <c r="H36" s="131"/>
      <c r="I36" s="167">
        <v>199</v>
      </c>
      <c r="J36" s="40">
        <f t="shared" si="2"/>
        <v>47.562141491395792</v>
      </c>
      <c r="K36" s="277"/>
      <c r="L36"/>
      <c r="M36"/>
      <c r="N36"/>
      <c r="O36"/>
      <c r="P36"/>
    </row>
    <row r="37" spans="1:16">
      <c r="A37" s="134" t="s">
        <v>763</v>
      </c>
      <c r="B37" s="52" t="s">
        <v>170</v>
      </c>
      <c r="C37"/>
      <c r="D37" s="166">
        <v>184.5</v>
      </c>
      <c r="E37" s="131"/>
      <c r="F37" s="131"/>
      <c r="G37" s="166">
        <v>63.7</v>
      </c>
      <c r="H37" s="131"/>
      <c r="I37" s="167">
        <v>120.8</v>
      </c>
      <c r="J37" s="40">
        <f t="shared" si="2"/>
        <v>28.87189292543021</v>
      </c>
      <c r="K37" s="277"/>
      <c r="L37"/>
      <c r="M37"/>
      <c r="N37"/>
      <c r="O37"/>
      <c r="P37"/>
    </row>
    <row r="38" spans="1:16">
      <c r="A38" s="136" t="s">
        <v>764</v>
      </c>
      <c r="B38" s="52" t="s">
        <v>170</v>
      </c>
      <c r="C38"/>
      <c r="D38" s="137"/>
      <c r="E38" s="137"/>
      <c r="F38" s="137"/>
      <c r="G38" s="137"/>
      <c r="H38" s="131"/>
      <c r="I38" s="167">
        <v>122.00543999999999</v>
      </c>
      <c r="J38" s="40">
        <f t="shared" si="2"/>
        <v>29.159999999999997</v>
      </c>
      <c r="K38" s="277"/>
      <c r="L38"/>
      <c r="M38"/>
      <c r="N38"/>
      <c r="O38"/>
      <c r="P38"/>
    </row>
    <row r="39" spans="1:16" ht="19">
      <c r="A39" s="116"/>
      <c r="B39" s="162"/>
      <c r="C39" s="27" t="s">
        <v>142</v>
      </c>
      <c r="D39" s="27" t="s">
        <v>765</v>
      </c>
      <c r="E39" s="131"/>
      <c r="F39" s="131"/>
      <c r="G39" s="27" t="s">
        <v>765</v>
      </c>
      <c r="H39" s="131"/>
      <c r="I39" s="168" t="s">
        <v>765</v>
      </c>
      <c r="J39" s="40" t="s">
        <v>769</v>
      </c>
      <c r="K39" s="278" t="s">
        <v>765</v>
      </c>
      <c r="L39"/>
      <c r="M39" s="4"/>
      <c r="N39" s="4"/>
      <c r="O39" s="4"/>
      <c r="P39" s="4"/>
    </row>
    <row r="40" spans="1:16" ht="21">
      <c r="A40" s="134" t="s">
        <v>763</v>
      </c>
      <c r="B40" s="27" t="s">
        <v>171</v>
      </c>
      <c r="C40"/>
      <c r="D40" s="169">
        <v>458.5</v>
      </c>
      <c r="E40" s="131"/>
      <c r="F40" s="131"/>
      <c r="G40" s="169">
        <v>124.1</v>
      </c>
      <c r="H40" s="131"/>
      <c r="I40" s="170">
        <v>334.4</v>
      </c>
      <c r="J40" s="40">
        <f t="shared" ref="J40:J48" si="3">I40/4.184</f>
        <v>79.923518164435933</v>
      </c>
      <c r="K40" s="278"/>
      <c r="L40"/>
      <c r="M40" s="171"/>
      <c r="N40" s="171"/>
      <c r="O40" s="171"/>
      <c r="P40" s="171"/>
    </row>
    <row r="41" spans="1:16" ht="19">
      <c r="A41" s="136" t="s">
        <v>764</v>
      </c>
      <c r="B41" s="27" t="s">
        <v>171</v>
      </c>
      <c r="C41"/>
      <c r="D41" s="137"/>
      <c r="E41" s="137"/>
      <c r="F41" s="137"/>
      <c r="G41" s="137"/>
      <c r="H41" s="131"/>
      <c r="I41" s="170">
        <v>336.01704000000001</v>
      </c>
      <c r="J41" s="40">
        <f t="shared" si="3"/>
        <v>80.31</v>
      </c>
      <c r="K41" s="278"/>
      <c r="L41"/>
      <c r="M41" s="172" t="s">
        <v>131</v>
      </c>
      <c r="N41" s="172" t="s">
        <v>770</v>
      </c>
      <c r="O41" s="121" t="s">
        <v>771</v>
      </c>
      <c r="P41" s="172" t="s">
        <v>770</v>
      </c>
    </row>
    <row r="42" spans="1:16" ht="17" customHeight="1">
      <c r="A42" s="128" t="s">
        <v>749</v>
      </c>
      <c r="B42" s="129"/>
      <c r="C42" s="173" t="s">
        <v>112</v>
      </c>
      <c r="D42" s="174">
        <v>384</v>
      </c>
      <c r="E42" s="131"/>
      <c r="F42" s="131"/>
      <c r="G42" s="174">
        <v>124.5</v>
      </c>
      <c r="H42" s="131"/>
      <c r="I42" s="175">
        <v>259.5</v>
      </c>
      <c r="J42" s="40">
        <f t="shared" si="3"/>
        <v>62.021988527724666</v>
      </c>
      <c r="K42" s="277">
        <f>J42-J44</f>
        <v>20.431988527724663</v>
      </c>
      <c r="L42" s="279" t="s">
        <v>772</v>
      </c>
      <c r="M42" s="17" t="s">
        <v>56</v>
      </c>
      <c r="N42" s="40">
        <v>52.581261950286802</v>
      </c>
      <c r="O42" s="38" t="s">
        <v>155</v>
      </c>
      <c r="P42" s="40">
        <v>33.94</v>
      </c>
    </row>
    <row r="43" spans="1:16">
      <c r="A43" s="134" t="s">
        <v>763</v>
      </c>
      <c r="B43" s="176" t="s">
        <v>172</v>
      </c>
      <c r="C43"/>
      <c r="D43" s="174">
        <v>301.7</v>
      </c>
      <c r="E43" s="131"/>
      <c r="F43" s="131"/>
      <c r="G43" s="174">
        <v>128.9</v>
      </c>
      <c r="H43" s="131"/>
      <c r="I43" s="175">
        <v>172.8</v>
      </c>
      <c r="J43" s="40">
        <f t="shared" si="3"/>
        <v>41.300191204588913</v>
      </c>
      <c r="K43" s="277"/>
      <c r="L43" s="279"/>
      <c r="M43" s="19" t="s">
        <v>88</v>
      </c>
      <c r="N43" s="40">
        <v>26.003824091778199</v>
      </c>
      <c r="O43" s="42" t="s">
        <v>157</v>
      </c>
      <c r="P43" s="40">
        <v>5.98</v>
      </c>
    </row>
    <row r="44" spans="1:16">
      <c r="A44" s="136" t="s">
        <v>764</v>
      </c>
      <c r="B44" s="176" t="s">
        <v>172</v>
      </c>
      <c r="C44"/>
      <c r="D44" s="137"/>
      <c r="E44" s="137"/>
      <c r="F44" s="137"/>
      <c r="G44" s="137"/>
      <c r="H44" s="131"/>
      <c r="I44" s="175">
        <v>174.01256000000001</v>
      </c>
      <c r="J44" s="40">
        <f t="shared" si="3"/>
        <v>41.59</v>
      </c>
      <c r="K44" s="277"/>
      <c r="L44" s="279"/>
      <c r="M44" s="20" t="s">
        <v>136</v>
      </c>
      <c r="N44" s="40">
        <v>69.7</v>
      </c>
      <c r="O44" s="20" t="s">
        <v>159</v>
      </c>
      <c r="P44" s="40">
        <v>50.91</v>
      </c>
    </row>
    <row r="45" spans="1:16">
      <c r="A45" s="128" t="s">
        <v>749</v>
      </c>
      <c r="B45" s="129"/>
      <c r="C45" s="31" t="s">
        <v>78</v>
      </c>
      <c r="D45" s="177">
        <v>368.3</v>
      </c>
      <c r="E45" s="131"/>
      <c r="F45" s="131"/>
      <c r="G45" s="177">
        <v>73.5</v>
      </c>
      <c r="H45" s="131"/>
      <c r="I45" s="178">
        <v>294.8</v>
      </c>
      <c r="J45" s="40">
        <f t="shared" si="3"/>
        <v>70.458891013384317</v>
      </c>
      <c r="K45" s="277">
        <f>J46-J48</f>
        <v>20.071892925430205</v>
      </c>
      <c r="L45" s="279"/>
      <c r="M45" s="21" t="s">
        <v>60</v>
      </c>
      <c r="N45" s="40">
        <v>92.017208413001896</v>
      </c>
      <c r="O45" s="46" t="s">
        <v>162</v>
      </c>
      <c r="P45" s="40">
        <v>74.09</v>
      </c>
    </row>
    <row r="46" spans="1:16">
      <c r="A46" s="133" t="s">
        <v>748</v>
      </c>
      <c r="B46" s="129"/>
      <c r="C46" s="31" t="s">
        <v>78</v>
      </c>
      <c r="D46" s="177">
        <v>404.4</v>
      </c>
      <c r="E46" s="131"/>
      <c r="F46" s="131"/>
      <c r="G46" s="177">
        <v>74.400000000000006</v>
      </c>
      <c r="H46" s="131"/>
      <c r="I46" s="178">
        <v>330</v>
      </c>
      <c r="J46" s="40">
        <f t="shared" si="3"/>
        <v>78.871892925430203</v>
      </c>
      <c r="K46" s="277"/>
      <c r="L46" s="279"/>
      <c r="M46" s="22" t="s">
        <v>14</v>
      </c>
      <c r="N46" s="40">
        <v>88.575525812619503</v>
      </c>
      <c r="O46" s="47" t="s">
        <v>164</v>
      </c>
      <c r="P46" s="40">
        <v>69.31</v>
      </c>
    </row>
    <row r="47" spans="1:16">
      <c r="A47" s="152" t="s">
        <v>768</v>
      </c>
      <c r="B47" s="54" t="s">
        <v>173</v>
      </c>
      <c r="C47"/>
      <c r="D47" s="177">
        <v>314.39999999999998</v>
      </c>
      <c r="E47" s="131"/>
      <c r="F47" s="131"/>
      <c r="G47" s="177">
        <v>70.400000000000006</v>
      </c>
      <c r="H47" s="131"/>
      <c r="I47" s="178">
        <v>244</v>
      </c>
      <c r="J47" s="40">
        <f t="shared" si="3"/>
        <v>58.317399617590823</v>
      </c>
      <c r="K47" s="277"/>
      <c r="L47" s="279"/>
      <c r="M47" s="23" t="s">
        <v>137</v>
      </c>
      <c r="N47" s="40">
        <v>39.799999999999997</v>
      </c>
      <c r="O47" s="48" t="s">
        <v>166</v>
      </c>
      <c r="P47" s="40">
        <v>20.55</v>
      </c>
    </row>
    <row r="48" spans="1:16">
      <c r="A48" s="136" t="s">
        <v>764</v>
      </c>
      <c r="B48" s="54" t="s">
        <v>173</v>
      </c>
      <c r="C48"/>
      <c r="D48" s="137"/>
      <c r="E48" s="137"/>
      <c r="F48" s="137"/>
      <c r="G48" s="137"/>
      <c r="H48" s="131"/>
      <c r="I48" s="178">
        <v>246.01920000000001</v>
      </c>
      <c r="J48" s="40">
        <f t="shared" si="3"/>
        <v>58.8</v>
      </c>
      <c r="K48" s="277"/>
      <c r="L48" s="279"/>
      <c r="M48" s="24" t="s">
        <v>80</v>
      </c>
      <c r="N48" s="40">
        <v>85.803059273422605</v>
      </c>
      <c r="O48" s="50" t="s">
        <v>167</v>
      </c>
      <c r="P48" s="40">
        <v>68.12</v>
      </c>
    </row>
    <row r="49" spans="1:16" ht="17" customHeight="1">
      <c r="A49" s="280" t="s">
        <v>133</v>
      </c>
      <c r="B49" s="280"/>
      <c r="C49" s="280"/>
      <c r="D49" s="280"/>
      <c r="E49" s="280"/>
      <c r="F49" s="280"/>
      <c r="G49" s="280"/>
      <c r="H49" s="280"/>
      <c r="I49" s="274" t="s">
        <v>773</v>
      </c>
      <c r="J49" s="274"/>
      <c r="K49" s="281">
        <f>AVERAGE(K3:K48)</f>
        <v>18.807684299978753</v>
      </c>
      <c r="L49" s="279"/>
      <c r="M49" s="25" t="s">
        <v>58</v>
      </c>
      <c r="N49" s="40">
        <v>27.342256214149099</v>
      </c>
      <c r="O49" s="51" t="s">
        <v>169</v>
      </c>
      <c r="P49" s="40">
        <v>10.52</v>
      </c>
    </row>
    <row r="50" spans="1:16" ht="17" customHeight="1">
      <c r="A50" s="259" t="s">
        <v>774</v>
      </c>
      <c r="B50" s="259"/>
      <c r="C50" s="259"/>
      <c r="D50" s="259"/>
      <c r="E50" s="259"/>
      <c r="F50" s="259"/>
      <c r="G50" s="259"/>
      <c r="H50" s="259"/>
      <c r="I50" s="274"/>
      <c r="J50" s="274"/>
      <c r="K50" s="281"/>
      <c r="L50" s="279"/>
      <c r="M50" s="26" t="s">
        <v>43</v>
      </c>
      <c r="N50" s="40">
        <v>47.562141491395799</v>
      </c>
      <c r="O50" s="52" t="s">
        <v>170</v>
      </c>
      <c r="P50" s="40">
        <v>29.16</v>
      </c>
    </row>
    <row r="51" spans="1:16" ht="17" customHeight="1">
      <c r="A51" s="259" t="s">
        <v>775</v>
      </c>
      <c r="B51" s="259"/>
      <c r="C51" s="259"/>
      <c r="D51" s="259"/>
      <c r="E51" s="259"/>
      <c r="F51" s="259"/>
      <c r="G51" s="259"/>
      <c r="H51" s="259"/>
      <c r="I51" s="274"/>
      <c r="J51" s="274"/>
      <c r="K51" s="281"/>
      <c r="L51" s="279"/>
      <c r="M51" s="27" t="s">
        <v>142</v>
      </c>
      <c r="N51" s="40">
        <v>99.1</v>
      </c>
      <c r="O51" s="27" t="s">
        <v>171</v>
      </c>
      <c r="P51" s="40">
        <v>80.31</v>
      </c>
    </row>
    <row r="52" spans="1:16" ht="17" customHeight="1">
      <c r="A52" s="259" t="s">
        <v>776</v>
      </c>
      <c r="B52" s="259"/>
      <c r="C52" s="259"/>
      <c r="D52" s="259"/>
      <c r="E52" s="259"/>
      <c r="F52" s="259"/>
      <c r="G52" s="259"/>
      <c r="H52" s="259"/>
      <c r="I52" s="274"/>
      <c r="J52" s="274"/>
      <c r="K52" s="281"/>
      <c r="L52" s="279"/>
      <c r="M52" s="29" t="s">
        <v>112</v>
      </c>
      <c r="N52" s="40">
        <v>62.021988527724702</v>
      </c>
      <c r="O52" s="53" t="s">
        <v>172</v>
      </c>
      <c r="P52" s="40">
        <v>41.59</v>
      </c>
    </row>
    <row r="53" spans="1:16" ht="18" customHeight="1">
      <c r="A53" s="121" t="s">
        <v>777</v>
      </c>
      <c r="B53" s="179" t="s">
        <v>778</v>
      </c>
      <c r="C53" s="179" t="s">
        <v>779</v>
      </c>
      <c r="D53" s="180"/>
      <c r="E53" s="180"/>
      <c r="F53" s="180"/>
      <c r="G53" s="180"/>
      <c r="H53" s="180"/>
      <c r="I53" s="274"/>
      <c r="J53" s="274"/>
      <c r="K53" s="281"/>
      <c r="L53" s="279"/>
      <c r="M53" s="31" t="s">
        <v>78</v>
      </c>
      <c r="N53" s="40">
        <v>78.871892925430203</v>
      </c>
      <c r="O53" s="54" t="s">
        <v>173</v>
      </c>
      <c r="P53" s="40">
        <v>58.8</v>
      </c>
    </row>
  </sheetData>
  <mergeCells count="28">
    <mergeCell ref="L42:L53"/>
    <mergeCell ref="K45:K48"/>
    <mergeCell ref="A49:H49"/>
    <mergeCell ref="I49:J53"/>
    <mergeCell ref="K49:K53"/>
    <mergeCell ref="A50:H50"/>
    <mergeCell ref="A51:H51"/>
    <mergeCell ref="A52:H52"/>
    <mergeCell ref="K24:K28"/>
    <mergeCell ref="K29:K33"/>
    <mergeCell ref="K34:K38"/>
    <mergeCell ref="K39:K41"/>
    <mergeCell ref="K42:K44"/>
    <mergeCell ref="K7:K10"/>
    <mergeCell ref="K11:K13"/>
    <mergeCell ref="K14:K17"/>
    <mergeCell ref="K18:K20"/>
    <mergeCell ref="K21:K23"/>
    <mergeCell ref="F1:F2"/>
    <mergeCell ref="G1:G2"/>
    <mergeCell ref="H1:H2"/>
    <mergeCell ref="I1:J1"/>
    <mergeCell ref="K3:K6"/>
    <mergeCell ref="A1:A2"/>
    <mergeCell ref="B1:B2"/>
    <mergeCell ref="C1:C2"/>
    <mergeCell ref="D1:D2"/>
    <mergeCell ref="E1:E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59"/>
  <sheetViews>
    <sheetView topLeftCell="A5" zoomScaleNormal="65" workbookViewId="0">
      <selection activeCell="E8" sqref="E8"/>
    </sheetView>
  </sheetViews>
  <sheetFormatPr baseColWidth="10" defaultColWidth="8.83203125" defaultRowHeight="16"/>
  <cols>
    <col min="1" max="1" width="22.83203125"/>
    <col min="2" max="3" width="20"/>
    <col min="4" max="4" width="22.83203125"/>
    <col min="5" max="6" width="18.83203125"/>
    <col min="7" max="1025" width="10.6640625"/>
  </cols>
  <sheetData>
    <row r="1" spans="1:6" ht="19">
      <c r="A1" s="172" t="s">
        <v>131</v>
      </c>
      <c r="B1" s="172" t="s">
        <v>780</v>
      </c>
      <c r="C1" s="172"/>
      <c r="D1" s="181" t="s">
        <v>131</v>
      </c>
      <c r="E1" s="282" t="s">
        <v>780</v>
      </c>
      <c r="F1" s="282"/>
    </row>
    <row r="2" spans="1:6">
      <c r="A2" t="s">
        <v>225</v>
      </c>
      <c r="B2" s="14">
        <v>-26.02</v>
      </c>
      <c r="C2" s="14">
        <f t="shared" ref="C2:C33" si="0">B2/4.184</f>
        <v>-6.2189292543021031</v>
      </c>
      <c r="D2" s="13" t="s">
        <v>20</v>
      </c>
      <c r="E2" s="13">
        <v>-24.1</v>
      </c>
      <c r="F2" s="13">
        <f t="shared" ref="F2:F65" si="1">E2/4.184</f>
        <v>-5.7600382409177824</v>
      </c>
    </row>
    <row r="3" spans="1:6">
      <c r="A3" t="s">
        <v>163</v>
      </c>
      <c r="B3" s="14">
        <v>-26.56</v>
      </c>
      <c r="C3" s="14">
        <f t="shared" si="0"/>
        <v>-6.3479923518164432</v>
      </c>
      <c r="D3" s="13" t="s">
        <v>59</v>
      </c>
      <c r="E3" s="13">
        <v>-13.5</v>
      </c>
      <c r="F3" s="13">
        <f t="shared" si="1"/>
        <v>-3.2265774378585084</v>
      </c>
    </row>
    <row r="4" spans="1:6">
      <c r="A4" t="s">
        <v>246</v>
      </c>
      <c r="B4" s="14">
        <v>-26.45</v>
      </c>
      <c r="C4" s="14">
        <f t="shared" si="0"/>
        <v>-6.3217017208412996</v>
      </c>
      <c r="D4" s="13" t="s">
        <v>221</v>
      </c>
      <c r="E4" s="13">
        <v>-28.2</v>
      </c>
      <c r="F4" s="13">
        <f t="shared" si="1"/>
        <v>-6.7399617590822176</v>
      </c>
    </row>
    <row r="5" spans="1:6">
      <c r="A5" t="s">
        <v>251</v>
      </c>
      <c r="B5" s="14">
        <v>-36.729999999999997</v>
      </c>
      <c r="C5" s="14">
        <f t="shared" si="0"/>
        <v>-8.7786806883365198</v>
      </c>
      <c r="D5" s="13" t="s">
        <v>223</v>
      </c>
      <c r="E5" s="13">
        <v>-34.5</v>
      </c>
      <c r="F5" s="13">
        <f t="shared" si="1"/>
        <v>-8.2456978967495225</v>
      </c>
    </row>
    <row r="6" spans="1:6">
      <c r="A6" t="s">
        <v>254</v>
      </c>
      <c r="B6" s="14">
        <v>-49.3</v>
      </c>
      <c r="C6" s="14">
        <f t="shared" si="0"/>
        <v>-11.782982791586997</v>
      </c>
      <c r="D6" s="13" t="s">
        <v>224</v>
      </c>
      <c r="E6" s="13">
        <v>-34.1</v>
      </c>
      <c r="F6" s="13">
        <f t="shared" si="1"/>
        <v>-8.1500956022944546</v>
      </c>
    </row>
    <row r="7" spans="1:6">
      <c r="A7" t="s">
        <v>255</v>
      </c>
      <c r="B7" s="14">
        <v>-29.58</v>
      </c>
      <c r="C7" s="14">
        <f t="shared" si="0"/>
        <v>-7.0697896749521982</v>
      </c>
      <c r="D7" s="13" t="s">
        <v>225</v>
      </c>
      <c r="E7" s="13">
        <v>-27</v>
      </c>
      <c r="F7" s="13">
        <f t="shared" si="1"/>
        <v>-6.4531548757170167</v>
      </c>
    </row>
    <row r="8" spans="1:6">
      <c r="A8" t="s">
        <v>262</v>
      </c>
      <c r="B8" s="14">
        <v>-60.8</v>
      </c>
      <c r="C8" s="14">
        <f t="shared" si="0"/>
        <v>-14.531548757170171</v>
      </c>
      <c r="D8" s="13" t="s">
        <v>163</v>
      </c>
      <c r="E8" s="13">
        <v>-30.4</v>
      </c>
      <c r="F8" s="13">
        <f t="shared" si="1"/>
        <v>-7.2657743785850855</v>
      </c>
    </row>
    <row r="9" spans="1:6">
      <c r="A9" t="s">
        <v>15</v>
      </c>
      <c r="B9" s="14">
        <v>-28.73</v>
      </c>
      <c r="C9" s="14">
        <f t="shared" si="0"/>
        <v>-6.8666347992351815</v>
      </c>
      <c r="D9" s="13" t="s">
        <v>231</v>
      </c>
      <c r="E9" s="13">
        <v>-35.299999999999997</v>
      </c>
      <c r="F9" s="13">
        <f t="shared" si="1"/>
        <v>-8.4369024856596546</v>
      </c>
    </row>
    <row r="10" spans="1:6">
      <c r="A10" t="s">
        <v>370</v>
      </c>
      <c r="B10" s="14">
        <v>-50.23</v>
      </c>
      <c r="C10" s="14">
        <f t="shared" si="0"/>
        <v>-12.005258126195027</v>
      </c>
      <c r="D10" s="13" t="s">
        <v>235</v>
      </c>
      <c r="E10" s="13">
        <v>-45</v>
      </c>
      <c r="F10" s="13">
        <f t="shared" si="1"/>
        <v>-10.755258126195029</v>
      </c>
    </row>
    <row r="11" spans="1:6">
      <c r="A11" t="s">
        <v>372</v>
      </c>
      <c r="B11" s="14">
        <v>-51.19</v>
      </c>
      <c r="C11" s="14">
        <f t="shared" si="0"/>
        <v>-12.234703632887188</v>
      </c>
      <c r="D11" s="13" t="s">
        <v>240</v>
      </c>
      <c r="E11" s="13">
        <v>-34.4</v>
      </c>
      <c r="F11" s="13">
        <f t="shared" si="1"/>
        <v>-8.2217973231357551</v>
      </c>
    </row>
    <row r="12" spans="1:6">
      <c r="A12" t="s">
        <v>18</v>
      </c>
      <c r="B12" s="14">
        <v>-30.98</v>
      </c>
      <c r="C12" s="14">
        <f t="shared" si="0"/>
        <v>-7.404397705544933</v>
      </c>
      <c r="D12" s="13" t="s">
        <v>165</v>
      </c>
      <c r="E12" s="13">
        <v>-39.200000000000003</v>
      </c>
      <c r="F12" s="13">
        <f t="shared" si="1"/>
        <v>-9.3690248565965586</v>
      </c>
    </row>
    <row r="13" spans="1:6">
      <c r="A13" t="s">
        <v>22</v>
      </c>
      <c r="B13" s="14">
        <v>-51.84</v>
      </c>
      <c r="C13" s="14">
        <f t="shared" si="0"/>
        <v>-12.390057361376673</v>
      </c>
      <c r="D13" s="13" t="s">
        <v>64</v>
      </c>
      <c r="E13" s="13">
        <v>-30.2</v>
      </c>
      <c r="F13" s="13">
        <f t="shared" si="1"/>
        <v>-7.2179732313575524</v>
      </c>
    </row>
    <row r="14" spans="1:6">
      <c r="A14" t="s">
        <v>68</v>
      </c>
      <c r="B14" s="14">
        <v>-27.36</v>
      </c>
      <c r="C14" s="14">
        <f t="shared" si="0"/>
        <v>-6.5391969407265771</v>
      </c>
      <c r="D14" s="13" t="s">
        <v>242</v>
      </c>
      <c r="E14" s="13">
        <v>-30.3</v>
      </c>
      <c r="F14" s="13">
        <f t="shared" si="1"/>
        <v>-7.2418738049713189</v>
      </c>
    </row>
    <row r="15" spans="1:6">
      <c r="A15" t="s">
        <v>477</v>
      </c>
      <c r="B15" s="14">
        <v>-37.130000000000003</v>
      </c>
      <c r="C15" s="14">
        <f t="shared" si="0"/>
        <v>-8.8742829827915877</v>
      </c>
      <c r="D15" s="13" t="s">
        <v>243</v>
      </c>
      <c r="E15" s="13">
        <v>-28.5</v>
      </c>
      <c r="F15" s="13">
        <f t="shared" si="1"/>
        <v>-6.8116634799235181</v>
      </c>
    </row>
    <row r="16" spans="1:6">
      <c r="A16" t="s">
        <v>102</v>
      </c>
      <c r="B16" s="14">
        <v>-45.11</v>
      </c>
      <c r="C16" s="14">
        <f t="shared" si="0"/>
        <v>-10.781548757170171</v>
      </c>
      <c r="D16" s="13" t="s">
        <v>245</v>
      </c>
      <c r="E16" s="13">
        <v>-20.7</v>
      </c>
      <c r="F16" s="13">
        <f t="shared" si="1"/>
        <v>-4.9474187380497128</v>
      </c>
    </row>
    <row r="17" spans="1:6">
      <c r="A17" t="s">
        <v>387</v>
      </c>
      <c r="B17" s="14">
        <v>-31.39</v>
      </c>
      <c r="C17" s="14">
        <f t="shared" si="0"/>
        <v>-7.5023900573613762</v>
      </c>
      <c r="D17" s="13" t="s">
        <v>246</v>
      </c>
      <c r="E17" s="13">
        <v>-28.7</v>
      </c>
      <c r="F17" s="13">
        <f t="shared" si="1"/>
        <v>-6.8594646271510511</v>
      </c>
    </row>
    <row r="18" spans="1:6">
      <c r="A18" t="s">
        <v>25</v>
      </c>
      <c r="B18" s="14">
        <v>-35.5</v>
      </c>
      <c r="C18" s="14">
        <f t="shared" si="0"/>
        <v>-8.4847036328871894</v>
      </c>
      <c r="D18" s="13" t="s">
        <v>206</v>
      </c>
      <c r="E18" s="13">
        <v>-53.5</v>
      </c>
      <c r="F18" s="13">
        <f t="shared" si="1"/>
        <v>-12.7868068833652</v>
      </c>
    </row>
    <row r="19" spans="1:6">
      <c r="A19" t="s">
        <v>394</v>
      </c>
      <c r="B19" s="14">
        <v>-34.340000000000003</v>
      </c>
      <c r="C19" s="14">
        <f t="shared" si="0"/>
        <v>-8.207456978967496</v>
      </c>
      <c r="D19" s="13" t="s">
        <v>249</v>
      </c>
      <c r="E19" s="13">
        <v>-36.200000000000003</v>
      </c>
      <c r="F19" s="13">
        <f t="shared" si="1"/>
        <v>-8.6520076481835559</v>
      </c>
    </row>
    <row r="20" spans="1:6">
      <c r="A20" t="s">
        <v>395</v>
      </c>
      <c r="B20" s="14">
        <v>-81.400000000000006</v>
      </c>
      <c r="C20" s="14">
        <f t="shared" si="0"/>
        <v>-19.455066921606118</v>
      </c>
      <c r="D20" s="13" t="s">
        <v>251</v>
      </c>
      <c r="E20" s="13">
        <v>-32.5</v>
      </c>
      <c r="F20" s="13">
        <f t="shared" si="1"/>
        <v>-7.7676864244741868</v>
      </c>
    </row>
    <row r="21" spans="1:6">
      <c r="A21" t="s">
        <v>400</v>
      </c>
      <c r="B21" s="14">
        <v>-38.08</v>
      </c>
      <c r="C21" s="14">
        <f t="shared" si="0"/>
        <v>-9.10133843212237</v>
      </c>
      <c r="D21" s="13" t="s">
        <v>250</v>
      </c>
      <c r="E21" s="13">
        <v>-28.8</v>
      </c>
      <c r="F21" s="13">
        <f t="shared" si="1"/>
        <v>-6.8833652007648185</v>
      </c>
    </row>
    <row r="22" spans="1:6">
      <c r="A22" t="s">
        <v>401</v>
      </c>
      <c r="B22" s="14">
        <v>-27.86</v>
      </c>
      <c r="C22" s="14">
        <f t="shared" si="0"/>
        <v>-6.6586998087954106</v>
      </c>
      <c r="D22" s="13" t="s">
        <v>252</v>
      </c>
      <c r="E22" s="13">
        <v>-34.799999999999997</v>
      </c>
      <c r="F22" s="13">
        <f t="shared" si="1"/>
        <v>-8.3173996175908211</v>
      </c>
    </row>
    <row r="23" spans="1:6">
      <c r="A23" t="s">
        <v>403</v>
      </c>
      <c r="B23" s="14">
        <v>-24.86</v>
      </c>
      <c r="C23" s="14">
        <f t="shared" si="0"/>
        <v>-5.9416826003824088</v>
      </c>
      <c r="D23" s="13" t="s">
        <v>254</v>
      </c>
      <c r="E23" s="13">
        <v>-37.299999999999997</v>
      </c>
      <c r="F23" s="13">
        <f t="shared" si="1"/>
        <v>-8.9149139579349885</v>
      </c>
    </row>
    <row r="24" spans="1:6">
      <c r="A24" t="s">
        <v>84</v>
      </c>
      <c r="B24" s="14">
        <v>-42.52</v>
      </c>
      <c r="C24" s="14">
        <f t="shared" si="0"/>
        <v>-10.162523900573614</v>
      </c>
      <c r="D24" s="13" t="s">
        <v>255</v>
      </c>
      <c r="E24" s="13">
        <v>-27.9</v>
      </c>
      <c r="F24" s="13">
        <f t="shared" si="1"/>
        <v>-6.6682600382409172</v>
      </c>
    </row>
    <row r="25" spans="1:6">
      <c r="A25" t="s">
        <v>43</v>
      </c>
      <c r="B25" s="14">
        <v>-41.79</v>
      </c>
      <c r="C25" s="14">
        <f t="shared" si="0"/>
        <v>-9.9880497131931154</v>
      </c>
      <c r="D25" s="13" t="s">
        <v>256</v>
      </c>
      <c r="E25" s="13">
        <v>-31.1</v>
      </c>
      <c r="F25" s="13">
        <f t="shared" si="1"/>
        <v>-7.4330783938814529</v>
      </c>
    </row>
    <row r="26" spans="1:6">
      <c r="A26" t="s">
        <v>45</v>
      </c>
      <c r="B26" s="14">
        <v>-6.25</v>
      </c>
      <c r="C26" s="14">
        <f t="shared" si="0"/>
        <v>-1.4937858508604205</v>
      </c>
      <c r="D26" s="13" t="s">
        <v>257</v>
      </c>
      <c r="E26" s="13">
        <v>-71.900000000000006</v>
      </c>
      <c r="F26" s="13">
        <f t="shared" si="1"/>
        <v>-17.18451242829828</v>
      </c>
    </row>
    <row r="27" spans="1:6">
      <c r="A27" t="s">
        <v>89</v>
      </c>
      <c r="B27" s="14">
        <v>-27.78</v>
      </c>
      <c r="C27" s="14">
        <f t="shared" si="0"/>
        <v>-6.6395793499043974</v>
      </c>
      <c r="D27" s="13" t="s">
        <v>9</v>
      </c>
      <c r="E27" s="13">
        <v>-59.3</v>
      </c>
      <c r="F27" s="13">
        <f t="shared" si="1"/>
        <v>-14.17304015296367</v>
      </c>
    </row>
    <row r="28" spans="1:6">
      <c r="A28" t="s">
        <v>417</v>
      </c>
      <c r="B28" s="14">
        <v>-54.52</v>
      </c>
      <c r="C28" s="14">
        <f t="shared" si="0"/>
        <v>-13.030592734225621</v>
      </c>
      <c r="D28" s="13" t="s">
        <v>9</v>
      </c>
      <c r="E28" s="13">
        <v>-5.93</v>
      </c>
      <c r="F28" s="13">
        <f t="shared" si="1"/>
        <v>-1.417304015296367</v>
      </c>
    </row>
    <row r="29" spans="1:6">
      <c r="A29" t="s">
        <v>47</v>
      </c>
      <c r="B29" s="14">
        <v>-39.909999999999997</v>
      </c>
      <c r="C29" s="14">
        <f t="shared" si="0"/>
        <v>-9.5387189292543013</v>
      </c>
      <c r="D29" s="13" t="s">
        <v>258</v>
      </c>
      <c r="E29" s="13">
        <v>-32.6</v>
      </c>
      <c r="F29" s="13">
        <f t="shared" si="1"/>
        <v>-7.7915869980879542</v>
      </c>
    </row>
    <row r="30" spans="1:6">
      <c r="A30" t="s">
        <v>139</v>
      </c>
      <c r="B30" s="14">
        <v>-35.31</v>
      </c>
      <c r="C30" s="14">
        <f t="shared" si="0"/>
        <v>-8.4392925430210326</v>
      </c>
      <c r="D30" s="13" t="s">
        <v>180</v>
      </c>
      <c r="E30" s="13">
        <v>-37.36</v>
      </c>
      <c r="F30" s="13">
        <f t="shared" si="1"/>
        <v>-8.9292543021032493</v>
      </c>
    </row>
    <row r="31" spans="1:6">
      <c r="A31" t="s">
        <v>53</v>
      </c>
      <c r="B31" s="14">
        <v>-61.49</v>
      </c>
      <c r="C31" s="14">
        <f t="shared" si="0"/>
        <v>-14.696462715105163</v>
      </c>
      <c r="D31" s="13" t="s">
        <v>259</v>
      </c>
      <c r="E31" s="13">
        <v>-35</v>
      </c>
      <c r="F31" s="13">
        <f t="shared" si="1"/>
        <v>-8.3652007648183559</v>
      </c>
    </row>
    <row r="32" spans="1:6">
      <c r="A32" t="s">
        <v>193</v>
      </c>
      <c r="B32" s="14">
        <v>-36.119999999999997</v>
      </c>
      <c r="C32" s="14">
        <f t="shared" si="0"/>
        <v>-8.6328871892925427</v>
      </c>
      <c r="D32" s="13" t="s">
        <v>181</v>
      </c>
      <c r="E32" s="13">
        <v>-36.6</v>
      </c>
      <c r="F32" s="13">
        <f t="shared" si="1"/>
        <v>-8.7476099426386238</v>
      </c>
    </row>
    <row r="33" spans="1:6">
      <c r="A33" t="s">
        <v>62</v>
      </c>
      <c r="B33" s="14">
        <v>-30.33</v>
      </c>
      <c r="C33" s="14">
        <f t="shared" si="0"/>
        <v>-7.2490439770554485</v>
      </c>
      <c r="D33" s="182" t="s">
        <v>61</v>
      </c>
      <c r="E33" s="13">
        <v>-31.4</v>
      </c>
      <c r="F33" s="13">
        <f t="shared" si="1"/>
        <v>-7.5047801147227524</v>
      </c>
    </row>
    <row r="34" spans="1:6">
      <c r="A34" t="s">
        <v>97</v>
      </c>
      <c r="B34" s="14">
        <v>-41</v>
      </c>
      <c r="C34" s="14">
        <f t="shared" ref="C34:C62" si="2">B34/4.184</f>
        <v>-9.7992351816443595</v>
      </c>
      <c r="D34" s="13" t="s">
        <v>263</v>
      </c>
      <c r="E34" s="13">
        <v>-35.299999999999997</v>
      </c>
      <c r="F34" s="13">
        <f t="shared" si="1"/>
        <v>-8.4369024856596546</v>
      </c>
    </row>
    <row r="35" spans="1:6">
      <c r="A35" t="s">
        <v>56</v>
      </c>
      <c r="B35" s="14">
        <v>-3.9</v>
      </c>
      <c r="C35" s="14">
        <f t="shared" si="2"/>
        <v>-0.93212237093690242</v>
      </c>
      <c r="D35" s="13" t="s">
        <v>264</v>
      </c>
      <c r="E35" s="13">
        <v>-29.7</v>
      </c>
      <c r="F35" s="13">
        <f t="shared" si="1"/>
        <v>-7.0984703632887181</v>
      </c>
    </row>
    <row r="36" spans="1:6">
      <c r="A36" t="s">
        <v>58</v>
      </c>
      <c r="B36" s="14">
        <v>-37.08</v>
      </c>
      <c r="C36" s="14">
        <f t="shared" si="2"/>
        <v>-8.8623326959847031</v>
      </c>
      <c r="D36" s="13" t="s">
        <v>266</v>
      </c>
      <c r="E36" s="13">
        <v>-34.200000000000003</v>
      </c>
      <c r="F36" s="13">
        <f t="shared" si="1"/>
        <v>-8.173996175908222</v>
      </c>
    </row>
    <row r="37" spans="1:6">
      <c r="A37" t="s">
        <v>98</v>
      </c>
      <c r="B37" s="14">
        <v>-24.62</v>
      </c>
      <c r="C37" s="14">
        <f t="shared" si="2"/>
        <v>-5.8843212237093692</v>
      </c>
      <c r="D37" s="13" t="s">
        <v>182</v>
      </c>
      <c r="E37" s="13">
        <v>-39.119999999999997</v>
      </c>
      <c r="F37" s="13">
        <f t="shared" si="1"/>
        <v>-9.3499043977055436</v>
      </c>
    </row>
    <row r="38" spans="1:6">
      <c r="A38" t="s">
        <v>453</v>
      </c>
      <c r="B38" s="14">
        <v>-33.04</v>
      </c>
      <c r="C38" s="14">
        <f t="shared" si="2"/>
        <v>-7.8967495219885269</v>
      </c>
      <c r="D38" s="13" t="s">
        <v>267</v>
      </c>
      <c r="E38" s="13">
        <v>-28.4</v>
      </c>
      <c r="F38" s="13">
        <f t="shared" si="1"/>
        <v>-6.7877629063097507</v>
      </c>
    </row>
    <row r="39" spans="1:6">
      <c r="A39" t="s">
        <v>461</v>
      </c>
      <c r="B39" s="14">
        <v>-21.4</v>
      </c>
      <c r="C39" s="14">
        <f t="shared" si="2"/>
        <v>-5.1147227533460802</v>
      </c>
      <c r="D39" s="13" t="s">
        <v>15</v>
      </c>
      <c r="E39" s="13">
        <v>-48.4</v>
      </c>
      <c r="F39" s="13">
        <f t="shared" si="1"/>
        <v>-11.567877629063096</v>
      </c>
    </row>
    <row r="40" spans="1:6">
      <c r="A40" t="s">
        <v>468</v>
      </c>
      <c r="B40" s="14">
        <v>-37.020000000000003</v>
      </c>
      <c r="C40" s="14">
        <f t="shared" si="2"/>
        <v>-8.8479923518164441</v>
      </c>
      <c r="D40" s="13" t="s">
        <v>23</v>
      </c>
      <c r="E40" s="13">
        <v>-62.72</v>
      </c>
      <c r="F40" s="13">
        <f t="shared" si="1"/>
        <v>-14.990439770554492</v>
      </c>
    </row>
    <row r="41" spans="1:6">
      <c r="A41" t="s">
        <v>493</v>
      </c>
      <c r="B41" s="14">
        <v>-47.14</v>
      </c>
      <c r="C41" s="14">
        <f t="shared" si="2"/>
        <v>-11.266730401529637</v>
      </c>
      <c r="D41" s="13" t="s">
        <v>17</v>
      </c>
      <c r="E41" s="13">
        <v>-73.599999999999994</v>
      </c>
      <c r="F41" s="13">
        <f t="shared" si="1"/>
        <v>-17.59082217973231</v>
      </c>
    </row>
    <row r="42" spans="1:6">
      <c r="A42" t="s">
        <v>483</v>
      </c>
      <c r="B42" s="14">
        <v>-44.89</v>
      </c>
      <c r="C42" s="14">
        <f t="shared" si="2"/>
        <v>-10.728967495219885</v>
      </c>
      <c r="D42" s="13" t="s">
        <v>275</v>
      </c>
      <c r="E42" s="13">
        <v>-34.6</v>
      </c>
      <c r="F42" s="13">
        <f t="shared" si="1"/>
        <v>-8.2695984703632881</v>
      </c>
    </row>
    <row r="43" spans="1:6">
      <c r="A43" t="s">
        <v>179</v>
      </c>
      <c r="B43" s="14">
        <v>-41.53</v>
      </c>
      <c r="C43" s="14">
        <f t="shared" si="2"/>
        <v>-9.9259082217973233</v>
      </c>
      <c r="D43" s="13" t="s">
        <v>207</v>
      </c>
      <c r="E43" s="13">
        <v>-42.56</v>
      </c>
      <c r="F43" s="13">
        <f t="shared" si="1"/>
        <v>-10.172084130019121</v>
      </c>
    </row>
    <row r="44" spans="1:6">
      <c r="A44" t="s">
        <v>67</v>
      </c>
      <c r="B44" s="14">
        <v>-70.98</v>
      </c>
      <c r="C44" s="14">
        <f t="shared" si="2"/>
        <v>-16.964627151051626</v>
      </c>
      <c r="D44" s="13" t="s">
        <v>278</v>
      </c>
      <c r="E44" s="13">
        <v>-38.299999999999997</v>
      </c>
      <c r="F44" s="13">
        <f t="shared" si="1"/>
        <v>-9.1539196940726573</v>
      </c>
    </row>
    <row r="45" spans="1:6">
      <c r="A45" t="s">
        <v>140</v>
      </c>
      <c r="B45" s="14">
        <v>-40.08</v>
      </c>
      <c r="C45" s="14">
        <f t="shared" si="2"/>
        <v>-9.579349904397704</v>
      </c>
      <c r="D45" s="13" t="s">
        <v>19</v>
      </c>
      <c r="E45" s="13">
        <v>-66.400000000000006</v>
      </c>
      <c r="F45" s="13">
        <f t="shared" si="1"/>
        <v>-15.86998087954111</v>
      </c>
    </row>
    <row r="46" spans="1:6">
      <c r="A46" t="s">
        <v>113</v>
      </c>
      <c r="B46" s="14">
        <v>-40.590000000000003</v>
      </c>
      <c r="C46" s="14">
        <f t="shared" si="2"/>
        <v>-9.7012428298279172</v>
      </c>
      <c r="D46" s="13" t="s">
        <v>199</v>
      </c>
      <c r="E46" s="13">
        <v>-55.7</v>
      </c>
      <c r="F46" s="13">
        <f t="shared" si="1"/>
        <v>-13.312619502868069</v>
      </c>
    </row>
    <row r="47" spans="1:6">
      <c r="A47" t="s">
        <v>69</v>
      </c>
      <c r="B47" s="14">
        <v>-56.74</v>
      </c>
      <c r="C47" s="14">
        <f t="shared" si="2"/>
        <v>-13.561185468451242</v>
      </c>
      <c r="D47" s="13" t="s">
        <v>283</v>
      </c>
      <c r="E47" s="13">
        <v>-36.6</v>
      </c>
      <c r="F47" s="13">
        <f t="shared" si="1"/>
        <v>-8.7476099426386238</v>
      </c>
    </row>
    <row r="48" spans="1:6">
      <c r="A48" t="s">
        <v>191</v>
      </c>
      <c r="B48" s="14">
        <v>-31.03</v>
      </c>
      <c r="C48" s="14">
        <f t="shared" si="2"/>
        <v>-7.4163479923518167</v>
      </c>
      <c r="D48" s="13" t="s">
        <v>21</v>
      </c>
      <c r="E48" s="13">
        <v>-60.4</v>
      </c>
      <c r="F48" s="13">
        <f t="shared" si="1"/>
        <v>-14.435946462715105</v>
      </c>
    </row>
    <row r="49" spans="1:6">
      <c r="A49" t="s">
        <v>114</v>
      </c>
      <c r="B49" s="14">
        <v>-32.86</v>
      </c>
      <c r="C49" s="14">
        <f t="shared" si="2"/>
        <v>-7.8537284894837471</v>
      </c>
      <c r="D49" s="13" t="s">
        <v>288</v>
      </c>
      <c r="E49" s="13">
        <v>-62.6</v>
      </c>
      <c r="F49" s="13">
        <f t="shared" si="1"/>
        <v>-14.961759082217974</v>
      </c>
    </row>
    <row r="50" spans="1:6">
      <c r="A50" t="s">
        <v>63</v>
      </c>
      <c r="B50" s="14">
        <v>-25.52</v>
      </c>
      <c r="C50" s="14">
        <f t="shared" si="2"/>
        <v>-6.0994263862332696</v>
      </c>
      <c r="D50" s="182" t="s">
        <v>8</v>
      </c>
      <c r="E50" s="13">
        <v>-68.44</v>
      </c>
      <c r="F50" s="13">
        <f t="shared" si="1"/>
        <v>-16.357552581261949</v>
      </c>
    </row>
    <row r="51" spans="1:6">
      <c r="A51" t="s">
        <v>116</v>
      </c>
      <c r="B51" s="14">
        <v>-75.5</v>
      </c>
      <c r="C51" s="14">
        <f t="shared" si="2"/>
        <v>-18.044933078393882</v>
      </c>
      <c r="D51" s="182" t="s">
        <v>160</v>
      </c>
      <c r="E51" s="13">
        <v>-26.61</v>
      </c>
      <c r="F51" s="13">
        <f t="shared" si="1"/>
        <v>-6.3599426386233269</v>
      </c>
    </row>
    <row r="52" spans="1:6">
      <c r="A52" t="s">
        <v>119</v>
      </c>
      <c r="B52" s="14">
        <v>-48.99</v>
      </c>
      <c r="C52" s="14">
        <f t="shared" si="2"/>
        <v>-11.708891013384321</v>
      </c>
      <c r="D52" s="13" t="s">
        <v>143</v>
      </c>
      <c r="E52" s="13">
        <v>-30.5</v>
      </c>
      <c r="F52" s="13">
        <f t="shared" si="1"/>
        <v>-7.2896749521988529</v>
      </c>
    </row>
    <row r="53" spans="1:6">
      <c r="A53" t="s">
        <v>75</v>
      </c>
      <c r="B53" s="14">
        <v>-46.96</v>
      </c>
      <c r="C53" s="14">
        <f t="shared" si="2"/>
        <v>-11.223709369024856</v>
      </c>
      <c r="D53" s="13" t="s">
        <v>197</v>
      </c>
      <c r="E53" s="13">
        <v>-64.8</v>
      </c>
      <c r="F53" s="13">
        <f t="shared" si="1"/>
        <v>-15.487571701720841</v>
      </c>
    </row>
    <row r="54" spans="1:6">
      <c r="A54" t="s">
        <v>123</v>
      </c>
      <c r="B54" s="14">
        <v>-76.3</v>
      </c>
      <c r="C54" s="14">
        <f t="shared" si="2"/>
        <v>-18.236137667304014</v>
      </c>
      <c r="D54" s="13" t="s">
        <v>10</v>
      </c>
      <c r="E54" s="13">
        <v>-60.2</v>
      </c>
      <c r="F54" s="13">
        <f t="shared" si="1"/>
        <v>-14.388145315487572</v>
      </c>
    </row>
    <row r="55" spans="1:6">
      <c r="A55" t="s">
        <v>526</v>
      </c>
      <c r="B55" s="14">
        <v>-28.76</v>
      </c>
      <c r="C55" s="14">
        <f t="shared" si="2"/>
        <v>-6.8738049713193119</v>
      </c>
      <c r="D55" s="13" t="s">
        <v>14</v>
      </c>
      <c r="E55" s="13">
        <v>-21.7</v>
      </c>
      <c r="F55" s="13">
        <f t="shared" si="1"/>
        <v>-5.1864244741873797</v>
      </c>
    </row>
    <row r="56" spans="1:6">
      <c r="A56" t="s">
        <v>127</v>
      </c>
      <c r="B56" s="14">
        <v>0.92</v>
      </c>
      <c r="C56" s="14">
        <f t="shared" si="2"/>
        <v>0.21988527724665391</v>
      </c>
      <c r="D56" s="13" t="s">
        <v>27</v>
      </c>
      <c r="E56" s="13">
        <v>-22.7</v>
      </c>
      <c r="F56" s="13">
        <f t="shared" si="1"/>
        <v>-5.4254302103250476</v>
      </c>
    </row>
    <row r="57" spans="1:6">
      <c r="A57" t="s">
        <v>128</v>
      </c>
      <c r="B57" s="14">
        <v>-28.32</v>
      </c>
      <c r="C57" s="14">
        <f t="shared" si="2"/>
        <v>-6.7686424474187374</v>
      </c>
      <c r="D57" s="13" t="s">
        <v>29</v>
      </c>
      <c r="E57" s="13">
        <v>-50.3</v>
      </c>
      <c r="F57" s="13">
        <f t="shared" si="1"/>
        <v>-12.021988527724664</v>
      </c>
    </row>
    <row r="58" spans="1:6">
      <c r="A58" t="s">
        <v>129</v>
      </c>
      <c r="B58" s="14">
        <v>-30.66</v>
      </c>
      <c r="C58" s="14">
        <f t="shared" si="2"/>
        <v>-7.3279158699808793</v>
      </c>
      <c r="D58" s="13" t="s">
        <v>296</v>
      </c>
      <c r="E58" s="13">
        <v>-51.4</v>
      </c>
      <c r="F58" s="13">
        <f t="shared" si="1"/>
        <v>-12.284894837476099</v>
      </c>
    </row>
    <row r="59" spans="1:6">
      <c r="A59" t="s">
        <v>80</v>
      </c>
      <c r="B59" s="14">
        <v>-35.99</v>
      </c>
      <c r="C59" s="14">
        <f t="shared" si="2"/>
        <v>-8.6018164435946467</v>
      </c>
      <c r="D59" s="13" t="s">
        <v>301</v>
      </c>
      <c r="E59" s="13">
        <v>-49.8</v>
      </c>
      <c r="F59" s="13">
        <f t="shared" si="1"/>
        <v>-11.902485659655831</v>
      </c>
    </row>
    <row r="60" spans="1:6">
      <c r="A60" t="s">
        <v>532</v>
      </c>
      <c r="B60" s="14">
        <v>-34.43</v>
      </c>
      <c r="C60" s="14">
        <f t="shared" si="2"/>
        <v>-8.2289674952198855</v>
      </c>
      <c r="D60" s="13" t="s">
        <v>303</v>
      </c>
      <c r="E60" s="13">
        <v>-46.4</v>
      </c>
      <c r="F60" s="13">
        <f t="shared" si="1"/>
        <v>-11.089866156787762</v>
      </c>
    </row>
    <row r="61" spans="1:6">
      <c r="A61" t="s">
        <v>533</v>
      </c>
      <c r="B61" s="14">
        <v>-32.69</v>
      </c>
      <c r="C61" s="14">
        <f t="shared" si="2"/>
        <v>-7.8130975143403436</v>
      </c>
      <c r="D61" s="13" t="s">
        <v>195</v>
      </c>
      <c r="E61" s="13">
        <v>-65.3</v>
      </c>
      <c r="F61" s="13">
        <f t="shared" si="1"/>
        <v>-15.607074569789674</v>
      </c>
    </row>
    <row r="62" spans="1:6">
      <c r="A62" t="s">
        <v>535</v>
      </c>
      <c r="B62" s="14">
        <v>-43.58</v>
      </c>
      <c r="C62" s="14">
        <f t="shared" si="2"/>
        <v>-10.41586998087954</v>
      </c>
      <c r="D62" s="13" t="s">
        <v>512</v>
      </c>
      <c r="E62" s="13">
        <v>-63.3</v>
      </c>
      <c r="F62" s="13">
        <f t="shared" si="1"/>
        <v>-15.129063097514338</v>
      </c>
    </row>
    <row r="63" spans="1:6">
      <c r="D63" s="13" t="s">
        <v>31</v>
      </c>
      <c r="E63" s="13">
        <v>-69.599999999999994</v>
      </c>
      <c r="F63" s="13">
        <f t="shared" si="1"/>
        <v>-16.634799235181642</v>
      </c>
    </row>
    <row r="64" spans="1:6">
      <c r="D64" s="13" t="s">
        <v>16</v>
      </c>
      <c r="E64" s="13">
        <v>-23.4</v>
      </c>
      <c r="F64" s="13">
        <f t="shared" si="1"/>
        <v>-5.5927342256214141</v>
      </c>
    </row>
    <row r="65" spans="4:6">
      <c r="D65" s="13" t="s">
        <v>208</v>
      </c>
      <c r="E65" s="13">
        <v>-50.2</v>
      </c>
      <c r="F65" s="13">
        <f t="shared" si="1"/>
        <v>-11.998087954110899</v>
      </c>
    </row>
    <row r="66" spans="4:6">
      <c r="D66" s="13" t="s">
        <v>307</v>
      </c>
      <c r="E66" s="13">
        <v>-31</v>
      </c>
      <c r="F66" s="13">
        <f t="shared" ref="F66:F129" si="3">E66/4.184</f>
        <v>-7.4091778202676863</v>
      </c>
    </row>
    <row r="67" spans="4:6">
      <c r="D67" s="13" t="s">
        <v>145</v>
      </c>
      <c r="E67" s="13">
        <v>-32.4</v>
      </c>
      <c r="F67" s="13">
        <f t="shared" si="3"/>
        <v>-7.7437858508604203</v>
      </c>
    </row>
    <row r="68" spans="4:6">
      <c r="D68" s="13" t="s">
        <v>200</v>
      </c>
      <c r="E68" s="13">
        <v>-57.7</v>
      </c>
      <c r="F68" s="13">
        <f t="shared" si="3"/>
        <v>-13.790630975143404</v>
      </c>
    </row>
    <row r="69" spans="4:6">
      <c r="D69" s="13" t="s">
        <v>313</v>
      </c>
      <c r="E69" s="13">
        <v>-38.5</v>
      </c>
      <c r="F69" s="13">
        <f t="shared" si="3"/>
        <v>-9.2017208413001903</v>
      </c>
    </row>
    <row r="70" spans="4:6">
      <c r="D70" s="13" t="s">
        <v>201</v>
      </c>
      <c r="E70" s="13">
        <v>-60.7</v>
      </c>
      <c r="F70" s="13">
        <f t="shared" si="3"/>
        <v>-14.507648183556405</v>
      </c>
    </row>
    <row r="71" spans="4:6">
      <c r="D71" s="13" t="s">
        <v>202</v>
      </c>
      <c r="E71" s="13">
        <v>-54.9</v>
      </c>
      <c r="F71" s="13">
        <f t="shared" si="3"/>
        <v>-13.121414913957935</v>
      </c>
    </row>
    <row r="72" spans="4:6">
      <c r="D72" s="13" t="s">
        <v>317</v>
      </c>
      <c r="E72" s="13">
        <v>-56.3</v>
      </c>
      <c r="F72" s="13">
        <f t="shared" si="3"/>
        <v>-13.456022944550668</v>
      </c>
    </row>
    <row r="73" spans="4:6">
      <c r="D73" s="13" t="s">
        <v>318</v>
      </c>
      <c r="E73" s="13">
        <v>-60.5</v>
      </c>
      <c r="F73" s="13">
        <f t="shared" si="3"/>
        <v>-14.45984703632887</v>
      </c>
    </row>
    <row r="74" spans="4:6">
      <c r="D74" s="13" t="s">
        <v>36</v>
      </c>
      <c r="E74" s="13">
        <v>-52.3</v>
      </c>
      <c r="F74" s="13">
        <f t="shared" si="3"/>
        <v>-12.499999999999998</v>
      </c>
    </row>
    <row r="75" spans="4:6">
      <c r="D75" s="13" t="s">
        <v>209</v>
      </c>
      <c r="E75" s="13">
        <v>-50.3</v>
      </c>
      <c r="F75" s="13">
        <f t="shared" si="3"/>
        <v>-12.021988527724664</v>
      </c>
    </row>
    <row r="76" spans="4:6">
      <c r="D76" s="13" t="s">
        <v>210</v>
      </c>
      <c r="E76" s="13">
        <v>-46.2</v>
      </c>
      <c r="F76" s="13">
        <f t="shared" si="3"/>
        <v>-11.042065009560229</v>
      </c>
    </row>
    <row r="77" spans="4:6">
      <c r="D77" s="13" t="s">
        <v>324</v>
      </c>
      <c r="E77" s="13">
        <v>-70.7</v>
      </c>
      <c r="F77" s="13">
        <f t="shared" si="3"/>
        <v>-16.897705544933078</v>
      </c>
    </row>
    <row r="78" spans="4:6">
      <c r="D78" s="13" t="s">
        <v>327</v>
      </c>
      <c r="E78" s="13">
        <v>-53.5</v>
      </c>
      <c r="F78" s="13">
        <f t="shared" si="3"/>
        <v>-12.7868068833652</v>
      </c>
    </row>
    <row r="79" spans="4:6">
      <c r="D79" s="13" t="s">
        <v>329</v>
      </c>
      <c r="E79" s="13">
        <v>-70.7</v>
      </c>
      <c r="F79" s="13">
        <f t="shared" si="3"/>
        <v>-16.897705544933078</v>
      </c>
    </row>
    <row r="80" spans="4:6">
      <c r="D80" s="182" t="s">
        <v>334</v>
      </c>
      <c r="E80" s="13">
        <v>-66</v>
      </c>
      <c r="F80" s="13">
        <f t="shared" si="3"/>
        <v>-15.774378585086042</v>
      </c>
    </row>
    <row r="81" spans="4:6">
      <c r="D81" s="13" t="s">
        <v>338</v>
      </c>
      <c r="E81" s="13">
        <v>-36.799999999999997</v>
      </c>
      <c r="F81" s="13">
        <f t="shared" si="3"/>
        <v>-8.7954110898661551</v>
      </c>
    </row>
    <row r="82" spans="4:6">
      <c r="D82" s="13" t="s">
        <v>198</v>
      </c>
      <c r="E82" s="13">
        <v>-58.7</v>
      </c>
      <c r="F82" s="13">
        <f t="shared" si="3"/>
        <v>-14.029636711281071</v>
      </c>
    </row>
    <row r="83" spans="4:6">
      <c r="D83" s="13" t="s">
        <v>40</v>
      </c>
      <c r="E83" s="13">
        <v>-67.7</v>
      </c>
      <c r="F83" s="13">
        <f t="shared" si="3"/>
        <v>-16.180688336520078</v>
      </c>
    </row>
    <row r="84" spans="4:6">
      <c r="D84" s="13" t="s">
        <v>340</v>
      </c>
      <c r="E84" s="13">
        <v>-38.5</v>
      </c>
      <c r="F84" s="13">
        <f t="shared" si="3"/>
        <v>-9.2017208413001903</v>
      </c>
    </row>
    <row r="85" spans="4:6">
      <c r="D85" s="13" t="s">
        <v>71</v>
      </c>
      <c r="E85" s="13">
        <v>-59.6</v>
      </c>
      <c r="F85" s="13">
        <f t="shared" si="3"/>
        <v>-14.244741873804971</v>
      </c>
    </row>
    <row r="86" spans="4:6">
      <c r="D86" s="182" t="s">
        <v>194</v>
      </c>
      <c r="E86" s="13">
        <v>-47.5</v>
      </c>
      <c r="F86" s="13">
        <f t="shared" si="3"/>
        <v>-11.352772466539196</v>
      </c>
    </row>
    <row r="87" spans="4:6">
      <c r="D87" s="13" t="s">
        <v>203</v>
      </c>
      <c r="E87" s="13">
        <v>-50.5</v>
      </c>
      <c r="F87" s="13">
        <f t="shared" si="3"/>
        <v>-12.069789674952199</v>
      </c>
    </row>
    <row r="88" spans="4:6">
      <c r="D88" s="13" t="s">
        <v>204</v>
      </c>
      <c r="E88" s="13">
        <v>-51.3</v>
      </c>
      <c r="F88" s="13">
        <f t="shared" si="3"/>
        <v>-12.260994263862331</v>
      </c>
    </row>
    <row r="89" spans="4:6">
      <c r="D89" s="13" t="s">
        <v>351</v>
      </c>
      <c r="E89" s="13">
        <v>-70.3</v>
      </c>
      <c r="F89" s="13">
        <f t="shared" si="3"/>
        <v>-16.802103250478009</v>
      </c>
    </row>
    <row r="90" spans="4:6">
      <c r="D90" s="13" t="s">
        <v>354</v>
      </c>
      <c r="E90" s="13">
        <v>-52.2</v>
      </c>
      <c r="F90" s="13">
        <f t="shared" si="3"/>
        <v>-12.476099426386233</v>
      </c>
    </row>
    <row r="91" spans="4:6">
      <c r="D91" s="13" t="s">
        <v>359</v>
      </c>
      <c r="E91" s="13">
        <v>-34.6</v>
      </c>
      <c r="F91" s="13">
        <f t="shared" si="3"/>
        <v>-8.2695984703632881</v>
      </c>
    </row>
    <row r="92" spans="4:6">
      <c r="D92" s="182" t="s">
        <v>365</v>
      </c>
      <c r="E92" s="13">
        <v>-69.900000000000006</v>
      </c>
      <c r="F92" s="13">
        <f t="shared" si="3"/>
        <v>-16.706500956022946</v>
      </c>
    </row>
    <row r="93" spans="4:6">
      <c r="D93" s="13" t="s">
        <v>42</v>
      </c>
      <c r="E93" s="13">
        <v>-44.6</v>
      </c>
      <c r="F93" s="13">
        <f t="shared" si="3"/>
        <v>-10.659655831739961</v>
      </c>
    </row>
    <row r="94" spans="4:6">
      <c r="D94" s="13" t="s">
        <v>112</v>
      </c>
      <c r="E94" s="13">
        <v>-61.3</v>
      </c>
      <c r="F94" s="13">
        <f t="shared" si="3"/>
        <v>-14.651051625239004</v>
      </c>
    </row>
    <row r="95" spans="4:6">
      <c r="D95" s="13" t="s">
        <v>44</v>
      </c>
      <c r="E95" s="13">
        <v>-51.8</v>
      </c>
      <c r="F95" s="13">
        <f t="shared" si="3"/>
        <v>-12.380497131931165</v>
      </c>
    </row>
    <row r="96" spans="4:6">
      <c r="D96" s="13" t="s">
        <v>46</v>
      </c>
      <c r="E96" s="13">
        <v>-68.599999999999994</v>
      </c>
      <c r="F96" s="13">
        <f t="shared" si="3"/>
        <v>-16.395793499043975</v>
      </c>
    </row>
    <row r="97" spans="4:6">
      <c r="D97" s="13" t="s">
        <v>368</v>
      </c>
      <c r="E97" s="13">
        <v>-63.8</v>
      </c>
      <c r="F97" s="13">
        <f t="shared" si="3"/>
        <v>-15.248565965583174</v>
      </c>
    </row>
    <row r="98" spans="4:6">
      <c r="D98" s="13" t="s">
        <v>48</v>
      </c>
      <c r="E98" s="13">
        <v>-52.1</v>
      </c>
      <c r="F98" s="13">
        <f t="shared" si="3"/>
        <v>-12.452198852772467</v>
      </c>
    </row>
    <row r="99" spans="4:6">
      <c r="D99" s="13" t="s">
        <v>52</v>
      </c>
      <c r="E99" s="13">
        <v>-52.8</v>
      </c>
      <c r="F99" s="13">
        <f t="shared" si="3"/>
        <v>-12.619502868068832</v>
      </c>
    </row>
    <row r="100" spans="4:6">
      <c r="D100" s="13" t="s">
        <v>369</v>
      </c>
      <c r="E100" s="13">
        <v>-34.799999999999997</v>
      </c>
      <c r="F100" s="13">
        <f t="shared" si="3"/>
        <v>-8.3173996175908211</v>
      </c>
    </row>
    <row r="101" spans="4:6">
      <c r="D101" s="13" t="s">
        <v>370</v>
      </c>
      <c r="E101" s="13">
        <v>-53.3</v>
      </c>
      <c r="F101" s="13">
        <f t="shared" si="3"/>
        <v>-12.739005736137667</v>
      </c>
    </row>
    <row r="102" spans="4:6">
      <c r="D102" s="13" t="s">
        <v>372</v>
      </c>
      <c r="E102" s="13">
        <v>-56.5</v>
      </c>
      <c r="F102" s="13">
        <f t="shared" si="3"/>
        <v>-13.503824091778203</v>
      </c>
    </row>
    <row r="103" spans="4:6">
      <c r="D103" s="13" t="s">
        <v>375</v>
      </c>
      <c r="E103" s="13">
        <v>-42.1</v>
      </c>
      <c r="F103" s="13">
        <f t="shared" si="3"/>
        <v>-10.062141491395794</v>
      </c>
    </row>
    <row r="104" spans="4:6">
      <c r="D104" s="13" t="s">
        <v>18</v>
      </c>
      <c r="E104" s="13">
        <v>-28.1</v>
      </c>
      <c r="F104" s="13">
        <f t="shared" si="3"/>
        <v>-6.7160611854684511</v>
      </c>
    </row>
    <row r="105" spans="4:6">
      <c r="D105" s="13" t="s">
        <v>377</v>
      </c>
      <c r="E105" s="13">
        <v>-48.5</v>
      </c>
      <c r="F105" s="13">
        <f t="shared" si="3"/>
        <v>-11.591778202676863</v>
      </c>
    </row>
    <row r="106" spans="4:6">
      <c r="D106" s="182" t="s">
        <v>379</v>
      </c>
      <c r="E106" s="13">
        <v>-66.94</v>
      </c>
      <c r="F106" s="13">
        <f t="shared" si="3"/>
        <v>-15.999043977055448</v>
      </c>
    </row>
    <row r="107" spans="4:6">
      <c r="D107" s="13" t="s">
        <v>382</v>
      </c>
      <c r="E107" s="13">
        <v>-47.2</v>
      </c>
      <c r="F107" s="13">
        <f t="shared" si="3"/>
        <v>-11.281070745697898</v>
      </c>
    </row>
    <row r="108" spans="4:6">
      <c r="D108" s="13" t="s">
        <v>384</v>
      </c>
      <c r="E108" s="13">
        <v>-33.5</v>
      </c>
      <c r="F108" s="13">
        <f t="shared" si="3"/>
        <v>-8.0066921606118537</v>
      </c>
    </row>
    <row r="109" spans="4:6">
      <c r="D109" s="13" t="s">
        <v>385</v>
      </c>
      <c r="E109" s="13">
        <v>-29.5</v>
      </c>
      <c r="F109" s="13">
        <f t="shared" si="3"/>
        <v>-7.050669216061185</v>
      </c>
    </row>
    <row r="110" spans="4:6">
      <c r="D110" s="13" t="s">
        <v>57</v>
      </c>
      <c r="E110" s="13">
        <v>-23.8</v>
      </c>
      <c r="F110" s="13">
        <f t="shared" si="3"/>
        <v>-5.6883365200764819</v>
      </c>
    </row>
    <row r="111" spans="4:6">
      <c r="D111" s="13" t="s">
        <v>22</v>
      </c>
      <c r="E111" s="13">
        <v>-61.9</v>
      </c>
      <c r="F111" s="13">
        <f t="shared" si="3"/>
        <v>-14.794455066921605</v>
      </c>
    </row>
    <row r="112" spans="4:6">
      <c r="D112" s="13" t="s">
        <v>60</v>
      </c>
      <c r="E112" s="13">
        <v>-24.8</v>
      </c>
      <c r="F112" s="13">
        <f t="shared" si="3"/>
        <v>-5.9273422562141489</v>
      </c>
    </row>
    <row r="113" spans="4:6">
      <c r="D113" s="13" t="s">
        <v>66</v>
      </c>
      <c r="E113" s="13">
        <v>-59.5</v>
      </c>
      <c r="F113" s="13">
        <f t="shared" si="3"/>
        <v>-14.220841300191204</v>
      </c>
    </row>
    <row r="114" spans="4:6">
      <c r="D114" s="13" t="s">
        <v>68</v>
      </c>
      <c r="E114" s="13">
        <v>-41.9</v>
      </c>
      <c r="F114" s="13">
        <f t="shared" si="3"/>
        <v>-10.014340344168259</v>
      </c>
    </row>
    <row r="115" spans="4:6">
      <c r="D115" s="13" t="s">
        <v>477</v>
      </c>
      <c r="E115" s="13">
        <v>-52.7</v>
      </c>
      <c r="F115" s="13">
        <f t="shared" si="3"/>
        <v>-12.595602294455068</v>
      </c>
    </row>
    <row r="116" spans="4:6">
      <c r="D116" s="13" t="s">
        <v>102</v>
      </c>
      <c r="E116" s="13">
        <v>-59.2</v>
      </c>
      <c r="F116" s="13">
        <f t="shared" si="3"/>
        <v>-14.149139579349905</v>
      </c>
    </row>
    <row r="117" spans="4:6">
      <c r="D117" s="13" t="s">
        <v>184</v>
      </c>
      <c r="E117" s="13">
        <v>-38.5</v>
      </c>
      <c r="F117" s="13">
        <f t="shared" si="3"/>
        <v>-9.2017208413001903</v>
      </c>
    </row>
    <row r="118" spans="4:6">
      <c r="D118" s="182" t="s">
        <v>387</v>
      </c>
      <c r="E118" s="13">
        <v>-42.1</v>
      </c>
      <c r="F118" s="13">
        <f t="shared" si="3"/>
        <v>-10.062141491395794</v>
      </c>
    </row>
    <row r="119" spans="4:6">
      <c r="D119" s="13" t="s">
        <v>389</v>
      </c>
      <c r="E119" s="13">
        <v>-30.6</v>
      </c>
      <c r="F119" s="13">
        <f t="shared" si="3"/>
        <v>-7.3135755258126194</v>
      </c>
    </row>
    <row r="120" spans="4:6">
      <c r="D120" s="13" t="s">
        <v>390</v>
      </c>
      <c r="E120" s="13">
        <v>-22</v>
      </c>
      <c r="F120" s="13">
        <f t="shared" si="3"/>
        <v>-5.2581261950286802</v>
      </c>
    </row>
    <row r="121" spans="4:6">
      <c r="D121" s="13" t="s">
        <v>76</v>
      </c>
      <c r="E121" s="13">
        <v>-20.2</v>
      </c>
      <c r="F121" s="13">
        <f t="shared" si="3"/>
        <v>-4.8279158699808793</v>
      </c>
    </row>
    <row r="122" spans="4:6">
      <c r="D122" s="13" t="s">
        <v>391</v>
      </c>
      <c r="E122" s="13">
        <v>-38.299999999999997</v>
      </c>
      <c r="F122" s="13">
        <f t="shared" si="3"/>
        <v>-9.1539196940726573</v>
      </c>
    </row>
    <row r="123" spans="4:6">
      <c r="D123" s="13" t="s">
        <v>24</v>
      </c>
      <c r="E123" s="13">
        <v>-74.599999999999994</v>
      </c>
      <c r="F123" s="13">
        <f t="shared" si="3"/>
        <v>-17.829827915869977</v>
      </c>
    </row>
    <row r="124" spans="4:6">
      <c r="D124" s="13" t="s">
        <v>25</v>
      </c>
      <c r="E124" s="13">
        <v>-30</v>
      </c>
      <c r="F124" s="13">
        <f t="shared" si="3"/>
        <v>-7.1701720841300185</v>
      </c>
    </row>
    <row r="125" spans="4:6">
      <c r="D125" s="13" t="s">
        <v>26</v>
      </c>
      <c r="E125" s="13">
        <v>-70.7</v>
      </c>
      <c r="F125" s="13">
        <f t="shared" si="3"/>
        <v>-16.897705544933078</v>
      </c>
    </row>
    <row r="126" spans="4:6">
      <c r="D126" s="13" t="s">
        <v>393</v>
      </c>
      <c r="E126" s="13">
        <v>-49.8</v>
      </c>
      <c r="F126" s="13">
        <f t="shared" si="3"/>
        <v>-11.902485659655831</v>
      </c>
    </row>
    <row r="127" spans="4:6">
      <c r="D127" s="13" t="s">
        <v>177</v>
      </c>
      <c r="E127" s="13">
        <v>-27.3</v>
      </c>
      <c r="F127" s="13">
        <f t="shared" si="3"/>
        <v>-6.5248565965583172</v>
      </c>
    </row>
    <row r="128" spans="4:6">
      <c r="D128" s="13" t="s">
        <v>174</v>
      </c>
      <c r="E128" s="13">
        <v>-30.33</v>
      </c>
      <c r="F128" s="13">
        <f t="shared" si="3"/>
        <v>-7.2490439770554485</v>
      </c>
    </row>
    <row r="129" spans="4:6">
      <c r="D129" s="13" t="s">
        <v>28</v>
      </c>
      <c r="E129" s="13">
        <v>-58.5</v>
      </c>
      <c r="F129" s="13">
        <f t="shared" si="3"/>
        <v>-13.981835564053537</v>
      </c>
    </row>
    <row r="130" spans="4:6">
      <c r="D130" s="13" t="s">
        <v>394</v>
      </c>
      <c r="E130" s="13">
        <v>-44.3</v>
      </c>
      <c r="F130" s="13">
        <f t="shared" ref="F130:F193" si="4">E130/4.184</f>
        <v>-10.587954110898661</v>
      </c>
    </row>
    <row r="131" spans="4:6">
      <c r="D131" s="13" t="s">
        <v>30</v>
      </c>
      <c r="E131" s="13">
        <v>-15.4</v>
      </c>
      <c r="F131" s="13">
        <f t="shared" si="4"/>
        <v>-3.6806883365200762</v>
      </c>
    </row>
    <row r="132" spans="4:6">
      <c r="D132" s="182" t="s">
        <v>407</v>
      </c>
      <c r="E132" s="13">
        <v>-51.7</v>
      </c>
      <c r="F132" s="13">
        <f t="shared" si="4"/>
        <v>-12.356596558317399</v>
      </c>
    </row>
    <row r="133" spans="4:6">
      <c r="D133" s="182" t="s">
        <v>399</v>
      </c>
      <c r="E133" s="13">
        <v>-49.9</v>
      </c>
      <c r="F133" s="13">
        <f t="shared" si="4"/>
        <v>-11.926386233269598</v>
      </c>
    </row>
    <row r="134" spans="4:6">
      <c r="D134" s="13" t="s">
        <v>400</v>
      </c>
      <c r="E134" s="13">
        <v>-33</v>
      </c>
      <c r="F134" s="13">
        <f t="shared" si="4"/>
        <v>-7.8871892925430211</v>
      </c>
    </row>
    <row r="135" spans="4:6">
      <c r="D135" s="182" t="s">
        <v>398</v>
      </c>
      <c r="E135" s="13">
        <v>-55.8</v>
      </c>
      <c r="F135" s="13">
        <f t="shared" si="4"/>
        <v>-13.336520076481834</v>
      </c>
    </row>
    <row r="136" spans="4:6">
      <c r="D136" s="182" t="s">
        <v>82</v>
      </c>
      <c r="E136" s="13">
        <v>-59.3</v>
      </c>
      <c r="F136" s="13">
        <f t="shared" si="4"/>
        <v>-14.17304015296367</v>
      </c>
    </row>
    <row r="137" spans="4:6">
      <c r="D137" s="13" t="s">
        <v>401</v>
      </c>
      <c r="E137" s="13">
        <v>-30.3</v>
      </c>
      <c r="F137" s="13">
        <f t="shared" si="4"/>
        <v>-7.2418738049713189</v>
      </c>
    </row>
    <row r="138" spans="4:6">
      <c r="D138" s="13" t="s">
        <v>403</v>
      </c>
      <c r="E138" s="13">
        <v>-45.3</v>
      </c>
      <c r="F138" s="13">
        <f t="shared" si="4"/>
        <v>-10.826959847036328</v>
      </c>
    </row>
    <row r="139" spans="4:6">
      <c r="D139" s="13" t="s">
        <v>84</v>
      </c>
      <c r="E139" s="13">
        <v>-64.3</v>
      </c>
      <c r="F139" s="13">
        <f t="shared" si="4"/>
        <v>-15.368068833652007</v>
      </c>
    </row>
    <row r="140" spans="4:6">
      <c r="D140" s="13" t="s">
        <v>35</v>
      </c>
      <c r="E140" s="13">
        <v>-40.200000000000003</v>
      </c>
      <c r="F140" s="13">
        <f t="shared" si="4"/>
        <v>-9.6080305927342256</v>
      </c>
    </row>
    <row r="141" spans="4:6">
      <c r="D141" s="13" t="s">
        <v>406</v>
      </c>
      <c r="E141" s="13">
        <v>-41.6</v>
      </c>
      <c r="F141" s="13">
        <f t="shared" si="4"/>
        <v>-9.9426386233269604</v>
      </c>
    </row>
    <row r="142" spans="4:6">
      <c r="D142" s="13" t="s">
        <v>409</v>
      </c>
      <c r="E142" s="13">
        <v>-34</v>
      </c>
      <c r="F142" s="13">
        <f t="shared" si="4"/>
        <v>-8.1261950286806872</v>
      </c>
    </row>
    <row r="143" spans="4:6">
      <c r="D143" s="13" t="s">
        <v>86</v>
      </c>
      <c r="E143" s="13">
        <v>-71.900000000000006</v>
      </c>
      <c r="F143" s="13">
        <f t="shared" si="4"/>
        <v>-17.18451242829828</v>
      </c>
    </row>
    <row r="144" spans="4:6">
      <c r="D144" s="13" t="s">
        <v>87</v>
      </c>
      <c r="E144" s="13">
        <v>-53.09</v>
      </c>
      <c r="F144" s="13">
        <f t="shared" si="4"/>
        <v>-12.688814531548758</v>
      </c>
    </row>
    <row r="145" spans="4:6">
      <c r="D145" s="13" t="s">
        <v>39</v>
      </c>
      <c r="E145" s="13">
        <v>-31.5</v>
      </c>
      <c r="F145" s="13">
        <f t="shared" si="4"/>
        <v>-7.5286806883365198</v>
      </c>
    </row>
    <row r="146" spans="4:6">
      <c r="D146" s="182" t="s">
        <v>32</v>
      </c>
      <c r="E146" s="13">
        <v>-47.6</v>
      </c>
      <c r="F146" s="13">
        <f t="shared" si="4"/>
        <v>-11.376673040152964</v>
      </c>
    </row>
    <row r="147" spans="4:6">
      <c r="D147" s="13" t="s">
        <v>83</v>
      </c>
      <c r="E147" s="13">
        <v>-65.2</v>
      </c>
      <c r="F147" s="13">
        <f t="shared" si="4"/>
        <v>-15.583173996175908</v>
      </c>
    </row>
    <row r="148" spans="4:6">
      <c r="D148" s="13" t="s">
        <v>11</v>
      </c>
      <c r="E148" s="13">
        <v>-77.3</v>
      </c>
      <c r="F148" s="13">
        <f t="shared" si="4"/>
        <v>-18.475143403441681</v>
      </c>
    </row>
    <row r="149" spans="4:6">
      <c r="D149" s="13" t="s">
        <v>41</v>
      </c>
      <c r="E149" s="13">
        <v>-17.899999999999999</v>
      </c>
      <c r="F149" s="13">
        <f t="shared" si="4"/>
        <v>-4.278202676864244</v>
      </c>
    </row>
    <row r="150" spans="4:6">
      <c r="D150" s="13" t="s">
        <v>188</v>
      </c>
      <c r="E150" s="13">
        <v>-28.3</v>
      </c>
      <c r="F150" s="13">
        <f t="shared" si="4"/>
        <v>-6.763862332695985</v>
      </c>
    </row>
    <row r="151" spans="4:6">
      <c r="D151" s="13" t="s">
        <v>43</v>
      </c>
      <c r="E151" s="13">
        <v>-50.6</v>
      </c>
      <c r="F151" s="13">
        <f t="shared" si="4"/>
        <v>-12.093690248565965</v>
      </c>
    </row>
    <row r="152" spans="4:6">
      <c r="D152" s="13" t="s">
        <v>45</v>
      </c>
      <c r="E152" s="13">
        <v>-13.7</v>
      </c>
      <c r="F152" s="13">
        <f t="shared" si="4"/>
        <v>-3.2743785850860418</v>
      </c>
    </row>
    <row r="153" spans="4:6">
      <c r="D153" s="13" t="s">
        <v>89</v>
      </c>
      <c r="E153" s="13">
        <v>-40.799999999999997</v>
      </c>
      <c r="F153" s="13">
        <f t="shared" si="4"/>
        <v>-9.7514340344168247</v>
      </c>
    </row>
    <row r="154" spans="4:6">
      <c r="D154" s="13" t="s">
        <v>418</v>
      </c>
      <c r="E154" s="13">
        <v>-52.7</v>
      </c>
      <c r="F154" s="13">
        <f t="shared" si="4"/>
        <v>-12.595602294455068</v>
      </c>
    </row>
    <row r="155" spans="4:6">
      <c r="D155" s="13" t="s">
        <v>419</v>
      </c>
      <c r="E155" s="13">
        <v>-38.1</v>
      </c>
      <c r="F155" s="13">
        <f t="shared" si="4"/>
        <v>-9.1061185468451242</v>
      </c>
    </row>
    <row r="156" spans="4:6">
      <c r="D156" s="13" t="s">
        <v>420</v>
      </c>
      <c r="E156" s="13">
        <v>-60.2</v>
      </c>
      <c r="F156" s="13">
        <f t="shared" si="4"/>
        <v>-14.388145315487572</v>
      </c>
    </row>
    <row r="157" spans="4:6">
      <c r="D157" s="13" t="s">
        <v>421</v>
      </c>
      <c r="E157" s="13">
        <v>-56.5</v>
      </c>
      <c r="F157" s="13">
        <f t="shared" si="4"/>
        <v>-13.503824091778203</v>
      </c>
    </row>
    <row r="158" spans="4:6">
      <c r="D158" s="13" t="s">
        <v>423</v>
      </c>
      <c r="E158" s="13">
        <v>-49.5</v>
      </c>
      <c r="F158" s="13">
        <f t="shared" si="4"/>
        <v>-11.83078393881453</v>
      </c>
    </row>
    <row r="159" spans="4:6">
      <c r="D159" s="13" t="s">
        <v>190</v>
      </c>
      <c r="E159" s="13">
        <v>-53.68</v>
      </c>
      <c r="F159" s="13">
        <f t="shared" si="4"/>
        <v>-12.829827915869981</v>
      </c>
    </row>
    <row r="160" spans="4:6">
      <c r="D160" s="13" t="s">
        <v>47</v>
      </c>
      <c r="E160" s="13">
        <v>-39.4</v>
      </c>
      <c r="F160" s="13">
        <f t="shared" si="4"/>
        <v>-9.4168260038240916</v>
      </c>
    </row>
    <row r="161" spans="4:6">
      <c r="D161" s="13" t="s">
        <v>90</v>
      </c>
      <c r="E161" s="13">
        <v>-42.7</v>
      </c>
      <c r="F161" s="13">
        <f t="shared" si="4"/>
        <v>-10.205544933078395</v>
      </c>
    </row>
    <row r="162" spans="4:6">
      <c r="D162" s="13" t="s">
        <v>424</v>
      </c>
      <c r="E162" s="13">
        <v>-29.3</v>
      </c>
      <c r="F162" s="13">
        <f t="shared" si="4"/>
        <v>-7.002868068833652</v>
      </c>
    </row>
    <row r="163" spans="4:6">
      <c r="D163" s="13" t="s">
        <v>91</v>
      </c>
      <c r="E163" s="13">
        <v>-16.100000000000001</v>
      </c>
      <c r="F163" s="13">
        <f t="shared" si="4"/>
        <v>-3.8479923518164436</v>
      </c>
    </row>
    <row r="164" spans="4:6">
      <c r="D164" s="13" t="s">
        <v>51</v>
      </c>
      <c r="E164" s="13">
        <v>-72.13</v>
      </c>
      <c r="F164" s="13">
        <f t="shared" si="4"/>
        <v>-17.239483747609942</v>
      </c>
    </row>
    <row r="165" spans="4:6">
      <c r="D165" s="13" t="s">
        <v>92</v>
      </c>
      <c r="E165" s="13">
        <v>-54.9</v>
      </c>
      <c r="F165" s="13">
        <f t="shared" si="4"/>
        <v>-13.121414913957935</v>
      </c>
    </row>
    <row r="166" spans="4:6">
      <c r="D166" s="13" t="s">
        <v>93</v>
      </c>
      <c r="E166" s="13">
        <v>-58.1</v>
      </c>
      <c r="F166" s="13">
        <f t="shared" si="4"/>
        <v>-13.88623326959847</v>
      </c>
    </row>
    <row r="167" spans="4:6">
      <c r="D167" s="13" t="s">
        <v>429</v>
      </c>
      <c r="E167" s="13">
        <v>-56.6</v>
      </c>
      <c r="F167" s="13">
        <f t="shared" si="4"/>
        <v>-13.52772466539197</v>
      </c>
    </row>
    <row r="168" spans="4:6">
      <c r="D168" s="13" t="s">
        <v>139</v>
      </c>
      <c r="E168" s="13">
        <v>-34</v>
      </c>
      <c r="F168" s="13">
        <f t="shared" si="4"/>
        <v>-8.1261950286806872</v>
      </c>
    </row>
    <row r="169" spans="4:6">
      <c r="D169" s="13" t="s">
        <v>94</v>
      </c>
      <c r="E169" s="13">
        <v>-17.399999999999999</v>
      </c>
      <c r="F169" s="13">
        <f t="shared" si="4"/>
        <v>-4.1586998087954106</v>
      </c>
    </row>
    <row r="170" spans="4:6">
      <c r="D170" s="13" t="s">
        <v>53</v>
      </c>
      <c r="E170" s="13">
        <v>-67.400000000000006</v>
      </c>
      <c r="F170" s="13">
        <f t="shared" si="4"/>
        <v>-16.108986615678777</v>
      </c>
    </row>
    <row r="171" spans="4:6">
      <c r="D171" s="13" t="s">
        <v>193</v>
      </c>
      <c r="E171" s="13">
        <v>-48.9</v>
      </c>
      <c r="F171" s="13">
        <f t="shared" si="4"/>
        <v>-11.68738049713193</v>
      </c>
    </row>
    <row r="172" spans="4:6">
      <c r="D172" s="13" t="s">
        <v>55</v>
      </c>
      <c r="E172" s="13">
        <v>-69.599999999999994</v>
      </c>
      <c r="F172" s="13">
        <f t="shared" si="4"/>
        <v>-16.634799235181642</v>
      </c>
    </row>
    <row r="173" spans="4:6">
      <c r="D173" s="13" t="s">
        <v>432</v>
      </c>
      <c r="E173" s="13">
        <v>-55.2</v>
      </c>
      <c r="F173" s="13">
        <f t="shared" si="4"/>
        <v>-13.193116634799235</v>
      </c>
    </row>
    <row r="174" spans="4:6">
      <c r="D174" s="13" t="s">
        <v>62</v>
      </c>
      <c r="E174" s="13">
        <v>-31.9</v>
      </c>
      <c r="F174" s="13">
        <f t="shared" si="4"/>
        <v>-7.6242829827915868</v>
      </c>
    </row>
    <row r="175" spans="4:6">
      <c r="D175" s="13" t="s">
        <v>480</v>
      </c>
      <c r="E175" s="13">
        <v>-60.8</v>
      </c>
      <c r="F175" s="13">
        <f t="shared" si="4"/>
        <v>-14.531548757170171</v>
      </c>
    </row>
    <row r="176" spans="4:6">
      <c r="D176" s="13" t="s">
        <v>103</v>
      </c>
      <c r="E176" s="13">
        <v>-65.930000000000007</v>
      </c>
      <c r="F176" s="13">
        <f t="shared" si="4"/>
        <v>-15.757648183556407</v>
      </c>
    </row>
    <row r="177" spans="4:6">
      <c r="D177" s="13" t="s">
        <v>186</v>
      </c>
      <c r="E177" s="13">
        <v>-52.72</v>
      </c>
      <c r="F177" s="13">
        <f t="shared" si="4"/>
        <v>-12.60038240917782</v>
      </c>
    </row>
    <row r="178" spans="4:6">
      <c r="D178" s="13" t="s">
        <v>435</v>
      </c>
      <c r="E178" s="13">
        <v>-18</v>
      </c>
      <c r="F178" s="13">
        <f t="shared" si="4"/>
        <v>-4.3021032504780115</v>
      </c>
    </row>
    <row r="179" spans="4:6">
      <c r="D179" s="13" t="s">
        <v>438</v>
      </c>
      <c r="E179" s="13">
        <v>-31.7</v>
      </c>
      <c r="F179" s="13">
        <f t="shared" si="4"/>
        <v>-7.5764818355640529</v>
      </c>
    </row>
    <row r="180" spans="4:6">
      <c r="D180" s="13" t="s">
        <v>96</v>
      </c>
      <c r="E180" s="13">
        <v>-28.2</v>
      </c>
      <c r="F180" s="13">
        <f t="shared" si="4"/>
        <v>-6.7399617590822176</v>
      </c>
    </row>
    <row r="181" spans="4:6">
      <c r="D181" s="182" t="s">
        <v>443</v>
      </c>
      <c r="E181" s="13">
        <v>-55.3</v>
      </c>
      <c r="F181" s="13">
        <f t="shared" si="4"/>
        <v>-13.217017208413001</v>
      </c>
    </row>
    <row r="182" spans="4:6">
      <c r="D182" s="13" t="s">
        <v>441</v>
      </c>
      <c r="E182" s="13">
        <v>-51.8</v>
      </c>
      <c r="F182" s="13">
        <f t="shared" si="4"/>
        <v>-12.380497131931165</v>
      </c>
    </row>
    <row r="183" spans="4:6">
      <c r="D183" s="182" t="s">
        <v>445</v>
      </c>
      <c r="E183" s="13">
        <v>-40</v>
      </c>
      <c r="F183" s="13">
        <f t="shared" si="4"/>
        <v>-9.5602294455066925</v>
      </c>
    </row>
    <row r="184" spans="4:6">
      <c r="D184" s="13" t="s">
        <v>442</v>
      </c>
      <c r="E184" s="13">
        <v>-43</v>
      </c>
      <c r="F184" s="13">
        <f t="shared" si="4"/>
        <v>-10.277246653919693</v>
      </c>
    </row>
    <row r="185" spans="4:6">
      <c r="D185" s="13" t="s">
        <v>446</v>
      </c>
      <c r="E185" s="13">
        <v>-35.299999999999997</v>
      </c>
      <c r="F185" s="13">
        <f t="shared" si="4"/>
        <v>-8.4369024856596546</v>
      </c>
    </row>
    <row r="186" spans="4:6">
      <c r="D186" s="13" t="s">
        <v>447</v>
      </c>
      <c r="E186" s="13">
        <v>-46.8</v>
      </c>
      <c r="F186" s="13">
        <f t="shared" si="4"/>
        <v>-11.185468451242828</v>
      </c>
    </row>
    <row r="187" spans="4:6">
      <c r="D187" s="13" t="s">
        <v>448</v>
      </c>
      <c r="E187" s="13">
        <v>-43</v>
      </c>
      <c r="F187" s="13">
        <f t="shared" si="4"/>
        <v>-10.277246653919693</v>
      </c>
    </row>
    <row r="188" spans="4:6">
      <c r="D188" s="13" t="s">
        <v>183</v>
      </c>
      <c r="E188" s="13">
        <v>-33.700000000000003</v>
      </c>
      <c r="F188" s="13">
        <f t="shared" si="4"/>
        <v>-8.0544933078393885</v>
      </c>
    </row>
    <row r="189" spans="4:6">
      <c r="D189" s="13" t="s">
        <v>97</v>
      </c>
      <c r="E189" s="13">
        <v>-38.6</v>
      </c>
      <c r="F189" s="13">
        <f t="shared" si="4"/>
        <v>-9.2256214149139577</v>
      </c>
    </row>
    <row r="190" spans="4:6">
      <c r="D190" s="13" t="s">
        <v>56</v>
      </c>
      <c r="E190" s="13">
        <v>-12</v>
      </c>
      <c r="F190" s="13">
        <f t="shared" si="4"/>
        <v>-2.8680688336520075</v>
      </c>
    </row>
    <row r="191" spans="4:6">
      <c r="D191" s="13" t="s">
        <v>136</v>
      </c>
      <c r="E191" s="13">
        <v>-25.8</v>
      </c>
      <c r="F191" s="13">
        <f t="shared" si="4"/>
        <v>-6.1663479923518167</v>
      </c>
    </row>
    <row r="192" spans="4:6">
      <c r="D192" s="13" t="s">
        <v>58</v>
      </c>
      <c r="E192" s="13">
        <v>-52</v>
      </c>
      <c r="F192" s="13">
        <f t="shared" si="4"/>
        <v>-12.4282982791587</v>
      </c>
    </row>
    <row r="193" spans="4:6">
      <c r="D193" s="13" t="s">
        <v>451</v>
      </c>
      <c r="E193" s="13">
        <v>-30.4</v>
      </c>
      <c r="F193" s="13">
        <f t="shared" si="4"/>
        <v>-7.2657743785850855</v>
      </c>
    </row>
    <row r="194" spans="4:6">
      <c r="D194" s="13" t="s">
        <v>98</v>
      </c>
      <c r="E194" s="13">
        <v>-38.1</v>
      </c>
      <c r="F194" s="13">
        <f t="shared" ref="F194:F257" si="5">E194/4.184</f>
        <v>-9.1061185468451242</v>
      </c>
    </row>
    <row r="195" spans="4:6">
      <c r="D195" s="13" t="s">
        <v>452</v>
      </c>
      <c r="E195" s="13">
        <v>-50.25</v>
      </c>
      <c r="F195" s="13">
        <f t="shared" si="5"/>
        <v>-12.010038240917781</v>
      </c>
    </row>
    <row r="196" spans="4:6">
      <c r="D196" s="13" t="s">
        <v>453</v>
      </c>
      <c r="E196" s="13">
        <v>-47.5</v>
      </c>
      <c r="F196" s="13">
        <f t="shared" si="5"/>
        <v>-11.352772466539196</v>
      </c>
    </row>
    <row r="197" spans="4:6">
      <c r="D197" s="13" t="s">
        <v>461</v>
      </c>
      <c r="E197" s="13">
        <v>-32.700000000000003</v>
      </c>
      <c r="F197" s="13">
        <f t="shared" si="5"/>
        <v>-7.8154875717017216</v>
      </c>
    </row>
    <row r="198" spans="4:6">
      <c r="D198" s="13" t="s">
        <v>462</v>
      </c>
      <c r="E198" s="13">
        <v>-54.7</v>
      </c>
      <c r="F198" s="13">
        <f t="shared" si="5"/>
        <v>-13.073613766730402</v>
      </c>
    </row>
    <row r="199" spans="4:6">
      <c r="D199" s="182" t="s">
        <v>192</v>
      </c>
      <c r="E199" s="13">
        <v>-57.6</v>
      </c>
      <c r="F199" s="13">
        <f t="shared" si="5"/>
        <v>-13.766730401529637</v>
      </c>
    </row>
    <row r="200" spans="4:6">
      <c r="D200" s="13" t="s">
        <v>468</v>
      </c>
      <c r="E200" s="13">
        <v>-50.4</v>
      </c>
      <c r="F200" s="13">
        <f t="shared" si="5"/>
        <v>-12.045889101338432</v>
      </c>
    </row>
    <row r="201" spans="4:6">
      <c r="D201" s="13" t="s">
        <v>469</v>
      </c>
      <c r="E201" s="13">
        <v>-44.5</v>
      </c>
      <c r="F201" s="13">
        <f t="shared" si="5"/>
        <v>-10.635755258126194</v>
      </c>
    </row>
    <row r="202" spans="4:6">
      <c r="D202" s="13" t="s">
        <v>470</v>
      </c>
      <c r="E202" s="13">
        <v>-38</v>
      </c>
      <c r="F202" s="13">
        <f t="shared" si="5"/>
        <v>-9.0822179732313568</v>
      </c>
    </row>
    <row r="203" spans="4:6">
      <c r="D203" s="182" t="s">
        <v>472</v>
      </c>
      <c r="E203" s="13">
        <v>-48.7</v>
      </c>
      <c r="F203" s="13">
        <f t="shared" si="5"/>
        <v>-11.639579349904398</v>
      </c>
    </row>
    <row r="204" spans="4:6">
      <c r="D204" s="13" t="s">
        <v>99</v>
      </c>
      <c r="E204" s="13">
        <v>-45.27</v>
      </c>
      <c r="F204" s="13">
        <f t="shared" si="5"/>
        <v>-10.819789674952199</v>
      </c>
    </row>
    <row r="205" spans="4:6">
      <c r="D205" s="13" t="s">
        <v>100</v>
      </c>
      <c r="E205" s="13">
        <v>-69.5</v>
      </c>
      <c r="F205" s="13">
        <f t="shared" si="5"/>
        <v>-16.610898661567877</v>
      </c>
    </row>
    <row r="206" spans="4:6">
      <c r="D206" s="13" t="s">
        <v>781</v>
      </c>
      <c r="E206" s="13">
        <v>-68.7</v>
      </c>
      <c r="F206" s="13">
        <f t="shared" si="5"/>
        <v>-16.419694072657744</v>
      </c>
    </row>
    <row r="207" spans="4:6">
      <c r="D207" s="13" t="s">
        <v>782</v>
      </c>
      <c r="E207" s="13">
        <v>-65.77</v>
      </c>
      <c r="F207" s="13">
        <f t="shared" si="5"/>
        <v>-15.719407265774377</v>
      </c>
    </row>
    <row r="208" spans="4:6">
      <c r="D208" s="13" t="s">
        <v>783</v>
      </c>
      <c r="E208" s="13">
        <v>-49.6</v>
      </c>
      <c r="F208" s="13">
        <f t="shared" si="5"/>
        <v>-11.854684512428298</v>
      </c>
    </row>
    <row r="209" spans="4:6">
      <c r="D209" s="13" t="s">
        <v>784</v>
      </c>
      <c r="E209" s="13">
        <v>-62.9</v>
      </c>
      <c r="F209" s="13">
        <f t="shared" si="5"/>
        <v>-15.033460803059272</v>
      </c>
    </row>
    <row r="210" spans="4:6">
      <c r="D210" s="13" t="s">
        <v>110</v>
      </c>
      <c r="E210" s="13">
        <v>-42.8</v>
      </c>
      <c r="F210" s="13">
        <f t="shared" si="5"/>
        <v>-10.22944550669216</v>
      </c>
    </row>
    <row r="211" spans="4:6">
      <c r="D211" s="13" t="s">
        <v>493</v>
      </c>
      <c r="E211" s="13">
        <v>-43.8</v>
      </c>
      <c r="F211" s="13">
        <f t="shared" si="5"/>
        <v>-10.468451242829827</v>
      </c>
    </row>
    <row r="212" spans="4:6">
      <c r="D212" s="13" t="s">
        <v>494</v>
      </c>
      <c r="E212" s="13">
        <v>-32.5</v>
      </c>
      <c r="F212" s="13">
        <f t="shared" si="5"/>
        <v>-7.7676864244741868</v>
      </c>
    </row>
    <row r="213" spans="4:6">
      <c r="D213" s="13" t="s">
        <v>205</v>
      </c>
      <c r="E213" s="13">
        <v>-35.700000000000003</v>
      </c>
      <c r="F213" s="13">
        <f t="shared" si="5"/>
        <v>-8.5325047801147225</v>
      </c>
    </row>
    <row r="214" spans="4:6">
      <c r="D214" s="13" t="s">
        <v>196</v>
      </c>
      <c r="E214" s="13">
        <v>-62.8</v>
      </c>
      <c r="F214" s="13">
        <f t="shared" si="5"/>
        <v>-15.009560229445505</v>
      </c>
    </row>
    <row r="215" spans="4:6">
      <c r="D215" s="13" t="s">
        <v>179</v>
      </c>
      <c r="E215" s="13">
        <v>-37.700000000000003</v>
      </c>
      <c r="F215" s="13">
        <f t="shared" si="5"/>
        <v>-9.0105162523900582</v>
      </c>
    </row>
    <row r="216" spans="4:6">
      <c r="D216" s="13" t="s">
        <v>67</v>
      </c>
      <c r="E216" s="13">
        <v>-74.14</v>
      </c>
      <c r="F216" s="13">
        <f t="shared" si="5"/>
        <v>-17.719885277246654</v>
      </c>
    </row>
    <row r="217" spans="4:6">
      <c r="D217" s="13" t="s">
        <v>504</v>
      </c>
      <c r="E217" s="13">
        <v>-58.3</v>
      </c>
      <c r="F217" s="13">
        <f t="shared" si="5"/>
        <v>-13.934034416826002</v>
      </c>
    </row>
    <row r="218" spans="4:6">
      <c r="D218" s="13" t="s">
        <v>505</v>
      </c>
      <c r="E218" s="13">
        <v>-48.8</v>
      </c>
      <c r="F218" s="13">
        <f t="shared" si="5"/>
        <v>-11.663479923518164</v>
      </c>
    </row>
    <row r="219" spans="4:6">
      <c r="D219" s="13" t="s">
        <v>140</v>
      </c>
      <c r="E219" s="13">
        <v>-36</v>
      </c>
      <c r="F219" s="13">
        <f t="shared" si="5"/>
        <v>-8.6042065009560229</v>
      </c>
    </row>
    <row r="220" spans="4:6">
      <c r="D220" s="13" t="s">
        <v>484</v>
      </c>
      <c r="E220" s="13">
        <v>-52.3</v>
      </c>
      <c r="F220" s="13">
        <f t="shared" si="5"/>
        <v>-12.499999999999998</v>
      </c>
    </row>
    <row r="221" spans="4:6">
      <c r="D221" s="13" t="s">
        <v>113</v>
      </c>
      <c r="E221" s="13">
        <v>-34.799999999999997</v>
      </c>
      <c r="F221" s="13">
        <f t="shared" si="5"/>
        <v>-8.3173996175908211</v>
      </c>
    </row>
    <row r="222" spans="4:6">
      <c r="D222" s="13" t="s">
        <v>69</v>
      </c>
      <c r="E222" s="13">
        <v>-61.9</v>
      </c>
      <c r="F222" s="13">
        <f t="shared" si="5"/>
        <v>-14.794455066921605</v>
      </c>
    </row>
    <row r="223" spans="4:6">
      <c r="D223" s="13" t="s">
        <v>191</v>
      </c>
      <c r="E223" s="13">
        <v>-45.31</v>
      </c>
      <c r="F223" s="13">
        <f t="shared" si="5"/>
        <v>-10.829349904397706</v>
      </c>
    </row>
    <row r="224" spans="4:6">
      <c r="D224" s="13" t="s">
        <v>114</v>
      </c>
      <c r="E224" s="13">
        <v>-49.45</v>
      </c>
      <c r="F224" s="13">
        <f t="shared" si="5"/>
        <v>-11.818833652007648</v>
      </c>
    </row>
    <row r="225" spans="4:6">
      <c r="D225" s="13" t="s">
        <v>513</v>
      </c>
      <c r="E225" s="13">
        <v>-42.9</v>
      </c>
      <c r="F225" s="13">
        <f t="shared" si="5"/>
        <v>-10.253346080305926</v>
      </c>
    </row>
    <row r="226" spans="4:6">
      <c r="D226" s="13" t="s">
        <v>63</v>
      </c>
      <c r="E226" s="13">
        <v>-28.3</v>
      </c>
      <c r="F226" s="13">
        <f t="shared" si="5"/>
        <v>-6.763862332695985</v>
      </c>
    </row>
    <row r="227" spans="4:6">
      <c r="D227" s="13" t="s">
        <v>514</v>
      </c>
      <c r="E227" s="13">
        <v>-45.6</v>
      </c>
      <c r="F227" s="13">
        <f t="shared" si="5"/>
        <v>-10.898661567877628</v>
      </c>
    </row>
    <row r="228" spans="4:6">
      <c r="D228" s="13" t="s">
        <v>485</v>
      </c>
      <c r="E228" s="13">
        <v>-55.34</v>
      </c>
      <c r="F228" s="13">
        <f t="shared" si="5"/>
        <v>-13.226577437858509</v>
      </c>
    </row>
    <row r="229" spans="4:6">
      <c r="D229" s="13" t="s">
        <v>108</v>
      </c>
      <c r="E229" s="13">
        <v>-62.13</v>
      </c>
      <c r="F229" s="13">
        <f t="shared" si="5"/>
        <v>-14.84942638623327</v>
      </c>
    </row>
    <row r="230" spans="4:6">
      <c r="D230" s="13" t="s">
        <v>185</v>
      </c>
      <c r="E230" s="13">
        <v>-49.45</v>
      </c>
      <c r="F230" s="13">
        <f t="shared" si="5"/>
        <v>-11.818833652007648</v>
      </c>
    </row>
    <row r="231" spans="4:6">
      <c r="D231" s="13" t="s">
        <v>117</v>
      </c>
      <c r="E231" s="13">
        <v>-57.7</v>
      </c>
      <c r="F231" s="13">
        <f t="shared" si="5"/>
        <v>-13.790630975143404</v>
      </c>
    </row>
    <row r="232" spans="4:6">
      <c r="D232" s="182" t="s">
        <v>373</v>
      </c>
      <c r="E232" s="13">
        <v>-41.42</v>
      </c>
      <c r="F232" s="13">
        <f t="shared" si="5"/>
        <v>-9.8996175908221797</v>
      </c>
    </row>
    <row r="233" spans="4:6">
      <c r="D233" s="13" t="s">
        <v>119</v>
      </c>
      <c r="E233" s="13">
        <v>-65.41</v>
      </c>
      <c r="F233" s="13">
        <f t="shared" si="5"/>
        <v>-15.633365200764818</v>
      </c>
    </row>
    <row r="234" spans="4:6">
      <c r="D234" s="13" t="s">
        <v>75</v>
      </c>
      <c r="E234" s="13">
        <v>-59.9</v>
      </c>
      <c r="F234" s="13">
        <f t="shared" si="5"/>
        <v>-14.316443594646271</v>
      </c>
    </row>
    <row r="235" spans="4:6">
      <c r="D235" s="13" t="s">
        <v>77</v>
      </c>
      <c r="E235" s="13">
        <v>-58.2</v>
      </c>
      <c r="F235" s="13">
        <f t="shared" si="5"/>
        <v>-13.910133843212238</v>
      </c>
    </row>
    <row r="236" spans="4:6">
      <c r="D236" s="13" t="s">
        <v>78</v>
      </c>
      <c r="E236" s="13">
        <v>-20.399999999999999</v>
      </c>
      <c r="F236" s="13">
        <f t="shared" si="5"/>
        <v>-4.8757170172084123</v>
      </c>
    </row>
    <row r="237" spans="4:6">
      <c r="D237" s="13" t="s">
        <v>120</v>
      </c>
      <c r="E237" s="13">
        <v>-56.5</v>
      </c>
      <c r="F237" s="13">
        <f t="shared" si="5"/>
        <v>-13.503824091778203</v>
      </c>
    </row>
    <row r="238" spans="4:6">
      <c r="D238" s="13" t="s">
        <v>121</v>
      </c>
      <c r="E238" s="13">
        <v>-39.700000000000003</v>
      </c>
      <c r="F238" s="13">
        <f t="shared" si="5"/>
        <v>-9.4885277246653921</v>
      </c>
    </row>
    <row r="239" spans="4:6">
      <c r="D239" s="13" t="s">
        <v>79</v>
      </c>
      <c r="E239" s="13">
        <v>-21.6</v>
      </c>
      <c r="F239" s="13">
        <f t="shared" si="5"/>
        <v>-5.1625239005736141</v>
      </c>
    </row>
    <row r="240" spans="4:6">
      <c r="D240" s="13" t="s">
        <v>488</v>
      </c>
      <c r="E240" s="13">
        <v>-48.7</v>
      </c>
      <c r="F240" s="13">
        <f t="shared" si="5"/>
        <v>-11.639579349904398</v>
      </c>
    </row>
    <row r="241" spans="4:6">
      <c r="D241" s="13" t="s">
        <v>490</v>
      </c>
      <c r="E241" s="13">
        <v>-40.51</v>
      </c>
      <c r="F241" s="13">
        <f t="shared" si="5"/>
        <v>-9.6821223709369022</v>
      </c>
    </row>
    <row r="242" spans="4:6">
      <c r="D242" s="13" t="s">
        <v>491</v>
      </c>
      <c r="E242" s="13">
        <v>-51.2</v>
      </c>
      <c r="F242" s="13">
        <f t="shared" si="5"/>
        <v>-12.237093690248566</v>
      </c>
    </row>
    <row r="243" spans="4:6">
      <c r="D243" s="13" t="s">
        <v>109</v>
      </c>
      <c r="E243" s="13">
        <v>-55.98</v>
      </c>
      <c r="F243" s="13">
        <f t="shared" si="5"/>
        <v>-13.379541108986615</v>
      </c>
    </row>
    <row r="244" spans="4:6">
      <c r="D244" s="13" t="s">
        <v>65</v>
      </c>
      <c r="E244" s="13">
        <v>-36.4</v>
      </c>
      <c r="F244" s="13">
        <f t="shared" si="5"/>
        <v>-8.699808795411089</v>
      </c>
    </row>
    <row r="245" spans="4:6">
      <c r="D245" s="13" t="s">
        <v>122</v>
      </c>
      <c r="E245" s="13">
        <v>-15.6</v>
      </c>
      <c r="F245" s="13">
        <f t="shared" si="5"/>
        <v>-3.7284894837476097</v>
      </c>
    </row>
    <row r="246" spans="4:6">
      <c r="D246" s="13" t="s">
        <v>124</v>
      </c>
      <c r="E246" s="13">
        <v>-42.1</v>
      </c>
      <c r="F246" s="13">
        <f t="shared" si="5"/>
        <v>-10.062141491395794</v>
      </c>
    </row>
    <row r="247" spans="4:6">
      <c r="D247" s="13" t="s">
        <v>126</v>
      </c>
      <c r="E247" s="13">
        <v>-58.2</v>
      </c>
      <c r="F247" s="13">
        <f t="shared" si="5"/>
        <v>-13.910133843212238</v>
      </c>
    </row>
    <row r="248" spans="4:6">
      <c r="D248" s="13" t="s">
        <v>522</v>
      </c>
      <c r="E248" s="13">
        <v>-28.4</v>
      </c>
      <c r="F248" s="13">
        <f t="shared" si="5"/>
        <v>-6.7877629063097507</v>
      </c>
    </row>
    <row r="249" spans="4:6">
      <c r="D249" s="13" t="s">
        <v>526</v>
      </c>
      <c r="E249" s="13">
        <v>-30.5</v>
      </c>
      <c r="F249" s="13">
        <f t="shared" si="5"/>
        <v>-7.2896749521988529</v>
      </c>
    </row>
    <row r="250" spans="4:6">
      <c r="D250" s="13" t="s">
        <v>127</v>
      </c>
      <c r="E250" s="13">
        <v>-13.5</v>
      </c>
      <c r="F250" s="13">
        <f t="shared" si="5"/>
        <v>-3.2265774378585084</v>
      </c>
    </row>
    <row r="251" spans="4:6">
      <c r="D251" s="13" t="s">
        <v>128</v>
      </c>
      <c r="E251" s="13">
        <v>-47.3</v>
      </c>
      <c r="F251" s="13">
        <f t="shared" si="5"/>
        <v>-11.304971319311662</v>
      </c>
    </row>
    <row r="252" spans="4:6">
      <c r="D252" s="13" t="s">
        <v>129</v>
      </c>
      <c r="E252" s="13">
        <v>-48.9</v>
      </c>
      <c r="F252" s="13">
        <f t="shared" si="5"/>
        <v>-11.68738049713193</v>
      </c>
    </row>
    <row r="253" spans="4:6">
      <c r="D253" s="13" t="s">
        <v>527</v>
      </c>
      <c r="E253" s="13">
        <v>-29.9</v>
      </c>
      <c r="F253" s="13">
        <f t="shared" si="5"/>
        <v>-7.146271510516252</v>
      </c>
    </row>
    <row r="254" spans="4:6">
      <c r="D254" s="13" t="s">
        <v>80</v>
      </c>
      <c r="E254" s="13">
        <v>-32.4</v>
      </c>
      <c r="F254" s="13">
        <f t="shared" si="5"/>
        <v>-7.7437858508604203</v>
      </c>
    </row>
    <row r="255" spans="4:6">
      <c r="D255" s="13" t="s">
        <v>531</v>
      </c>
      <c r="E255" s="13">
        <v>-35.799999999999997</v>
      </c>
      <c r="F255" s="13">
        <f t="shared" si="5"/>
        <v>-8.5564053537284881</v>
      </c>
    </row>
    <row r="256" spans="4:6">
      <c r="D256" s="182" t="s">
        <v>532</v>
      </c>
      <c r="E256" s="13">
        <v>-32.200000000000003</v>
      </c>
      <c r="F256" s="13">
        <f t="shared" si="5"/>
        <v>-7.6959847036328872</v>
      </c>
    </row>
    <row r="257" spans="4:6">
      <c r="D257" s="13" t="s">
        <v>533</v>
      </c>
      <c r="E257" s="13">
        <v>-33.5</v>
      </c>
      <c r="F257" s="13">
        <f t="shared" si="5"/>
        <v>-8.0066921606118537</v>
      </c>
    </row>
    <row r="258" spans="4:6">
      <c r="D258" s="13" t="s">
        <v>535</v>
      </c>
      <c r="E258" s="13">
        <v>-69.7</v>
      </c>
      <c r="F258" s="13">
        <f t="shared" ref="F258:F259" si="6">E258/4.184</f>
        <v>-16.658699808795411</v>
      </c>
    </row>
    <row r="259" spans="4:6">
      <c r="D259" s="13" t="s">
        <v>130</v>
      </c>
      <c r="E259" s="13">
        <v>-52.71</v>
      </c>
      <c r="F259" s="13">
        <f t="shared" si="6"/>
        <v>-12.597992351816444</v>
      </c>
    </row>
  </sheetData>
  <mergeCells count="1">
    <mergeCell ref="E1:F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E5AEF-40D2-5D41-8861-B1348A0961EA}">
  <dimension ref="A1:CP515"/>
  <sheetViews>
    <sheetView zoomScale="82" zoomScaleNormal="39" workbookViewId="0">
      <selection sqref="A1:A3"/>
    </sheetView>
  </sheetViews>
  <sheetFormatPr baseColWidth="10" defaultRowHeight="16"/>
  <cols>
    <col min="1" max="1" width="25.83203125" customWidth="1"/>
    <col min="14" max="14" width="18.6640625" style="189" customWidth="1"/>
    <col min="16" max="16" width="25.83203125" customWidth="1"/>
    <col min="20" max="20" width="25.83203125" customWidth="1"/>
    <col min="24" max="24" width="25.83203125" customWidth="1"/>
    <col min="28" max="28" width="25.83203125" customWidth="1"/>
    <col min="33" max="33" width="10.83203125" style="189"/>
    <col min="34" max="34" width="25.83203125" customWidth="1"/>
  </cols>
  <sheetData>
    <row r="1" spans="1:94" s="198" customFormat="1" ht="21">
      <c r="A1" s="254" t="s">
        <v>808</v>
      </c>
      <c r="B1" s="283" t="s">
        <v>830</v>
      </c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P1" s="283" t="s">
        <v>830</v>
      </c>
      <c r="Q1" s="283"/>
      <c r="R1" s="283"/>
      <c r="S1" s="283"/>
      <c r="T1" s="283"/>
      <c r="U1" s="283"/>
      <c r="V1" s="283"/>
      <c r="W1" s="283"/>
      <c r="X1" s="283"/>
      <c r="Y1" s="283"/>
      <c r="Z1" s="283"/>
      <c r="AA1" s="283"/>
      <c r="AB1" s="283"/>
      <c r="AC1" s="283"/>
      <c r="AD1" s="283"/>
      <c r="AE1" s="283"/>
      <c r="AH1" s="254" t="s">
        <v>131</v>
      </c>
      <c r="AI1" s="250" t="s">
        <v>835</v>
      </c>
      <c r="AJ1" s="250"/>
      <c r="AK1" s="250"/>
      <c r="AL1" s="250"/>
      <c r="AM1" s="250"/>
      <c r="AN1" s="250"/>
      <c r="AO1" s="250"/>
      <c r="AP1" s="250"/>
      <c r="AQ1" s="250"/>
      <c r="AR1" s="250" t="s">
        <v>832</v>
      </c>
      <c r="AS1" s="250"/>
      <c r="AT1" s="250"/>
      <c r="AU1" s="250"/>
      <c r="AV1" s="250"/>
      <c r="AW1" s="250"/>
      <c r="AX1" s="250"/>
      <c r="AY1" s="250"/>
      <c r="AZ1" s="250"/>
      <c r="BA1" s="250"/>
      <c r="BB1" s="250" t="s">
        <v>831</v>
      </c>
      <c r="BC1" s="250"/>
      <c r="BD1" s="250"/>
      <c r="BE1" s="250"/>
      <c r="BF1" s="250"/>
      <c r="BG1" s="250"/>
      <c r="BH1" s="250"/>
      <c r="BI1" s="250"/>
      <c r="BJ1" s="250"/>
      <c r="BK1" s="250"/>
    </row>
    <row r="2" spans="1:94" ht="19">
      <c r="A2" s="254"/>
      <c r="B2" s="250" t="s">
        <v>149</v>
      </c>
      <c r="C2" s="250"/>
      <c r="D2" s="250"/>
      <c r="E2" s="250" t="s">
        <v>557</v>
      </c>
      <c r="F2" s="250"/>
      <c r="G2" s="250"/>
      <c r="H2" s="255" t="s">
        <v>151</v>
      </c>
      <c r="I2" s="255"/>
      <c r="J2" s="255"/>
      <c r="K2" s="250" t="s">
        <v>152</v>
      </c>
      <c r="L2" s="250"/>
      <c r="M2" s="250"/>
      <c r="N2" s="249" t="s">
        <v>144</v>
      </c>
      <c r="O2" s="250"/>
      <c r="P2" s="250" t="s">
        <v>811</v>
      </c>
      <c r="Q2" s="250"/>
      <c r="R2" s="250"/>
      <c r="S2" s="250"/>
      <c r="T2" s="250" t="s">
        <v>812</v>
      </c>
      <c r="U2" s="250"/>
      <c r="V2" s="250"/>
      <c r="W2" s="250"/>
      <c r="X2" s="255" t="s">
        <v>813</v>
      </c>
      <c r="Y2" s="255"/>
      <c r="Z2" s="255"/>
      <c r="AA2" s="255"/>
      <c r="AB2" s="250" t="s">
        <v>814</v>
      </c>
      <c r="AC2" s="250"/>
      <c r="AD2" s="250"/>
      <c r="AE2" s="250"/>
      <c r="AF2" s="250"/>
      <c r="AG2" s="250"/>
      <c r="AH2" s="254"/>
      <c r="AI2" s="253" t="s">
        <v>833</v>
      </c>
      <c r="AJ2" s="253"/>
      <c r="AK2" s="253"/>
      <c r="AL2" s="253"/>
      <c r="AM2" s="253" t="s">
        <v>834</v>
      </c>
      <c r="AN2" s="253"/>
      <c r="AO2" s="253"/>
      <c r="AP2" s="253"/>
      <c r="AQ2" s="250"/>
      <c r="AR2" s="251" t="s">
        <v>558</v>
      </c>
      <c r="AS2" s="251"/>
      <c r="AT2" s="251"/>
      <c r="AU2" s="251"/>
      <c r="AV2" s="251"/>
      <c r="AW2" s="251" t="s">
        <v>559</v>
      </c>
      <c r="AX2" s="251"/>
      <c r="AY2" s="251"/>
      <c r="AZ2" s="251"/>
      <c r="BA2" s="251"/>
      <c r="BB2" s="251" t="s">
        <v>558</v>
      </c>
      <c r="BC2" s="251"/>
      <c r="BD2" s="251"/>
      <c r="BE2" s="251"/>
      <c r="BF2" s="251"/>
      <c r="BG2" s="252" t="s">
        <v>559</v>
      </c>
      <c r="BH2" s="252"/>
      <c r="BI2" s="252"/>
      <c r="BJ2" s="252"/>
      <c r="BK2" s="252"/>
      <c r="BM2" s="288"/>
      <c r="BN2" s="284"/>
      <c r="BO2" s="284"/>
      <c r="BP2" s="284"/>
      <c r="BQ2" s="284"/>
      <c r="BR2" s="284"/>
      <c r="BS2" s="284"/>
      <c r="BT2" s="284"/>
      <c r="BU2" s="284"/>
      <c r="BV2" s="284"/>
      <c r="BW2" s="284"/>
      <c r="BX2" s="284"/>
      <c r="BY2" s="284"/>
      <c r="BZ2" s="284"/>
      <c r="CA2" s="284"/>
      <c r="CB2" s="284"/>
      <c r="CC2" s="284"/>
      <c r="CD2" s="284"/>
      <c r="CE2" s="284"/>
      <c r="CF2" s="284"/>
      <c r="CG2" s="284"/>
      <c r="CH2" s="284"/>
      <c r="CI2" s="284"/>
      <c r="CJ2" s="284"/>
      <c r="CK2" s="284"/>
      <c r="CL2" s="284"/>
      <c r="CM2" s="284"/>
      <c r="CN2" s="284"/>
      <c r="CO2" s="284"/>
      <c r="CP2" s="284"/>
    </row>
    <row r="3" spans="1:94" ht="19">
      <c r="A3" s="254"/>
      <c r="B3" s="210" t="s">
        <v>809</v>
      </c>
      <c r="C3" s="210" t="s">
        <v>810</v>
      </c>
      <c r="D3" s="210" t="s">
        <v>570</v>
      </c>
      <c r="E3" s="210" t="s">
        <v>809</v>
      </c>
      <c r="F3" s="210" t="s">
        <v>810</v>
      </c>
      <c r="G3" s="210" t="s">
        <v>570</v>
      </c>
      <c r="H3" s="210" t="s">
        <v>809</v>
      </c>
      <c r="I3" s="210" t="s">
        <v>810</v>
      </c>
      <c r="J3" s="210" t="s">
        <v>570</v>
      </c>
      <c r="K3" s="210" t="s">
        <v>809</v>
      </c>
      <c r="L3" s="210" t="s">
        <v>810</v>
      </c>
      <c r="M3" s="210" t="s">
        <v>570</v>
      </c>
      <c r="N3" s="249"/>
      <c r="O3" s="250"/>
      <c r="P3" s="210" t="s">
        <v>131</v>
      </c>
      <c r="Q3" s="210" t="s">
        <v>809</v>
      </c>
      <c r="R3" s="210" t="s">
        <v>810</v>
      </c>
      <c r="S3" s="210" t="s">
        <v>570</v>
      </c>
      <c r="T3" s="210" t="s">
        <v>131</v>
      </c>
      <c r="U3" s="210" t="s">
        <v>809</v>
      </c>
      <c r="V3" s="210" t="s">
        <v>810</v>
      </c>
      <c r="W3" s="210" t="s">
        <v>570</v>
      </c>
      <c r="X3" s="210" t="s">
        <v>131</v>
      </c>
      <c r="Y3" s="210" t="s">
        <v>809</v>
      </c>
      <c r="Z3" s="210" t="s">
        <v>810</v>
      </c>
      <c r="AA3" s="210" t="s">
        <v>570</v>
      </c>
      <c r="AB3" s="210" t="s">
        <v>131</v>
      </c>
      <c r="AC3" s="210" t="s">
        <v>809</v>
      </c>
      <c r="AD3" s="210" t="s">
        <v>810</v>
      </c>
      <c r="AE3" s="210" t="s">
        <v>570</v>
      </c>
      <c r="AF3" s="250"/>
      <c r="AG3" s="250"/>
      <c r="AH3" s="254"/>
      <c r="AI3" s="211" t="s">
        <v>149</v>
      </c>
      <c r="AJ3" s="211" t="s">
        <v>557</v>
      </c>
      <c r="AK3" s="212" t="s">
        <v>151</v>
      </c>
      <c r="AL3" s="211" t="s">
        <v>152</v>
      </c>
      <c r="AM3" s="211" t="s">
        <v>149</v>
      </c>
      <c r="AN3" s="211" t="s">
        <v>557</v>
      </c>
      <c r="AO3" s="212" t="s">
        <v>151</v>
      </c>
      <c r="AP3" s="211" t="s">
        <v>152</v>
      </c>
      <c r="AQ3" s="238" t="s">
        <v>836</v>
      </c>
      <c r="AR3" s="239">
        <v>278</v>
      </c>
      <c r="AS3" s="239">
        <v>288</v>
      </c>
      <c r="AT3" s="239">
        <v>298</v>
      </c>
      <c r="AU3" s="239">
        <v>308</v>
      </c>
      <c r="AV3" s="239">
        <v>318</v>
      </c>
      <c r="AW3" s="239">
        <v>278</v>
      </c>
      <c r="AX3" s="239">
        <v>288</v>
      </c>
      <c r="AY3" s="239">
        <v>298</v>
      </c>
      <c r="AZ3" s="239">
        <v>308</v>
      </c>
      <c r="BA3" s="239">
        <v>318</v>
      </c>
      <c r="BB3" s="239">
        <v>278</v>
      </c>
      <c r="BC3" s="239">
        <v>288</v>
      </c>
      <c r="BD3" s="239">
        <v>298</v>
      </c>
      <c r="BE3" s="239">
        <v>308</v>
      </c>
      <c r="BF3" s="239">
        <v>318</v>
      </c>
      <c r="BG3" s="239">
        <v>278</v>
      </c>
      <c r="BH3" s="239">
        <v>288</v>
      </c>
      <c r="BI3" s="239">
        <v>298</v>
      </c>
      <c r="BJ3" s="239">
        <v>308</v>
      </c>
      <c r="BK3" s="239">
        <v>318</v>
      </c>
      <c r="BM3" s="288"/>
      <c r="BN3" s="287"/>
      <c r="BO3" s="287"/>
      <c r="BP3" s="287"/>
      <c r="BQ3" s="287"/>
      <c r="BR3" s="287"/>
      <c r="BS3" s="287"/>
      <c r="BT3" s="287"/>
      <c r="BU3" s="287"/>
      <c r="BV3" s="284"/>
      <c r="BW3" s="285"/>
      <c r="BX3" s="285"/>
      <c r="BY3" s="285"/>
      <c r="BZ3" s="285"/>
      <c r="CA3" s="285"/>
      <c r="CB3" s="285"/>
      <c r="CC3" s="285"/>
      <c r="CD3" s="285"/>
      <c r="CE3" s="285"/>
      <c r="CF3" s="285"/>
      <c r="CG3" s="285"/>
      <c r="CH3" s="285"/>
      <c r="CI3" s="285"/>
      <c r="CJ3" s="285"/>
      <c r="CK3" s="285"/>
      <c r="CL3" s="286"/>
      <c r="CM3" s="286"/>
      <c r="CN3" s="286"/>
      <c r="CO3" s="286"/>
      <c r="CP3" s="286"/>
    </row>
    <row r="4" spans="1:94" ht="19">
      <c r="A4" s="189" t="s">
        <v>7</v>
      </c>
      <c r="B4" s="241">
        <v>-6.34</v>
      </c>
      <c r="C4" s="18">
        <f t="shared" ref="C4:C35" si="0">VLOOKUP(A4,$P$4:$R$506,3,FALSE)</f>
        <v>-10.614798298244599</v>
      </c>
      <c r="D4" s="18">
        <f>B4-C4</f>
        <v>4.2747982982445993</v>
      </c>
      <c r="E4" s="60">
        <v>-16.589292543020999</v>
      </c>
      <c r="F4" s="18">
        <f t="shared" ref="F4:F35" si="1">VLOOKUP(A4,$T$4:$V$506,3,FALSE)</f>
        <v>-18.677382465477727</v>
      </c>
      <c r="G4" s="18">
        <f>E4-F4</f>
        <v>2.088089922456728</v>
      </c>
      <c r="H4" s="18">
        <f t="shared" ref="H4:H35" si="2">VLOOKUP(A4,$X$4:$Z$506,2,FALSE)</f>
        <v>10.249292543020999</v>
      </c>
      <c r="I4" s="18">
        <f t="shared" ref="I4:I35" si="3">VLOOKUP(A4,$X$4:$Z$506,3,FALSE)</f>
        <v>8.062584167233128</v>
      </c>
      <c r="J4" s="18">
        <f>H4-I4</f>
        <v>2.1867083757878714</v>
      </c>
      <c r="K4" s="243">
        <v>96.845124282982795</v>
      </c>
      <c r="L4" s="18">
        <v>85.877898943126198</v>
      </c>
      <c r="M4" s="18">
        <f>K4-L4</f>
        <v>10.967225339856597</v>
      </c>
      <c r="N4" s="32" t="s">
        <v>747</v>
      </c>
      <c r="O4" s="250"/>
      <c r="P4" s="189" t="s">
        <v>212</v>
      </c>
      <c r="Q4" s="14">
        <v>-1.95</v>
      </c>
      <c r="R4" s="14">
        <v>-1.65780528113375E-2</v>
      </c>
      <c r="S4" s="14">
        <f>Q4-R4</f>
        <v>-1.9334219471886624</v>
      </c>
      <c r="T4" s="14" t="s">
        <v>206</v>
      </c>
      <c r="U4" s="14">
        <v>-12.1963671128107</v>
      </c>
      <c r="V4" s="14">
        <v>-13.51035061125369</v>
      </c>
      <c r="W4" s="14">
        <f>U4-V4</f>
        <v>1.3139834984429903</v>
      </c>
      <c r="X4" s="14" t="s">
        <v>206</v>
      </c>
      <c r="Y4" s="14">
        <v>8.0363671128106997</v>
      </c>
      <c r="Z4" s="14">
        <v>6.6457631621269098</v>
      </c>
      <c r="AA4" s="14">
        <f>Y4-Z4</f>
        <v>1.3906039506837899</v>
      </c>
      <c r="AB4" s="14" t="s">
        <v>7</v>
      </c>
      <c r="AC4" s="14">
        <v>96.845124282982781</v>
      </c>
      <c r="AD4" s="14">
        <v>85.877898943126198</v>
      </c>
      <c r="AE4" s="14">
        <f>AC4-AD4</f>
        <v>10.967225339856583</v>
      </c>
      <c r="AF4" s="250"/>
      <c r="AG4" s="250"/>
      <c r="AH4" s="191" t="s">
        <v>212</v>
      </c>
      <c r="AI4" s="14">
        <v>-1.65780528113375E-2</v>
      </c>
      <c r="AJ4" s="14">
        <v>-5.8259365242559173</v>
      </c>
      <c r="AK4" s="14">
        <v>5.8093584714445798</v>
      </c>
      <c r="AL4" s="14">
        <v>58.134067536522103</v>
      </c>
      <c r="AM4" s="14">
        <v>0.26548054811045402</v>
      </c>
      <c r="AN4" s="14">
        <f>AM4-AO4</f>
        <v>-6.020441579298855</v>
      </c>
      <c r="AO4" s="14">
        <v>6.2859221274093091</v>
      </c>
      <c r="AP4" s="14">
        <v>40.946432834385</v>
      </c>
      <c r="AQ4" s="250"/>
      <c r="AR4" s="14">
        <v>-1.98130185220291</v>
      </c>
      <c r="AS4" s="14">
        <v>-1.9873129483606999</v>
      </c>
      <c r="AT4" s="14">
        <v>-1.98977173486713</v>
      </c>
      <c r="AU4" s="14">
        <v>-1.9875113758985401</v>
      </c>
      <c r="AV4" s="14">
        <v>-1.99284532671551</v>
      </c>
      <c r="AW4" s="14">
        <v>1.76028804846822</v>
      </c>
      <c r="AX4" s="14">
        <v>2.0231807097529999</v>
      </c>
      <c r="AY4" s="14">
        <v>2.2552522829775801</v>
      </c>
      <c r="AZ4" s="14">
        <v>2.3830910392122102</v>
      </c>
      <c r="BA4" s="14">
        <v>2.6479685898576499</v>
      </c>
      <c r="BB4" s="14">
        <v>-1.9544612066365501</v>
      </c>
      <c r="BC4" s="14">
        <v>-1.98521076234494</v>
      </c>
      <c r="BD4" s="14">
        <v>-2.0286649148774401</v>
      </c>
      <c r="BE4" s="14">
        <v>-2.0959188368009101</v>
      </c>
      <c r="BF4" s="14">
        <v>-2.0828993150045001</v>
      </c>
      <c r="BG4" s="14">
        <v>1.49323129652627</v>
      </c>
      <c r="BH4" s="14">
        <v>1.7653568762791401</v>
      </c>
      <c r="BI4" s="14">
        <v>2.0120868620661101</v>
      </c>
      <c r="BJ4" s="14">
        <v>2.2344241042914099</v>
      </c>
      <c r="BK4" s="14">
        <v>2.4190715905483602</v>
      </c>
      <c r="BM4" s="288"/>
      <c r="BN4" s="211"/>
      <c r="BO4" s="211"/>
      <c r="BP4" s="212"/>
      <c r="BQ4" s="211"/>
      <c r="BR4" s="211"/>
      <c r="BS4" s="211"/>
      <c r="BT4" s="212"/>
      <c r="BU4" s="211"/>
      <c r="BV4" s="238"/>
      <c r="BW4" s="239"/>
      <c r="BX4" s="239"/>
      <c r="BY4" s="239"/>
      <c r="BZ4" s="239"/>
      <c r="CA4" s="239"/>
      <c r="CB4" s="239"/>
      <c r="CC4" s="239"/>
      <c r="CD4" s="239"/>
      <c r="CE4" s="239"/>
      <c r="CF4" s="239"/>
      <c r="CG4" s="239"/>
      <c r="CH4" s="239"/>
      <c r="CI4" s="239"/>
      <c r="CJ4" s="239"/>
      <c r="CK4" s="239"/>
      <c r="CL4" s="239"/>
      <c r="CM4" s="239"/>
      <c r="CN4" s="239"/>
      <c r="CO4" s="239"/>
      <c r="CP4" s="239"/>
    </row>
    <row r="5" spans="1:94" ht="17" customHeight="1">
      <c r="A5" s="189" t="s">
        <v>9</v>
      </c>
      <c r="B5" s="241">
        <v>-4.84</v>
      </c>
      <c r="C5" s="18">
        <f t="shared" si="0"/>
        <v>-5.2670971828800797</v>
      </c>
      <c r="D5" s="18">
        <f t="shared" ref="D5:D31" si="4">B5-C5</f>
        <v>0.42709718288007981</v>
      </c>
      <c r="E5" s="60">
        <v>-13.582600382409201</v>
      </c>
      <c r="F5" s="18">
        <f t="shared" si="1"/>
        <v>-12.268860423608743</v>
      </c>
      <c r="G5" s="18">
        <f t="shared" ref="G5:G31" si="5">E5-F5</f>
        <v>-1.3137399588004577</v>
      </c>
      <c r="H5" s="18">
        <f t="shared" si="2"/>
        <v>8.7426003824092007</v>
      </c>
      <c r="I5" s="18">
        <f t="shared" si="3"/>
        <v>7.0017632407286632</v>
      </c>
      <c r="J5" s="18">
        <f t="shared" ref="J5:J31" si="6">H5-I5</f>
        <v>1.7408371416805375</v>
      </c>
      <c r="K5" s="243">
        <v>57.839388145315503</v>
      </c>
      <c r="L5" s="18">
        <v>77.542982925694204</v>
      </c>
      <c r="M5" s="18">
        <f t="shared" ref="M5:M31" si="7">K5-L5</f>
        <v>-19.703594780378701</v>
      </c>
      <c r="N5" s="109" t="s">
        <v>748</v>
      </c>
      <c r="O5" s="250"/>
      <c r="P5" s="189" t="s">
        <v>213</v>
      </c>
      <c r="Q5" s="14">
        <v>-0.03</v>
      </c>
      <c r="R5" s="14">
        <v>0.65919968352595404</v>
      </c>
      <c r="S5" s="14">
        <f t="shared" ref="S5:S68" si="8">Q5-R5</f>
        <v>-0.68919968352595407</v>
      </c>
      <c r="T5" s="14" t="s">
        <v>7</v>
      </c>
      <c r="U5" s="14">
        <v>-16.589292543020999</v>
      </c>
      <c r="V5" s="14">
        <v>-18.677382465477727</v>
      </c>
      <c r="W5" s="14">
        <f t="shared" ref="W5:W68" si="9">U5-V5</f>
        <v>2.088089922456728</v>
      </c>
      <c r="X5" s="14" t="s">
        <v>7</v>
      </c>
      <c r="Y5" s="14">
        <v>10.249292543020999</v>
      </c>
      <c r="Z5" s="14">
        <v>8.062584167233128</v>
      </c>
      <c r="AA5" s="14">
        <f t="shared" ref="AA5:AA68" si="10">Y5-Z5</f>
        <v>2.1867083757878714</v>
      </c>
      <c r="AB5" s="14" t="s">
        <v>9</v>
      </c>
      <c r="AC5" s="14">
        <v>57.839388145315482</v>
      </c>
      <c r="AD5" s="14">
        <v>77.542982925694204</v>
      </c>
      <c r="AE5" s="14">
        <f t="shared" ref="AE5:AE34" si="11">AC5-AD5</f>
        <v>-19.703594780378722</v>
      </c>
      <c r="AF5" s="250"/>
      <c r="AG5" s="250"/>
      <c r="AH5" s="191" t="s">
        <v>213</v>
      </c>
      <c r="AI5" s="14">
        <v>0.65919968352595404</v>
      </c>
      <c r="AJ5" s="14">
        <v>-6.6687134638895467</v>
      </c>
      <c r="AK5" s="14">
        <v>7.3279131474155008</v>
      </c>
      <c r="AL5" s="14">
        <v>89.490714907686794</v>
      </c>
      <c r="AM5" s="14">
        <v>1.0354833254117299</v>
      </c>
      <c r="AN5" s="14">
        <f t="shared" ref="AN5:AN68" si="12">AM5-AO5</f>
        <v>-6.037091303725</v>
      </c>
      <c r="AO5" s="14">
        <v>7.0725746291367297</v>
      </c>
      <c r="AP5" s="14">
        <v>52.8374485807729</v>
      </c>
      <c r="AQ5" s="250"/>
      <c r="AR5" s="14">
        <v>-1.28658350181976</v>
      </c>
      <c r="AS5" s="14">
        <v>-1.2905263187580001</v>
      </c>
      <c r="AT5" s="14">
        <v>-1.2915754546050799</v>
      </c>
      <c r="AU5" s="14">
        <v>-1.2882479718214499</v>
      </c>
      <c r="AV5" s="14">
        <v>-1.29309973316456</v>
      </c>
      <c r="AW5" s="14">
        <v>1.7753544517380699</v>
      </c>
      <c r="AX5" s="14">
        <v>2.0684085954886502</v>
      </c>
      <c r="AY5" s="14">
        <v>2.3270587800168099</v>
      </c>
      <c r="AZ5" s="14">
        <v>2.4797583917631099</v>
      </c>
      <c r="BA5" s="14">
        <v>2.7634181837451601</v>
      </c>
      <c r="BB5" s="14">
        <v>-1.37078933093565</v>
      </c>
      <c r="BC5" s="14">
        <v>-1.3877789228897</v>
      </c>
      <c r="BD5" s="14">
        <v>-1.4052713147197899</v>
      </c>
      <c r="BE5" s="14">
        <v>-1.4322869655250801</v>
      </c>
      <c r="BF5" s="14">
        <v>-1.4305550262389799</v>
      </c>
      <c r="BG5" s="14">
        <v>1.4750422524314499</v>
      </c>
      <c r="BH5" s="14">
        <v>1.78276128984449</v>
      </c>
      <c r="BI5" s="14">
        <v>2.0644709982457501</v>
      </c>
      <c r="BJ5" s="14">
        <v>2.31915832999921</v>
      </c>
      <c r="BK5" s="14">
        <v>2.5212380082843602</v>
      </c>
    </row>
    <row r="6" spans="1:94" ht="17" customHeight="1">
      <c r="A6" s="189" t="s">
        <v>11</v>
      </c>
      <c r="B6" s="241">
        <v>-9.3000000000000007</v>
      </c>
      <c r="C6" s="18">
        <f t="shared" si="0"/>
        <v>-11.7733941082478</v>
      </c>
      <c r="D6" s="18">
        <f t="shared" si="4"/>
        <v>2.473394108247799</v>
      </c>
      <c r="E6" s="60">
        <v>-16.680114722753299</v>
      </c>
      <c r="F6" s="18">
        <f t="shared" si="1"/>
        <v>-18.942048086389359</v>
      </c>
      <c r="G6" s="18">
        <f t="shared" si="5"/>
        <v>2.2619333636360608</v>
      </c>
      <c r="H6" s="18">
        <f t="shared" si="2"/>
        <v>7.3801147227532979</v>
      </c>
      <c r="I6" s="18">
        <f t="shared" si="3"/>
        <v>7.1686539781415597</v>
      </c>
      <c r="J6" s="18">
        <f t="shared" si="6"/>
        <v>0.21146074461173825</v>
      </c>
      <c r="K6" s="243">
        <v>27.2227533460803</v>
      </c>
      <c r="L6" s="18">
        <v>40.081712120028698</v>
      </c>
      <c r="M6" s="18">
        <f t="shared" si="7"/>
        <v>-12.858958773948398</v>
      </c>
      <c r="N6" s="111" t="s">
        <v>749</v>
      </c>
      <c r="O6" s="250"/>
      <c r="P6" s="189" t="s">
        <v>214</v>
      </c>
      <c r="Q6" s="14">
        <v>-0.4</v>
      </c>
      <c r="R6" s="14">
        <v>0.62591636553117003</v>
      </c>
      <c r="S6" s="14">
        <f t="shared" si="8"/>
        <v>-1.02591636553117</v>
      </c>
      <c r="T6" s="14" t="s">
        <v>9</v>
      </c>
      <c r="U6" s="14">
        <v>-13.582600382409201</v>
      </c>
      <c r="V6" s="14">
        <v>-12.268860423608743</v>
      </c>
      <c r="W6" s="14">
        <f t="shared" si="9"/>
        <v>-1.3137399588004577</v>
      </c>
      <c r="X6" s="14" t="s">
        <v>9</v>
      </c>
      <c r="Y6" s="14">
        <v>8.7426003824092007</v>
      </c>
      <c r="Z6" s="14">
        <v>7.0017632407286632</v>
      </c>
      <c r="AA6" s="14">
        <f t="shared" si="10"/>
        <v>1.7408371416805375</v>
      </c>
      <c r="AB6" s="14" t="s">
        <v>11</v>
      </c>
      <c r="AC6" s="14">
        <v>27.222753346080307</v>
      </c>
      <c r="AD6" s="14">
        <v>40.081712120028698</v>
      </c>
      <c r="AE6" s="14">
        <f t="shared" si="11"/>
        <v>-12.858958773948391</v>
      </c>
      <c r="AF6" s="250"/>
      <c r="AG6" s="250"/>
      <c r="AH6" s="191" t="s">
        <v>214</v>
      </c>
      <c r="AI6" s="14">
        <v>0.62591636553117003</v>
      </c>
      <c r="AJ6" s="14">
        <v>-7.0952472633285941</v>
      </c>
      <c r="AK6" s="14">
        <v>7.721163628859764</v>
      </c>
      <c r="AL6" s="14">
        <v>96.582271571574196</v>
      </c>
      <c r="AM6" s="14">
        <v>1.00856135032469</v>
      </c>
      <c r="AN6" s="14">
        <f t="shared" si="12"/>
        <v>-6.3833384194281795</v>
      </c>
      <c r="AO6" s="14">
        <v>7.391899769752869</v>
      </c>
      <c r="AP6" s="14">
        <v>57.251843444815599</v>
      </c>
      <c r="AQ6" s="250"/>
      <c r="AR6" s="14">
        <v>-1.3440746322432899</v>
      </c>
      <c r="AS6" s="14">
        <v>-1.3480094250634</v>
      </c>
      <c r="AT6" s="14">
        <v>-1.3490437283762999</v>
      </c>
      <c r="AU6" s="14">
        <v>-1.3456960050407101</v>
      </c>
      <c r="AV6" s="14">
        <v>-1.3505331894278401</v>
      </c>
      <c r="AW6" s="14">
        <v>1.7817636608396501</v>
      </c>
      <c r="AX6" s="14">
        <v>2.0876484214584301</v>
      </c>
      <c r="AY6" s="14">
        <v>2.3576050787009799</v>
      </c>
      <c r="AZ6" s="14">
        <v>2.5208804342771001</v>
      </c>
      <c r="BA6" s="14">
        <v>2.8125301432928702</v>
      </c>
      <c r="BB6" s="14">
        <v>-1.42667595007245</v>
      </c>
      <c r="BC6" s="14">
        <v>-1.44345208762901</v>
      </c>
      <c r="BD6" s="14">
        <v>-1.46083870917051</v>
      </c>
      <c r="BE6" s="14">
        <v>-1.48771229167735</v>
      </c>
      <c r="BF6" s="14">
        <v>-1.48587725523437</v>
      </c>
      <c r="BG6" s="14">
        <v>1.46730467997479</v>
      </c>
      <c r="BH6" s="14">
        <v>1.79016508249712</v>
      </c>
      <c r="BI6" s="14">
        <v>2.0867550747016899</v>
      </c>
      <c r="BJ6" s="14">
        <v>2.3552040511242498</v>
      </c>
      <c r="BK6" s="14">
        <v>2.5646993389484898</v>
      </c>
    </row>
    <row r="7" spans="1:94" ht="17" customHeight="1">
      <c r="A7" s="189" t="s">
        <v>15</v>
      </c>
      <c r="B7" s="241">
        <v>-5.0599999999999996</v>
      </c>
      <c r="C7" s="18">
        <f t="shared" si="0"/>
        <v>-3.9954642041291</v>
      </c>
      <c r="D7" s="18">
        <f t="shared" si="4"/>
        <v>-1.0645357958708996</v>
      </c>
      <c r="E7" s="60">
        <v>-10.8651051625239</v>
      </c>
      <c r="F7" s="18">
        <f t="shared" si="1"/>
        <v>-9.8313478845820601</v>
      </c>
      <c r="G7" s="18">
        <f t="shared" si="5"/>
        <v>-1.0337572779418398</v>
      </c>
      <c r="H7" s="18">
        <f t="shared" si="2"/>
        <v>5.8051051625239003</v>
      </c>
      <c r="I7" s="18">
        <f t="shared" si="3"/>
        <v>5.8358836804529606</v>
      </c>
      <c r="J7" s="18">
        <f t="shared" si="6"/>
        <v>-3.0778517929060278E-2</v>
      </c>
      <c r="K7" s="243">
        <v>30.5449330783939</v>
      </c>
      <c r="L7" s="18">
        <v>56.409614380387097</v>
      </c>
      <c r="M7" s="18">
        <f t="shared" si="7"/>
        <v>-25.864681301993198</v>
      </c>
      <c r="N7" s="112" t="s">
        <v>750</v>
      </c>
      <c r="O7" s="250"/>
      <c r="P7" s="189" t="s">
        <v>215</v>
      </c>
      <c r="Q7" s="14">
        <v>0.34</v>
      </c>
      <c r="R7" s="14">
        <v>0.78955820939566901</v>
      </c>
      <c r="S7" s="14">
        <f t="shared" si="8"/>
        <v>-0.44955820939566898</v>
      </c>
      <c r="T7" s="14" t="s">
        <v>11</v>
      </c>
      <c r="U7" s="14">
        <v>-16.680114722753299</v>
      </c>
      <c r="V7" s="14">
        <v>-18.942048086389359</v>
      </c>
      <c r="W7" s="14">
        <f t="shared" si="9"/>
        <v>2.2619333636360608</v>
      </c>
      <c r="X7" s="14" t="s">
        <v>11</v>
      </c>
      <c r="Y7" s="14">
        <v>7.3801147227532979</v>
      </c>
      <c r="Z7" s="14">
        <v>7.1686539781415597</v>
      </c>
      <c r="AA7" s="14">
        <f t="shared" si="10"/>
        <v>0.21146074461173825</v>
      </c>
      <c r="AB7" s="14" t="s">
        <v>13</v>
      </c>
      <c r="AC7" s="14">
        <v>70.458891013384317</v>
      </c>
      <c r="AD7" s="14">
        <v>100.672303629165</v>
      </c>
      <c r="AE7" s="14">
        <f t="shared" si="11"/>
        <v>-30.213412615780683</v>
      </c>
      <c r="AF7" s="250"/>
      <c r="AG7" s="250"/>
      <c r="AH7" s="191" t="s">
        <v>215</v>
      </c>
      <c r="AI7" s="14">
        <v>0.78955820939566901</v>
      </c>
      <c r="AJ7" s="14">
        <v>-9.7337151146188976</v>
      </c>
      <c r="AK7" s="14">
        <v>10.523273324014566</v>
      </c>
      <c r="AL7" s="14">
        <v>147.02255209702099</v>
      </c>
      <c r="AM7" s="14">
        <v>1.23394125572774</v>
      </c>
      <c r="AN7" s="14">
        <f t="shared" si="12"/>
        <v>-8.4619308705484144</v>
      </c>
      <c r="AO7" s="14">
        <v>9.6958721262761554</v>
      </c>
      <c r="AP7" s="14">
        <v>89.195031408228502</v>
      </c>
      <c r="AQ7" s="250"/>
      <c r="AR7" s="14">
        <v>-1.33941762538176</v>
      </c>
      <c r="AS7" s="14">
        <v>-1.3433885865477799</v>
      </c>
      <c r="AT7" s="14">
        <v>-1.34445824026812</v>
      </c>
      <c r="AU7" s="14">
        <v>-1.3411488339206701</v>
      </c>
      <c r="AV7" s="14">
        <v>-1.3459942683925601</v>
      </c>
      <c r="AW7" s="14">
        <v>1.82809063496956</v>
      </c>
      <c r="AX7" s="14">
        <v>2.2267175181033401</v>
      </c>
      <c r="AY7" s="14">
        <v>2.5783994959958498</v>
      </c>
      <c r="AZ7" s="14">
        <v>2.8181183258045701</v>
      </c>
      <c r="BA7" s="14">
        <v>3.16752066449035</v>
      </c>
      <c r="BB7" s="14">
        <v>-1.4233551898216701</v>
      </c>
      <c r="BC7" s="14">
        <v>-1.4404944847901799</v>
      </c>
      <c r="BD7" s="14">
        <v>-1.4582703795447001</v>
      </c>
      <c r="BE7" s="14">
        <v>-1.4857624163684</v>
      </c>
      <c r="BF7" s="14">
        <v>-1.48387857175369</v>
      </c>
      <c r="BG7" s="14">
        <v>1.4113760445774599</v>
      </c>
      <c r="BH7" s="14">
        <v>1.8436810944176201</v>
      </c>
      <c r="BI7" s="14">
        <v>2.24782858894037</v>
      </c>
      <c r="BJ7" s="14">
        <v>2.6157493327004202</v>
      </c>
      <c r="BK7" s="14">
        <v>2.8788460471328401</v>
      </c>
    </row>
    <row r="8" spans="1:94" ht="16" customHeight="1">
      <c r="A8" s="189" t="s">
        <v>17</v>
      </c>
      <c r="B8" s="241">
        <v>-6.25</v>
      </c>
      <c r="C8" s="18">
        <f t="shared" si="0"/>
        <v>-4.6311465614584204</v>
      </c>
      <c r="D8" s="18">
        <f t="shared" si="4"/>
        <v>-1.6188534385415796</v>
      </c>
      <c r="E8" s="60">
        <v>-17.000382409177799</v>
      </c>
      <c r="F8" s="18">
        <f t="shared" si="1"/>
        <v>-14.486899684421116</v>
      </c>
      <c r="G8" s="18">
        <f t="shared" si="5"/>
        <v>-2.5134827247566829</v>
      </c>
      <c r="H8" s="18">
        <f t="shared" si="2"/>
        <v>10.750382409177799</v>
      </c>
      <c r="I8" s="18">
        <f t="shared" si="3"/>
        <v>9.855753122962696</v>
      </c>
      <c r="J8" s="18">
        <f t="shared" si="6"/>
        <v>0.89462928621510329</v>
      </c>
      <c r="K8" s="243">
        <v>92.901529636711302</v>
      </c>
      <c r="L8" s="18">
        <v>123.910867566446</v>
      </c>
      <c r="M8" s="18">
        <f t="shared" si="7"/>
        <v>-31.009337929734698</v>
      </c>
      <c r="N8" s="232" t="s">
        <v>751</v>
      </c>
      <c r="O8" s="250"/>
      <c r="P8" s="189" t="s">
        <v>216</v>
      </c>
      <c r="Q8" s="14">
        <v>0.18</v>
      </c>
      <c r="R8" s="14">
        <v>0.76189930680413098</v>
      </c>
      <c r="S8" s="14">
        <f t="shared" si="8"/>
        <v>-0.58189930680413093</v>
      </c>
      <c r="T8" s="14" t="s">
        <v>180</v>
      </c>
      <c r="U8" s="14">
        <v>-8.3627151051625201</v>
      </c>
      <c r="V8" s="14">
        <v>-9.6041680203561448</v>
      </c>
      <c r="W8" s="14">
        <f t="shared" si="9"/>
        <v>1.2414529151936247</v>
      </c>
      <c r="X8" s="14" t="s">
        <v>180</v>
      </c>
      <c r="Y8" s="14">
        <v>7.1527151051625202</v>
      </c>
      <c r="Z8" s="14">
        <v>8.8446217352375083</v>
      </c>
      <c r="AA8" s="14">
        <f t="shared" si="10"/>
        <v>-1.6919066300749881</v>
      </c>
      <c r="AB8" s="14" t="s">
        <v>15</v>
      </c>
      <c r="AC8" s="14">
        <v>30.544933078393878</v>
      </c>
      <c r="AD8" s="14">
        <v>56.409614380387097</v>
      </c>
      <c r="AE8" s="14">
        <f t="shared" si="11"/>
        <v>-25.864681301993219</v>
      </c>
      <c r="AF8" s="250"/>
      <c r="AG8" s="250"/>
      <c r="AH8" s="191" t="s">
        <v>216</v>
      </c>
      <c r="AI8" s="14">
        <v>0.76189930680413098</v>
      </c>
      <c r="AJ8" s="14">
        <v>-8.8424457846703106</v>
      </c>
      <c r="AK8" s="14">
        <v>9.6043450914744408</v>
      </c>
      <c r="AL8" s="14">
        <v>130.54421419612299</v>
      </c>
      <c r="AM8" s="14">
        <v>1.1861092070006101</v>
      </c>
      <c r="AN8" s="14">
        <f t="shared" si="12"/>
        <v>-7.7478070988583205</v>
      </c>
      <c r="AO8" s="14">
        <v>8.933916305858931</v>
      </c>
      <c r="AP8" s="14">
        <v>78.633991626616805</v>
      </c>
      <c r="AQ8" s="250"/>
      <c r="AR8" s="14">
        <v>-1.3142589971616001</v>
      </c>
      <c r="AS8" s="14">
        <v>-1.31808743849956</v>
      </c>
      <c r="AT8" s="14">
        <v>-1.3190704020875099</v>
      </c>
      <c r="AU8" s="14">
        <v>-1.3157718354116601</v>
      </c>
      <c r="AV8" s="14">
        <v>-1.3204708453654199</v>
      </c>
      <c r="AW8" s="14">
        <v>1.8127276749448999</v>
      </c>
      <c r="AX8" s="14">
        <v>2.1805993976659899</v>
      </c>
      <c r="AY8" s="14">
        <v>2.50517960908812</v>
      </c>
      <c r="AZ8" s="14">
        <v>2.7195482393459698</v>
      </c>
      <c r="BA8" s="14">
        <v>3.0497986399308199</v>
      </c>
      <c r="BB8" s="14">
        <v>-1.3985515343884301</v>
      </c>
      <c r="BC8" s="14">
        <v>-1.4152675842056199</v>
      </c>
      <c r="BD8" s="14">
        <v>-1.43251405252635</v>
      </c>
      <c r="BE8" s="14">
        <v>-1.4591719040925799</v>
      </c>
      <c r="BF8" s="14">
        <v>-1.45741374207437</v>
      </c>
      <c r="BG8" s="14">
        <v>1.4299231093486999</v>
      </c>
      <c r="BH8" s="14">
        <v>1.8259341043053701</v>
      </c>
      <c r="BI8" s="14">
        <v>2.19441335933048</v>
      </c>
      <c r="BJ8" s="14">
        <v>2.5293472565742299</v>
      </c>
      <c r="BK8" s="14">
        <v>2.7746686556593301</v>
      </c>
    </row>
    <row r="9" spans="1:94" ht="16" customHeight="1">
      <c r="A9" s="189" t="s">
        <v>19</v>
      </c>
      <c r="B9" s="241">
        <v>-6.69</v>
      </c>
      <c r="C9" s="18">
        <f t="shared" si="0"/>
        <v>-9.6687201477782203</v>
      </c>
      <c r="D9" s="18">
        <f t="shared" si="4"/>
        <v>2.9787201477782199</v>
      </c>
      <c r="E9" s="60">
        <v>-15.2604206500956</v>
      </c>
      <c r="F9" s="18">
        <f t="shared" si="1"/>
        <v>-17.998351062244673</v>
      </c>
      <c r="G9" s="18">
        <f t="shared" si="5"/>
        <v>2.7379304121490726</v>
      </c>
      <c r="H9" s="18">
        <f t="shared" si="2"/>
        <v>8.5704206500955991</v>
      </c>
      <c r="I9" s="18">
        <f t="shared" si="3"/>
        <v>8.3296309144664527</v>
      </c>
      <c r="J9" s="18">
        <f t="shared" si="6"/>
        <v>0.24078973562914641</v>
      </c>
      <c r="K9" s="243">
        <v>62.762906309751401</v>
      </c>
      <c r="L9" s="18">
        <v>79.025235612260801</v>
      </c>
      <c r="M9" s="18">
        <f t="shared" si="7"/>
        <v>-16.2623293025094</v>
      </c>
      <c r="N9" s="233" t="s">
        <v>752</v>
      </c>
      <c r="O9" s="250"/>
      <c r="P9" s="189" t="s">
        <v>217</v>
      </c>
      <c r="Q9" s="14">
        <v>0.52</v>
      </c>
      <c r="R9" s="14">
        <v>0.84825546446093303</v>
      </c>
      <c r="S9" s="14">
        <f t="shared" si="8"/>
        <v>-0.32825546446093301</v>
      </c>
      <c r="T9" s="14" t="s">
        <v>181</v>
      </c>
      <c r="U9" s="14">
        <v>-8.9363288718929308</v>
      </c>
      <c r="V9" s="14">
        <v>-9.8443047967141588</v>
      </c>
      <c r="W9" s="14">
        <f t="shared" si="9"/>
        <v>0.90797592482122802</v>
      </c>
      <c r="X9" s="14" t="s">
        <v>181</v>
      </c>
      <c r="Y9" s="14">
        <v>8.0763288718929314</v>
      </c>
      <c r="Z9" s="14">
        <v>9.1280758521711327</v>
      </c>
      <c r="AA9" s="14">
        <f t="shared" si="10"/>
        <v>-1.0517469802782013</v>
      </c>
      <c r="AB9" s="14" t="s">
        <v>17</v>
      </c>
      <c r="AC9" s="14">
        <v>92.901529636711274</v>
      </c>
      <c r="AD9" s="14">
        <v>123.910867566446</v>
      </c>
      <c r="AE9" s="14">
        <f t="shared" si="11"/>
        <v>-31.009337929734727</v>
      </c>
      <c r="AF9" s="250"/>
      <c r="AG9" s="250"/>
      <c r="AH9" s="191" t="s">
        <v>217</v>
      </c>
      <c r="AI9" s="14">
        <v>0.84825546446093303</v>
      </c>
      <c r="AJ9" s="14">
        <v>-10.610886675562828</v>
      </c>
      <c r="AK9" s="14">
        <v>11.459142140023761</v>
      </c>
      <c r="AL9" s="14">
        <v>163.905232857209</v>
      </c>
      <c r="AM9" s="14">
        <v>1.31432669298163</v>
      </c>
      <c r="AN9" s="14">
        <f t="shared" si="12"/>
        <v>-9.1462521917658766</v>
      </c>
      <c r="AO9" s="14">
        <v>10.460578884747507</v>
      </c>
      <c r="AP9" s="14">
        <v>99.800284612349401</v>
      </c>
      <c r="AQ9" s="250"/>
      <c r="AR9" s="14">
        <v>-1.33228789494482</v>
      </c>
      <c r="AS9" s="14">
        <v>-1.33622675462223</v>
      </c>
      <c r="AT9" s="14">
        <v>-1.33727696062294</v>
      </c>
      <c r="AU9" s="14">
        <v>-1.3339747792374499</v>
      </c>
      <c r="AV9" s="14">
        <v>-1.33878276711156</v>
      </c>
      <c r="AW9" s="14">
        <v>1.84345029468057</v>
      </c>
      <c r="AX9" s="14">
        <v>2.2728257313182598</v>
      </c>
      <c r="AY9" s="14">
        <v>2.6516036536045702</v>
      </c>
      <c r="AZ9" s="14">
        <v>2.9166672371640501</v>
      </c>
      <c r="BA9" s="14">
        <v>3.28521739967834</v>
      </c>
      <c r="BB9" s="14">
        <v>-1.4182549046341799</v>
      </c>
      <c r="BC9" s="14">
        <v>-1.4353665223204599</v>
      </c>
      <c r="BD9" s="14">
        <v>-1.45297687928167</v>
      </c>
      <c r="BE9" s="14">
        <v>-1.48021577406713</v>
      </c>
      <c r="BF9" s="14">
        <v>-1.4784415709996299</v>
      </c>
      <c r="BG9" s="14">
        <v>1.3928329641380801</v>
      </c>
      <c r="BH9" s="14">
        <v>1.86142427207227</v>
      </c>
      <c r="BI9" s="14">
        <v>2.3012323437425999</v>
      </c>
      <c r="BJ9" s="14">
        <v>2.7021328476931799</v>
      </c>
      <c r="BK9" s="14">
        <v>2.9830010589304101</v>
      </c>
    </row>
    <row r="10" spans="1:94" ht="16" customHeight="1">
      <c r="A10" s="189" t="s">
        <v>21</v>
      </c>
      <c r="B10" s="241">
        <v>-6.76</v>
      </c>
      <c r="C10" s="18">
        <f t="shared" si="0"/>
        <v>-9.4389155502636406</v>
      </c>
      <c r="D10" s="18">
        <f t="shared" si="4"/>
        <v>2.6789155502636408</v>
      </c>
      <c r="E10" s="60">
        <v>-13.845506692160599</v>
      </c>
      <c r="F10" s="18">
        <f t="shared" si="1"/>
        <v>-16.884367990757479</v>
      </c>
      <c r="G10" s="18">
        <f t="shared" si="5"/>
        <v>3.0388612985968795</v>
      </c>
      <c r="H10" s="18">
        <f t="shared" si="2"/>
        <v>7.0855066921605996</v>
      </c>
      <c r="I10" s="18">
        <f t="shared" si="3"/>
        <v>7.4454524404938383</v>
      </c>
      <c r="J10" s="18">
        <f t="shared" si="6"/>
        <v>-0.35994574833323867</v>
      </c>
      <c r="K10" s="243">
        <v>44.622370936902499</v>
      </c>
      <c r="L10" s="18">
        <v>59.930274603882502</v>
      </c>
      <c r="M10" s="18">
        <f t="shared" si="7"/>
        <v>-15.307903666980003</v>
      </c>
      <c r="N10" s="228" t="s">
        <v>827</v>
      </c>
      <c r="O10" s="250"/>
      <c r="P10" s="189" t="s">
        <v>218</v>
      </c>
      <c r="Q10" s="14">
        <v>-0.1</v>
      </c>
      <c r="R10" s="14">
        <v>0.71013524511829396</v>
      </c>
      <c r="S10" s="14">
        <f t="shared" si="8"/>
        <v>-0.81013524511829393</v>
      </c>
      <c r="T10" s="14" t="s">
        <v>182</v>
      </c>
      <c r="U10" s="14">
        <v>-9.1992351816443598</v>
      </c>
      <c r="V10" s="14">
        <v>-10.017218419216118</v>
      </c>
      <c r="W10" s="14">
        <f t="shared" si="9"/>
        <v>0.81798323757175773</v>
      </c>
      <c r="X10" s="14" t="s">
        <v>182</v>
      </c>
      <c r="Y10" s="14">
        <v>8.2992351816443595</v>
      </c>
      <c r="Z10" s="14">
        <v>9.3704709633268752</v>
      </c>
      <c r="AA10" s="14">
        <f t="shared" si="10"/>
        <v>-1.0712357816825158</v>
      </c>
      <c r="AB10" s="14" t="s">
        <v>19</v>
      </c>
      <c r="AC10" s="14">
        <v>62.762906309751436</v>
      </c>
      <c r="AD10" s="14">
        <v>79.025235612260801</v>
      </c>
      <c r="AE10" s="14">
        <f t="shared" si="11"/>
        <v>-16.262329302509364</v>
      </c>
      <c r="AF10" s="250"/>
      <c r="AG10" s="250"/>
      <c r="AH10" s="191" t="s">
        <v>218</v>
      </c>
      <c r="AI10" s="14">
        <v>0.71013524511829396</v>
      </c>
      <c r="AJ10" s="14">
        <v>-7.9668259477616674</v>
      </c>
      <c r="AK10" s="14">
        <v>8.6769611928799613</v>
      </c>
      <c r="AL10" s="14">
        <v>113.83323990173101</v>
      </c>
      <c r="AM10" s="14">
        <v>1.1127109712893</v>
      </c>
      <c r="AN10" s="14">
        <f t="shared" si="12"/>
        <v>-7.06003328124579</v>
      </c>
      <c r="AO10" s="14">
        <v>8.1727442525350895</v>
      </c>
      <c r="AP10" s="14">
        <v>68.090471786520197</v>
      </c>
      <c r="AQ10" s="250"/>
      <c r="AR10" s="14">
        <v>-1.31478709817204</v>
      </c>
      <c r="AS10" s="14">
        <v>-1.31864391338656</v>
      </c>
      <c r="AT10" s="14">
        <v>-1.3196711949217499</v>
      </c>
      <c r="AU10" s="14">
        <v>-1.31643983563111</v>
      </c>
      <c r="AV10" s="14">
        <v>-1.32115027417709</v>
      </c>
      <c r="AW10" s="14">
        <v>1.79745335191532</v>
      </c>
      <c r="AX10" s="14">
        <v>2.1347473569169</v>
      </c>
      <c r="AY10" s="14">
        <v>2.4323821662110401</v>
      </c>
      <c r="AZ10" s="14">
        <v>2.6215468555497599</v>
      </c>
      <c r="BA10" s="14">
        <v>2.9327558156357401</v>
      </c>
      <c r="BB10" s="14">
        <v>-1.3972323272427301</v>
      </c>
      <c r="BC10" s="14">
        <v>-1.41390388064573</v>
      </c>
      <c r="BD10" s="14">
        <v>-1.43117106515061</v>
      </c>
      <c r="BE10" s="14">
        <v>-1.45786487748983</v>
      </c>
      <c r="BF10" s="14">
        <v>-1.45605549982716</v>
      </c>
      <c r="BG10" s="14">
        <v>1.4483631663501999</v>
      </c>
      <c r="BH10" s="14">
        <v>1.8082895059114299</v>
      </c>
      <c r="BI10" s="14">
        <v>2.1413063102689001</v>
      </c>
      <c r="BJ10" s="14">
        <v>2.4434436794602101</v>
      </c>
      <c r="BK10" s="14">
        <v>2.6710923183394799</v>
      </c>
    </row>
    <row r="11" spans="1:94" ht="16" customHeight="1">
      <c r="A11" s="189" t="s">
        <v>8</v>
      </c>
      <c r="B11" s="241">
        <v>-4.43</v>
      </c>
      <c r="C11" s="18">
        <f t="shared" si="0"/>
        <v>-2.7335431168131001</v>
      </c>
      <c r="D11" s="18">
        <f t="shared" si="4"/>
        <v>-1.6964568831868996</v>
      </c>
      <c r="E11" s="15">
        <v>-15.771892925430199</v>
      </c>
      <c r="F11" s="18">
        <f t="shared" si="1"/>
        <v>-10.95028180915366</v>
      </c>
      <c r="G11" s="18">
        <f t="shared" si="5"/>
        <v>-4.8216111162765394</v>
      </c>
      <c r="H11" s="18">
        <f t="shared" si="2"/>
        <v>11.3418929254302</v>
      </c>
      <c r="I11" s="18">
        <f t="shared" si="3"/>
        <v>8.2167386923405594</v>
      </c>
      <c r="J11" s="18">
        <f t="shared" si="6"/>
        <v>3.1251542330896402</v>
      </c>
      <c r="K11" s="244">
        <v>96.797323135755207</v>
      </c>
      <c r="L11" s="18">
        <v>95.357154634660603</v>
      </c>
      <c r="M11" s="18">
        <f t="shared" si="7"/>
        <v>1.4401685010946039</v>
      </c>
      <c r="N11" s="215" t="s">
        <v>815</v>
      </c>
      <c r="O11" s="250"/>
      <c r="P11" s="189" t="s">
        <v>219</v>
      </c>
      <c r="Q11" s="14">
        <v>-0.56000000000000005</v>
      </c>
      <c r="R11" s="14">
        <v>0.57543303966222303</v>
      </c>
      <c r="S11" s="14">
        <f t="shared" si="8"/>
        <v>-1.1354330396622232</v>
      </c>
      <c r="T11" s="14" t="s">
        <v>15</v>
      </c>
      <c r="U11" s="14">
        <v>-10.8651051625239</v>
      </c>
      <c r="V11" s="14">
        <v>-9.8313478845820601</v>
      </c>
      <c r="W11" s="14">
        <f t="shared" si="9"/>
        <v>-1.0337572779418398</v>
      </c>
      <c r="X11" s="14" t="s">
        <v>15</v>
      </c>
      <c r="Y11" s="14">
        <v>5.8051051625239003</v>
      </c>
      <c r="Z11" s="14">
        <v>5.8358836804529606</v>
      </c>
      <c r="AA11" s="14">
        <f t="shared" si="10"/>
        <v>-3.0778517929060278E-2</v>
      </c>
      <c r="AB11" s="14" t="s">
        <v>21</v>
      </c>
      <c r="AC11" s="14">
        <v>44.622370936902485</v>
      </c>
      <c r="AD11" s="14">
        <v>59.930274603882502</v>
      </c>
      <c r="AE11" s="14">
        <f t="shared" si="11"/>
        <v>-15.307903666980017</v>
      </c>
      <c r="AF11" s="250"/>
      <c r="AG11" s="250"/>
      <c r="AH11" s="191" t="s">
        <v>219</v>
      </c>
      <c r="AI11" s="14">
        <v>0.57543303966222303</v>
      </c>
      <c r="AJ11" s="14">
        <v>-6.2209494652036819</v>
      </c>
      <c r="AK11" s="14">
        <v>6.796382504865905</v>
      </c>
      <c r="AL11" s="14">
        <v>79.9370679608828</v>
      </c>
      <c r="AM11" s="14">
        <v>0.93813794067504297</v>
      </c>
      <c r="AN11" s="14">
        <f t="shared" si="12"/>
        <v>-5.6912440926737036</v>
      </c>
      <c r="AO11" s="14">
        <v>6.6293820333487465</v>
      </c>
      <c r="AP11" s="14">
        <v>46.677121406837699</v>
      </c>
      <c r="AQ11" s="250"/>
      <c r="AR11" s="14">
        <v>-1.3414687249960799</v>
      </c>
      <c r="AS11" s="14">
        <v>-1.34536955616703</v>
      </c>
      <c r="AT11" s="14">
        <v>-1.3463978029802</v>
      </c>
      <c r="AU11" s="14">
        <v>-1.34308266727058</v>
      </c>
      <c r="AV11" s="14">
        <v>-1.3478704064254801</v>
      </c>
      <c r="AW11" s="14">
        <v>1.76643228953133</v>
      </c>
      <c r="AX11" s="14">
        <v>2.04162512729296</v>
      </c>
      <c r="AY11" s="14">
        <v>2.28453574365524</v>
      </c>
      <c r="AZ11" s="14">
        <v>2.4225130237673298</v>
      </c>
      <c r="BA11" s="14">
        <v>2.6950501741467399</v>
      </c>
      <c r="BB11" s="14">
        <v>-1.4242533463486899</v>
      </c>
      <c r="BC11" s="14">
        <v>-1.4408717651698899</v>
      </c>
      <c r="BD11" s="14">
        <v>-1.45801663573137</v>
      </c>
      <c r="BE11" s="14">
        <v>-1.4845001807954901</v>
      </c>
      <c r="BF11" s="14">
        <v>-1.4827378493855401</v>
      </c>
      <c r="BG11" s="14">
        <v>1.4858136089983101</v>
      </c>
      <c r="BH11" s="14">
        <v>1.7724545830504399</v>
      </c>
      <c r="BI11" s="14">
        <v>2.03344967539359</v>
      </c>
      <c r="BJ11" s="14">
        <v>2.2689796315608999</v>
      </c>
      <c r="BK11" s="14">
        <v>2.4607361529446399</v>
      </c>
    </row>
    <row r="12" spans="1:94" ht="16" customHeight="1">
      <c r="A12" s="189" t="s">
        <v>10</v>
      </c>
      <c r="B12" s="241">
        <v>-4.5</v>
      </c>
      <c r="C12" s="18">
        <f t="shared" si="0"/>
        <v>-4.16822708931244</v>
      </c>
      <c r="D12" s="18">
        <f t="shared" si="4"/>
        <v>-0.33177291068755999</v>
      </c>
      <c r="E12" s="15">
        <v>-13.788145315487601</v>
      </c>
      <c r="F12" s="18">
        <f t="shared" si="1"/>
        <v>-12.43517723484508</v>
      </c>
      <c r="G12" s="18">
        <f t="shared" si="5"/>
        <v>-1.3529680806425208</v>
      </c>
      <c r="H12" s="18">
        <f t="shared" si="2"/>
        <v>9.2881453154876006</v>
      </c>
      <c r="I12" s="18">
        <f t="shared" si="3"/>
        <v>8.2669501455326397</v>
      </c>
      <c r="J12" s="18">
        <f t="shared" si="6"/>
        <v>1.0211951699549608</v>
      </c>
      <c r="K12" s="244">
        <v>78.871892925430203</v>
      </c>
      <c r="L12" s="18">
        <v>85.534798224670993</v>
      </c>
      <c r="M12" s="18">
        <f t="shared" si="7"/>
        <v>-6.6629052992407907</v>
      </c>
      <c r="N12" s="18"/>
      <c r="O12" s="250"/>
      <c r="P12" s="189" t="s">
        <v>220</v>
      </c>
      <c r="Q12" s="14">
        <v>0.06</v>
      </c>
      <c r="R12" s="14">
        <v>-0.71949066439658504</v>
      </c>
      <c r="S12" s="14">
        <f t="shared" si="8"/>
        <v>0.7794906643965851</v>
      </c>
      <c r="T12" s="14" t="s">
        <v>17</v>
      </c>
      <c r="U12" s="14">
        <v>-17.000382409177799</v>
      </c>
      <c r="V12" s="14">
        <v>-14.486899684421116</v>
      </c>
      <c r="W12" s="14">
        <f t="shared" si="9"/>
        <v>-2.5134827247566829</v>
      </c>
      <c r="X12" s="14" t="s">
        <v>17</v>
      </c>
      <c r="Y12" s="14">
        <v>10.750382409177799</v>
      </c>
      <c r="Z12" s="14">
        <v>9.855753122962696</v>
      </c>
      <c r="AA12" s="14">
        <f t="shared" si="10"/>
        <v>0.89462928621510329</v>
      </c>
      <c r="AB12" s="14" t="s">
        <v>8</v>
      </c>
      <c r="AC12" s="14">
        <v>96.797323135755249</v>
      </c>
      <c r="AD12" s="14">
        <v>95.357154634660603</v>
      </c>
      <c r="AE12" s="14">
        <f t="shared" si="11"/>
        <v>1.4401685010946466</v>
      </c>
      <c r="AF12" s="250"/>
      <c r="AG12" s="250"/>
      <c r="AH12" s="191" t="s">
        <v>220</v>
      </c>
      <c r="AI12" s="14">
        <v>-0.71949066439658504</v>
      </c>
      <c r="AJ12" s="14">
        <v>-5.9928330523808935</v>
      </c>
      <c r="AK12" s="14">
        <v>5.2733423879843082</v>
      </c>
      <c r="AL12" s="14">
        <v>43.9351355936437</v>
      </c>
      <c r="AM12" s="14">
        <v>-0.675547124931272</v>
      </c>
      <c r="AN12" s="14">
        <f t="shared" si="12"/>
        <v>-6.8366564813763482</v>
      </c>
      <c r="AO12" s="14">
        <v>6.1611093564450758</v>
      </c>
      <c r="AP12" s="14">
        <v>37.783872641075</v>
      </c>
      <c r="AQ12" s="250"/>
      <c r="AR12" s="14">
        <v>-2.9103510734917499</v>
      </c>
      <c r="AS12" s="14">
        <v>-2.9195104823068099</v>
      </c>
      <c r="AT12" s="14">
        <v>-2.9240358093330601</v>
      </c>
      <c r="AU12" s="14">
        <v>-2.9230723355253998</v>
      </c>
      <c r="AV12" s="14">
        <v>-2.92937772048032</v>
      </c>
      <c r="AW12" s="14">
        <v>1.75886891360021</v>
      </c>
      <c r="AX12" s="14">
        <v>2.0189206041057299</v>
      </c>
      <c r="AY12" s="14">
        <v>2.2484886844017899</v>
      </c>
      <c r="AZ12" s="14">
        <v>2.3739857465855301</v>
      </c>
      <c r="BA12" s="14">
        <v>2.6370941600916802</v>
      </c>
      <c r="BB12" s="14">
        <v>-2.6246517082439702</v>
      </c>
      <c r="BC12" s="14">
        <v>-2.6614838007263701</v>
      </c>
      <c r="BD12" s="14">
        <v>-2.7266433591732699</v>
      </c>
      <c r="BE12" s="14">
        <v>-2.82952117488641</v>
      </c>
      <c r="BF12" s="14">
        <v>-2.8003068727112401</v>
      </c>
      <c r="BG12" s="14">
        <v>1.49494455922265</v>
      </c>
      <c r="BH12" s="14">
        <v>1.76371751951259</v>
      </c>
      <c r="BI12" s="14">
        <v>2.00715269477669</v>
      </c>
      <c r="BJ12" s="14">
        <v>2.2264428169156298</v>
      </c>
      <c r="BK12" s="14">
        <v>2.4094483298966698</v>
      </c>
    </row>
    <row r="13" spans="1:94" ht="16" customHeight="1">
      <c r="A13" s="189" t="s">
        <v>12</v>
      </c>
      <c r="B13" s="241">
        <v>-4.47</v>
      </c>
      <c r="C13" s="18">
        <f t="shared" si="0"/>
        <v>-3.4467309024613799</v>
      </c>
      <c r="D13" s="18">
        <f t="shared" si="4"/>
        <v>-1.0232690975386198</v>
      </c>
      <c r="E13" s="15">
        <v>-14.720267686424499</v>
      </c>
      <c r="F13" s="18">
        <f t="shared" si="1"/>
        <v>-10.964430865934776</v>
      </c>
      <c r="G13" s="18">
        <f t="shared" si="5"/>
        <v>-3.7558368204897228</v>
      </c>
      <c r="H13" s="18">
        <f t="shared" si="2"/>
        <v>10.2502676864245</v>
      </c>
      <c r="I13" s="18">
        <f t="shared" si="3"/>
        <v>7.5176999634733965</v>
      </c>
      <c r="J13" s="18">
        <f t="shared" si="6"/>
        <v>2.7325677229511038</v>
      </c>
      <c r="K13" s="244">
        <v>84.369024856596496</v>
      </c>
      <c r="L13" s="18">
        <v>80.820809486779396</v>
      </c>
      <c r="M13" s="18">
        <f t="shared" si="7"/>
        <v>3.5482153698171004</v>
      </c>
      <c r="N13" s="18"/>
      <c r="O13" s="250"/>
      <c r="P13" s="189" t="s">
        <v>221</v>
      </c>
      <c r="Q13" s="14">
        <v>-0.16</v>
      </c>
      <c r="R13" s="14">
        <v>0.46437442528471601</v>
      </c>
      <c r="S13" s="14">
        <f t="shared" si="8"/>
        <v>-0.62437442528471598</v>
      </c>
      <c r="T13" s="14" t="s">
        <v>207</v>
      </c>
      <c r="U13" s="14">
        <v>-11.2188336520076</v>
      </c>
      <c r="V13" s="14">
        <v>-9.6466262024353355</v>
      </c>
      <c r="W13" s="14">
        <f t="shared" si="9"/>
        <v>-1.5722074495722644</v>
      </c>
      <c r="X13" s="14" t="s">
        <v>207</v>
      </c>
      <c r="Y13" s="14">
        <v>6.8288336520076003</v>
      </c>
      <c r="Z13" s="14">
        <v>6.0430101664350957</v>
      </c>
      <c r="AA13" s="14">
        <f t="shared" si="10"/>
        <v>0.78582348557250459</v>
      </c>
      <c r="AB13" s="14" t="s">
        <v>10</v>
      </c>
      <c r="AC13" s="14">
        <v>78.871892925430203</v>
      </c>
      <c r="AD13" s="14">
        <v>85.534798224670993</v>
      </c>
      <c r="AE13" s="14">
        <f t="shared" si="11"/>
        <v>-6.6629052992407907</v>
      </c>
      <c r="AF13" s="250"/>
      <c r="AG13" s="250"/>
      <c r="AH13" s="191" t="s">
        <v>221</v>
      </c>
      <c r="AI13" s="14">
        <v>0.46437442528471601</v>
      </c>
      <c r="AJ13" s="14">
        <v>-7.0878798524201665</v>
      </c>
      <c r="AK13" s="14">
        <v>7.5522542777048827</v>
      </c>
      <c r="AL13" s="14">
        <v>93.488951312207703</v>
      </c>
      <c r="AM13" s="14">
        <v>0.85928717804272303</v>
      </c>
      <c r="AN13" s="14">
        <f t="shared" si="12"/>
        <v>-6.4031834748969478</v>
      </c>
      <c r="AO13" s="14">
        <v>7.2624706529396708</v>
      </c>
      <c r="AP13" s="14">
        <v>55.506988002230997</v>
      </c>
      <c r="AQ13" s="250"/>
      <c r="AR13" s="14">
        <v>-1.4805371005802499</v>
      </c>
      <c r="AS13" s="14">
        <v>-1.4848904095343101</v>
      </c>
      <c r="AT13" s="14">
        <v>-1.4858760251386001</v>
      </c>
      <c r="AU13" s="14">
        <v>-1.48162927287414</v>
      </c>
      <c r="AV13" s="14">
        <v>-1.4873917633267899</v>
      </c>
      <c r="AW13" s="14">
        <v>1.77915311274524</v>
      </c>
      <c r="AX13" s="14">
        <v>2.0798118085119301</v>
      </c>
      <c r="AY13" s="14">
        <v>2.3451632031813201</v>
      </c>
      <c r="AZ13" s="14">
        <v>2.50413093086383</v>
      </c>
      <c r="BA13" s="14">
        <v>2.7925262503977999</v>
      </c>
      <c r="BB13" s="14">
        <v>-1.5781282045540299</v>
      </c>
      <c r="BC13" s="14">
        <v>-1.5957871744285299</v>
      </c>
      <c r="BD13" s="14">
        <v>-1.6133040765659701</v>
      </c>
      <c r="BE13" s="14">
        <v>-1.6401726261152401</v>
      </c>
      <c r="BF13" s="14">
        <v>-1.6390191712217099</v>
      </c>
      <c r="BG13" s="14">
        <v>1.4704562864697599</v>
      </c>
      <c r="BH13" s="14">
        <v>1.7871494285381999</v>
      </c>
      <c r="BI13" s="14">
        <v>2.0776785018506798</v>
      </c>
      <c r="BJ13" s="14">
        <v>2.3405221945795001</v>
      </c>
      <c r="BK13" s="14">
        <v>2.5469970152845698</v>
      </c>
    </row>
    <row r="14" spans="1:94" ht="16" customHeight="1">
      <c r="A14" s="189" t="s">
        <v>14</v>
      </c>
      <c r="B14" s="241">
        <v>2.3199999999999998</v>
      </c>
      <c r="C14" s="18">
        <f t="shared" si="0"/>
        <v>1.99776970058876</v>
      </c>
      <c r="D14" s="18">
        <f t="shared" si="4"/>
        <v>0.32223029941123982</v>
      </c>
      <c r="E14" s="15">
        <v>-5.1839388145315501</v>
      </c>
      <c r="F14" s="18">
        <f t="shared" si="1"/>
        <v>-5.2853327566875494</v>
      </c>
      <c r="G14" s="18">
        <f t="shared" si="5"/>
        <v>0.10139394215599928</v>
      </c>
      <c r="H14" s="18">
        <f t="shared" si="2"/>
        <v>7.5039388145315495</v>
      </c>
      <c r="I14" s="18">
        <f t="shared" si="3"/>
        <v>7.2831024572763097</v>
      </c>
      <c r="J14" s="18">
        <f t="shared" si="6"/>
        <v>0.22083635725523987</v>
      </c>
      <c r="K14" s="244">
        <v>88.432122370936895</v>
      </c>
      <c r="L14" s="18">
        <v>91.523104365461606</v>
      </c>
      <c r="M14" s="18">
        <f t="shared" si="7"/>
        <v>-3.0909819945247108</v>
      </c>
      <c r="N14" s="18"/>
      <c r="O14" s="250"/>
      <c r="P14" s="189" t="s">
        <v>222</v>
      </c>
      <c r="Q14" s="14">
        <v>0.28999999999999998</v>
      </c>
      <c r="R14" s="14">
        <v>0.62040941871196498</v>
      </c>
      <c r="S14" s="14">
        <f t="shared" si="8"/>
        <v>-0.330409418711965</v>
      </c>
      <c r="T14" s="14" t="s">
        <v>19</v>
      </c>
      <c r="U14" s="14">
        <v>-15.2604206500956</v>
      </c>
      <c r="V14" s="14">
        <v>-17.998351062244673</v>
      </c>
      <c r="W14" s="14">
        <f t="shared" si="9"/>
        <v>2.7379304121490726</v>
      </c>
      <c r="X14" s="14" t="s">
        <v>19</v>
      </c>
      <c r="Y14" s="14">
        <v>8.5704206500955991</v>
      </c>
      <c r="Z14" s="14">
        <v>8.3296309144664527</v>
      </c>
      <c r="AA14" s="14">
        <f t="shared" si="10"/>
        <v>0.24078973562914641</v>
      </c>
      <c r="AB14" s="14" t="s">
        <v>12</v>
      </c>
      <c r="AC14" s="14">
        <v>84.369024856596553</v>
      </c>
      <c r="AD14" s="14">
        <v>80.820809486779396</v>
      </c>
      <c r="AE14" s="14">
        <f t="shared" si="11"/>
        <v>3.5482153698171572</v>
      </c>
      <c r="AF14" s="250"/>
      <c r="AG14" s="250"/>
      <c r="AH14" s="191" t="s">
        <v>222</v>
      </c>
      <c r="AI14" s="14">
        <v>0.62040941871196498</v>
      </c>
      <c r="AJ14" s="14">
        <v>-9.7293699591916933</v>
      </c>
      <c r="AK14" s="14">
        <v>10.349779377903658</v>
      </c>
      <c r="AL14" s="14">
        <v>143.81134435361301</v>
      </c>
      <c r="AM14" s="14">
        <v>1.07794110066876</v>
      </c>
      <c r="AN14" s="14">
        <f t="shared" si="12"/>
        <v>-8.4910921868930771</v>
      </c>
      <c r="AO14" s="14">
        <v>9.5690332875618367</v>
      </c>
      <c r="AP14" s="14">
        <v>87.461556775910694</v>
      </c>
      <c r="AQ14" s="250"/>
      <c r="AR14" s="14">
        <v>-1.4827792277512</v>
      </c>
      <c r="AS14" s="14">
        <v>-1.48713232633926</v>
      </c>
      <c r="AT14" s="14">
        <v>-1.48807943700348</v>
      </c>
      <c r="AU14" s="14">
        <v>-1.4837634540634901</v>
      </c>
      <c r="AV14" s="14">
        <v>-1.48951819581509</v>
      </c>
      <c r="AW14" s="14">
        <v>1.8254932881297301</v>
      </c>
      <c r="AX14" s="14">
        <v>2.2189205340465898</v>
      </c>
      <c r="AY14" s="14">
        <v>2.5660205376722498</v>
      </c>
      <c r="AZ14" s="14">
        <v>2.8014535227878299</v>
      </c>
      <c r="BA14" s="14">
        <v>3.1476179290814699</v>
      </c>
      <c r="BB14" s="14">
        <v>-1.58210705797592</v>
      </c>
      <c r="BC14" s="14">
        <v>-1.6002544646322401</v>
      </c>
      <c r="BD14" s="14">
        <v>-1.618388496608</v>
      </c>
      <c r="BE14" s="14">
        <v>-1.64623651802112</v>
      </c>
      <c r="BF14" s="14">
        <v>-1.6449336111773201</v>
      </c>
      <c r="BG14" s="14">
        <v>1.41451171374502</v>
      </c>
      <c r="BH14" s="14">
        <v>1.84068069028908</v>
      </c>
      <c r="BI14" s="14">
        <v>2.2387979153199602</v>
      </c>
      <c r="BJ14" s="14">
        <v>2.6011417206893999</v>
      </c>
      <c r="BK14" s="14">
        <v>2.8612332421726601</v>
      </c>
    </row>
    <row r="15" spans="1:94" ht="16" customHeight="1">
      <c r="A15" s="189" t="s">
        <v>29</v>
      </c>
      <c r="B15" s="241">
        <v>-4.63</v>
      </c>
      <c r="C15" s="18">
        <f t="shared" si="0"/>
        <v>-3.35162784700475</v>
      </c>
      <c r="D15" s="18">
        <f t="shared" si="4"/>
        <v>-1.2783721529952499</v>
      </c>
      <c r="E15" s="57">
        <v>-12.449713193116599</v>
      </c>
      <c r="F15" s="18">
        <f t="shared" si="1"/>
        <v>-10.286068825246625</v>
      </c>
      <c r="G15" s="18">
        <f t="shared" si="5"/>
        <v>-2.1636443678699742</v>
      </c>
      <c r="H15" s="18">
        <f t="shared" si="2"/>
        <v>7.8197131931165993</v>
      </c>
      <c r="I15" s="18">
        <f t="shared" si="3"/>
        <v>6.9344409782418754</v>
      </c>
      <c r="J15" s="18">
        <f t="shared" si="6"/>
        <v>0.88527221487472385</v>
      </c>
      <c r="K15" s="243">
        <v>64.531548757170199</v>
      </c>
      <c r="L15" s="18">
        <v>77.770784203484794</v>
      </c>
      <c r="M15" s="18">
        <f t="shared" si="7"/>
        <v>-13.239235446314595</v>
      </c>
      <c r="N15" s="18"/>
      <c r="O15" s="250"/>
      <c r="P15" s="189" t="s">
        <v>223</v>
      </c>
      <c r="Q15" s="14">
        <v>0</v>
      </c>
      <c r="R15" s="14">
        <v>0.51704284926656596</v>
      </c>
      <c r="S15" s="14">
        <f t="shared" si="8"/>
        <v>-0.51704284926656596</v>
      </c>
      <c r="T15" s="14" t="s">
        <v>199</v>
      </c>
      <c r="U15" s="14">
        <v>-12.1796367112811</v>
      </c>
      <c r="V15" s="14">
        <v>-10.971124031191327</v>
      </c>
      <c r="W15" s="14">
        <f t="shared" si="9"/>
        <v>-1.2085126800897736</v>
      </c>
      <c r="X15" s="14" t="s">
        <v>199</v>
      </c>
      <c r="Y15" s="14">
        <v>7.8496367112811001</v>
      </c>
      <c r="Z15" s="14">
        <v>7.8770207329673472</v>
      </c>
      <c r="AA15" s="14">
        <f t="shared" si="10"/>
        <v>-2.7384021686247095E-2</v>
      </c>
      <c r="AB15" s="14" t="s">
        <v>14</v>
      </c>
      <c r="AC15" s="14">
        <v>88.432122370936895</v>
      </c>
      <c r="AD15" s="14">
        <v>91.523104365461606</v>
      </c>
      <c r="AE15" s="14">
        <f t="shared" si="11"/>
        <v>-3.0909819945247108</v>
      </c>
      <c r="AF15" s="250"/>
      <c r="AG15" s="250"/>
      <c r="AH15" s="191" t="s">
        <v>223</v>
      </c>
      <c r="AI15" s="14">
        <v>0.51704284926656596</v>
      </c>
      <c r="AJ15" s="14">
        <v>-8.7356151330656129</v>
      </c>
      <c r="AK15" s="14">
        <v>9.2526579823321793</v>
      </c>
      <c r="AL15" s="14">
        <v>123.735034218775</v>
      </c>
      <c r="AM15" s="14">
        <v>0.95515433345313905</v>
      </c>
      <c r="AN15" s="14">
        <f t="shared" si="12"/>
        <v>-7.75266302956239</v>
      </c>
      <c r="AO15" s="14">
        <v>8.7078173630155291</v>
      </c>
      <c r="AP15" s="14">
        <v>75.450025707391106</v>
      </c>
      <c r="AQ15" s="250"/>
      <c r="AR15" s="14">
        <v>-1.5229931642032799</v>
      </c>
      <c r="AS15" s="14">
        <v>-1.52758359374331</v>
      </c>
      <c r="AT15" s="14">
        <v>-1.5286289348912301</v>
      </c>
      <c r="AU15" s="14">
        <v>-1.52422523128612</v>
      </c>
      <c r="AV15" s="14">
        <v>-1.5301890065953601</v>
      </c>
      <c r="AW15" s="14">
        <v>1.80823830543884</v>
      </c>
      <c r="AX15" s="14">
        <v>2.1671227445187</v>
      </c>
      <c r="AY15" s="14">
        <v>2.4837832683443701</v>
      </c>
      <c r="AZ15" s="14">
        <v>2.6907440544983698</v>
      </c>
      <c r="BA15" s="14">
        <v>3.0153978690897598</v>
      </c>
      <c r="BB15" s="14">
        <v>-1.6220878331628901</v>
      </c>
      <c r="BC15" s="14">
        <v>-1.6416772985988399</v>
      </c>
      <c r="BD15" s="14">
        <v>-1.6617614931436999</v>
      </c>
      <c r="BE15" s="14">
        <v>-1.6925868212348301</v>
      </c>
      <c r="BF15" s="14">
        <v>-1.6907790853712801</v>
      </c>
      <c r="BG15" s="14">
        <v>1.4353429390479999</v>
      </c>
      <c r="BH15" s="14">
        <v>1.82074807270038</v>
      </c>
      <c r="BI15" s="14">
        <v>2.1788043424102601</v>
      </c>
      <c r="BJ15" s="14">
        <v>2.50409881192566</v>
      </c>
      <c r="BK15" s="14">
        <v>2.7442259021957498</v>
      </c>
    </row>
    <row r="16" spans="1:94" ht="16" customHeight="1">
      <c r="A16" s="189" t="s">
        <v>31</v>
      </c>
      <c r="B16" s="241">
        <v>-6.4</v>
      </c>
      <c r="C16" s="18">
        <f t="shared" si="0"/>
        <v>-9.6729867291215896</v>
      </c>
      <c r="D16" s="18">
        <f t="shared" si="4"/>
        <v>3.2729867291215893</v>
      </c>
      <c r="E16" s="60">
        <v>-16.118451242829799</v>
      </c>
      <c r="F16" s="18">
        <f t="shared" si="1"/>
        <v>-19.081382766231464</v>
      </c>
      <c r="G16" s="18">
        <f t="shared" si="5"/>
        <v>2.9629315234016644</v>
      </c>
      <c r="H16" s="18">
        <f t="shared" si="2"/>
        <v>9.7184512428297989</v>
      </c>
      <c r="I16" s="18">
        <f t="shared" si="3"/>
        <v>9.408396037109874</v>
      </c>
      <c r="J16" s="18">
        <f t="shared" si="6"/>
        <v>0.31005520571992484</v>
      </c>
      <c r="K16" s="243">
        <v>78.154875717017205</v>
      </c>
      <c r="L16" s="18">
        <v>98.657013310507494</v>
      </c>
      <c r="M16" s="18">
        <f t="shared" si="7"/>
        <v>-20.502137593490289</v>
      </c>
      <c r="N16" s="18"/>
      <c r="O16" s="250"/>
      <c r="P16" s="189" t="s">
        <v>224</v>
      </c>
      <c r="Q16" s="14">
        <v>-7.0000000000000007E-2</v>
      </c>
      <c r="R16" s="14">
        <v>0.454598507700682</v>
      </c>
      <c r="S16" s="14">
        <f t="shared" si="8"/>
        <v>-0.52459850770068206</v>
      </c>
      <c r="T16" s="14" t="s">
        <v>21</v>
      </c>
      <c r="U16" s="14">
        <v>-13.845506692160599</v>
      </c>
      <c r="V16" s="14">
        <v>-16.884367990757479</v>
      </c>
      <c r="W16" s="14">
        <f t="shared" si="9"/>
        <v>3.0388612985968795</v>
      </c>
      <c r="X16" s="14" t="s">
        <v>21</v>
      </c>
      <c r="Y16" s="14">
        <v>7.0855066921605996</v>
      </c>
      <c r="Z16" s="14">
        <v>7.4454524404938383</v>
      </c>
      <c r="AA16" s="14">
        <f t="shared" si="10"/>
        <v>-0.35994574833323867</v>
      </c>
      <c r="AB16" s="14" t="s">
        <v>27</v>
      </c>
      <c r="AC16" s="14">
        <v>65.368068833652003</v>
      </c>
      <c r="AD16" s="14">
        <v>82.053763110897194</v>
      </c>
      <c r="AE16" s="14">
        <f t="shared" si="11"/>
        <v>-16.68569427724519</v>
      </c>
      <c r="AF16" s="250"/>
      <c r="AG16" s="250"/>
      <c r="AH16" s="191" t="s">
        <v>224</v>
      </c>
      <c r="AI16" s="14">
        <v>0.454598507700682</v>
      </c>
      <c r="AJ16" s="14">
        <v>-7.8956244904575676</v>
      </c>
      <c r="AK16" s="14">
        <v>8.3502229981582499</v>
      </c>
      <c r="AL16" s="14">
        <v>107.500130822955</v>
      </c>
      <c r="AM16" s="14">
        <v>0.87388377366309899</v>
      </c>
      <c r="AN16" s="14">
        <f t="shared" si="12"/>
        <v>-7.0898666714513645</v>
      </c>
      <c r="AO16" s="14">
        <v>7.9637504451144636</v>
      </c>
      <c r="AP16" s="14">
        <v>65.159130721581207</v>
      </c>
      <c r="AQ16" s="250"/>
      <c r="AR16" s="14">
        <v>-1.5329760159418699</v>
      </c>
      <c r="AS16" s="14">
        <v>-1.5376331961193199</v>
      </c>
      <c r="AT16" s="14">
        <v>-1.53871093438899</v>
      </c>
      <c r="AU16" s="14">
        <v>-1.53424371825051</v>
      </c>
      <c r="AV16" s="14">
        <v>-1.54034188469432</v>
      </c>
      <c r="AW16" s="14">
        <v>1.79330155734797</v>
      </c>
      <c r="AX16" s="14">
        <v>2.12228407109302</v>
      </c>
      <c r="AY16" s="14">
        <v>2.4125947080520902</v>
      </c>
      <c r="AZ16" s="14">
        <v>2.5949085808419299</v>
      </c>
      <c r="BA16" s="14">
        <v>2.9009417862273801</v>
      </c>
      <c r="BB16" s="14">
        <v>-1.6328685741017299</v>
      </c>
      <c r="BC16" s="14">
        <v>-1.65239447391174</v>
      </c>
      <c r="BD16" s="14">
        <v>-1.67227249454475</v>
      </c>
      <c r="BE16" s="14">
        <v>-1.7027446526989001</v>
      </c>
      <c r="BF16" s="14">
        <v>-1.70107848400276</v>
      </c>
      <c r="BG16" s="14">
        <v>1.45337545582007</v>
      </c>
      <c r="BH16" s="14">
        <v>1.8034934342548901</v>
      </c>
      <c r="BI16" s="14">
        <v>2.1268710022454398</v>
      </c>
      <c r="BJ16" s="14">
        <v>2.42009377360269</v>
      </c>
      <c r="BK16" s="14">
        <v>2.6429386860143098</v>
      </c>
    </row>
    <row r="17" spans="1:63" ht="16" customHeight="1">
      <c r="A17" s="189" t="s">
        <v>16</v>
      </c>
      <c r="B17" s="241">
        <v>2.5099999999999998</v>
      </c>
      <c r="C17" s="18">
        <f t="shared" si="0"/>
        <v>2.0330922179199602</v>
      </c>
      <c r="D17" s="18">
        <f t="shared" si="4"/>
        <v>0.47690778208003959</v>
      </c>
      <c r="E17" s="15">
        <v>-5.3990439770554497</v>
      </c>
      <c r="F17" s="18">
        <f t="shared" si="1"/>
        <v>-5.8769065545163537</v>
      </c>
      <c r="G17" s="18">
        <f t="shared" si="5"/>
        <v>0.47786257746090399</v>
      </c>
      <c r="H17" s="18">
        <f t="shared" si="2"/>
        <v>7.9090439770554495</v>
      </c>
      <c r="I17" s="18">
        <f t="shared" si="3"/>
        <v>7.9099987724363139</v>
      </c>
      <c r="J17" s="18">
        <f t="shared" si="6"/>
        <v>-9.5479538086440385E-4</v>
      </c>
      <c r="K17" s="244">
        <v>117.112810707457</v>
      </c>
      <c r="L17" s="18">
        <v>102.817394224382</v>
      </c>
      <c r="M17" s="18">
        <f t="shared" si="7"/>
        <v>14.295416483075002</v>
      </c>
      <c r="N17" s="18"/>
      <c r="O17" s="250"/>
      <c r="P17" s="189" t="s">
        <v>225</v>
      </c>
      <c r="Q17" s="14">
        <v>-0.33</v>
      </c>
      <c r="R17" s="14">
        <v>0.46818957881895201</v>
      </c>
      <c r="S17" s="14">
        <f t="shared" si="8"/>
        <v>-0.79818957881895203</v>
      </c>
      <c r="T17" s="14" t="s">
        <v>160</v>
      </c>
      <c r="U17" s="14">
        <v>-6.4745697896749501</v>
      </c>
      <c r="V17" s="14">
        <v>-6.502310050318135</v>
      </c>
      <c r="W17" s="14">
        <f t="shared" si="9"/>
        <v>2.7740260643184911E-2</v>
      </c>
      <c r="X17" s="14" t="s">
        <v>160</v>
      </c>
      <c r="Y17" s="14">
        <v>7.7845697896749506</v>
      </c>
      <c r="Z17" s="14">
        <v>7.7530611883124552</v>
      </c>
      <c r="AA17" s="14">
        <f t="shared" si="10"/>
        <v>3.1508601362495448E-2</v>
      </c>
      <c r="AB17" s="14" t="s">
        <v>29</v>
      </c>
      <c r="AC17" s="14">
        <v>64.531548757170171</v>
      </c>
      <c r="AD17" s="14">
        <v>77.770784203484794</v>
      </c>
      <c r="AE17" s="14">
        <f t="shared" si="11"/>
        <v>-13.239235446314623</v>
      </c>
      <c r="AF17" s="250"/>
      <c r="AG17" s="250"/>
      <c r="AH17" s="191" t="s">
        <v>225</v>
      </c>
      <c r="AI17" s="14">
        <v>0.46818957881895201</v>
      </c>
      <c r="AJ17" s="14">
        <v>-5.976430061832696</v>
      </c>
      <c r="AK17" s="14">
        <v>6.4446196406516476</v>
      </c>
      <c r="AL17" s="14">
        <v>72.988346965018295</v>
      </c>
      <c r="AM17" s="14">
        <v>0.82076995721747303</v>
      </c>
      <c r="AN17" s="14">
        <f t="shared" si="12"/>
        <v>-5.5997034884458561</v>
      </c>
      <c r="AO17" s="14">
        <v>6.4204734456633288</v>
      </c>
      <c r="AP17" s="14">
        <v>43.689565152563198</v>
      </c>
      <c r="AQ17" s="250"/>
      <c r="AR17" s="14">
        <v>-1.43857529720158</v>
      </c>
      <c r="AS17" s="14">
        <v>-1.44292059591725</v>
      </c>
      <c r="AT17" s="14">
        <v>-1.4440457395602999</v>
      </c>
      <c r="AU17" s="14">
        <v>-1.44031078739708</v>
      </c>
      <c r="AV17" s="14">
        <v>-1.4456543126841599</v>
      </c>
      <c r="AW17" s="14">
        <v>1.76229463916532</v>
      </c>
      <c r="AX17" s="14">
        <v>2.0292043009938001</v>
      </c>
      <c r="AY17" s="14">
        <v>2.2648156967777799</v>
      </c>
      <c r="AZ17" s="14">
        <v>2.3959654994843498</v>
      </c>
      <c r="BA17" s="14">
        <v>2.6633445277593002</v>
      </c>
      <c r="BB17" s="14">
        <v>-1.51034417958541</v>
      </c>
      <c r="BC17" s="14">
        <v>-1.5295379633538599</v>
      </c>
      <c r="BD17" s="14">
        <v>-1.55087396629824</v>
      </c>
      <c r="BE17" s="14">
        <v>-1.58367796737758</v>
      </c>
      <c r="BF17" s="14">
        <v>-1.58051724648795</v>
      </c>
      <c r="BG17" s="14">
        <v>1.4908088227602301</v>
      </c>
      <c r="BH17" s="14">
        <v>1.7676748504978801</v>
      </c>
      <c r="BI17" s="14">
        <v>2.0190635451171901</v>
      </c>
      <c r="BJ17" s="14">
        <v>2.2457092734180999</v>
      </c>
      <c r="BK17" s="14">
        <v>2.4326784335163301</v>
      </c>
    </row>
    <row r="18" spans="1:63" ht="16" customHeight="1">
      <c r="A18" s="189" t="s">
        <v>34</v>
      </c>
      <c r="B18" s="241">
        <v>-2.74</v>
      </c>
      <c r="C18" s="18">
        <f t="shared" si="0"/>
        <v>-3.13251522540354</v>
      </c>
      <c r="D18" s="18">
        <f t="shared" si="4"/>
        <v>0.39251522540353978</v>
      </c>
      <c r="E18" s="60">
        <v>-12.067304015296401</v>
      </c>
      <c r="F18" s="18">
        <f t="shared" si="1"/>
        <v>-12.438755126436217</v>
      </c>
      <c r="G18" s="18">
        <f t="shared" si="5"/>
        <v>0.37145111113981599</v>
      </c>
      <c r="H18" s="18">
        <f t="shared" si="2"/>
        <v>9.3273040152964004</v>
      </c>
      <c r="I18" s="18">
        <f t="shared" si="3"/>
        <v>9.3062399010326757</v>
      </c>
      <c r="J18" s="18">
        <f t="shared" si="6"/>
        <v>2.1064114263724676E-2</v>
      </c>
      <c r="K18" s="243">
        <v>58.102294455066897</v>
      </c>
      <c r="L18" s="18">
        <v>124.312679620499</v>
      </c>
      <c r="M18" s="18">
        <f t="shared" si="7"/>
        <v>-66.210385165432101</v>
      </c>
      <c r="N18" s="18"/>
      <c r="O18" s="250"/>
      <c r="P18" s="189" t="s">
        <v>226</v>
      </c>
      <c r="Q18" s="14">
        <v>-2.4</v>
      </c>
      <c r="R18" s="14">
        <v>-2.7304908413764601</v>
      </c>
      <c r="S18" s="14">
        <f t="shared" si="8"/>
        <v>0.33049084137646023</v>
      </c>
      <c r="T18" s="14" t="s">
        <v>168</v>
      </c>
      <c r="U18" s="14">
        <v>-4.8254302103250497</v>
      </c>
      <c r="V18" s="14">
        <v>-6.5305688672175952</v>
      </c>
      <c r="W18" s="14">
        <f t="shared" si="9"/>
        <v>1.7051386568925455</v>
      </c>
      <c r="X18" s="14" t="s">
        <v>168</v>
      </c>
      <c r="Y18" s="14">
        <v>5.5054302103250494</v>
      </c>
      <c r="Z18" s="14">
        <v>6.9844600512618014</v>
      </c>
      <c r="AA18" s="14">
        <f t="shared" si="10"/>
        <v>-1.4790298409367519</v>
      </c>
      <c r="AB18" s="14" t="s">
        <v>31</v>
      </c>
      <c r="AC18" s="14">
        <v>78.154875717017205</v>
      </c>
      <c r="AD18" s="14">
        <v>98.657013310507494</v>
      </c>
      <c r="AE18" s="14">
        <f t="shared" si="11"/>
        <v>-20.502137593490289</v>
      </c>
      <c r="AF18" s="250"/>
      <c r="AG18" s="250"/>
      <c r="AH18" s="191" t="s">
        <v>226</v>
      </c>
      <c r="AI18" s="14">
        <v>-2.7304908413764601</v>
      </c>
      <c r="AJ18" s="14">
        <v>-11.937742410774502</v>
      </c>
      <c r="AK18" s="14">
        <v>9.2072515693980428</v>
      </c>
      <c r="AL18" s="14">
        <v>116.874893122335</v>
      </c>
      <c r="AM18" s="14">
        <v>-1.9234994747563401</v>
      </c>
      <c r="AN18" s="14">
        <f t="shared" si="12"/>
        <v>-11.398722539129624</v>
      </c>
      <c r="AO18" s="14">
        <v>9.4752230643732833</v>
      </c>
      <c r="AP18" s="14">
        <v>85.443592329248204</v>
      </c>
      <c r="AQ18" s="250"/>
      <c r="AR18" s="14">
        <v>-4.4657901378785096</v>
      </c>
      <c r="AS18" s="14">
        <v>-4.4827757595183702</v>
      </c>
      <c r="AT18" s="14">
        <v>-4.4846484238198396</v>
      </c>
      <c r="AU18" s="14">
        <v>-4.4616642755763003</v>
      </c>
      <c r="AV18" s="14">
        <v>-4.4886496130190299</v>
      </c>
      <c r="AW18" s="14">
        <v>1.82447113384605</v>
      </c>
      <c r="AX18" s="14">
        <v>2.2158521257265602</v>
      </c>
      <c r="AY18" s="14">
        <v>2.5611489490635</v>
      </c>
      <c r="AZ18" s="14">
        <v>2.7948952920852901</v>
      </c>
      <c r="BA18" s="14">
        <v>3.1397854494360802</v>
      </c>
      <c r="BB18" s="14">
        <v>-4.8501675508126398</v>
      </c>
      <c r="BC18" s="14">
        <v>-4.9106713220719902</v>
      </c>
      <c r="BD18" s="14">
        <v>-4.9657348448414602</v>
      </c>
      <c r="BE18" s="14">
        <v>-5.04777812786533</v>
      </c>
      <c r="BF18" s="14">
        <v>-5.0495423097357</v>
      </c>
      <c r="BG18" s="14">
        <v>1.4157457182386199</v>
      </c>
      <c r="BH18" s="14">
        <v>1.83949991770773</v>
      </c>
      <c r="BI18" s="14">
        <v>2.2352440034649899</v>
      </c>
      <c r="BJ18" s="14">
        <v>2.59539307250644</v>
      </c>
      <c r="BK18" s="14">
        <v>2.8543019368261899</v>
      </c>
    </row>
    <row r="19" spans="1:63" ht="16" customHeight="1">
      <c r="A19" s="189" t="s">
        <v>36</v>
      </c>
      <c r="B19" s="241">
        <v>-4.59</v>
      </c>
      <c r="C19" s="18">
        <f t="shared" si="0"/>
        <v>-2.92169833674867</v>
      </c>
      <c r="D19" s="18">
        <f t="shared" si="4"/>
        <v>-1.6683016632513299</v>
      </c>
      <c r="E19" s="57">
        <v>-14.2111854684512</v>
      </c>
      <c r="F19" s="18">
        <f t="shared" si="1"/>
        <v>-11.034983937165975</v>
      </c>
      <c r="G19" s="18">
        <f t="shared" si="5"/>
        <v>-3.1762015312852245</v>
      </c>
      <c r="H19" s="18">
        <f t="shared" si="2"/>
        <v>9.6211854684512002</v>
      </c>
      <c r="I19" s="18">
        <f t="shared" si="3"/>
        <v>8.1132856004173064</v>
      </c>
      <c r="J19" s="18">
        <f t="shared" si="6"/>
        <v>1.5078998680338938</v>
      </c>
      <c r="K19" s="243">
        <v>75.549713193116602</v>
      </c>
      <c r="L19" s="18">
        <v>100.10263138795401</v>
      </c>
      <c r="M19" s="18">
        <f t="shared" si="7"/>
        <v>-24.552918194837403</v>
      </c>
      <c r="N19" s="18"/>
      <c r="O19" s="250"/>
      <c r="P19" s="189" t="s">
        <v>227</v>
      </c>
      <c r="Q19" s="14">
        <v>-0.25</v>
      </c>
      <c r="R19" s="14">
        <v>-0.51904981141210405</v>
      </c>
      <c r="S19" s="14">
        <f t="shared" si="8"/>
        <v>0.26904981141210405</v>
      </c>
      <c r="T19" s="14" t="s">
        <v>8</v>
      </c>
      <c r="U19" s="14">
        <v>-15.771892925430199</v>
      </c>
      <c r="V19" s="14">
        <v>-10.95028180915366</v>
      </c>
      <c r="W19" s="14">
        <f t="shared" si="9"/>
        <v>-4.8216111162765394</v>
      </c>
      <c r="X19" s="14" t="s">
        <v>8</v>
      </c>
      <c r="Y19" s="14">
        <v>11.3418929254302</v>
      </c>
      <c r="Z19" s="14">
        <v>8.2167386923405594</v>
      </c>
      <c r="AA19" s="14">
        <f t="shared" si="10"/>
        <v>3.1251542330896402</v>
      </c>
      <c r="AB19" s="14" t="s">
        <v>16</v>
      </c>
      <c r="AC19" s="14">
        <v>117.11281070745697</v>
      </c>
      <c r="AD19" s="14">
        <v>102.817394224382</v>
      </c>
      <c r="AE19" s="14">
        <f t="shared" si="11"/>
        <v>14.295416483074973</v>
      </c>
      <c r="AF19" s="250"/>
      <c r="AG19" s="250"/>
      <c r="AH19" s="191" t="s">
        <v>227</v>
      </c>
      <c r="AI19" s="14">
        <v>-0.51904981141210405</v>
      </c>
      <c r="AJ19" s="14">
        <v>-8.0915254110449002</v>
      </c>
      <c r="AK19" s="14">
        <v>7.5724755996327966</v>
      </c>
      <c r="AL19" s="14">
        <v>91.323327526148404</v>
      </c>
      <c r="AM19" s="14">
        <v>-8.7019617788178599E-2</v>
      </c>
      <c r="AN19" s="14">
        <f t="shared" si="12"/>
        <v>-7.6649230316310959</v>
      </c>
      <c r="AO19" s="14">
        <v>7.5779034138429173</v>
      </c>
      <c r="AP19" s="14">
        <v>59.263014925666397</v>
      </c>
      <c r="AQ19" s="250"/>
      <c r="AR19" s="14">
        <v>-2.4558531254316902</v>
      </c>
      <c r="AS19" s="14">
        <v>-2.4628922088001302</v>
      </c>
      <c r="AT19" s="14">
        <v>-2.4646997761157898</v>
      </c>
      <c r="AU19" s="14">
        <v>-2.4585711894075599</v>
      </c>
      <c r="AV19" s="14">
        <v>-2.4672974022360901</v>
      </c>
      <c r="AW19" s="14">
        <v>1.7859758039994</v>
      </c>
      <c r="AX19" s="14">
        <v>2.1002928679211399</v>
      </c>
      <c r="AY19" s="14">
        <v>2.3776801583276099</v>
      </c>
      <c r="AZ19" s="14">
        <v>2.5479059107976201</v>
      </c>
      <c r="BA19" s="14">
        <v>2.8448066069238398</v>
      </c>
      <c r="BB19" s="14">
        <v>-2.5582315180275401</v>
      </c>
      <c r="BC19" s="14">
        <v>-2.5875133367855101</v>
      </c>
      <c r="BD19" s="14">
        <v>-2.62045001919142</v>
      </c>
      <c r="BE19" s="14">
        <v>-2.6711909664220501</v>
      </c>
      <c r="BF19" s="14">
        <v>-2.6658995412709401</v>
      </c>
      <c r="BG19" s="14">
        <v>1.46221953415106</v>
      </c>
      <c r="BH19" s="14">
        <v>1.7950308676640001</v>
      </c>
      <c r="BI19" s="14">
        <v>2.1014002077793199</v>
      </c>
      <c r="BJ19" s="14">
        <v>2.3788933605645202</v>
      </c>
      <c r="BK19" s="14">
        <v>2.5932621996336001</v>
      </c>
    </row>
    <row r="20" spans="1:63" ht="16" customHeight="1">
      <c r="A20" s="189" t="s">
        <v>142</v>
      </c>
      <c r="B20" s="240">
        <v>-5.88</v>
      </c>
      <c r="C20" s="18">
        <f t="shared" si="0"/>
        <v>-6.1651845788498898</v>
      </c>
      <c r="D20" s="18">
        <f t="shared" si="4"/>
        <v>0.2851845788498899</v>
      </c>
      <c r="E20" s="242">
        <v>-14.46</v>
      </c>
      <c r="F20" s="18">
        <f t="shared" si="1"/>
        <v>-14.902817712868401</v>
      </c>
      <c r="G20" s="18">
        <f t="shared" si="5"/>
        <v>0.44281771286840055</v>
      </c>
      <c r="H20" s="18">
        <f t="shared" si="2"/>
        <v>8.5800000000000018</v>
      </c>
      <c r="I20" s="18">
        <f t="shared" si="3"/>
        <v>8.7376331340185107</v>
      </c>
      <c r="J20" s="18">
        <f t="shared" si="6"/>
        <v>-0.15763313401850887</v>
      </c>
      <c r="K20" s="245">
        <v>99.1</v>
      </c>
      <c r="L20" s="18">
        <v>99.1</v>
      </c>
      <c r="M20" s="18">
        <f t="shared" si="7"/>
        <v>0</v>
      </c>
      <c r="N20" s="18"/>
      <c r="O20" s="250"/>
      <c r="P20" s="189" t="s">
        <v>228</v>
      </c>
      <c r="Q20" s="14">
        <v>0.27</v>
      </c>
      <c r="R20" s="14">
        <v>-0.317457050526741</v>
      </c>
      <c r="S20" s="14">
        <f t="shared" si="8"/>
        <v>0.58745705052674102</v>
      </c>
      <c r="T20" s="14" t="s">
        <v>141</v>
      </c>
      <c r="U20" s="14">
        <v>-5.3990439770554497</v>
      </c>
      <c r="V20" s="14">
        <v>-5.9084919781653085</v>
      </c>
      <c r="W20" s="14">
        <f t="shared" si="9"/>
        <v>0.50944800110985877</v>
      </c>
      <c r="X20" s="14" t="s">
        <v>141</v>
      </c>
      <c r="Y20" s="14">
        <v>7.7790439770554496</v>
      </c>
      <c r="Z20" s="14">
        <v>7.9388698707069789</v>
      </c>
      <c r="AA20" s="14">
        <f t="shared" si="10"/>
        <v>-0.15982589365152933</v>
      </c>
      <c r="AB20" s="14" t="s">
        <v>34</v>
      </c>
      <c r="AC20" s="14">
        <v>58.102294455066918</v>
      </c>
      <c r="AD20" s="14">
        <v>124.312679620499</v>
      </c>
      <c r="AE20" s="14">
        <f t="shared" si="11"/>
        <v>-66.210385165432086</v>
      </c>
      <c r="AF20" s="250"/>
      <c r="AG20" s="250"/>
      <c r="AH20" s="191" t="s">
        <v>228</v>
      </c>
      <c r="AI20" s="14">
        <v>-0.317457050526741</v>
      </c>
      <c r="AJ20" s="14">
        <v>-10.702570471347954</v>
      </c>
      <c r="AK20" s="14">
        <v>10.385113420821213</v>
      </c>
      <c r="AL20" s="14">
        <v>142.03808428046699</v>
      </c>
      <c r="AM20" s="14">
        <v>0.176366889211447</v>
      </c>
      <c r="AN20" s="14">
        <f t="shared" si="12"/>
        <v>-9.7083451667481544</v>
      </c>
      <c r="AO20" s="14">
        <v>9.8847120559596018</v>
      </c>
      <c r="AP20" s="14">
        <v>91.254933890138005</v>
      </c>
      <c r="AQ20" s="250"/>
      <c r="AR20" s="14">
        <v>-2.4135174154213801</v>
      </c>
      <c r="AS20" s="14">
        <v>-2.4204939116559498</v>
      </c>
      <c r="AT20" s="14">
        <v>-2.4223121672982102</v>
      </c>
      <c r="AU20" s="14">
        <v>-2.4163300847257401</v>
      </c>
      <c r="AV20" s="14">
        <v>-2.4249196708269101</v>
      </c>
      <c r="AW20" s="14">
        <v>1.8323456822066999</v>
      </c>
      <c r="AX20" s="14">
        <v>2.23949075845771</v>
      </c>
      <c r="AY20" s="14">
        <v>2.59867905650965</v>
      </c>
      <c r="AZ20" s="14">
        <v>2.8454190786138098</v>
      </c>
      <c r="BA20" s="14">
        <v>3.2001258899514502</v>
      </c>
      <c r="BB20" s="14">
        <v>-2.5176784805274601</v>
      </c>
      <c r="BC20" s="14">
        <v>-2.5470625318661302</v>
      </c>
      <c r="BD20" s="14">
        <v>-2.58007994504419</v>
      </c>
      <c r="BE20" s="14">
        <v>-2.6309700980509798</v>
      </c>
      <c r="BF20" s="14">
        <v>-2.6257208417951001</v>
      </c>
      <c r="BG20" s="14">
        <v>1.4062391024396601</v>
      </c>
      <c r="BH20" s="14">
        <v>1.8485964415332601</v>
      </c>
      <c r="BI20" s="14">
        <v>2.2626228945174498</v>
      </c>
      <c r="BJ20" s="14">
        <v>2.6396799368753099</v>
      </c>
      <c r="BK20" s="14">
        <v>2.9076998436050898</v>
      </c>
    </row>
    <row r="21" spans="1:63" ht="16" customHeight="1">
      <c r="A21" s="189" t="s">
        <v>38</v>
      </c>
      <c r="B21" s="241">
        <v>-4.7699999999999996</v>
      </c>
      <c r="C21" s="18">
        <f t="shared" si="0"/>
        <v>-3.3670109950082101</v>
      </c>
      <c r="D21" s="18">
        <f t="shared" si="4"/>
        <v>-1.4029890049917895</v>
      </c>
      <c r="E21" s="57">
        <v>-11.880879541109</v>
      </c>
      <c r="F21" s="18">
        <f t="shared" si="1"/>
        <v>-10.331081842980385</v>
      </c>
      <c r="G21" s="18">
        <f t="shared" si="5"/>
        <v>-1.5497976981286143</v>
      </c>
      <c r="H21" s="18">
        <f t="shared" si="2"/>
        <v>7.110879541109</v>
      </c>
      <c r="I21" s="18">
        <f t="shared" si="3"/>
        <v>6.9640708479721756</v>
      </c>
      <c r="J21" s="18">
        <f t="shared" si="6"/>
        <v>0.14680869313682443</v>
      </c>
      <c r="K21" s="243">
        <v>67.065009560229399</v>
      </c>
      <c r="L21" s="18">
        <v>78.871219386595797</v>
      </c>
      <c r="M21" s="18">
        <f t="shared" si="7"/>
        <v>-11.806209826366398</v>
      </c>
      <c r="N21" s="18"/>
      <c r="O21" s="250"/>
      <c r="P21" s="189" t="s">
        <v>229</v>
      </c>
      <c r="Q21" s="14">
        <v>0.08</v>
      </c>
      <c r="R21" s="14">
        <v>-0.36296490675142501</v>
      </c>
      <c r="S21" s="14">
        <f t="shared" si="8"/>
        <v>0.44296490675142502</v>
      </c>
      <c r="T21" s="14" t="s">
        <v>143</v>
      </c>
      <c r="U21" s="14">
        <v>-7.1915869980879501</v>
      </c>
      <c r="V21" s="14">
        <v>-6.897744485993524</v>
      </c>
      <c r="W21" s="14">
        <f t="shared" si="9"/>
        <v>-0.29384251209442613</v>
      </c>
      <c r="X21" s="14" t="s">
        <v>143</v>
      </c>
      <c r="Y21" s="14">
        <v>9.7015869980879508</v>
      </c>
      <c r="Z21" s="14">
        <v>8.9781904717374239</v>
      </c>
      <c r="AA21" s="14">
        <f t="shared" si="10"/>
        <v>0.72339652635052687</v>
      </c>
      <c r="AB21" s="14" t="s">
        <v>36</v>
      </c>
      <c r="AC21" s="14">
        <v>75.549713193116631</v>
      </c>
      <c r="AD21" s="14">
        <v>100.10263138795401</v>
      </c>
      <c r="AE21" s="14">
        <f t="shared" si="11"/>
        <v>-24.552918194837375</v>
      </c>
      <c r="AF21" s="250"/>
      <c r="AG21" s="250"/>
      <c r="AH21" s="191" t="s">
        <v>229</v>
      </c>
      <c r="AI21" s="14">
        <v>-0.36296490675142501</v>
      </c>
      <c r="AJ21" s="14">
        <v>-9.8161943783161458</v>
      </c>
      <c r="AK21" s="14">
        <v>9.45322947156472</v>
      </c>
      <c r="AL21" s="14">
        <v>125.261981364935</v>
      </c>
      <c r="AM21" s="14">
        <v>0.111938222078952</v>
      </c>
      <c r="AN21" s="14">
        <f t="shared" si="12"/>
        <v>-9.0080929024513061</v>
      </c>
      <c r="AO21" s="14">
        <v>9.120031124530259</v>
      </c>
      <c r="AP21" s="14">
        <v>80.663035159266201</v>
      </c>
      <c r="AQ21" s="250"/>
      <c r="AR21" s="14">
        <v>-2.4046961781593201</v>
      </c>
      <c r="AS21" s="14">
        <v>-2.4116179849302002</v>
      </c>
      <c r="AT21" s="14">
        <v>-2.4134265717288899</v>
      </c>
      <c r="AU21" s="14">
        <v>-2.4074373595846601</v>
      </c>
      <c r="AV21" s="14">
        <v>-2.4159965939929098</v>
      </c>
      <c r="AW21" s="14">
        <v>1.81696292030017</v>
      </c>
      <c r="AX21" s="14">
        <v>2.19331319468575</v>
      </c>
      <c r="AY21" s="14">
        <v>2.5253647938078498</v>
      </c>
      <c r="AZ21" s="14">
        <v>2.7467219415604101</v>
      </c>
      <c r="BA21" s="14">
        <v>3.0822521291626201</v>
      </c>
      <c r="BB21" s="14">
        <v>-2.50983686996614</v>
      </c>
      <c r="BC21" s="14">
        <v>-2.53916882862837</v>
      </c>
      <c r="BD21" s="14">
        <v>-2.5721037228130901</v>
      </c>
      <c r="BE21" s="14">
        <v>-2.6228345149408301</v>
      </c>
      <c r="BF21" s="14">
        <v>-2.6176380516094802</v>
      </c>
      <c r="BG21" s="14">
        <v>1.4248100732020099</v>
      </c>
      <c r="BH21" s="14">
        <v>1.8308265766754299</v>
      </c>
      <c r="BI21" s="14">
        <v>2.2091388160616598</v>
      </c>
      <c r="BJ21" s="14">
        <v>2.5531664939485301</v>
      </c>
      <c r="BK21" s="14">
        <v>2.8033881740759798</v>
      </c>
    </row>
    <row r="22" spans="1:63" ht="16" customHeight="1">
      <c r="A22" s="189" t="s">
        <v>40</v>
      </c>
      <c r="B22" s="241">
        <v>-9.6199999999999992</v>
      </c>
      <c r="C22" s="18">
        <f t="shared" si="0"/>
        <v>-6.4996021098674799</v>
      </c>
      <c r="D22" s="18">
        <f t="shared" si="4"/>
        <v>-3.1203978901325193</v>
      </c>
      <c r="E22" s="60">
        <v>-15.575908221797301</v>
      </c>
      <c r="F22" s="18">
        <f t="shared" si="1"/>
        <v>-14.529563590938089</v>
      </c>
      <c r="G22" s="18">
        <f t="shared" si="5"/>
        <v>-1.0463446308592115</v>
      </c>
      <c r="H22" s="18">
        <f t="shared" si="2"/>
        <v>5.9559082217973014</v>
      </c>
      <c r="I22" s="18">
        <f t="shared" si="3"/>
        <v>8.0299614810706093</v>
      </c>
      <c r="J22" s="18">
        <f t="shared" si="6"/>
        <v>-2.0740532592733079</v>
      </c>
      <c r="K22" s="243">
        <v>59.536328871892898</v>
      </c>
      <c r="L22" s="18">
        <v>68.225975821373197</v>
      </c>
      <c r="M22" s="18">
        <f t="shared" si="7"/>
        <v>-8.6896469494802986</v>
      </c>
      <c r="N22" s="18"/>
      <c r="O22" s="250"/>
      <c r="P22" s="189" t="s">
        <v>230</v>
      </c>
      <c r="Q22" s="14">
        <v>-0.14000000000000001</v>
      </c>
      <c r="R22" s="14">
        <v>-0.427707998377028</v>
      </c>
      <c r="S22" s="14">
        <f t="shared" si="8"/>
        <v>0.28770799837702798</v>
      </c>
      <c r="T22" s="14" t="s">
        <v>10</v>
      </c>
      <c r="U22" s="14">
        <v>-13.788145315487601</v>
      </c>
      <c r="V22" s="14">
        <v>-12.43517723484508</v>
      </c>
      <c r="W22" s="14">
        <f t="shared" si="9"/>
        <v>-1.3529680806425208</v>
      </c>
      <c r="X22" s="14" t="s">
        <v>10</v>
      </c>
      <c r="Y22" s="14">
        <v>9.2881453154876006</v>
      </c>
      <c r="Z22" s="14">
        <v>8.2669501455326397</v>
      </c>
      <c r="AA22" s="14">
        <f t="shared" si="10"/>
        <v>1.0211951699549608</v>
      </c>
      <c r="AB22" s="14" t="s">
        <v>142</v>
      </c>
      <c r="AC22" s="14">
        <v>93.825802023361405</v>
      </c>
      <c r="AD22" s="14">
        <v>99.1</v>
      </c>
      <c r="AE22" s="14">
        <f t="shared" si="11"/>
        <v>-5.2741979766385896</v>
      </c>
      <c r="AF22" s="250"/>
      <c r="AG22" s="250"/>
      <c r="AH22" s="191" t="s">
        <v>230</v>
      </c>
      <c r="AI22" s="14">
        <v>-0.427707998377028</v>
      </c>
      <c r="AJ22" s="14">
        <v>-8.959987960600845</v>
      </c>
      <c r="AK22" s="14">
        <v>8.5322799622238179</v>
      </c>
      <c r="AL22" s="14">
        <v>108.652222138002</v>
      </c>
      <c r="AM22" s="14">
        <v>2.1072115177644499E-2</v>
      </c>
      <c r="AN22" s="14">
        <f t="shared" si="12"/>
        <v>-8.3385491079693903</v>
      </c>
      <c r="AO22" s="14">
        <v>8.3596212231470339</v>
      </c>
      <c r="AP22" s="14">
        <v>70.1044009454492</v>
      </c>
      <c r="AQ22" s="250"/>
      <c r="AR22" s="14">
        <v>-2.4227178398049198</v>
      </c>
      <c r="AS22" s="14">
        <v>-2.4296960548473399</v>
      </c>
      <c r="AT22" s="14">
        <v>-2.4315244473084299</v>
      </c>
      <c r="AU22" s="14">
        <v>-2.4255411170096002</v>
      </c>
      <c r="AV22" s="14">
        <v>-2.4341364072154401</v>
      </c>
      <c r="AW22" s="14">
        <v>1.80169472642451</v>
      </c>
      <c r="AX22" s="14">
        <v>2.14747955306404</v>
      </c>
      <c r="AY22" s="14">
        <v>2.4525965624860802</v>
      </c>
      <c r="AZ22" s="14">
        <v>2.6487598829482999</v>
      </c>
      <c r="BA22" s="14">
        <v>2.9652562708432701</v>
      </c>
      <c r="BB22" s="14">
        <v>-2.52195954696752</v>
      </c>
      <c r="BC22" s="14">
        <v>-2.5509903268634901</v>
      </c>
      <c r="BD22" s="14">
        <v>-2.5837610757341798</v>
      </c>
      <c r="BE22" s="14">
        <v>-2.6342792215228799</v>
      </c>
      <c r="BF22" s="14">
        <v>-2.6289182557345301</v>
      </c>
      <c r="BG22" s="14">
        <v>1.4432427307300699</v>
      </c>
      <c r="BH22" s="14">
        <v>1.81318905855988</v>
      </c>
      <c r="BI22" s="14">
        <v>2.15605307735715</v>
      </c>
      <c r="BJ22" s="14">
        <v>2.4672973875108899</v>
      </c>
      <c r="BK22" s="14">
        <v>2.6998533990114399</v>
      </c>
    </row>
    <row r="23" spans="1:63" ht="16" customHeight="1">
      <c r="A23" s="189" t="s">
        <v>42</v>
      </c>
      <c r="B23" s="241">
        <v>-3.05</v>
      </c>
      <c r="C23" s="18">
        <f t="shared" si="0"/>
        <v>-3.5188501679841302</v>
      </c>
      <c r="D23" s="18">
        <f t="shared" si="4"/>
        <v>0.46885016798413037</v>
      </c>
      <c r="E23" s="57">
        <v>-10.824474187380501</v>
      </c>
      <c r="F23" s="18">
        <f t="shared" si="1"/>
        <v>-11.803164425982377</v>
      </c>
      <c r="G23" s="18">
        <f t="shared" si="5"/>
        <v>0.97869023860187632</v>
      </c>
      <c r="H23" s="18">
        <f t="shared" si="2"/>
        <v>7.774474187380501</v>
      </c>
      <c r="I23" s="18">
        <f t="shared" si="3"/>
        <v>8.2843142579982469</v>
      </c>
      <c r="J23" s="18">
        <f t="shared" si="6"/>
        <v>-0.50984007061774594</v>
      </c>
      <c r="K23" s="243">
        <v>66.921606118546805</v>
      </c>
      <c r="L23" s="18">
        <v>103.82675755787101</v>
      </c>
      <c r="M23" s="18">
        <f t="shared" si="7"/>
        <v>-36.9051514393242</v>
      </c>
      <c r="N23" s="18"/>
      <c r="O23" s="250"/>
      <c r="P23" s="189" t="s">
        <v>231</v>
      </c>
      <c r="Q23" s="14">
        <v>-0.53</v>
      </c>
      <c r="R23" s="14">
        <v>-0.58493088696844497</v>
      </c>
      <c r="S23" s="14">
        <f t="shared" si="8"/>
        <v>5.4930886968444947E-2</v>
      </c>
      <c r="T23" s="14" t="s">
        <v>12</v>
      </c>
      <c r="U23" s="14">
        <v>-14.720267686424499</v>
      </c>
      <c r="V23" s="14">
        <v>-10.964430865934776</v>
      </c>
      <c r="W23" s="14">
        <f t="shared" si="9"/>
        <v>-3.7558368204897228</v>
      </c>
      <c r="X23" s="14" t="s">
        <v>12</v>
      </c>
      <c r="Y23" s="14">
        <v>10.2502676864245</v>
      </c>
      <c r="Z23" s="14">
        <v>7.5176999634733965</v>
      </c>
      <c r="AA23" s="14">
        <f t="shared" si="10"/>
        <v>2.7325677229511038</v>
      </c>
      <c r="AB23" s="14" t="s">
        <v>38</v>
      </c>
      <c r="AC23" s="14">
        <v>67.065009560229441</v>
      </c>
      <c r="AD23" s="14">
        <v>78.871219386595797</v>
      </c>
      <c r="AE23" s="14">
        <f t="shared" si="11"/>
        <v>-11.806209826366356</v>
      </c>
      <c r="AF23" s="250"/>
      <c r="AG23" s="250"/>
      <c r="AH23" s="191" t="s">
        <v>231</v>
      </c>
      <c r="AI23" s="14">
        <v>-0.58493088696844497</v>
      </c>
      <c r="AJ23" s="14">
        <v>-7.237070223679857</v>
      </c>
      <c r="AK23" s="14">
        <v>6.6521393367114117</v>
      </c>
      <c r="AL23" s="14">
        <v>74.777870615197699</v>
      </c>
      <c r="AM23" s="14">
        <v>-0.168670165260634</v>
      </c>
      <c r="AN23" s="14">
        <f t="shared" si="12"/>
        <v>-6.9844219956705</v>
      </c>
      <c r="AO23" s="14">
        <v>6.8157518304098659</v>
      </c>
      <c r="AP23" s="14">
        <v>48.7115318008073</v>
      </c>
      <c r="AQ23" s="250"/>
      <c r="AR23" s="14">
        <v>-2.4644865979323902</v>
      </c>
      <c r="AS23" s="14">
        <v>-2.4715216072487398</v>
      </c>
      <c r="AT23" s="14">
        <v>-2.4733191882686798</v>
      </c>
      <c r="AU23" s="14">
        <v>-2.46715411097597</v>
      </c>
      <c r="AV23" s="14">
        <v>-2.4759154099337</v>
      </c>
      <c r="AW23" s="14">
        <v>1.7706524477384999</v>
      </c>
      <c r="AX23" s="14">
        <v>2.05429363415301</v>
      </c>
      <c r="AY23" s="14">
        <v>2.3046490230080399</v>
      </c>
      <c r="AZ23" s="14">
        <v>2.4495899255286</v>
      </c>
      <c r="BA23" s="14">
        <v>2.7273880548228902</v>
      </c>
      <c r="BB23" s="14">
        <v>-2.57141585813772</v>
      </c>
      <c r="BC23" s="14">
        <v>-2.6005965177039201</v>
      </c>
      <c r="BD23" s="14">
        <v>-2.6330535628296801</v>
      </c>
      <c r="BE23" s="14">
        <v>-2.6829866315438502</v>
      </c>
      <c r="BF23" s="14">
        <v>-2.6780279102805702</v>
      </c>
      <c r="BG23" s="14">
        <v>1.48071878694008</v>
      </c>
      <c r="BH23" s="14">
        <v>1.77732962704291</v>
      </c>
      <c r="BI23" s="14">
        <v>2.0481226758612299</v>
      </c>
      <c r="BJ23" s="14">
        <v>2.2927140180395198</v>
      </c>
      <c r="BK23" s="14">
        <v>2.4893533642713099</v>
      </c>
    </row>
    <row r="24" spans="1:63" ht="16" customHeight="1">
      <c r="A24" s="189" t="s">
        <v>44</v>
      </c>
      <c r="B24" s="241">
        <v>-4.93</v>
      </c>
      <c r="C24" s="18">
        <f t="shared" si="0"/>
        <v>-3.5358142681901601</v>
      </c>
      <c r="D24" s="18">
        <f t="shared" si="4"/>
        <v>-1.3941857318098396</v>
      </c>
      <c r="E24" s="57">
        <v>-12.7102294455067</v>
      </c>
      <c r="F24" s="18">
        <f t="shared" si="1"/>
        <v>-10.409104515004948</v>
      </c>
      <c r="G24" s="18">
        <f t="shared" si="5"/>
        <v>-2.3011249305017518</v>
      </c>
      <c r="H24" s="18">
        <f t="shared" si="2"/>
        <v>7.7802294455067003</v>
      </c>
      <c r="I24" s="18">
        <f t="shared" si="3"/>
        <v>6.8732902468147881</v>
      </c>
      <c r="J24" s="18">
        <f t="shared" si="6"/>
        <v>0.9069391986919122</v>
      </c>
      <c r="K24" s="243">
        <v>66.132887189292504</v>
      </c>
      <c r="L24" s="18">
        <v>76.831202119106507</v>
      </c>
      <c r="M24" s="18">
        <f t="shared" si="7"/>
        <v>-10.698314929814003</v>
      </c>
      <c r="N24" s="18"/>
      <c r="O24" s="250"/>
      <c r="P24" s="189" t="s">
        <v>232</v>
      </c>
      <c r="Q24" s="14">
        <v>-8.41</v>
      </c>
      <c r="R24" s="14">
        <v>-5.6195562111945296</v>
      </c>
      <c r="S24" s="14">
        <f t="shared" si="8"/>
        <v>-2.7904437888054705</v>
      </c>
      <c r="T24" s="14" t="s">
        <v>14</v>
      </c>
      <c r="U24" s="14">
        <v>-5.1839388145315501</v>
      </c>
      <c r="V24" s="14">
        <v>-5.2853327566875494</v>
      </c>
      <c r="W24" s="14">
        <f t="shared" si="9"/>
        <v>0.10139394215599928</v>
      </c>
      <c r="X24" s="14" t="s">
        <v>14</v>
      </c>
      <c r="Y24" s="14">
        <v>7.5039388145315495</v>
      </c>
      <c r="Z24" s="14">
        <v>7.2831024572763097</v>
      </c>
      <c r="AA24" s="14">
        <f t="shared" si="10"/>
        <v>0.22083635725523987</v>
      </c>
      <c r="AB24" s="14" t="s">
        <v>40</v>
      </c>
      <c r="AC24" s="14">
        <v>59.53632887189292</v>
      </c>
      <c r="AD24" s="14">
        <v>68.225975821373197</v>
      </c>
      <c r="AE24" s="14">
        <f t="shared" si="11"/>
        <v>-8.6896469494802773</v>
      </c>
      <c r="AF24" s="250"/>
      <c r="AG24" s="250"/>
      <c r="AH24" s="191" t="s">
        <v>232</v>
      </c>
      <c r="AI24" s="14">
        <v>-5.6195562111945296</v>
      </c>
      <c r="AJ24" s="14">
        <v>-11.330053384456779</v>
      </c>
      <c r="AK24" s="14">
        <v>5.7104971732622491</v>
      </c>
      <c r="AL24" s="14">
        <v>52.371620561730502</v>
      </c>
      <c r="AM24" s="14">
        <v>-5.2751686506446003</v>
      </c>
      <c r="AN24" s="14">
        <f t="shared" si="12"/>
        <v>-12.107557669986674</v>
      </c>
      <c r="AO24" s="14">
        <v>6.8323890193420738</v>
      </c>
      <c r="AP24" s="14">
        <v>58.320498312829699</v>
      </c>
      <c r="AQ24" s="250"/>
      <c r="AR24" s="14">
        <v>-7.54316738108494</v>
      </c>
      <c r="AS24" s="14">
        <v>-7.5622406698789204</v>
      </c>
      <c r="AT24" s="14">
        <v>-7.5497162894262804</v>
      </c>
      <c r="AU24" s="14">
        <v>-7.4747241406336</v>
      </c>
      <c r="AV24" s="14">
        <v>-7.5402097279304101</v>
      </c>
      <c r="AW24" s="14">
        <v>1.76433659036577</v>
      </c>
      <c r="AX24" s="14">
        <v>2.0353340410463998</v>
      </c>
      <c r="AY24" s="14">
        <v>2.2745476387816899</v>
      </c>
      <c r="AZ24" s="14">
        <v>2.4090668358186198</v>
      </c>
      <c r="BA24" s="14">
        <v>2.6789914232132701</v>
      </c>
      <c r="BB24" s="14">
        <v>-7.5359436306101699</v>
      </c>
      <c r="BC24" s="14">
        <v>-7.59477351104875</v>
      </c>
      <c r="BD24" s="14">
        <v>-7.64571938373048</v>
      </c>
      <c r="BE24" s="14">
        <v>-7.71168448106424</v>
      </c>
      <c r="BF24" s="14">
        <v>-7.7194391506195901</v>
      </c>
      <c r="BG24" s="14">
        <v>1.48834365972435</v>
      </c>
      <c r="BH24" s="14">
        <v>1.7700336724765899</v>
      </c>
      <c r="BI24" s="14">
        <v>2.0261631725359601</v>
      </c>
      <c r="BJ24" s="14">
        <v>2.2571933118315499</v>
      </c>
      <c r="BK24" s="14">
        <v>2.4465250587264502</v>
      </c>
    </row>
    <row r="25" spans="1:63" ht="16" customHeight="1">
      <c r="A25" s="189" t="s">
        <v>46</v>
      </c>
      <c r="B25" s="241">
        <v>-10.64</v>
      </c>
      <c r="C25" s="18">
        <f t="shared" si="0"/>
        <v>-6.9831463801413696</v>
      </c>
      <c r="D25" s="18">
        <f t="shared" si="4"/>
        <v>-3.656853619858631</v>
      </c>
      <c r="E25" s="60">
        <v>-15.8005736137667</v>
      </c>
      <c r="F25" s="18">
        <f t="shared" si="1"/>
        <v>-15.022168394973917</v>
      </c>
      <c r="G25" s="18">
        <f t="shared" si="5"/>
        <v>-0.77840521879278235</v>
      </c>
      <c r="H25" s="18">
        <f t="shared" si="2"/>
        <v>5.1605736137666991</v>
      </c>
      <c r="I25" s="18">
        <f t="shared" si="3"/>
        <v>8.0390220148325469</v>
      </c>
      <c r="J25" s="18">
        <f t="shared" si="6"/>
        <v>-2.8784484010658478</v>
      </c>
      <c r="K25" s="243">
        <v>55.736137667304</v>
      </c>
      <c r="L25" s="18">
        <v>66.698962380854795</v>
      </c>
      <c r="M25" s="18">
        <f t="shared" si="7"/>
        <v>-10.962824713550795</v>
      </c>
      <c r="N25" s="18"/>
      <c r="O25" s="250"/>
      <c r="P25" s="189" t="s">
        <v>233</v>
      </c>
      <c r="Q25" s="14">
        <v>-2.89</v>
      </c>
      <c r="R25" s="14">
        <v>-2.3831927953542</v>
      </c>
      <c r="S25" s="14">
        <f t="shared" si="8"/>
        <v>-0.50680720464580009</v>
      </c>
      <c r="T25" s="14" t="s">
        <v>27</v>
      </c>
      <c r="U25" s="14">
        <v>-6.4745697896749501</v>
      </c>
      <c r="V25" s="14">
        <v>-5.5724378995536039</v>
      </c>
      <c r="W25" s="14">
        <f t="shared" si="9"/>
        <v>-0.9021318901213462</v>
      </c>
      <c r="X25" s="14" t="s">
        <v>27</v>
      </c>
      <c r="Y25" s="14">
        <v>7.6345697896749503</v>
      </c>
      <c r="Z25" s="14">
        <v>6.8206956060647244</v>
      </c>
      <c r="AA25" s="14">
        <f t="shared" si="10"/>
        <v>0.8138741836102259</v>
      </c>
      <c r="AB25" s="14" t="s">
        <v>42</v>
      </c>
      <c r="AC25" s="14">
        <v>66.921606118546848</v>
      </c>
      <c r="AD25" s="14">
        <v>103.82675755787101</v>
      </c>
      <c r="AE25" s="14">
        <f t="shared" si="11"/>
        <v>-36.905151439324158</v>
      </c>
      <c r="AF25" s="250"/>
      <c r="AG25" s="250"/>
      <c r="AH25" s="191" t="s">
        <v>233</v>
      </c>
      <c r="AI25" s="14">
        <v>-2.3831927953542</v>
      </c>
      <c r="AJ25" s="14">
        <v>-8.7056498041337207</v>
      </c>
      <c r="AK25" s="14">
        <v>6.3224570087795202</v>
      </c>
      <c r="AL25" s="14">
        <v>66.766985034525803</v>
      </c>
      <c r="AM25" s="14">
        <v>-1.83184699046373</v>
      </c>
      <c r="AN25" s="14">
        <f t="shared" si="12"/>
        <v>-8.6439724388308008</v>
      </c>
      <c r="AO25" s="14">
        <v>6.8121254483670715</v>
      </c>
      <c r="AP25" s="14">
        <v>50.360693364951601</v>
      </c>
      <c r="AQ25" s="250"/>
      <c r="AR25" s="14">
        <v>-4.1178444903873501</v>
      </c>
      <c r="AS25" s="14">
        <v>-4.1318158584204596</v>
      </c>
      <c r="AT25" s="14">
        <v>-4.1308626773822299</v>
      </c>
      <c r="AU25" s="14">
        <v>-4.1037585200553002</v>
      </c>
      <c r="AV25" s="14">
        <v>-4.1317809911575196</v>
      </c>
      <c r="AW25" s="14">
        <v>1.7694704639796599</v>
      </c>
      <c r="AX25" s="14">
        <v>2.0507454332036001</v>
      </c>
      <c r="AY25" s="14">
        <v>2.2990156869185001</v>
      </c>
      <c r="AZ25" s="14">
        <v>2.44200621502524</v>
      </c>
      <c r="BA25" s="14">
        <v>2.7183308470410599</v>
      </c>
      <c r="BB25" s="14">
        <v>-4.3431235658680203</v>
      </c>
      <c r="BC25" s="14">
        <v>-4.3874822381833702</v>
      </c>
      <c r="BD25" s="14">
        <v>-4.4272058508185603</v>
      </c>
      <c r="BE25" s="14">
        <v>-4.4835735102350496</v>
      </c>
      <c r="BF25" s="14">
        <v>-4.4863736401991501</v>
      </c>
      <c r="BG25" s="14">
        <v>1.4821457469333701</v>
      </c>
      <c r="BH25" s="14">
        <v>1.77596422258652</v>
      </c>
      <c r="BI25" s="14">
        <v>2.0440130554643599</v>
      </c>
      <c r="BJ25" s="14">
        <v>2.2860664806803501</v>
      </c>
      <c r="BK25" s="14">
        <v>2.4813382431903199</v>
      </c>
    </row>
    <row r="26" spans="1:63" ht="16" customHeight="1">
      <c r="A26" s="189" t="s">
        <v>48</v>
      </c>
      <c r="B26" s="241">
        <v>-3.15</v>
      </c>
      <c r="C26" s="18">
        <f t="shared" si="0"/>
        <v>-3.1153396648446199</v>
      </c>
      <c r="D26" s="18">
        <f t="shared" si="4"/>
        <v>-3.4660335155380029E-2</v>
      </c>
      <c r="E26" s="60">
        <v>-11.2594646271511</v>
      </c>
      <c r="F26" s="18">
        <f t="shared" si="1"/>
        <v>-11.816046519642331</v>
      </c>
      <c r="G26" s="18">
        <f t="shared" si="5"/>
        <v>0.55658189249123069</v>
      </c>
      <c r="H26" s="18">
        <f t="shared" si="2"/>
        <v>8.1094646271510999</v>
      </c>
      <c r="I26" s="18">
        <f t="shared" si="3"/>
        <v>8.700706854797712</v>
      </c>
      <c r="J26" s="18">
        <f t="shared" si="6"/>
        <v>-0.59124222764661205</v>
      </c>
      <c r="K26" s="243">
        <v>93.092734225621399</v>
      </c>
      <c r="L26" s="18">
        <v>107.69540583771401</v>
      </c>
      <c r="M26" s="18">
        <f t="shared" si="7"/>
        <v>-14.602671612092607</v>
      </c>
      <c r="N26" s="18"/>
      <c r="O26" s="250"/>
      <c r="P26" s="189" t="s">
        <v>234</v>
      </c>
      <c r="Q26" s="14">
        <v>0.67</v>
      </c>
      <c r="R26" s="14">
        <v>1.29287839852288</v>
      </c>
      <c r="S26" s="14">
        <f t="shared" si="8"/>
        <v>-0.62287839852287996</v>
      </c>
      <c r="T26" s="14" t="s">
        <v>29</v>
      </c>
      <c r="U26" s="14">
        <v>-12.449713193116599</v>
      </c>
      <c r="V26" s="14">
        <v>-10.286068825246625</v>
      </c>
      <c r="W26" s="14">
        <f t="shared" si="9"/>
        <v>-2.1636443678699742</v>
      </c>
      <c r="X26" s="14" t="s">
        <v>29</v>
      </c>
      <c r="Y26" s="14">
        <v>7.8197131931165993</v>
      </c>
      <c r="Z26" s="14">
        <v>6.9344409782418754</v>
      </c>
      <c r="AA26" s="14">
        <f t="shared" si="10"/>
        <v>0.88527221487472385</v>
      </c>
      <c r="AB26" s="14" t="s">
        <v>44</v>
      </c>
      <c r="AC26" s="14">
        <v>66.132887189292532</v>
      </c>
      <c r="AD26" s="14">
        <v>76.831202119106507</v>
      </c>
      <c r="AE26" s="14">
        <f t="shared" si="11"/>
        <v>-10.698314929813975</v>
      </c>
      <c r="AF26" s="250"/>
      <c r="AG26" s="250"/>
      <c r="AH26" s="191" t="s">
        <v>234</v>
      </c>
      <c r="AI26" s="14">
        <v>1.29287839852288</v>
      </c>
      <c r="AJ26" s="14">
        <v>-7.3260956740653125</v>
      </c>
      <c r="AK26" s="14">
        <v>8.6189740725881929</v>
      </c>
      <c r="AL26" s="14">
        <v>114.464002631668</v>
      </c>
      <c r="AM26" s="14">
        <v>1.6892083357565699</v>
      </c>
      <c r="AN26" s="14">
        <f t="shared" si="12"/>
        <v>-6.2457623623919147</v>
      </c>
      <c r="AO26" s="14">
        <v>7.9349706981484847</v>
      </c>
      <c r="AP26" s="14">
        <v>65.336133229132301</v>
      </c>
      <c r="AQ26" s="250"/>
      <c r="AR26" s="14">
        <v>-0.71524849139293001</v>
      </c>
      <c r="AS26" s="14">
        <v>-0.71816548071099295</v>
      </c>
      <c r="AT26" s="14">
        <v>-0.718384455209234</v>
      </c>
      <c r="AU26" s="14">
        <v>-0.71411011547334202</v>
      </c>
      <c r="AV26" s="14">
        <v>-0.71898635296733904</v>
      </c>
      <c r="AW26" s="14">
        <v>1.79225205760837</v>
      </c>
      <c r="AX26" s="14">
        <v>2.11913357435852</v>
      </c>
      <c r="AY26" s="14">
        <v>2.4075927909658099</v>
      </c>
      <c r="AZ26" s="14">
        <v>2.5881748993180098</v>
      </c>
      <c r="BA26" s="14">
        <v>2.8928997660748701</v>
      </c>
      <c r="BB26" s="14">
        <v>-0.81352925826247702</v>
      </c>
      <c r="BC26" s="14">
        <v>-0.82362643734110297</v>
      </c>
      <c r="BD26" s="14">
        <v>-0.83034361488991704</v>
      </c>
      <c r="BE26" s="14">
        <v>-0.84022508033429499</v>
      </c>
      <c r="BF26" s="14">
        <v>-0.84257120670520702</v>
      </c>
      <c r="BG26" s="14">
        <v>1.45464247334901</v>
      </c>
      <c r="BH26" s="14">
        <v>1.80228107273917</v>
      </c>
      <c r="BI26" s="14">
        <v>2.1232220134127999</v>
      </c>
      <c r="BJ26" s="14">
        <v>2.4141913331713001</v>
      </c>
      <c r="BK26" s="14">
        <v>2.6358219490672501</v>
      </c>
    </row>
    <row r="27" spans="1:63" ht="16" customHeight="1">
      <c r="A27" s="189" t="s">
        <v>52</v>
      </c>
      <c r="B27" s="241">
        <v>-6.69</v>
      </c>
      <c r="C27" s="18">
        <f t="shared" si="0"/>
        <v>-9.1560444425136094</v>
      </c>
      <c r="D27" s="18">
        <f t="shared" si="4"/>
        <v>2.466044442513609</v>
      </c>
      <c r="E27" s="57">
        <v>-12.0195028680688</v>
      </c>
      <c r="F27" s="18">
        <f t="shared" si="1"/>
        <v>-15.734539304528878</v>
      </c>
      <c r="G27" s="18">
        <f t="shared" si="5"/>
        <v>3.7150364364600783</v>
      </c>
      <c r="H27" s="18">
        <f t="shared" si="2"/>
        <v>5.3295028680687997</v>
      </c>
      <c r="I27" s="18">
        <f t="shared" si="3"/>
        <v>6.578494862015269</v>
      </c>
      <c r="J27" s="18">
        <f t="shared" si="6"/>
        <v>-1.2489919939464693</v>
      </c>
      <c r="K27" s="243">
        <v>23.542065009560201</v>
      </c>
      <c r="L27" s="18">
        <v>42.4415700997248</v>
      </c>
      <c r="M27" s="18">
        <f t="shared" si="7"/>
        <v>-18.899505090164599</v>
      </c>
      <c r="N27" s="18"/>
      <c r="O27" s="250"/>
      <c r="P27" s="189" t="s">
        <v>235</v>
      </c>
      <c r="Q27" s="14">
        <v>-2.44</v>
      </c>
      <c r="R27" s="14">
        <v>-2.8588072392393098</v>
      </c>
      <c r="S27" s="14">
        <f t="shared" si="8"/>
        <v>0.41880723923930985</v>
      </c>
      <c r="T27" s="14" t="s">
        <v>31</v>
      </c>
      <c r="U27" s="14">
        <v>-16.118451242829799</v>
      </c>
      <c r="V27" s="14">
        <v>-19.081382766231464</v>
      </c>
      <c r="W27" s="14">
        <f t="shared" si="9"/>
        <v>2.9629315234016644</v>
      </c>
      <c r="X27" s="14" t="s">
        <v>31</v>
      </c>
      <c r="Y27" s="14">
        <v>9.7184512428297989</v>
      </c>
      <c r="Z27" s="14">
        <v>9.408396037109874</v>
      </c>
      <c r="AA27" s="14">
        <f t="shared" si="10"/>
        <v>0.31005520571992484</v>
      </c>
      <c r="AB27" s="14" t="s">
        <v>46</v>
      </c>
      <c r="AC27" s="14">
        <v>55.736137667304007</v>
      </c>
      <c r="AD27" s="14">
        <v>66.698962380854795</v>
      </c>
      <c r="AE27" s="14">
        <f t="shared" si="11"/>
        <v>-10.962824713550788</v>
      </c>
      <c r="AF27" s="250"/>
      <c r="AG27" s="250"/>
      <c r="AH27" s="191" t="s">
        <v>235</v>
      </c>
      <c r="AI27" s="14">
        <v>-2.8588072392393098</v>
      </c>
      <c r="AJ27" s="14">
        <v>-11.219746148354734</v>
      </c>
      <c r="AK27" s="14">
        <v>8.3609389091154238</v>
      </c>
      <c r="AL27" s="14">
        <v>101.298062840071</v>
      </c>
      <c r="AM27" s="14">
        <v>-2.0787926820909699</v>
      </c>
      <c r="AN27" s="14">
        <f t="shared" si="12"/>
        <v>-10.890114762280778</v>
      </c>
      <c r="AO27" s="14">
        <v>8.8113220801898073</v>
      </c>
      <c r="AP27" s="14">
        <v>76.110998967688602</v>
      </c>
      <c r="AQ27" s="250"/>
      <c r="AR27" s="14">
        <v>-4.5577028269167696</v>
      </c>
      <c r="AS27" s="14">
        <v>-4.5746794084638003</v>
      </c>
      <c r="AT27" s="14">
        <v>-4.5767076020775797</v>
      </c>
      <c r="AU27" s="14">
        <v>-4.5542897969760796</v>
      </c>
      <c r="AV27" s="14">
        <v>-4.5808438700869702</v>
      </c>
      <c r="AW27" s="14">
        <v>1.8112034015135701</v>
      </c>
      <c r="AX27" s="14">
        <v>2.1760236762182701</v>
      </c>
      <c r="AY27" s="14">
        <v>2.49791491998662</v>
      </c>
      <c r="AZ27" s="14">
        <v>2.7097683685612299</v>
      </c>
      <c r="BA27" s="14">
        <v>3.0381185630426502</v>
      </c>
      <c r="BB27" s="14">
        <v>-4.9297994862722696</v>
      </c>
      <c r="BC27" s="14">
        <v>-4.99095767493416</v>
      </c>
      <c r="BD27" s="14">
        <v>-5.0479208766938104</v>
      </c>
      <c r="BE27" s="14">
        <v>-5.1330020190829</v>
      </c>
      <c r="BF27" s="14">
        <v>-5.1335689045716002</v>
      </c>
      <c r="BG27" s="14">
        <v>1.43176330147408</v>
      </c>
      <c r="BH27" s="14">
        <v>1.8241732935325401</v>
      </c>
      <c r="BI27" s="14">
        <v>2.1891136374545002</v>
      </c>
      <c r="BJ27" s="14">
        <v>2.5207746645191098</v>
      </c>
      <c r="BK27" s="14">
        <v>2.7643324424743101</v>
      </c>
    </row>
    <row r="28" spans="1:63" ht="16" customHeight="1">
      <c r="A28" s="189" t="s">
        <v>54</v>
      </c>
      <c r="B28" s="241">
        <v>-3.95</v>
      </c>
      <c r="C28" s="18">
        <f t="shared" si="0"/>
        <v>-4.4707128104569396</v>
      </c>
      <c r="D28" s="18">
        <f t="shared" si="4"/>
        <v>0.5207128104569394</v>
      </c>
      <c r="E28" s="60">
        <v>-13.4009560229446</v>
      </c>
      <c r="F28" s="18">
        <f t="shared" si="1"/>
        <v>-13.246286973119446</v>
      </c>
      <c r="G28" s="18">
        <f t="shared" si="5"/>
        <v>-0.15466904982515395</v>
      </c>
      <c r="H28" s="18">
        <f t="shared" si="2"/>
        <v>9.4509560229445988</v>
      </c>
      <c r="I28" s="18">
        <f t="shared" si="3"/>
        <v>8.7755741626625063</v>
      </c>
      <c r="J28" s="18">
        <f t="shared" si="6"/>
        <v>0.67538186028209246</v>
      </c>
      <c r="K28" s="243">
        <v>47.968451242829801</v>
      </c>
      <c r="L28" s="18">
        <v>103.960383022185</v>
      </c>
      <c r="M28" s="18">
        <f t="shared" si="7"/>
        <v>-55.991931779355198</v>
      </c>
      <c r="N28" s="18"/>
      <c r="O28" s="250"/>
      <c r="P28" s="189" t="s">
        <v>236</v>
      </c>
      <c r="Q28" s="14">
        <v>-7.67</v>
      </c>
      <c r="R28" s="14">
        <v>-8.2307878588467709</v>
      </c>
      <c r="S28" s="14">
        <f t="shared" si="8"/>
        <v>0.56078785884677096</v>
      </c>
      <c r="T28" s="14" t="s">
        <v>16</v>
      </c>
      <c r="U28" s="14">
        <v>-5.3990439770554497</v>
      </c>
      <c r="V28" s="14">
        <v>-5.8769065545163537</v>
      </c>
      <c r="W28" s="14">
        <f t="shared" si="9"/>
        <v>0.47786257746090399</v>
      </c>
      <c r="X28" s="14" t="s">
        <v>16</v>
      </c>
      <c r="Y28" s="14">
        <v>7.9090439770554495</v>
      </c>
      <c r="Z28" s="14">
        <v>7.9099987724363139</v>
      </c>
      <c r="AA28" s="14">
        <f t="shared" si="10"/>
        <v>-9.5479538086440385E-4</v>
      </c>
      <c r="AB28" s="14" t="s">
        <v>48</v>
      </c>
      <c r="AC28" s="14">
        <v>93.092734225621413</v>
      </c>
      <c r="AD28" s="14">
        <v>107.69540583771401</v>
      </c>
      <c r="AE28" s="14">
        <f t="shared" si="11"/>
        <v>-14.602671612092593</v>
      </c>
      <c r="AF28" s="250"/>
      <c r="AG28" s="250"/>
      <c r="AH28" s="191" t="s">
        <v>236</v>
      </c>
      <c r="AI28" s="14">
        <v>-8.2307878588467709</v>
      </c>
      <c r="AJ28" s="14">
        <v>-17.597204141232272</v>
      </c>
      <c r="AK28" s="14">
        <v>9.3664162823855008</v>
      </c>
      <c r="AL28" s="14">
        <v>89.791094938928296</v>
      </c>
      <c r="AM28" s="14">
        <v>-8.3450163862875595</v>
      </c>
      <c r="AN28" s="14">
        <f t="shared" si="12"/>
        <v>-17.212863894723604</v>
      </c>
      <c r="AO28" s="14">
        <v>8.8678475084360446</v>
      </c>
      <c r="AP28" s="14">
        <v>60.518470610359401</v>
      </c>
      <c r="AQ28" s="250"/>
      <c r="AR28" s="14">
        <v>-10.8126084451353</v>
      </c>
      <c r="AS28" s="14">
        <v>-10.816755728377601</v>
      </c>
      <c r="AT28" s="14">
        <v>-10.8001161543595</v>
      </c>
      <c r="AU28" s="14">
        <v>-10.7676423526178</v>
      </c>
      <c r="AV28" s="14">
        <v>-10.7659355980781</v>
      </c>
      <c r="AW28" s="14">
        <v>1.8022199477676799</v>
      </c>
      <c r="AX28" s="14">
        <v>2.1490562167487801</v>
      </c>
      <c r="AY28" s="14">
        <v>2.45509976807194</v>
      </c>
      <c r="AZ28" s="14">
        <v>2.6521297487244202</v>
      </c>
      <c r="BA28" s="14">
        <v>2.9692808936868902</v>
      </c>
      <c r="BB28" s="14">
        <v>-10.3717982082817</v>
      </c>
      <c r="BC28" s="14">
        <v>-10.3852974976702</v>
      </c>
      <c r="BD28" s="14">
        <v>-10.388667069878499</v>
      </c>
      <c r="BE28" s="14">
        <v>-10.4179641262084</v>
      </c>
      <c r="BF28" s="14">
        <v>-10.3700840520433</v>
      </c>
      <c r="BG28" s="14">
        <v>1.4426086527753299</v>
      </c>
      <c r="BH28" s="14">
        <v>1.81379578395455</v>
      </c>
      <c r="BI28" s="14">
        <v>2.1578792110317102</v>
      </c>
      <c r="BJ28" s="14">
        <v>2.4702512593170698</v>
      </c>
      <c r="BK28" s="14">
        <v>2.7034149645815302</v>
      </c>
    </row>
    <row r="29" spans="1:63" ht="16" customHeight="1">
      <c r="A29" s="189" t="s">
        <v>18</v>
      </c>
      <c r="B29" s="241">
        <v>-0.86</v>
      </c>
      <c r="C29" s="18">
        <f t="shared" si="0"/>
        <v>-1.21482139189542</v>
      </c>
      <c r="D29" s="18">
        <f t="shared" si="4"/>
        <v>0.35482139189542006</v>
      </c>
      <c r="E29" s="15">
        <v>-6.9764818355640497</v>
      </c>
      <c r="F29" s="18">
        <f t="shared" si="1"/>
        <v>-7.5065252259097353</v>
      </c>
      <c r="G29" s="18">
        <f t="shared" si="5"/>
        <v>0.53004339034568559</v>
      </c>
      <c r="H29" s="18">
        <f t="shared" si="2"/>
        <v>6.1164818355640493</v>
      </c>
      <c r="I29" s="18">
        <f t="shared" si="3"/>
        <v>6.2917038340143154</v>
      </c>
      <c r="J29" s="18">
        <f t="shared" si="6"/>
        <v>-0.17522199845026609</v>
      </c>
      <c r="K29" s="244">
        <v>69.311663479923496</v>
      </c>
      <c r="L29" s="18">
        <v>67.579570457098399</v>
      </c>
      <c r="M29" s="18">
        <f t="shared" si="7"/>
        <v>1.7320930228250973</v>
      </c>
      <c r="N29" s="18"/>
      <c r="O29" s="250"/>
      <c r="P29" s="189" t="s">
        <v>237</v>
      </c>
      <c r="Q29" s="14">
        <v>-7.28</v>
      </c>
      <c r="R29" s="14">
        <v>-7.5206130310599804</v>
      </c>
      <c r="S29" s="14">
        <f t="shared" si="8"/>
        <v>0.24061303105998011</v>
      </c>
      <c r="T29" s="14" t="s">
        <v>208</v>
      </c>
      <c r="U29" s="14">
        <v>-11.367017208412999</v>
      </c>
      <c r="V29" s="14">
        <v>-12.82481181232458</v>
      </c>
      <c r="W29" s="14">
        <f t="shared" si="9"/>
        <v>1.4577946039115801</v>
      </c>
      <c r="X29" s="14" t="s">
        <v>208</v>
      </c>
      <c r="Y29" s="14">
        <v>7.0570172084129998</v>
      </c>
      <c r="Z29" s="14">
        <v>6.4851482848080897</v>
      </c>
      <c r="AA29" s="14">
        <f t="shared" si="10"/>
        <v>0.57186892360491015</v>
      </c>
      <c r="AB29" s="14" t="s">
        <v>50</v>
      </c>
      <c r="AC29" s="14">
        <v>21.845124282982791</v>
      </c>
      <c r="AD29" s="14">
        <v>29.3856292046449</v>
      </c>
      <c r="AE29" s="14">
        <f t="shared" si="11"/>
        <v>-7.5405049216621087</v>
      </c>
      <c r="AF29" s="250"/>
      <c r="AG29" s="250"/>
      <c r="AH29" s="191" t="s">
        <v>237</v>
      </c>
      <c r="AI29" s="14">
        <v>-7.5206130310599804</v>
      </c>
      <c r="AJ29" s="14">
        <v>-16.591207636971323</v>
      </c>
      <c r="AK29" s="14">
        <v>9.0705946059113423</v>
      </c>
      <c r="AL29" s="14">
        <v>90.072298527214897</v>
      </c>
      <c r="AM29" s="14">
        <v>-7.6195524535036796</v>
      </c>
      <c r="AN29" s="14">
        <f t="shared" si="12"/>
        <v>-16.195119925180535</v>
      </c>
      <c r="AO29" s="14">
        <v>8.5755674716768553</v>
      </c>
      <c r="AP29" s="14">
        <v>61.349474017619798</v>
      </c>
      <c r="AQ29" s="250"/>
      <c r="AR29" s="14">
        <v>-10.0673728324899</v>
      </c>
      <c r="AS29" s="14">
        <v>-10.0836541866767</v>
      </c>
      <c r="AT29" s="14">
        <v>-10.080656319713301</v>
      </c>
      <c r="AU29" s="14">
        <v>-10.0561980112008</v>
      </c>
      <c r="AV29" s="14">
        <v>-10.0694292043241</v>
      </c>
      <c r="AW29" s="14">
        <v>1.80347972463391</v>
      </c>
      <c r="AX29" s="14">
        <v>2.1528379450841699</v>
      </c>
      <c r="AY29" s="14">
        <v>2.4611038662096498</v>
      </c>
      <c r="AZ29" s="14">
        <v>2.6602125865644499</v>
      </c>
      <c r="BA29" s="14">
        <v>2.9789342080837899</v>
      </c>
      <c r="BB29" s="14">
        <v>-9.6410255910013394</v>
      </c>
      <c r="BC29" s="14">
        <v>-9.6669759344940207</v>
      </c>
      <c r="BD29" s="14">
        <v>-9.6828723400974503</v>
      </c>
      <c r="BE29" s="14">
        <v>-9.7260305412420003</v>
      </c>
      <c r="BF29" s="14">
        <v>-9.6886213801191001</v>
      </c>
      <c r="BG29" s="14">
        <v>1.44108777638838</v>
      </c>
      <c r="BH29" s="14">
        <v>1.8152510534828501</v>
      </c>
      <c r="BI29" s="14">
        <v>2.1622593090374602</v>
      </c>
      <c r="BJ29" s="14">
        <v>2.4773363091071299</v>
      </c>
      <c r="BK29" s="14">
        <v>2.7119576065952602</v>
      </c>
    </row>
    <row r="30" spans="1:63" ht="16" customHeight="1">
      <c r="A30" s="189" t="s">
        <v>57</v>
      </c>
      <c r="B30" s="241">
        <v>-0.82</v>
      </c>
      <c r="C30" s="18">
        <f t="shared" si="0"/>
        <v>0.45388497330052302</v>
      </c>
      <c r="D30" s="18">
        <f t="shared" si="4"/>
        <v>-1.2738849733005231</v>
      </c>
      <c r="E30" s="60">
        <v>-5.5018164435946497</v>
      </c>
      <c r="F30" s="18">
        <f t="shared" si="1"/>
        <v>-4.1328868812948496</v>
      </c>
      <c r="G30" s="18">
        <f t="shared" si="5"/>
        <v>-1.3689295622998001</v>
      </c>
      <c r="H30" s="18">
        <f t="shared" si="2"/>
        <v>4.6818164435946494</v>
      </c>
      <c r="I30" s="18">
        <f t="shared" si="3"/>
        <v>4.5867718545953728</v>
      </c>
      <c r="J30" s="18">
        <f t="shared" si="6"/>
        <v>9.5044588999276591E-2</v>
      </c>
      <c r="K30" s="243">
        <v>47.992351816443602</v>
      </c>
      <c r="L30" s="18">
        <v>39.060077866564797</v>
      </c>
      <c r="M30" s="18">
        <f t="shared" si="7"/>
        <v>8.9322739498788053</v>
      </c>
      <c r="N30" s="18"/>
      <c r="O30" s="250"/>
      <c r="P30" s="189" t="s">
        <v>238</v>
      </c>
      <c r="Q30" s="14">
        <v>-3.09</v>
      </c>
      <c r="R30" s="14">
        <v>-1.0424814843855601</v>
      </c>
      <c r="S30" s="14">
        <f t="shared" si="8"/>
        <v>-2.0475185156144398</v>
      </c>
      <c r="T30" s="14" t="s">
        <v>145</v>
      </c>
      <c r="U30" s="14">
        <v>-6.3789674952198903</v>
      </c>
      <c r="V30" s="14">
        <v>-6.5503685143238828</v>
      </c>
      <c r="W30" s="14">
        <f t="shared" si="9"/>
        <v>0.17140101910399252</v>
      </c>
      <c r="X30" s="14" t="s">
        <v>145</v>
      </c>
      <c r="Y30" s="14">
        <v>8.7189674952198892</v>
      </c>
      <c r="Z30" s="14">
        <v>8.6194191928903727</v>
      </c>
      <c r="AA30" s="14">
        <f t="shared" si="10"/>
        <v>9.9548302329516503E-2</v>
      </c>
      <c r="AB30" s="14" t="s">
        <v>52</v>
      </c>
      <c r="AC30" s="14">
        <v>23.542065009560229</v>
      </c>
      <c r="AD30" s="14">
        <v>42.4415700997248</v>
      </c>
      <c r="AE30" s="14">
        <f t="shared" si="11"/>
        <v>-18.89950509016457</v>
      </c>
      <c r="AF30" s="250"/>
      <c r="AG30" s="250"/>
      <c r="AH30" s="191" t="s">
        <v>238</v>
      </c>
      <c r="AI30" s="14">
        <v>-1.0424814843855601</v>
      </c>
      <c r="AJ30" s="14">
        <v>-8.6661537697662361</v>
      </c>
      <c r="AK30" s="14">
        <v>7.6236722853806764</v>
      </c>
      <c r="AL30" s="14">
        <v>92.143643340692094</v>
      </c>
      <c r="AM30" s="14">
        <v>-0.55823364125363195</v>
      </c>
      <c r="AN30" s="14">
        <f t="shared" si="12"/>
        <v>-8.1963930624589452</v>
      </c>
      <c r="AO30" s="14">
        <v>7.6381594212053123</v>
      </c>
      <c r="AP30" s="14">
        <v>60.4232707075777</v>
      </c>
      <c r="AQ30" s="250"/>
      <c r="AR30" s="14">
        <v>-2.9310870616322502</v>
      </c>
      <c r="AS30" s="14">
        <v>-2.9394733850669299</v>
      </c>
      <c r="AT30" s="14">
        <v>-2.9408078586171502</v>
      </c>
      <c r="AU30" s="14">
        <v>-2.9307850746328699</v>
      </c>
      <c r="AV30" s="14">
        <v>-2.9431625382422402</v>
      </c>
      <c r="AW30" s="14">
        <v>1.78700267301685</v>
      </c>
      <c r="AX30" s="14">
        <v>2.1033754294160798</v>
      </c>
      <c r="AY30" s="14">
        <v>2.38257421736352</v>
      </c>
      <c r="AZ30" s="14">
        <v>2.5544943916417799</v>
      </c>
      <c r="BA30" s="14">
        <v>2.8526752142428702</v>
      </c>
      <c r="BB30" s="14">
        <v>-3.0832390811857802</v>
      </c>
      <c r="BC30" s="14">
        <v>-3.1150180464644901</v>
      </c>
      <c r="BD30" s="14">
        <v>-3.1474519966022099</v>
      </c>
      <c r="BE30" s="14">
        <v>-3.1963904624388002</v>
      </c>
      <c r="BF30" s="14">
        <v>-3.1939409021461498</v>
      </c>
      <c r="BG30" s="14">
        <v>1.46097983775481</v>
      </c>
      <c r="BH30" s="14">
        <v>1.79621708661335</v>
      </c>
      <c r="BI30" s="14">
        <v>2.1049705122166502</v>
      </c>
      <c r="BJ30" s="14">
        <v>2.3846685246523802</v>
      </c>
      <c r="BK30" s="14">
        <v>2.60022547594569</v>
      </c>
    </row>
    <row r="31" spans="1:63" ht="16" customHeight="1">
      <c r="A31" s="189" t="s">
        <v>20</v>
      </c>
      <c r="B31" s="241">
        <v>1.38</v>
      </c>
      <c r="C31" s="18">
        <f t="shared" si="0"/>
        <v>1.3426123601699</v>
      </c>
      <c r="D31" s="18">
        <f t="shared" si="4"/>
        <v>3.738763983009985E-2</v>
      </c>
      <c r="E31" s="15">
        <v>-5.3512428298279202</v>
      </c>
      <c r="F31" s="18">
        <f t="shared" si="1"/>
        <v>-5.5538443693913395</v>
      </c>
      <c r="G31" s="18">
        <f t="shared" si="5"/>
        <v>0.20260153956341931</v>
      </c>
      <c r="H31" s="18">
        <f t="shared" si="2"/>
        <v>6.7312428298279201</v>
      </c>
      <c r="I31" s="18">
        <f t="shared" si="3"/>
        <v>6.8964567295612396</v>
      </c>
      <c r="J31" s="18">
        <f t="shared" si="6"/>
        <v>-0.16521389973331946</v>
      </c>
      <c r="K31" s="244">
        <v>93.212237093690305</v>
      </c>
      <c r="L31" s="18">
        <v>83.343741855138404</v>
      </c>
      <c r="M31" s="18">
        <f t="shared" si="7"/>
        <v>9.8684952385519011</v>
      </c>
      <c r="N31" s="18"/>
      <c r="O31" s="250"/>
      <c r="P31" s="189" t="s">
        <v>239</v>
      </c>
      <c r="Q31" s="14">
        <v>-2.82</v>
      </c>
      <c r="R31" s="14">
        <v>-0.93990170539782703</v>
      </c>
      <c r="S31" s="14">
        <f t="shared" si="8"/>
        <v>-1.8800982946021727</v>
      </c>
      <c r="T31" s="14" t="s">
        <v>200</v>
      </c>
      <c r="U31" s="14">
        <v>-13.190630975143399</v>
      </c>
      <c r="V31" s="14">
        <v>-10.960597618693647</v>
      </c>
      <c r="W31" s="14">
        <f t="shared" si="9"/>
        <v>-2.2300333564497521</v>
      </c>
      <c r="X31" s="14" t="s">
        <v>200</v>
      </c>
      <c r="Y31" s="14">
        <v>8.3706309751433992</v>
      </c>
      <c r="Z31" s="14">
        <v>7.8327412576057469</v>
      </c>
      <c r="AA31" s="14">
        <f t="shared" si="10"/>
        <v>0.53788971753765225</v>
      </c>
      <c r="AB31" s="14" t="s">
        <v>54</v>
      </c>
      <c r="AC31" s="14">
        <v>47.968451242829822</v>
      </c>
      <c r="AD31" s="14">
        <v>103.960383022185</v>
      </c>
      <c r="AE31" s="14">
        <f t="shared" si="11"/>
        <v>-55.991931779355177</v>
      </c>
      <c r="AF31" s="250"/>
      <c r="AG31" s="250"/>
      <c r="AH31" s="191" t="s">
        <v>239</v>
      </c>
      <c r="AI31" s="14">
        <v>-0.93990170539782703</v>
      </c>
      <c r="AJ31" s="14">
        <v>-9.4971626567648766</v>
      </c>
      <c r="AK31" s="14">
        <v>8.5572609513670503</v>
      </c>
      <c r="AL31" s="14">
        <v>108.99571857993099</v>
      </c>
      <c r="AM31" s="14">
        <v>-0.45204770583970499</v>
      </c>
      <c r="AN31" s="14">
        <f t="shared" si="12"/>
        <v>-8.8440610696303779</v>
      </c>
      <c r="AO31" s="14">
        <v>8.3920133637906726</v>
      </c>
      <c r="AP31" s="14">
        <v>70.833080038860004</v>
      </c>
      <c r="AQ31" s="250"/>
      <c r="AR31" s="14">
        <v>-2.8972559431391001</v>
      </c>
      <c r="AS31" s="14">
        <v>-2.90560731167818</v>
      </c>
      <c r="AT31" s="14">
        <v>-2.9070261336049699</v>
      </c>
      <c r="AU31" s="14">
        <v>-2.8973287470341198</v>
      </c>
      <c r="AV31" s="14">
        <v>-2.9094610329373101</v>
      </c>
      <c r="AW31" s="14">
        <v>1.8021944882052701</v>
      </c>
      <c r="AX31" s="14">
        <v>2.1489797896042799</v>
      </c>
      <c r="AY31" s="14">
        <v>2.4549784277652602</v>
      </c>
      <c r="AZ31" s="14">
        <v>2.6519663979596899</v>
      </c>
      <c r="BA31" s="14">
        <v>2.9690858042492301</v>
      </c>
      <c r="BB31" s="14">
        <v>-3.0344907964883001</v>
      </c>
      <c r="BC31" s="14">
        <v>-3.0654744764805701</v>
      </c>
      <c r="BD31" s="14">
        <v>-3.0976923964848102</v>
      </c>
      <c r="BE31" s="14">
        <v>-3.14651215792825</v>
      </c>
      <c r="BF31" s="14">
        <v>-3.1434816466173801</v>
      </c>
      <c r="BG31" s="14">
        <v>1.4426393890496201</v>
      </c>
      <c r="BH31" s="14">
        <v>1.8137663735673699</v>
      </c>
      <c r="BI31" s="14">
        <v>2.15779069108698</v>
      </c>
      <c r="BJ31" s="14">
        <v>2.4701080734306</v>
      </c>
      <c r="BK31" s="14">
        <v>2.7032423213671799</v>
      </c>
    </row>
    <row r="32" spans="1:63" ht="16" customHeight="1">
      <c r="A32" s="189" t="s">
        <v>61</v>
      </c>
      <c r="B32" s="241">
        <v>0.61</v>
      </c>
      <c r="C32" s="18">
        <f t="shared" si="0"/>
        <v>0.43769988873057702</v>
      </c>
      <c r="D32" s="18">
        <f t="shared" ref="D32:D63" si="13">B32-C32</f>
        <v>0.17230011126942296</v>
      </c>
      <c r="E32" s="15">
        <v>-5.8531548757170198</v>
      </c>
      <c r="F32" s="18">
        <f t="shared" si="1"/>
        <v>-5.7331806818714757</v>
      </c>
      <c r="G32" s="18">
        <f t="shared" ref="G32:G63" si="14">E32-F32</f>
        <v>-0.11997419384554409</v>
      </c>
      <c r="H32" s="18">
        <f t="shared" si="2"/>
        <v>6.4631548757170201</v>
      </c>
      <c r="I32" s="18">
        <f t="shared" si="3"/>
        <v>6.1708805706020531</v>
      </c>
      <c r="J32" s="18">
        <f t="shared" ref="J32:J63" si="15">H32-I32</f>
        <v>0.29227430511496699</v>
      </c>
      <c r="K32" s="243">
        <v>138.79063097514299</v>
      </c>
      <c r="L32" s="18">
        <v>68.371544631626705</v>
      </c>
      <c r="M32" s="18">
        <f t="shared" ref="M32:M63" si="16">K32-L32</f>
        <v>70.419086343516284</v>
      </c>
      <c r="N32" s="18"/>
      <c r="O32" s="250"/>
      <c r="P32" s="189" t="s">
        <v>240</v>
      </c>
      <c r="Q32" s="14">
        <v>-3.34</v>
      </c>
      <c r="R32" s="14">
        <v>-1.13898360987355</v>
      </c>
      <c r="S32" s="14">
        <f t="shared" si="8"/>
        <v>-2.2010163901264499</v>
      </c>
      <c r="T32" s="14" t="s">
        <v>34</v>
      </c>
      <c r="U32" s="14">
        <v>-12.067304015296401</v>
      </c>
      <c r="V32" s="14">
        <v>-12.438755126436217</v>
      </c>
      <c r="W32" s="14">
        <f t="shared" si="9"/>
        <v>0.37145111113981599</v>
      </c>
      <c r="X32" s="14" t="s">
        <v>34</v>
      </c>
      <c r="Y32" s="14">
        <v>9.3273040152964004</v>
      </c>
      <c r="Z32" s="14">
        <v>9.3062399010326757</v>
      </c>
      <c r="AA32" s="14">
        <f t="shared" si="10"/>
        <v>2.1064114263724676E-2</v>
      </c>
      <c r="AB32" s="14" t="s">
        <v>18</v>
      </c>
      <c r="AC32" s="14">
        <v>69.31166347992351</v>
      </c>
      <c r="AD32" s="14">
        <v>67.579570457098399</v>
      </c>
      <c r="AE32" s="14">
        <f t="shared" si="11"/>
        <v>1.7320930228251115</v>
      </c>
      <c r="AF32" s="250"/>
      <c r="AG32" s="250"/>
      <c r="AH32" s="191" t="s">
        <v>240</v>
      </c>
      <c r="AI32" s="14">
        <v>-1.13898360987355</v>
      </c>
      <c r="AJ32" s="14">
        <v>-7.8175986369088761</v>
      </c>
      <c r="AK32" s="14">
        <v>6.6786150270353266</v>
      </c>
      <c r="AL32" s="14">
        <v>74.947336454104402</v>
      </c>
      <c r="AM32" s="14">
        <v>-0.67303183669827904</v>
      </c>
      <c r="AN32" s="14">
        <f t="shared" si="12"/>
        <v>-7.5494632078953821</v>
      </c>
      <c r="AO32" s="14">
        <v>6.8764313711971035</v>
      </c>
      <c r="AP32" s="14">
        <v>49.832647765822202</v>
      </c>
      <c r="AQ32" s="250"/>
      <c r="AR32" s="14">
        <v>-2.97284713749983</v>
      </c>
      <c r="AS32" s="14">
        <v>-2.9813087868757102</v>
      </c>
      <c r="AT32" s="14">
        <v>-2.9826400829809998</v>
      </c>
      <c r="AU32" s="14">
        <v>-2.9725083757292299</v>
      </c>
      <c r="AV32" s="14">
        <v>-2.9849845488107301</v>
      </c>
      <c r="AW32" s="14">
        <v>1.77169298948392</v>
      </c>
      <c r="AX32" s="14">
        <v>2.0574172398551802</v>
      </c>
      <c r="AY32" s="14">
        <v>2.3096082462827199</v>
      </c>
      <c r="AZ32" s="14">
        <v>2.45626613178344</v>
      </c>
      <c r="BA32" s="14">
        <v>2.73536143239548</v>
      </c>
      <c r="BB32" s="14">
        <v>-3.1253617676197898</v>
      </c>
      <c r="BC32" s="14">
        <v>-3.1576749550450001</v>
      </c>
      <c r="BD32" s="14">
        <v>-3.19072412866094</v>
      </c>
      <c r="BE32" s="14">
        <v>-3.2405023870513299</v>
      </c>
      <c r="BF32" s="14">
        <v>-3.2379447352957702</v>
      </c>
      <c r="BG32" s="14">
        <v>1.4794625840261599</v>
      </c>
      <c r="BH32" s="14">
        <v>1.77853164045944</v>
      </c>
      <c r="BI32" s="14">
        <v>2.0517405187873901</v>
      </c>
      <c r="BJ32" s="14">
        <v>2.2985660782515902</v>
      </c>
      <c r="BK32" s="14">
        <v>2.49640935638369</v>
      </c>
    </row>
    <row r="33" spans="1:63" ht="16" customHeight="1">
      <c r="A33" s="189" t="s">
        <v>22</v>
      </c>
      <c r="B33" s="241">
        <v>-4.72</v>
      </c>
      <c r="C33" s="18">
        <f t="shared" si="0"/>
        <v>-3.9223645026017402</v>
      </c>
      <c r="D33" s="18">
        <f t="shared" si="13"/>
        <v>-0.79763549739825956</v>
      </c>
      <c r="E33" s="15">
        <v>-14.1514340344168</v>
      </c>
      <c r="F33" s="18">
        <f t="shared" si="1"/>
        <v>-11.896841501891187</v>
      </c>
      <c r="G33" s="18">
        <f t="shared" si="14"/>
        <v>-2.2545925325256135</v>
      </c>
      <c r="H33" s="18">
        <f t="shared" si="2"/>
        <v>9.4314340344167995</v>
      </c>
      <c r="I33" s="18">
        <f t="shared" si="3"/>
        <v>7.9744769992894469</v>
      </c>
      <c r="J33" s="18">
        <f t="shared" si="15"/>
        <v>1.4569570351273526</v>
      </c>
      <c r="K33" s="244">
        <v>80.066921606118498</v>
      </c>
      <c r="L33" s="18">
        <v>86.993882608717499</v>
      </c>
      <c r="M33" s="18">
        <f t="shared" si="16"/>
        <v>-6.9269610025990005</v>
      </c>
      <c r="N33" s="18"/>
      <c r="O33" s="250"/>
      <c r="P33" s="189" t="s">
        <v>241</v>
      </c>
      <c r="Q33" s="14">
        <v>-4.97</v>
      </c>
      <c r="R33" s="14">
        <v>-9.1775198103505407</v>
      </c>
      <c r="S33" s="14">
        <f t="shared" si="8"/>
        <v>4.2075198103505409</v>
      </c>
      <c r="T33" s="14" t="s">
        <v>201</v>
      </c>
      <c r="U33" s="14">
        <v>-13.9100382409178</v>
      </c>
      <c r="V33" s="14">
        <v>-11.241505775379677</v>
      </c>
      <c r="W33" s="14">
        <f t="shared" si="9"/>
        <v>-2.6685324655381226</v>
      </c>
      <c r="X33" s="14" t="s">
        <v>201</v>
      </c>
      <c r="Y33" s="14">
        <v>9.0500382409178002</v>
      </c>
      <c r="Z33" s="14">
        <v>8.0493194723178068</v>
      </c>
      <c r="AA33" s="14">
        <f t="shared" si="10"/>
        <v>1.0007187685999934</v>
      </c>
      <c r="AB33" s="14" t="s">
        <v>57</v>
      </c>
      <c r="AC33" s="14">
        <v>47.992351816443595</v>
      </c>
      <c r="AD33" s="14">
        <v>39.060077866564797</v>
      </c>
      <c r="AE33" s="14">
        <f t="shared" si="11"/>
        <v>8.9322739498787982</v>
      </c>
      <c r="AF33" s="250"/>
      <c r="AG33" s="250"/>
      <c r="AH33" s="191" t="s">
        <v>241</v>
      </c>
      <c r="AI33" s="14">
        <v>-9.1775198103505407</v>
      </c>
      <c r="AJ33" s="14">
        <v>-17.871737328539083</v>
      </c>
      <c r="AK33" s="14">
        <v>8.6942175181885446</v>
      </c>
      <c r="AL33" s="14">
        <v>102.89535970865801</v>
      </c>
      <c r="AM33" s="14">
        <v>-8.7293039382490694</v>
      </c>
      <c r="AN33" s="14">
        <f t="shared" si="12"/>
        <v>-18.639958529192675</v>
      </c>
      <c r="AO33" s="14">
        <v>9.9106545909436061</v>
      </c>
      <c r="AP33" s="14">
        <v>109.825064501461</v>
      </c>
      <c r="AQ33" s="250"/>
      <c r="AR33" s="14">
        <v>-11.267558268717901</v>
      </c>
      <c r="AS33" s="14">
        <v>-11.2947029738349</v>
      </c>
      <c r="AT33" s="14">
        <v>-11.2688520656816</v>
      </c>
      <c r="AU33" s="14">
        <v>-11.1353241165101</v>
      </c>
      <c r="AV33" s="14">
        <v>-11.247779265519799</v>
      </c>
      <c r="AW33" s="14">
        <v>1.8199388602625901</v>
      </c>
      <c r="AX33" s="14">
        <v>2.2022466786876098</v>
      </c>
      <c r="AY33" s="14">
        <v>2.5395481274325702</v>
      </c>
      <c r="AZ33" s="14">
        <v>2.76581583094899</v>
      </c>
      <c r="BA33" s="14">
        <v>3.1050559167648801</v>
      </c>
      <c r="BB33" s="14">
        <v>-11.2516363661922</v>
      </c>
      <c r="BC33" s="14">
        <v>-11.335708376537299</v>
      </c>
      <c r="BD33" s="14">
        <v>-11.3970056243959</v>
      </c>
      <c r="BE33" s="14">
        <v>-11.469926464679199</v>
      </c>
      <c r="BF33" s="14">
        <v>-11.4926492271053</v>
      </c>
      <c r="BG33" s="14">
        <v>1.421217344252</v>
      </c>
      <c r="BH33" s="14">
        <v>1.83426432415398</v>
      </c>
      <c r="BI33" s="14">
        <v>2.21948581404533</v>
      </c>
      <c r="BJ33" s="14">
        <v>2.5699033331232601</v>
      </c>
      <c r="BK33" s="14">
        <v>2.8235682475754702</v>
      </c>
    </row>
    <row r="34" spans="1:63" ht="16" customHeight="1">
      <c r="A34" s="189" t="s">
        <v>23</v>
      </c>
      <c r="B34" s="241">
        <v>-4.62</v>
      </c>
      <c r="C34" s="18">
        <f t="shared" si="0"/>
        <v>-3.2174559627993098</v>
      </c>
      <c r="D34" s="18">
        <f t="shared" si="13"/>
        <v>-1.4025440372006903</v>
      </c>
      <c r="E34" s="15">
        <v>-14.4095602294455</v>
      </c>
      <c r="F34" s="18">
        <f t="shared" si="1"/>
        <v>-10.978750085626526</v>
      </c>
      <c r="G34" s="18">
        <f t="shared" si="14"/>
        <v>-3.4308101438189738</v>
      </c>
      <c r="H34" s="18">
        <f t="shared" si="2"/>
        <v>9.7895602294454989</v>
      </c>
      <c r="I34" s="18">
        <f t="shared" si="3"/>
        <v>7.7612941228272163</v>
      </c>
      <c r="J34" s="18">
        <f t="shared" si="15"/>
        <v>2.0282661066182825</v>
      </c>
      <c r="K34" s="244">
        <v>81.261950286806893</v>
      </c>
      <c r="L34" s="18">
        <v>84.472240994117897</v>
      </c>
      <c r="M34" s="18">
        <f t="shared" si="16"/>
        <v>-3.2102907073110032</v>
      </c>
      <c r="N34" s="18"/>
      <c r="O34" s="250"/>
      <c r="P34" s="189" t="s">
        <v>242</v>
      </c>
      <c r="Q34" s="14">
        <v>-0.84</v>
      </c>
      <c r="R34" s="14">
        <v>-0.142430073007902</v>
      </c>
      <c r="S34" s="14">
        <f t="shared" si="8"/>
        <v>-0.69756992699209797</v>
      </c>
      <c r="T34" s="14" t="s">
        <v>202</v>
      </c>
      <c r="U34" s="14">
        <v>-13.941108986615699</v>
      </c>
      <c r="V34" s="14">
        <v>-11.248432575150755</v>
      </c>
      <c r="W34" s="14">
        <f t="shared" si="9"/>
        <v>-2.6926764114649444</v>
      </c>
      <c r="X34" s="14" t="s">
        <v>202</v>
      </c>
      <c r="Y34" s="14">
        <v>9.2211089866157003</v>
      </c>
      <c r="Z34" s="14">
        <v>8.1758737034947337</v>
      </c>
      <c r="AA34" s="14">
        <f t="shared" si="10"/>
        <v>1.0452352831209666</v>
      </c>
      <c r="AB34" s="14" t="s">
        <v>20</v>
      </c>
      <c r="AC34" s="14">
        <v>93.212237093690248</v>
      </c>
      <c r="AD34" s="14">
        <v>83.343741855138404</v>
      </c>
      <c r="AE34" s="14">
        <f t="shared" si="11"/>
        <v>9.8684952385518443</v>
      </c>
      <c r="AF34" s="250"/>
      <c r="AG34" s="250"/>
      <c r="AH34" s="191" t="s">
        <v>242</v>
      </c>
      <c r="AI34" s="14">
        <v>-0.142430073007902</v>
      </c>
      <c r="AJ34" s="14">
        <v>-5.9576827315348755</v>
      </c>
      <c r="AK34" s="14">
        <v>5.8152526585269735</v>
      </c>
      <c r="AL34" s="14">
        <v>58.257309274506802</v>
      </c>
      <c r="AM34" s="14">
        <v>0.12527741410774301</v>
      </c>
      <c r="AN34" s="14">
        <f t="shared" si="12"/>
        <v>-6.0363941402308878</v>
      </c>
      <c r="AO34" s="14">
        <v>6.1616715543386311</v>
      </c>
      <c r="AP34" s="14">
        <v>39.109195898209201</v>
      </c>
      <c r="AQ34" s="250"/>
      <c r="AR34" s="14">
        <v>-2.1094188642591001</v>
      </c>
      <c r="AS34" s="14">
        <v>-2.1158766549200099</v>
      </c>
      <c r="AT34" s="14">
        <v>-2.1184924805900001</v>
      </c>
      <c r="AU34" s="14">
        <v>-2.11596473504658</v>
      </c>
      <c r="AV34" s="14">
        <v>-2.12175883060466</v>
      </c>
      <c r="AW34" s="14">
        <v>1.75787881950625</v>
      </c>
      <c r="AX34" s="14">
        <v>2.0159484373750698</v>
      </c>
      <c r="AY34" s="14">
        <v>2.24376989469775</v>
      </c>
      <c r="AZ34" s="14">
        <v>2.3676332168459799</v>
      </c>
      <c r="BA34" s="14">
        <v>2.6295073486270502</v>
      </c>
      <c r="BB34" s="14">
        <v>-2.0815773804921198</v>
      </c>
      <c r="BC34" s="14">
        <v>-2.1092015124404599</v>
      </c>
      <c r="BD34" s="14">
        <v>-2.1461403254896401</v>
      </c>
      <c r="BE34" s="14">
        <v>-2.2037104393293099</v>
      </c>
      <c r="BF34" s="14">
        <v>-2.1924931755391501</v>
      </c>
      <c r="BG34" s="14">
        <v>1.4961398587782599</v>
      </c>
      <c r="BH34" s="14">
        <v>1.7625737822336101</v>
      </c>
      <c r="BI34" s="14">
        <v>2.0037102524817398</v>
      </c>
      <c r="BJ34" s="14">
        <v>2.22087447688601</v>
      </c>
      <c r="BK34" s="14">
        <v>2.4027344271164299</v>
      </c>
    </row>
    <row r="35" spans="1:63" ht="16" customHeight="1">
      <c r="A35" s="189" t="s">
        <v>66</v>
      </c>
      <c r="B35" s="241">
        <v>-6.35</v>
      </c>
      <c r="C35" s="18">
        <f t="shared" si="0"/>
        <v>-8.5190207255885202</v>
      </c>
      <c r="D35" s="18">
        <f t="shared" si="13"/>
        <v>2.1690207255885205</v>
      </c>
      <c r="E35" s="57">
        <v>-13.6208413001912</v>
      </c>
      <c r="F35" s="18">
        <f t="shared" si="1"/>
        <v>-17.470332521503988</v>
      </c>
      <c r="G35" s="18">
        <f t="shared" si="14"/>
        <v>3.8494912213127872</v>
      </c>
      <c r="H35" s="18">
        <f t="shared" si="2"/>
        <v>7.2708413001912007</v>
      </c>
      <c r="I35" s="18">
        <f t="shared" si="3"/>
        <v>8.9513117959154673</v>
      </c>
      <c r="J35" s="18">
        <f t="shared" si="15"/>
        <v>-1.6804704957242667</v>
      </c>
      <c r="K35" s="243">
        <v>52.868068833652003</v>
      </c>
      <c r="L35" s="18">
        <v>86.249776288501494</v>
      </c>
      <c r="M35" s="18">
        <f t="shared" si="16"/>
        <v>-33.38170745484949</v>
      </c>
      <c r="N35" s="18"/>
      <c r="O35" s="250"/>
      <c r="P35" s="189" t="s">
        <v>243</v>
      </c>
      <c r="Q35" s="14">
        <v>0.25</v>
      </c>
      <c r="R35" s="14">
        <v>0.84504654601570495</v>
      </c>
      <c r="S35" s="14">
        <f t="shared" si="8"/>
        <v>-0.59504654601570495</v>
      </c>
      <c r="T35" s="14" t="s">
        <v>36</v>
      </c>
      <c r="U35" s="14">
        <v>-14.2111854684512</v>
      </c>
      <c r="V35" s="14">
        <v>-11.034983937165975</v>
      </c>
      <c r="W35" s="14">
        <f t="shared" si="9"/>
        <v>-3.1762015312852245</v>
      </c>
      <c r="X35" s="14" t="s">
        <v>36</v>
      </c>
      <c r="Y35" s="14">
        <v>9.6211854684512002</v>
      </c>
      <c r="Z35" s="14">
        <v>8.1132856004173064</v>
      </c>
      <c r="AA35" s="14">
        <f t="shared" si="10"/>
        <v>1.5078998680338938</v>
      </c>
      <c r="AB35" s="14" t="s">
        <v>61</v>
      </c>
      <c r="AC35" s="14">
        <v>138.79063097514342</v>
      </c>
      <c r="AD35" s="14">
        <v>68.371544631626705</v>
      </c>
      <c r="AE35" s="14">
        <f t="shared" ref="AE35:AE66" si="17">AC35-AD35</f>
        <v>70.41908634351671</v>
      </c>
      <c r="AF35" s="250"/>
      <c r="AG35" s="250"/>
      <c r="AH35" s="191" t="s">
        <v>243</v>
      </c>
      <c r="AI35" s="14">
        <v>0.84504654601570495</v>
      </c>
      <c r="AJ35" s="14">
        <v>-4.9254091323334261</v>
      </c>
      <c r="AK35" s="14">
        <v>5.7704556783491308</v>
      </c>
      <c r="AL35" s="14">
        <v>59.757381182909903</v>
      </c>
      <c r="AM35" s="14">
        <v>1.0580721488729199</v>
      </c>
      <c r="AN35" s="14">
        <f t="shared" si="12"/>
        <v>-4.8972231890221654</v>
      </c>
      <c r="AO35" s="14">
        <v>5.9552953378950857</v>
      </c>
      <c r="AP35" s="14">
        <v>36.8768473299153</v>
      </c>
      <c r="AQ35" s="250"/>
      <c r="AR35" s="14">
        <v>-1.1582583328033</v>
      </c>
      <c r="AS35" s="14">
        <v>-1.1616830708208801</v>
      </c>
      <c r="AT35" s="14">
        <v>-1.1634048350373001</v>
      </c>
      <c r="AU35" s="14">
        <v>-1.1631629147712701</v>
      </c>
      <c r="AV35" s="14">
        <v>-1.1654509375639499</v>
      </c>
      <c r="AW35" s="14">
        <v>1.7532013321223401</v>
      </c>
      <c r="AX35" s="14">
        <v>2.0019070725489501</v>
      </c>
      <c r="AY35" s="14">
        <v>2.22147698391022</v>
      </c>
      <c r="AZ35" s="14">
        <v>2.33762205134787</v>
      </c>
      <c r="BA35" s="14">
        <v>2.5936650836077102</v>
      </c>
      <c r="BB35" s="14">
        <v>-1.0954572120330199</v>
      </c>
      <c r="BC35" s="14">
        <v>-1.1137813103335099</v>
      </c>
      <c r="BD35" s="14">
        <v>-1.1424006255097801</v>
      </c>
      <c r="BE35" s="14">
        <v>-1.18699517146338</v>
      </c>
      <c r="BF35" s="14">
        <v>-1.17667201394696</v>
      </c>
      <c r="BG35" s="14">
        <v>1.5017867953931301</v>
      </c>
      <c r="BH35" s="14">
        <v>1.7571704405455999</v>
      </c>
      <c r="BI35" s="14">
        <v>1.98744717152548</v>
      </c>
      <c r="BJ35" s="14">
        <v>2.1945680476318201</v>
      </c>
      <c r="BK35" s="14">
        <v>2.3710160321245999</v>
      </c>
    </row>
    <row r="36" spans="1:63" ht="16" customHeight="1">
      <c r="A36" s="189" t="s">
        <v>68</v>
      </c>
      <c r="B36" s="241">
        <v>-3.71</v>
      </c>
      <c r="C36" s="18">
        <f t="shared" ref="C36:C67" si="18">VLOOKUP(A36,$P$4:$R$506,3,FALSE)</f>
        <v>-3.9861652451227201</v>
      </c>
      <c r="D36" s="18">
        <f t="shared" si="13"/>
        <v>0.27616524512272012</v>
      </c>
      <c r="E36" s="60">
        <v>-10.324952198852801</v>
      </c>
      <c r="F36" s="18">
        <f t="shared" ref="F36:F67" si="19">VLOOKUP(A36,$T$4:$V$506,3,FALSE)</f>
        <v>-10.3447678994869</v>
      </c>
      <c r="G36" s="18">
        <f t="shared" si="14"/>
        <v>1.9815700634099542E-2</v>
      </c>
      <c r="H36" s="18">
        <f t="shared" ref="H36:H67" si="20">VLOOKUP(A36,$X$4:$Z$506,2,FALSE)</f>
        <v>6.6149521988528006</v>
      </c>
      <c r="I36" s="18">
        <f t="shared" ref="I36:I67" si="21">VLOOKUP(A36,$X$4:$Z$506,3,FALSE)</f>
        <v>6.35860265436418</v>
      </c>
      <c r="J36" s="18">
        <f t="shared" si="15"/>
        <v>0.25634954448862057</v>
      </c>
      <c r="K36" s="243">
        <v>55.8556405353728</v>
      </c>
      <c r="L36" s="18">
        <v>65.992057442165404</v>
      </c>
      <c r="M36" s="18">
        <f t="shared" si="16"/>
        <v>-10.136416906792604</v>
      </c>
      <c r="N36" s="18"/>
      <c r="O36" s="250"/>
      <c r="P36" s="189" t="s">
        <v>244</v>
      </c>
      <c r="Q36" s="14">
        <v>-3.28</v>
      </c>
      <c r="R36" s="14">
        <v>-3.4736573226480099</v>
      </c>
      <c r="S36" s="14">
        <f t="shared" si="8"/>
        <v>0.19365732264801006</v>
      </c>
      <c r="T36" s="14" t="s">
        <v>209</v>
      </c>
      <c r="U36" s="14">
        <v>-11.4291586998088</v>
      </c>
      <c r="V36" s="14">
        <v>-12.92484229393914</v>
      </c>
      <c r="W36" s="14">
        <f t="shared" si="9"/>
        <v>1.4956835941303392</v>
      </c>
      <c r="X36" s="14" t="s">
        <v>209</v>
      </c>
      <c r="Y36" s="14">
        <v>4.8091586998088003</v>
      </c>
      <c r="Z36" s="14">
        <v>7.7300666438288195</v>
      </c>
      <c r="AA36" s="14">
        <f t="shared" si="10"/>
        <v>-2.9209079440200192</v>
      </c>
      <c r="AB36" s="14" t="s">
        <v>22</v>
      </c>
      <c r="AC36" s="14">
        <v>80.066921606118541</v>
      </c>
      <c r="AD36" s="14">
        <v>86.993882608717499</v>
      </c>
      <c r="AE36" s="14">
        <f t="shared" si="17"/>
        <v>-6.9269610025989579</v>
      </c>
      <c r="AF36" s="250"/>
      <c r="AG36" s="250"/>
      <c r="AH36" s="191" t="s">
        <v>244</v>
      </c>
      <c r="AI36" s="14">
        <v>-3.4736573226480099</v>
      </c>
      <c r="AJ36" s="14">
        <v>-12.902511855806772</v>
      </c>
      <c r="AK36" s="14">
        <v>9.4288545331587628</v>
      </c>
      <c r="AL36" s="14">
        <v>123.748778596573</v>
      </c>
      <c r="AM36" s="14">
        <v>-2.7906960479407599</v>
      </c>
      <c r="AN36" s="14">
        <f t="shared" si="12"/>
        <v>-12.285364894198114</v>
      </c>
      <c r="AO36" s="14">
        <v>9.4946688462573547</v>
      </c>
      <c r="AP36" s="14">
        <v>94.507943685627893</v>
      </c>
      <c r="AQ36" s="250"/>
      <c r="AR36" s="14">
        <v>-5.3160590740488898</v>
      </c>
      <c r="AS36" s="14">
        <v>-5.33398672344922</v>
      </c>
      <c r="AT36" s="14">
        <v>-5.3222963852860898</v>
      </c>
      <c r="AU36" s="14">
        <v>-5.25279226004817</v>
      </c>
      <c r="AV36" s="14">
        <v>-5.3135159754869701</v>
      </c>
      <c r="AW36" s="14">
        <v>1.8182712589243299</v>
      </c>
      <c r="AX36" s="14">
        <v>2.1972407007226802</v>
      </c>
      <c r="AY36" s="14">
        <v>2.53160033734533</v>
      </c>
      <c r="AZ36" s="14">
        <v>2.7551163558591001</v>
      </c>
      <c r="BA36" s="14">
        <v>3.0922775585980302</v>
      </c>
      <c r="BB36" s="14">
        <v>-5.6062348375007902</v>
      </c>
      <c r="BC36" s="14">
        <v>-5.6586973607306001</v>
      </c>
      <c r="BD36" s="14">
        <v>-5.6873450803137002</v>
      </c>
      <c r="BE36" s="14">
        <v>-5.7208870220307704</v>
      </c>
      <c r="BF36" s="14">
        <v>-5.7422869865977901</v>
      </c>
      <c r="BG36" s="14">
        <v>1.4232305702178101</v>
      </c>
      <c r="BH36" s="14">
        <v>1.8323379437940901</v>
      </c>
      <c r="BI36" s="14">
        <v>2.2136877576657001</v>
      </c>
      <c r="BJ36" s="14">
        <v>2.5605246575590899</v>
      </c>
      <c r="BK36" s="14">
        <v>2.8122601170355899</v>
      </c>
    </row>
    <row r="37" spans="1:63" ht="16" customHeight="1">
      <c r="A37" s="189" t="s">
        <v>70</v>
      </c>
      <c r="B37" s="241">
        <v>-0.5</v>
      </c>
      <c r="C37" s="18">
        <f t="shared" si="18"/>
        <v>-0.80845521489677996</v>
      </c>
      <c r="D37" s="18">
        <f t="shared" si="13"/>
        <v>0.30845521489677996</v>
      </c>
      <c r="E37" s="60">
        <v>-7.4282026768642497</v>
      </c>
      <c r="F37" s="18">
        <f t="shared" si="19"/>
        <v>-6.1006197763989478</v>
      </c>
      <c r="G37" s="18">
        <f t="shared" si="14"/>
        <v>-1.3275829004653019</v>
      </c>
      <c r="H37" s="18">
        <f t="shared" si="20"/>
        <v>6.9282026768642497</v>
      </c>
      <c r="I37" s="18">
        <f t="shared" si="21"/>
        <v>5.292164561502168</v>
      </c>
      <c r="J37" s="18">
        <f t="shared" si="15"/>
        <v>1.6360381153620818</v>
      </c>
      <c r="K37" s="243">
        <v>83.604206500955996</v>
      </c>
      <c r="L37" s="18">
        <v>40.3581804082025</v>
      </c>
      <c r="M37" s="18">
        <f t="shared" si="16"/>
        <v>43.246026092753496</v>
      </c>
      <c r="N37" s="18"/>
      <c r="O37" s="250"/>
      <c r="P37" s="189" t="s">
        <v>245</v>
      </c>
      <c r="Q37" s="14">
        <v>-0.11</v>
      </c>
      <c r="R37" s="14">
        <v>-1.0227856094868399</v>
      </c>
      <c r="S37" s="14">
        <f t="shared" si="8"/>
        <v>0.91278560948683996</v>
      </c>
      <c r="T37" s="14" t="s">
        <v>210</v>
      </c>
      <c r="U37" s="14">
        <v>-10.449235181644401</v>
      </c>
      <c r="V37" s="14">
        <v>-9.051635848552209</v>
      </c>
      <c r="W37" s="14">
        <f t="shared" si="9"/>
        <v>-1.3975993330921916</v>
      </c>
      <c r="X37" s="14" t="s">
        <v>210</v>
      </c>
      <c r="Y37" s="14">
        <v>6.4392351816444009</v>
      </c>
      <c r="Z37" s="14">
        <v>6.3206374667073391</v>
      </c>
      <c r="AA37" s="14">
        <f t="shared" si="10"/>
        <v>0.11859771493706184</v>
      </c>
      <c r="AB37" s="14" t="s">
        <v>23</v>
      </c>
      <c r="AC37" s="14">
        <v>81.261950286806879</v>
      </c>
      <c r="AD37" s="14">
        <v>84.472240994117897</v>
      </c>
      <c r="AE37" s="14">
        <f t="shared" si="17"/>
        <v>-3.2102907073110174</v>
      </c>
      <c r="AF37" s="250"/>
      <c r="AG37" s="250"/>
      <c r="AH37" s="191" t="s">
        <v>245</v>
      </c>
      <c r="AI37" s="14">
        <v>-1.0227856094868399</v>
      </c>
      <c r="AJ37" s="14">
        <v>-5.9175855656519047</v>
      </c>
      <c r="AK37" s="14">
        <v>4.8947999561650652</v>
      </c>
      <c r="AL37" s="14">
        <v>40.847986655377603</v>
      </c>
      <c r="AM37" s="14">
        <v>-0.72443853743888598</v>
      </c>
      <c r="AN37" s="14">
        <f t="shared" si="12"/>
        <v>-6.2797583655107978</v>
      </c>
      <c r="AO37" s="14">
        <v>5.5553198280719114</v>
      </c>
      <c r="AP37" s="14">
        <v>30.8277975006432</v>
      </c>
      <c r="AQ37" s="250"/>
      <c r="AR37" s="14">
        <v>-2.89872456335815</v>
      </c>
      <c r="AS37" s="14">
        <v>-2.9075865701454799</v>
      </c>
      <c r="AT37" s="14">
        <v>-2.90998081423146</v>
      </c>
      <c r="AU37" s="14">
        <v>-2.9025748647518301</v>
      </c>
      <c r="AV37" s="14">
        <v>-2.9133594673091201</v>
      </c>
      <c r="AW37" s="14">
        <v>1.7456615298601199</v>
      </c>
      <c r="AX37" s="14">
        <v>1.97927331523626</v>
      </c>
      <c r="AY37" s="14">
        <v>2.1855422767925798</v>
      </c>
      <c r="AZ37" s="14">
        <v>2.28924602487416</v>
      </c>
      <c r="BA37" s="14">
        <v>2.5358897079208602</v>
      </c>
      <c r="BB37" s="14">
        <v>-2.9066544412506499</v>
      </c>
      <c r="BC37" s="14">
        <v>-2.9405346027966099</v>
      </c>
      <c r="BD37" s="14">
        <v>-2.9840177633071998</v>
      </c>
      <c r="BE37" s="14">
        <v>-3.0509022088590001</v>
      </c>
      <c r="BF37" s="14">
        <v>-3.0397409053282298</v>
      </c>
      <c r="BG37" s="14">
        <v>1.51088928610424</v>
      </c>
      <c r="BH37" s="14">
        <v>1.7484606088477299</v>
      </c>
      <c r="BI37" s="14">
        <v>1.9612321538203601</v>
      </c>
      <c r="BJ37" s="14">
        <v>2.1521638125110498</v>
      </c>
      <c r="BK37" s="14">
        <v>2.3198880639047301</v>
      </c>
    </row>
    <row r="38" spans="1:63" ht="16" customHeight="1">
      <c r="A38" s="189" t="s">
        <v>72</v>
      </c>
      <c r="B38" s="241">
        <v>-0.59</v>
      </c>
      <c r="C38" s="18">
        <f t="shared" si="18"/>
        <v>0.40212435120161499</v>
      </c>
      <c r="D38" s="18">
        <f t="shared" si="13"/>
        <v>-0.99212435120161491</v>
      </c>
      <c r="E38" s="60">
        <v>-5.7360420650095598</v>
      </c>
      <c r="F38" s="18">
        <f t="shared" si="19"/>
        <v>-4.6195437755102615</v>
      </c>
      <c r="G38" s="18">
        <f t="shared" si="14"/>
        <v>-1.1164982894992983</v>
      </c>
      <c r="H38" s="18">
        <f t="shared" si="20"/>
        <v>5.14604206500956</v>
      </c>
      <c r="I38" s="18">
        <f t="shared" si="21"/>
        <v>5.0216681267118766</v>
      </c>
      <c r="J38" s="18">
        <f t="shared" si="15"/>
        <v>0.1243739382976834</v>
      </c>
      <c r="K38" s="243">
        <v>30.903441682600398</v>
      </c>
      <c r="L38" s="18">
        <v>46.016328354752197</v>
      </c>
      <c r="M38" s="18">
        <f t="shared" si="16"/>
        <v>-15.112886672151799</v>
      </c>
      <c r="N38" s="18"/>
      <c r="O38" s="250"/>
      <c r="P38" s="189" t="s">
        <v>246</v>
      </c>
      <c r="Q38" s="14">
        <v>-0.19</v>
      </c>
      <c r="R38" s="14">
        <v>0.59602876346243305</v>
      </c>
      <c r="S38" s="14">
        <f t="shared" si="8"/>
        <v>-0.786028763462433</v>
      </c>
      <c r="T38" s="14" t="s">
        <v>192</v>
      </c>
      <c r="U38" s="14">
        <v>-10.728871892925399</v>
      </c>
      <c r="V38" s="14">
        <v>-11.233631299439951</v>
      </c>
      <c r="W38" s="14">
        <f t="shared" si="9"/>
        <v>0.50475940651455176</v>
      </c>
      <c r="X38" s="14" t="s">
        <v>192</v>
      </c>
      <c r="Y38" s="14">
        <v>7.488871892925399</v>
      </c>
      <c r="Z38" s="14">
        <v>7.5039580022068204</v>
      </c>
      <c r="AA38" s="14">
        <f t="shared" si="10"/>
        <v>-1.50861092814214E-2</v>
      </c>
      <c r="AB38" s="14" t="s">
        <v>66</v>
      </c>
      <c r="AC38" s="14">
        <v>52.868068833652003</v>
      </c>
      <c r="AD38" s="14">
        <v>86.249776288501494</v>
      </c>
      <c r="AE38" s="14">
        <f t="shared" si="17"/>
        <v>-33.38170745484949</v>
      </c>
      <c r="AF38" s="250"/>
      <c r="AG38" s="250"/>
      <c r="AH38" s="191" t="s">
        <v>246</v>
      </c>
      <c r="AI38" s="14">
        <v>0.59602876346243305</v>
      </c>
      <c r="AJ38" s="14">
        <v>-5.9519806225229335</v>
      </c>
      <c r="AK38" s="14">
        <v>6.5480093859853667</v>
      </c>
      <c r="AL38" s="14">
        <v>73.284381857847904</v>
      </c>
      <c r="AM38" s="14">
        <v>0.91670373217036805</v>
      </c>
      <c r="AN38" s="14">
        <f t="shared" si="12"/>
        <v>-5.7471240237574115</v>
      </c>
      <c r="AO38" s="14">
        <v>6.6638277559277794</v>
      </c>
      <c r="AP38" s="14">
        <v>46.681974665675497</v>
      </c>
      <c r="AQ38" s="250"/>
      <c r="AR38" s="14">
        <v>-1.3669276258076299</v>
      </c>
      <c r="AS38" s="14">
        <v>-1.3710600850519301</v>
      </c>
      <c r="AT38" s="14">
        <v>-1.3727957288449799</v>
      </c>
      <c r="AU38" s="14">
        <v>-1.37140332988993</v>
      </c>
      <c r="AV38" s="14">
        <v>-1.3749516300578</v>
      </c>
      <c r="AW38" s="14">
        <v>1.7674737742235</v>
      </c>
      <c r="AX38" s="14">
        <v>2.0447515636301099</v>
      </c>
      <c r="AY38" s="14">
        <v>2.2894994610153501</v>
      </c>
      <c r="AZ38" s="14">
        <v>2.4291952800505001</v>
      </c>
      <c r="BA38" s="14">
        <v>2.7030307772540598</v>
      </c>
      <c r="BB38" s="14">
        <v>-1.38666443251886</v>
      </c>
      <c r="BC38" s="14">
        <v>-1.4104104292983899</v>
      </c>
      <c r="BD38" s="14">
        <v>-1.4410420333737901</v>
      </c>
      <c r="BE38" s="14">
        <v>-1.48821030341472</v>
      </c>
      <c r="BF38" s="14">
        <v>-1.4805959382438201</v>
      </c>
      <c r="BG38" s="14">
        <v>1.48455626770386</v>
      </c>
      <c r="BH38" s="14">
        <v>1.7736576857405699</v>
      </c>
      <c r="BI38" s="14">
        <v>2.0370707968362201</v>
      </c>
      <c r="BJ38" s="14">
        <v>2.2748369949539602</v>
      </c>
      <c r="BK38" s="14">
        <v>2.46779853925015</v>
      </c>
    </row>
    <row r="39" spans="1:63" ht="16" customHeight="1">
      <c r="A39" s="189" t="s">
        <v>74</v>
      </c>
      <c r="B39" s="241">
        <v>-0.77</v>
      </c>
      <c r="C39" s="18">
        <f t="shared" si="18"/>
        <v>-0.90407553689843301</v>
      </c>
      <c r="D39" s="18">
        <f t="shared" si="13"/>
        <v>0.13407553689843299</v>
      </c>
      <c r="E39" s="60">
        <v>-4.5864244741873801</v>
      </c>
      <c r="F39" s="18">
        <f t="shared" si="19"/>
        <v>-4.9273032604885207</v>
      </c>
      <c r="G39" s="18">
        <f t="shared" si="14"/>
        <v>0.34087878630114066</v>
      </c>
      <c r="H39" s="18">
        <f t="shared" si="20"/>
        <v>3.8164244741873801</v>
      </c>
      <c r="I39" s="18">
        <f t="shared" si="21"/>
        <v>4.0232277235900877</v>
      </c>
      <c r="J39" s="18">
        <f t="shared" si="15"/>
        <v>-0.20680324940270767</v>
      </c>
      <c r="K39" s="243">
        <v>36.8546845124283</v>
      </c>
      <c r="L39" s="18">
        <v>21.473866062344399</v>
      </c>
      <c r="M39" s="18">
        <f t="shared" si="16"/>
        <v>15.3808184500839</v>
      </c>
      <c r="N39" s="18"/>
      <c r="O39" s="250"/>
      <c r="P39" s="189" t="s">
        <v>247</v>
      </c>
      <c r="Q39" s="14">
        <v>-0.8</v>
      </c>
      <c r="R39" s="14">
        <v>-3.7116605570897399</v>
      </c>
      <c r="S39" s="14">
        <f t="shared" si="8"/>
        <v>2.91166055708974</v>
      </c>
      <c r="T39" s="14" t="s">
        <v>38</v>
      </c>
      <c r="U39" s="14">
        <v>-11.880879541109</v>
      </c>
      <c r="V39" s="14">
        <v>-10.331081842980385</v>
      </c>
      <c r="W39" s="14">
        <f t="shared" si="9"/>
        <v>-1.5497976981286143</v>
      </c>
      <c r="X39" s="14" t="s">
        <v>38</v>
      </c>
      <c r="Y39" s="14">
        <v>7.110879541109</v>
      </c>
      <c r="Z39" s="14">
        <v>6.9640708479721756</v>
      </c>
      <c r="AA39" s="14">
        <f t="shared" si="10"/>
        <v>0.14680869313682443</v>
      </c>
      <c r="AB39" s="14" t="s">
        <v>68</v>
      </c>
      <c r="AC39" s="14">
        <v>55.855640535372842</v>
      </c>
      <c r="AD39" s="14">
        <v>65.992057442165404</v>
      </c>
      <c r="AE39" s="14">
        <f t="shared" si="17"/>
        <v>-10.136416906792562</v>
      </c>
      <c r="AF39" s="250"/>
      <c r="AG39" s="250"/>
      <c r="AH39" s="191" t="s">
        <v>247</v>
      </c>
      <c r="AI39" s="14">
        <v>-3.7116605570897399</v>
      </c>
      <c r="AJ39" s="14">
        <v>-11.043623740893707</v>
      </c>
      <c r="AK39" s="14">
        <v>7.3319631838039685</v>
      </c>
      <c r="AL39" s="14">
        <v>78.831907344248293</v>
      </c>
      <c r="AM39" s="14">
        <v>-3.18602906750119</v>
      </c>
      <c r="AN39" s="14">
        <f t="shared" si="12"/>
        <v>-11.634817677610382</v>
      </c>
      <c r="AO39" s="14">
        <v>8.448788610109192</v>
      </c>
      <c r="AP39" s="14">
        <v>72.906934215899895</v>
      </c>
      <c r="AQ39" s="250"/>
      <c r="AR39" s="14">
        <v>-5.6256964992923999</v>
      </c>
      <c r="AS39" s="14">
        <v>-5.6435309883176403</v>
      </c>
      <c r="AT39" s="14">
        <v>-5.6427646826705198</v>
      </c>
      <c r="AU39" s="14">
        <v>-5.6094386542105399</v>
      </c>
      <c r="AV39" s="14">
        <v>-5.6443020561178896</v>
      </c>
      <c r="AW39" s="14">
        <v>1.80256318038692</v>
      </c>
      <c r="AX39" s="14">
        <v>2.1500865678820702</v>
      </c>
      <c r="AY39" s="14">
        <v>2.45673561516934</v>
      </c>
      <c r="AZ39" s="14">
        <v>2.6543319590341299</v>
      </c>
      <c r="BA39" s="14">
        <v>2.9719109883279602</v>
      </c>
      <c r="BB39" s="14">
        <v>-5.7195903924439202</v>
      </c>
      <c r="BC39" s="14">
        <v>-5.7898750441348197</v>
      </c>
      <c r="BD39" s="14">
        <v>-5.8707331481170302</v>
      </c>
      <c r="BE39" s="14">
        <v>-5.99051790178176</v>
      </c>
      <c r="BF39" s="14">
        <v>-5.9790982200072298</v>
      </c>
      <c r="BG39" s="14">
        <v>1.4421942822627201</v>
      </c>
      <c r="BH39" s="14">
        <v>1.8141922795445899</v>
      </c>
      <c r="BI39" s="14">
        <v>2.1590725910272899</v>
      </c>
      <c r="BJ39" s="14">
        <v>2.4721816171939999</v>
      </c>
      <c r="BK39" s="14">
        <v>2.70574245087868</v>
      </c>
    </row>
    <row r="40" spans="1:63" ht="16" customHeight="1">
      <c r="A40" s="189" t="s">
        <v>76</v>
      </c>
      <c r="B40" s="241">
        <v>-0.55000000000000004</v>
      </c>
      <c r="C40" s="18">
        <f t="shared" si="18"/>
        <v>0.21861779494832401</v>
      </c>
      <c r="D40" s="18">
        <f t="shared" si="13"/>
        <v>-0.76861779494832405</v>
      </c>
      <c r="E40" s="60">
        <v>-4.9329827915870004</v>
      </c>
      <c r="F40" s="18">
        <f t="shared" si="19"/>
        <v>-4.1377452887266486</v>
      </c>
      <c r="G40" s="18">
        <f t="shared" si="14"/>
        <v>-0.79523750286035177</v>
      </c>
      <c r="H40" s="18">
        <f t="shared" si="20"/>
        <v>4.3829827915870005</v>
      </c>
      <c r="I40" s="18">
        <f t="shared" si="21"/>
        <v>4.3563630836749727</v>
      </c>
      <c r="J40" s="18">
        <f t="shared" si="15"/>
        <v>2.6619707912027835E-2</v>
      </c>
      <c r="K40" s="243">
        <v>44.048757170172102</v>
      </c>
      <c r="L40" s="18">
        <v>34.583269232262602</v>
      </c>
      <c r="M40" s="18">
        <f t="shared" si="16"/>
        <v>9.4654879379095007</v>
      </c>
      <c r="N40" s="18"/>
      <c r="O40" s="250"/>
      <c r="P40" s="189" t="s">
        <v>206</v>
      </c>
      <c r="Q40" s="14">
        <v>-4.16</v>
      </c>
      <c r="R40" s="14">
        <v>-6.8645874491267804</v>
      </c>
      <c r="S40" s="14">
        <f t="shared" si="8"/>
        <v>2.7045874491267803</v>
      </c>
      <c r="T40" s="14" t="s">
        <v>40</v>
      </c>
      <c r="U40" s="14">
        <v>-15.575908221797301</v>
      </c>
      <c r="V40" s="14">
        <v>-14.529563590938089</v>
      </c>
      <c r="W40" s="14">
        <f t="shared" si="9"/>
        <v>-1.0463446308592115</v>
      </c>
      <c r="X40" s="14" t="s">
        <v>40</v>
      </c>
      <c r="Y40" s="14">
        <v>5.9559082217973014</v>
      </c>
      <c r="Z40" s="14">
        <v>8.0299614810706093</v>
      </c>
      <c r="AA40" s="14">
        <f t="shared" si="10"/>
        <v>-2.0740532592733079</v>
      </c>
      <c r="AB40" s="14" t="s">
        <v>70</v>
      </c>
      <c r="AC40" s="14">
        <v>83.604206500956025</v>
      </c>
      <c r="AD40" s="14">
        <v>40.3581804082025</v>
      </c>
      <c r="AE40" s="14">
        <f t="shared" si="17"/>
        <v>43.246026092753524</v>
      </c>
      <c r="AF40" s="250"/>
      <c r="AG40" s="250"/>
      <c r="AH40" s="191" t="s">
        <v>206</v>
      </c>
      <c r="AI40" s="14">
        <v>-6.8645874491267804</v>
      </c>
      <c r="AJ40" s="14">
        <v>-13.51035061125369</v>
      </c>
      <c r="AK40" s="14">
        <v>6.6457631621269098</v>
      </c>
      <c r="AL40" s="14">
        <v>44.288826066422999</v>
      </c>
      <c r="AM40" s="14">
        <v>-7.4143972064397996</v>
      </c>
      <c r="AN40" s="14">
        <f t="shared" si="12"/>
        <v>-14.176183453251603</v>
      </c>
      <c r="AO40" s="14">
        <v>6.7617862468118046</v>
      </c>
      <c r="AP40" s="14">
        <v>35.854486657321701</v>
      </c>
      <c r="AQ40" s="250"/>
      <c r="AR40" s="14">
        <v>-9.6925870335003808</v>
      </c>
      <c r="AS40" s="14">
        <v>-9.7042867941618507</v>
      </c>
      <c r="AT40" s="14">
        <v>-9.7014541320226293</v>
      </c>
      <c r="AU40" s="14">
        <v>-9.6858193590749497</v>
      </c>
      <c r="AV40" s="14">
        <v>-9.6896368268244402</v>
      </c>
      <c r="AW40" s="14">
        <v>1.76696128266153</v>
      </c>
      <c r="AX40" s="14">
        <v>2.0432131135176301</v>
      </c>
      <c r="AY40" s="14">
        <v>2.2870569255828301</v>
      </c>
      <c r="AZ40" s="14">
        <v>2.4259070896567398</v>
      </c>
      <c r="BA40" s="14">
        <v>2.6991036991292701</v>
      </c>
      <c r="BB40" s="14">
        <v>-8.8491298136375605</v>
      </c>
      <c r="BC40" s="14">
        <v>-8.8680730721408292</v>
      </c>
      <c r="BD40" s="14">
        <v>-8.8998763722608096</v>
      </c>
      <c r="BE40" s="14">
        <v>-8.9675205090297307</v>
      </c>
      <c r="BF40" s="14">
        <v>-8.9115231201043397</v>
      </c>
      <c r="BG40" s="14">
        <v>1.48517497752145</v>
      </c>
      <c r="BH40" s="14">
        <v>1.7730656655395001</v>
      </c>
      <c r="BI40" s="14">
        <v>2.0352889231340301</v>
      </c>
      <c r="BJ40" s="14">
        <v>2.2719547160910101</v>
      </c>
      <c r="BK40" s="14">
        <v>2.46432329528723</v>
      </c>
    </row>
    <row r="41" spans="1:63" ht="16" customHeight="1">
      <c r="A41" s="189" t="s">
        <v>24</v>
      </c>
      <c r="B41" s="241">
        <v>-5.48</v>
      </c>
      <c r="C41" s="18">
        <f t="shared" si="18"/>
        <v>-3.6704325557334401</v>
      </c>
      <c r="D41" s="18">
        <f t="shared" si="13"/>
        <v>-1.8095674442665604</v>
      </c>
      <c r="E41" s="15">
        <v>-17.253728489483699</v>
      </c>
      <c r="F41" s="18">
        <f t="shared" si="19"/>
        <v>-12.623330572700119</v>
      </c>
      <c r="G41" s="18">
        <f t="shared" si="14"/>
        <v>-4.6303979167835791</v>
      </c>
      <c r="H41" s="18">
        <f t="shared" si="20"/>
        <v>11.773728489483698</v>
      </c>
      <c r="I41" s="18">
        <f t="shared" si="21"/>
        <v>8.9528980169666799</v>
      </c>
      <c r="J41" s="18">
        <f t="shared" si="15"/>
        <v>2.8208304725170184</v>
      </c>
      <c r="K41" s="244">
        <v>105.162523900574</v>
      </c>
      <c r="L41" s="18">
        <v>105.630447567232</v>
      </c>
      <c r="M41" s="18">
        <f t="shared" si="16"/>
        <v>-0.46792366665799534</v>
      </c>
      <c r="N41" s="18"/>
      <c r="O41" s="250"/>
      <c r="P41" s="189" t="s">
        <v>248</v>
      </c>
      <c r="Q41" s="14">
        <v>-4.42</v>
      </c>
      <c r="R41" s="14">
        <v>-4.5960032572626197</v>
      </c>
      <c r="S41" s="14">
        <f t="shared" si="8"/>
        <v>0.17600325726261978</v>
      </c>
      <c r="T41" s="14" t="s">
        <v>194</v>
      </c>
      <c r="U41" s="14">
        <v>-11.3263862332696</v>
      </c>
      <c r="V41" s="14">
        <v>-11.606524103625297</v>
      </c>
      <c r="W41" s="14">
        <f t="shared" si="9"/>
        <v>0.28013787035569671</v>
      </c>
      <c r="X41" s="14" t="s">
        <v>194</v>
      </c>
      <c r="Y41" s="14">
        <v>8.2163862332696009</v>
      </c>
      <c r="Z41" s="14">
        <v>8.0986211116556674</v>
      </c>
      <c r="AA41" s="14">
        <f t="shared" si="10"/>
        <v>0.11776512161393349</v>
      </c>
      <c r="AB41" s="14" t="s">
        <v>72</v>
      </c>
      <c r="AC41" s="14">
        <v>30.903441682600384</v>
      </c>
      <c r="AD41" s="14">
        <v>46.016328354752197</v>
      </c>
      <c r="AE41" s="14">
        <f t="shared" si="17"/>
        <v>-15.112886672151813</v>
      </c>
      <c r="AF41" s="250"/>
      <c r="AG41" s="250"/>
      <c r="AH41" s="191" t="s">
        <v>248</v>
      </c>
      <c r="AI41" s="14">
        <v>-4.5960032572626197</v>
      </c>
      <c r="AJ41" s="14">
        <v>-12.348859834784735</v>
      </c>
      <c r="AK41" s="14">
        <v>7.752856577522115</v>
      </c>
      <c r="AL41" s="14">
        <v>91.423904311765995</v>
      </c>
      <c r="AM41" s="14">
        <v>-3.9753824632176502</v>
      </c>
      <c r="AN41" s="14">
        <f t="shared" si="12"/>
        <v>-12.325127682618918</v>
      </c>
      <c r="AO41" s="14">
        <v>8.3497452194012673</v>
      </c>
      <c r="AP41" s="14">
        <v>78.725247156362997</v>
      </c>
      <c r="AQ41" s="250"/>
      <c r="AR41" s="14">
        <v>-6.3898518570227596</v>
      </c>
      <c r="AS41" s="14">
        <v>-6.4092249619753403</v>
      </c>
      <c r="AT41" s="14">
        <v>-6.39747317378845</v>
      </c>
      <c r="AU41" s="14">
        <v>-6.3253606999820597</v>
      </c>
      <c r="AV41" s="14">
        <v>-6.3889339272447998</v>
      </c>
      <c r="AW41" s="14">
        <v>1.79529400384372</v>
      </c>
      <c r="AX41" s="14">
        <v>2.1282652028090898</v>
      </c>
      <c r="AY41" s="14">
        <v>2.4220907105707998</v>
      </c>
      <c r="AZ41" s="14">
        <v>2.6076922906892301</v>
      </c>
      <c r="BA41" s="14">
        <v>2.91620934110811</v>
      </c>
      <c r="BB41" s="14">
        <v>-6.6294590863590601</v>
      </c>
      <c r="BC41" s="14">
        <v>-6.6889450091714302</v>
      </c>
      <c r="BD41" s="14">
        <v>-6.7298017648120698</v>
      </c>
      <c r="BE41" s="14">
        <v>-6.78085386954558</v>
      </c>
      <c r="BF41" s="14">
        <v>-6.7980008159378604</v>
      </c>
      <c r="BG41" s="14">
        <v>1.45097005776196</v>
      </c>
      <c r="BH41" s="14">
        <v>1.8057950693696501</v>
      </c>
      <c r="BI41" s="14">
        <v>2.1337985075494501</v>
      </c>
      <c r="BJ41" s="14">
        <v>2.43129939501467</v>
      </c>
      <c r="BK41" s="14">
        <v>2.6564496160854199</v>
      </c>
    </row>
    <row r="42" spans="1:63" ht="16" customHeight="1">
      <c r="A42" s="189" t="s">
        <v>25</v>
      </c>
      <c r="B42" s="241">
        <v>1.23</v>
      </c>
      <c r="C42" s="18">
        <f t="shared" si="18"/>
        <v>2.0358224247369598</v>
      </c>
      <c r="D42" s="18">
        <f t="shared" si="13"/>
        <v>-0.80582242473695986</v>
      </c>
      <c r="E42" s="15">
        <v>-7.3110898661567898</v>
      </c>
      <c r="F42" s="18">
        <f t="shared" si="19"/>
        <v>-6.1304134553503697</v>
      </c>
      <c r="G42" s="18">
        <f t="shared" si="14"/>
        <v>-1.1806764108064201</v>
      </c>
      <c r="H42" s="18">
        <f t="shared" si="20"/>
        <v>8.5410898661567902</v>
      </c>
      <c r="I42" s="18">
        <f t="shared" si="21"/>
        <v>8.1662358800873296</v>
      </c>
      <c r="J42" s="18">
        <f t="shared" si="15"/>
        <v>0.37485398606946063</v>
      </c>
      <c r="K42" s="244">
        <v>97.992351816443602</v>
      </c>
      <c r="L42" s="18">
        <v>107.40067839434499</v>
      </c>
      <c r="M42" s="18">
        <f t="shared" si="16"/>
        <v>-9.4083265779013914</v>
      </c>
      <c r="N42" s="18"/>
      <c r="O42" s="250"/>
      <c r="P42" s="189" t="s">
        <v>249</v>
      </c>
      <c r="Q42" s="14">
        <v>-1.28</v>
      </c>
      <c r="R42" s="14">
        <v>0.31745761417199297</v>
      </c>
      <c r="S42" s="14">
        <f t="shared" si="8"/>
        <v>-1.5974576141719929</v>
      </c>
      <c r="T42" s="14" t="s">
        <v>203</v>
      </c>
      <c r="U42" s="14">
        <v>-12.939674952198899</v>
      </c>
      <c r="V42" s="14">
        <v>-11.058218694386547</v>
      </c>
      <c r="W42" s="14">
        <f t="shared" si="9"/>
        <v>-1.8814562578123528</v>
      </c>
      <c r="X42" s="14" t="s">
        <v>203</v>
      </c>
      <c r="Y42" s="14">
        <v>7.7196749521988997</v>
      </c>
      <c r="Z42" s="14">
        <v>7.7795534211638264</v>
      </c>
      <c r="AA42" s="14">
        <f t="shared" si="10"/>
        <v>-5.9878468964926768E-2</v>
      </c>
      <c r="AB42" s="14" t="s">
        <v>74</v>
      </c>
      <c r="AC42" s="14">
        <v>36.854684512428292</v>
      </c>
      <c r="AD42" s="14">
        <v>21.473866062344399</v>
      </c>
      <c r="AE42" s="14">
        <f t="shared" si="17"/>
        <v>15.380818450083893</v>
      </c>
      <c r="AF42" s="250"/>
      <c r="AG42" s="250"/>
      <c r="AH42" s="191" t="s">
        <v>249</v>
      </c>
      <c r="AI42" s="14">
        <v>0.31745761417199297</v>
      </c>
      <c r="AJ42" s="14">
        <v>-6.3046864609169964</v>
      </c>
      <c r="AK42" s="14">
        <v>6.6221440750889897</v>
      </c>
      <c r="AL42" s="14">
        <v>71.521033824195499</v>
      </c>
      <c r="AM42" s="14">
        <v>0.45577950082413299</v>
      </c>
      <c r="AN42" s="14">
        <f t="shared" si="12"/>
        <v>-6.5746228033572418</v>
      </c>
      <c r="AO42" s="14">
        <v>7.0304023041813748</v>
      </c>
      <c r="AP42" s="14">
        <v>50.714793109006202</v>
      </c>
      <c r="AQ42" s="250"/>
      <c r="AR42" s="14">
        <v>-1.86335481419144</v>
      </c>
      <c r="AS42" s="14">
        <v>-1.86939573456698</v>
      </c>
      <c r="AT42" s="14">
        <v>-1.87269266906118</v>
      </c>
      <c r="AU42" s="14">
        <v>-1.8730700703448799</v>
      </c>
      <c r="AV42" s="14">
        <v>-1.87652053315187</v>
      </c>
      <c r="AW42" s="14">
        <v>1.77565100849288</v>
      </c>
      <c r="AX42" s="14">
        <v>2.0692988301903501</v>
      </c>
      <c r="AY42" s="14">
        <v>2.3284721698853099</v>
      </c>
      <c r="AZ42" s="14">
        <v>2.4816611256708101</v>
      </c>
      <c r="BA42" s="14">
        <v>2.7656906144171902</v>
      </c>
      <c r="BB42" s="14">
        <v>-1.6681492124492201</v>
      </c>
      <c r="BC42" s="14">
        <v>-1.6971786351095399</v>
      </c>
      <c r="BD42" s="14">
        <v>-1.748044477504</v>
      </c>
      <c r="BE42" s="14">
        <v>-1.82839732039378</v>
      </c>
      <c r="BF42" s="14">
        <v>-1.80658292078045</v>
      </c>
      <c r="BG42" s="14">
        <v>1.4746842317550299</v>
      </c>
      <c r="BH42" s="14">
        <v>1.7831038663913901</v>
      </c>
      <c r="BI42" s="14">
        <v>2.0655020916759899</v>
      </c>
      <c r="BJ42" s="14">
        <v>2.3208261804175998</v>
      </c>
      <c r="BK42" s="14">
        <v>2.5232489820218702</v>
      </c>
    </row>
    <row r="43" spans="1:63" ht="16" customHeight="1">
      <c r="A43" s="189" t="s">
        <v>26</v>
      </c>
      <c r="B43" s="241">
        <v>-5.46</v>
      </c>
      <c r="C43" s="18">
        <f t="shared" si="18"/>
        <v>-4.21300102931965</v>
      </c>
      <c r="D43" s="18">
        <f t="shared" si="13"/>
        <v>-1.2469989706803499</v>
      </c>
      <c r="E43" s="15">
        <v>-16.297705544933098</v>
      </c>
      <c r="F43" s="18">
        <f t="shared" si="19"/>
        <v>-13.370371499034448</v>
      </c>
      <c r="G43" s="18">
        <f t="shared" si="14"/>
        <v>-2.9273340458986503</v>
      </c>
      <c r="H43" s="18">
        <f t="shared" si="20"/>
        <v>10.837705544933097</v>
      </c>
      <c r="I43" s="18">
        <f t="shared" si="21"/>
        <v>9.1573704697147988</v>
      </c>
      <c r="J43" s="18">
        <f t="shared" si="15"/>
        <v>1.6803350752182986</v>
      </c>
      <c r="K43" s="244">
        <v>81.261950286806893</v>
      </c>
      <c r="L43" s="18">
        <v>103.697445556239</v>
      </c>
      <c r="M43" s="18">
        <f t="shared" si="16"/>
        <v>-22.43549526943211</v>
      </c>
      <c r="N43" s="18"/>
      <c r="O43" s="250"/>
      <c r="P43" s="189" t="s">
        <v>250</v>
      </c>
      <c r="Q43" s="14">
        <v>1.77</v>
      </c>
      <c r="R43" s="14">
        <v>1.46715144581736</v>
      </c>
      <c r="S43" s="14">
        <f t="shared" si="8"/>
        <v>0.30284855418264001</v>
      </c>
      <c r="T43" s="14" t="s">
        <v>204</v>
      </c>
      <c r="U43" s="14">
        <v>-13.859847036328899</v>
      </c>
      <c r="V43" s="14">
        <v>-11.356849236761075</v>
      </c>
      <c r="W43" s="14">
        <f t="shared" si="9"/>
        <v>-2.5029977995678241</v>
      </c>
      <c r="X43" s="14" t="s">
        <v>204</v>
      </c>
      <c r="Y43" s="14">
        <v>9.0198470363288994</v>
      </c>
      <c r="Z43" s="14">
        <v>8.1856422354783955</v>
      </c>
      <c r="AA43" s="14">
        <f t="shared" si="10"/>
        <v>0.83420480085050386</v>
      </c>
      <c r="AB43" s="14" t="s">
        <v>76</v>
      </c>
      <c r="AC43" s="14">
        <v>44.048757170172088</v>
      </c>
      <c r="AD43" s="14">
        <v>34.583269232262602</v>
      </c>
      <c r="AE43" s="14">
        <f t="shared" si="17"/>
        <v>9.4654879379094865</v>
      </c>
      <c r="AF43" s="250"/>
      <c r="AG43" s="250"/>
      <c r="AH43" s="191" t="s">
        <v>250</v>
      </c>
      <c r="AI43" s="14">
        <v>1.46715144581736</v>
      </c>
      <c r="AJ43" s="14">
        <v>-6.069451665766108</v>
      </c>
      <c r="AK43" s="14">
        <v>7.5366031115834682</v>
      </c>
      <c r="AL43" s="14">
        <v>94.066537753223997</v>
      </c>
      <c r="AM43" s="14">
        <v>1.7673114752799599</v>
      </c>
      <c r="AN43" s="14">
        <f t="shared" si="12"/>
        <v>-5.3825506213367351</v>
      </c>
      <c r="AO43" s="14">
        <v>7.1498620966166948</v>
      </c>
      <c r="AP43" s="14">
        <v>54.055811086222697</v>
      </c>
      <c r="AQ43" s="250"/>
      <c r="AR43" s="14">
        <v>-0.56345660558476196</v>
      </c>
      <c r="AS43" s="14">
        <v>-0.56547187830769496</v>
      </c>
      <c r="AT43" s="14">
        <v>-0.56627945791287704</v>
      </c>
      <c r="AU43" s="14">
        <v>-0.56548288883591002</v>
      </c>
      <c r="AV43" s="14">
        <v>-0.56729297528296296</v>
      </c>
      <c r="AW43" s="14">
        <v>1.7767250248481401</v>
      </c>
      <c r="AX43" s="14">
        <v>2.0725229234343701</v>
      </c>
      <c r="AY43" s="14">
        <v>2.3335909331928399</v>
      </c>
      <c r="AZ43" s="14">
        <v>2.4885521079311399</v>
      </c>
      <c r="BA43" s="14">
        <v>2.7739204984726298</v>
      </c>
      <c r="BB43" s="14">
        <v>-0.57736235491309196</v>
      </c>
      <c r="BC43" s="14">
        <v>-0.58825057501203104</v>
      </c>
      <c r="BD43" s="14">
        <v>-0.60208487611952499</v>
      </c>
      <c r="BE43" s="14">
        <v>-0.623845467946884</v>
      </c>
      <c r="BF43" s="14">
        <v>-0.62043440060409705</v>
      </c>
      <c r="BG43" s="14">
        <v>1.4733876163323301</v>
      </c>
      <c r="BH43" s="14">
        <v>1.78434454902069</v>
      </c>
      <c r="BI43" s="14">
        <v>2.0692363219368901</v>
      </c>
      <c r="BJ43" s="14">
        <v>2.32686650355449</v>
      </c>
      <c r="BK43" s="14">
        <v>2.5305319679901599</v>
      </c>
    </row>
    <row r="44" spans="1:63" ht="16" customHeight="1">
      <c r="A44" s="189" t="s">
        <v>28</v>
      </c>
      <c r="B44" s="241">
        <v>-5.49</v>
      </c>
      <c r="C44" s="18">
        <f t="shared" si="18"/>
        <v>-4.04885119234965</v>
      </c>
      <c r="D44" s="18">
        <f t="shared" si="13"/>
        <v>-1.4411488076503502</v>
      </c>
      <c r="E44" s="15">
        <v>-15.604588910133799</v>
      </c>
      <c r="F44" s="18">
        <f t="shared" si="19"/>
        <v>-12.543665040550849</v>
      </c>
      <c r="G44" s="18">
        <f t="shared" si="14"/>
        <v>-3.0609238695829504</v>
      </c>
      <c r="H44" s="18">
        <f t="shared" si="20"/>
        <v>10.114588910133799</v>
      </c>
      <c r="I44" s="18">
        <f t="shared" si="21"/>
        <v>8.4948138482011988</v>
      </c>
      <c r="J44" s="18">
        <f t="shared" si="15"/>
        <v>1.6197750619326001</v>
      </c>
      <c r="K44" s="244">
        <v>88.432122370936895</v>
      </c>
      <c r="L44" s="18">
        <v>91.136063304482903</v>
      </c>
      <c r="M44" s="18">
        <f t="shared" si="16"/>
        <v>-2.7039409335460078</v>
      </c>
      <c r="N44" s="18"/>
      <c r="O44" s="250"/>
      <c r="P44" s="189" t="s">
        <v>251</v>
      </c>
      <c r="Q44" s="14">
        <v>-1.99</v>
      </c>
      <c r="R44" s="14">
        <v>-1.2537891725614301</v>
      </c>
      <c r="S44" s="14">
        <f t="shared" si="8"/>
        <v>-0.73621082743856991</v>
      </c>
      <c r="T44" s="14" t="s">
        <v>211</v>
      </c>
      <c r="U44" s="14">
        <v>-15.669120458890999</v>
      </c>
      <c r="V44" s="14">
        <v>-13.336958289796454</v>
      </c>
      <c r="W44" s="14">
        <f t="shared" si="9"/>
        <v>-2.3321621690945449</v>
      </c>
      <c r="X44" s="14" t="s">
        <v>211</v>
      </c>
      <c r="Y44" s="14">
        <v>8.5391204588909986</v>
      </c>
      <c r="Z44" s="14">
        <v>7.7273933148083946</v>
      </c>
      <c r="AA44" s="14">
        <f t="shared" si="10"/>
        <v>0.81172714408260394</v>
      </c>
      <c r="AB44" s="14" t="s">
        <v>24</v>
      </c>
      <c r="AC44" s="14">
        <v>105.1625239005736</v>
      </c>
      <c r="AD44" s="14">
        <v>105.630447567232</v>
      </c>
      <c r="AE44" s="14">
        <f t="shared" si="17"/>
        <v>-0.46792366665839324</v>
      </c>
      <c r="AF44" s="250"/>
      <c r="AG44" s="250"/>
      <c r="AH44" s="191" t="s">
        <v>251</v>
      </c>
      <c r="AI44" s="14">
        <v>-1.2537891725614301</v>
      </c>
      <c r="AJ44" s="14">
        <v>-6.5391273403787062</v>
      </c>
      <c r="AK44" s="14">
        <v>5.2853381678172759</v>
      </c>
      <c r="AL44" s="14">
        <v>41.403418296422501</v>
      </c>
      <c r="AM44" s="14">
        <v>-1.2058337501531899</v>
      </c>
      <c r="AN44" s="14">
        <f t="shared" si="12"/>
        <v>-7.6898292174187155</v>
      </c>
      <c r="AO44" s="14">
        <v>6.483995467265526</v>
      </c>
      <c r="AP44" s="14">
        <v>41.503092037729303</v>
      </c>
      <c r="AQ44" s="250"/>
      <c r="AR44" s="14">
        <v>-3.4713810983918099</v>
      </c>
      <c r="AS44" s="14">
        <v>-3.4825489689837101</v>
      </c>
      <c r="AT44" s="14">
        <v>-3.4882325561853098</v>
      </c>
      <c r="AU44" s="14">
        <v>-3.4875811017882601</v>
      </c>
      <c r="AV44" s="14">
        <v>-3.49492950033363</v>
      </c>
      <c r="AW44" s="14">
        <v>1.76598391834878</v>
      </c>
      <c r="AX44" s="14">
        <v>2.0402791603592201</v>
      </c>
      <c r="AY44" s="14">
        <v>2.2823988060321301</v>
      </c>
      <c r="AZ44" s="14">
        <v>2.41963623529956</v>
      </c>
      <c r="BA44" s="14">
        <v>2.6916144323834699</v>
      </c>
      <c r="BB44" s="14">
        <v>-3.1554322344885799</v>
      </c>
      <c r="BC44" s="14">
        <v>-3.2035177912880699</v>
      </c>
      <c r="BD44" s="14">
        <v>-3.28567991337288</v>
      </c>
      <c r="BE44" s="14">
        <v>-3.4152338840744298</v>
      </c>
      <c r="BF44" s="14">
        <v>-3.3800512586907998</v>
      </c>
      <c r="BG44" s="14">
        <v>1.4863549089399199</v>
      </c>
      <c r="BH44" s="14">
        <v>1.7719366334541</v>
      </c>
      <c r="BI44" s="14">
        <v>2.0318907408114502</v>
      </c>
      <c r="BJ44" s="14">
        <v>2.26645796900464</v>
      </c>
      <c r="BK44" s="14">
        <v>2.45769571411416</v>
      </c>
    </row>
    <row r="45" spans="1:63" ht="16" customHeight="1">
      <c r="A45" s="189" t="s">
        <v>30</v>
      </c>
      <c r="B45" s="241">
        <v>0.75</v>
      </c>
      <c r="C45" s="18">
        <f t="shared" si="18"/>
        <v>1.7323452555465499</v>
      </c>
      <c r="D45" s="18">
        <f t="shared" si="13"/>
        <v>-0.98234525554654994</v>
      </c>
      <c r="E45" s="15">
        <v>-4.9688336520076497</v>
      </c>
      <c r="F45" s="18">
        <f t="shared" si="19"/>
        <v>-4.1965744349681193</v>
      </c>
      <c r="G45" s="18">
        <f t="shared" si="14"/>
        <v>-0.77225921703953038</v>
      </c>
      <c r="H45" s="18">
        <f t="shared" si="20"/>
        <v>5.7188336520076497</v>
      </c>
      <c r="I45" s="18">
        <f t="shared" si="21"/>
        <v>5.928919690514669</v>
      </c>
      <c r="J45" s="18">
        <f t="shared" si="15"/>
        <v>-0.21008603850701935</v>
      </c>
      <c r="K45" s="244">
        <v>74.091778202676906</v>
      </c>
      <c r="L45" s="18">
        <v>66.726212985441606</v>
      </c>
      <c r="M45" s="18">
        <f t="shared" si="16"/>
        <v>7.3655652172353001</v>
      </c>
      <c r="N45" s="18"/>
      <c r="O45" s="250"/>
      <c r="P45" s="189" t="s">
        <v>252</v>
      </c>
      <c r="Q45" s="14">
        <v>-2.4700000000000002</v>
      </c>
      <c r="R45" s="14">
        <v>-0.392543687685528</v>
      </c>
      <c r="S45" s="14">
        <f t="shared" si="8"/>
        <v>-2.0774563123144723</v>
      </c>
      <c r="T45" s="14" t="s">
        <v>42</v>
      </c>
      <c r="U45" s="14">
        <v>-10.824474187380501</v>
      </c>
      <c r="V45" s="14">
        <v>-11.803164425982377</v>
      </c>
      <c r="W45" s="14">
        <f t="shared" si="9"/>
        <v>0.97869023860187632</v>
      </c>
      <c r="X45" s="14" t="s">
        <v>42</v>
      </c>
      <c r="Y45" s="14">
        <v>7.774474187380501</v>
      </c>
      <c r="Z45" s="14">
        <v>8.2843142579982469</v>
      </c>
      <c r="AA45" s="14">
        <f t="shared" si="10"/>
        <v>-0.50984007061774594</v>
      </c>
      <c r="AB45" s="14" t="s">
        <v>25</v>
      </c>
      <c r="AC45" s="14">
        <v>97.992351816443588</v>
      </c>
      <c r="AD45" s="14">
        <v>107.40067839434499</v>
      </c>
      <c r="AE45" s="14">
        <f t="shared" si="17"/>
        <v>-9.4083265779014056</v>
      </c>
      <c r="AF45" s="250"/>
      <c r="AG45" s="250"/>
      <c r="AH45" s="191" t="s">
        <v>252</v>
      </c>
      <c r="AI45" s="14">
        <v>-0.392543687685528</v>
      </c>
      <c r="AJ45" s="14">
        <v>-6.9099529043241379</v>
      </c>
      <c r="AK45" s="14">
        <v>6.5174092166386099</v>
      </c>
      <c r="AL45" s="14">
        <v>64.165143347358395</v>
      </c>
      <c r="AM45" s="14">
        <v>-0.56377439578926003</v>
      </c>
      <c r="AN45" s="14">
        <f t="shared" si="12"/>
        <v>-7.5091312518435309</v>
      </c>
      <c r="AO45" s="14">
        <v>6.9453568560542704</v>
      </c>
      <c r="AP45" s="14">
        <v>47.700756050873601</v>
      </c>
      <c r="AQ45" s="250"/>
      <c r="AR45" s="14">
        <v>-2.8750951151416699</v>
      </c>
      <c r="AS45" s="14">
        <v>-2.8846185433274001</v>
      </c>
      <c r="AT45" s="14">
        <v>-2.8904781430569102</v>
      </c>
      <c r="AU45" s="14">
        <v>-2.8932758847656501</v>
      </c>
      <c r="AV45" s="14">
        <v>-2.8970293675013998</v>
      </c>
      <c r="AW45" s="14">
        <v>1.77527995894433</v>
      </c>
      <c r="AX45" s="14">
        <v>2.0681849753250998</v>
      </c>
      <c r="AY45" s="14">
        <v>2.3267037472676502</v>
      </c>
      <c r="AZ45" s="14">
        <v>2.4792804395255699</v>
      </c>
      <c r="BA45" s="14">
        <v>2.7628473665016302</v>
      </c>
      <c r="BB45" s="14">
        <v>-2.3715991923194899</v>
      </c>
      <c r="BC45" s="14">
        <v>-2.39914111485156</v>
      </c>
      <c r="BD45" s="14">
        <v>-2.4567556831300301</v>
      </c>
      <c r="BE45" s="14">
        <v>-2.5489895024743801</v>
      </c>
      <c r="BF45" s="14">
        <v>-2.5147328464287901</v>
      </c>
      <c r="BG45" s="14">
        <v>1.4751321844932599</v>
      </c>
      <c r="BH45" s="14">
        <v>1.78267523723017</v>
      </c>
      <c r="BI45" s="14">
        <v>2.0642119954445102</v>
      </c>
      <c r="BJ45" s="14">
        <v>2.3187393787017401</v>
      </c>
      <c r="BK45" s="14">
        <v>2.5207328670275602</v>
      </c>
    </row>
    <row r="46" spans="1:63" ht="16" customHeight="1">
      <c r="A46" s="189" t="s">
        <v>82</v>
      </c>
      <c r="B46" s="241">
        <v>-3.24</v>
      </c>
      <c r="C46" s="18">
        <f t="shared" si="18"/>
        <v>-1.80979564053658</v>
      </c>
      <c r="D46" s="18">
        <f t="shared" si="13"/>
        <v>-1.4302043594634202</v>
      </c>
      <c r="E46" s="57">
        <v>-17.538145315487601</v>
      </c>
      <c r="F46" s="18">
        <f t="shared" si="19"/>
        <v>-13.687394632525008</v>
      </c>
      <c r="G46" s="18">
        <f t="shared" si="14"/>
        <v>-3.8507506829625928</v>
      </c>
      <c r="H46" s="18">
        <f t="shared" si="20"/>
        <v>14.2981453154876</v>
      </c>
      <c r="I46" s="18">
        <f t="shared" si="21"/>
        <v>11.877598991988428</v>
      </c>
      <c r="J46" s="18">
        <f t="shared" si="15"/>
        <v>2.4205463234991722</v>
      </c>
      <c r="K46" s="243">
        <v>94.789674952198894</v>
      </c>
      <c r="L46" s="18">
        <v>166.17613750848</v>
      </c>
      <c r="M46" s="18">
        <f t="shared" si="16"/>
        <v>-71.386462556281103</v>
      </c>
      <c r="N46" s="18"/>
      <c r="O46" s="250"/>
      <c r="P46" s="189" t="s">
        <v>7</v>
      </c>
      <c r="Q46" s="14">
        <v>-6.34</v>
      </c>
      <c r="R46" s="14">
        <v>-10.614798298244599</v>
      </c>
      <c r="S46" s="14">
        <f t="shared" si="8"/>
        <v>4.2747982982445993</v>
      </c>
      <c r="T46" s="14" t="s">
        <v>44</v>
      </c>
      <c r="U46" s="14">
        <v>-12.7102294455067</v>
      </c>
      <c r="V46" s="14">
        <v>-10.409104515004948</v>
      </c>
      <c r="W46" s="14">
        <f t="shared" si="9"/>
        <v>-2.3011249305017518</v>
      </c>
      <c r="X46" s="14" t="s">
        <v>44</v>
      </c>
      <c r="Y46" s="14">
        <v>7.7802294455067003</v>
      </c>
      <c r="Z46" s="14">
        <v>6.8732902468147881</v>
      </c>
      <c r="AA46" s="14">
        <f t="shared" si="10"/>
        <v>0.9069391986919122</v>
      </c>
      <c r="AB46" s="14" t="s">
        <v>26</v>
      </c>
      <c r="AC46" s="14">
        <v>81.261950286806879</v>
      </c>
      <c r="AD46" s="14">
        <v>103.697445556239</v>
      </c>
      <c r="AE46" s="14">
        <f t="shared" si="17"/>
        <v>-22.435495269432124</v>
      </c>
      <c r="AF46" s="250"/>
      <c r="AG46" s="250"/>
      <c r="AH46" s="191" t="s">
        <v>7</v>
      </c>
      <c r="AI46" s="14">
        <v>-10.614798298244599</v>
      </c>
      <c r="AJ46" s="14">
        <v>-18.677382465477727</v>
      </c>
      <c r="AK46" s="14">
        <v>8.062584167233128</v>
      </c>
      <c r="AL46" s="14">
        <v>85.877898943126198</v>
      </c>
      <c r="AM46" s="14">
        <v>-10.340304189366501</v>
      </c>
      <c r="AN46" s="14">
        <f t="shared" si="12"/>
        <v>-20.405855347983767</v>
      </c>
      <c r="AO46" s="14">
        <v>10.065551158617266</v>
      </c>
      <c r="AP46" s="14">
        <v>112.487030606226</v>
      </c>
      <c r="AQ46" s="250"/>
      <c r="AR46" s="14">
        <v>-12.889101371162401</v>
      </c>
      <c r="AS46" s="14">
        <v>-12.9202857227463</v>
      </c>
      <c r="AT46" s="14">
        <v>-12.8937210644436</v>
      </c>
      <c r="AU46" s="14">
        <v>-12.750897973959599</v>
      </c>
      <c r="AV46" s="14">
        <v>-12.872608005895399</v>
      </c>
      <c r="AW46" s="14">
        <v>1.8228487939520901</v>
      </c>
      <c r="AX46" s="14">
        <v>2.2109820182407498</v>
      </c>
      <c r="AY46" s="14">
        <v>2.5534168750770201</v>
      </c>
      <c r="AZ46" s="14">
        <v>2.7844862183549202</v>
      </c>
      <c r="BA46" s="14">
        <v>3.1273539169361699</v>
      </c>
      <c r="BB46" s="14">
        <v>-12.645377879497399</v>
      </c>
      <c r="BC46" s="14">
        <v>-12.7483404642071</v>
      </c>
      <c r="BD46" s="14">
        <v>-12.844401614120599</v>
      </c>
      <c r="BE46" s="14">
        <v>-12.9705929259376</v>
      </c>
      <c r="BF46" s="14">
        <v>-12.978643538045</v>
      </c>
      <c r="BG46" s="14">
        <v>1.4177043019390301</v>
      </c>
      <c r="BH46" s="14">
        <v>1.8376258224805999</v>
      </c>
      <c r="BI46" s="14">
        <v>2.2296033158759898</v>
      </c>
      <c r="BJ46" s="14">
        <v>2.5862689496293401</v>
      </c>
      <c r="BK46" s="14">
        <v>2.8433007275562701</v>
      </c>
    </row>
    <row r="47" spans="1:63" ht="16" customHeight="1">
      <c r="A47" s="189" t="s">
        <v>32</v>
      </c>
      <c r="B47" s="241">
        <v>-1.28</v>
      </c>
      <c r="C47" s="18">
        <f t="shared" si="18"/>
        <v>-0.357953857457047</v>
      </c>
      <c r="D47" s="18">
        <f t="shared" si="13"/>
        <v>-0.92204614254295303</v>
      </c>
      <c r="E47" s="55">
        <v>-10.788623326959801</v>
      </c>
      <c r="F47" s="18">
        <f t="shared" si="19"/>
        <v>-10.12639958780907</v>
      </c>
      <c r="G47" s="18">
        <f t="shared" si="14"/>
        <v>-0.66222373915073085</v>
      </c>
      <c r="H47" s="18">
        <f t="shared" si="20"/>
        <v>9.5086233269598015</v>
      </c>
      <c r="I47" s="18">
        <f t="shared" si="21"/>
        <v>9.7684457303520222</v>
      </c>
      <c r="J47" s="18">
        <f t="shared" si="15"/>
        <v>-0.25982240339222074</v>
      </c>
      <c r="K47" s="246">
        <v>116.395793499044</v>
      </c>
      <c r="L47" s="18">
        <v>132.951258844129</v>
      </c>
      <c r="M47" s="18">
        <f t="shared" si="16"/>
        <v>-16.555465345084997</v>
      </c>
      <c r="N47" s="18"/>
      <c r="O47" s="250"/>
      <c r="P47" s="189" t="s">
        <v>253</v>
      </c>
      <c r="Q47" s="14">
        <v>-2.33</v>
      </c>
      <c r="R47" s="14">
        <v>8.1340228080563307E-2</v>
      </c>
      <c r="S47" s="14">
        <f t="shared" si="8"/>
        <v>-2.4113402280805634</v>
      </c>
      <c r="T47" s="14" t="s">
        <v>46</v>
      </c>
      <c r="U47" s="14">
        <v>-15.8005736137667</v>
      </c>
      <c r="V47" s="14">
        <v>-15.022168394973917</v>
      </c>
      <c r="W47" s="14">
        <f t="shared" si="9"/>
        <v>-0.77840521879278235</v>
      </c>
      <c r="X47" s="14" t="s">
        <v>46</v>
      </c>
      <c r="Y47" s="14">
        <v>5.1605736137666991</v>
      </c>
      <c r="Z47" s="14">
        <v>8.0390220148325469</v>
      </c>
      <c r="AA47" s="14">
        <f t="shared" si="10"/>
        <v>-2.8784484010658478</v>
      </c>
      <c r="AB47" s="14" t="s">
        <v>81</v>
      </c>
      <c r="AC47" s="14">
        <v>82.863288718929255</v>
      </c>
      <c r="AD47" s="14">
        <v>104.250603651804</v>
      </c>
      <c r="AE47" s="14">
        <f t="shared" si="17"/>
        <v>-21.387314932874744</v>
      </c>
      <c r="AF47" s="250"/>
      <c r="AG47" s="250"/>
      <c r="AH47" s="191" t="s">
        <v>253</v>
      </c>
      <c r="AI47" s="14">
        <v>8.1340228080563307E-2</v>
      </c>
      <c r="AJ47" s="14">
        <v>-5.905686454646113</v>
      </c>
      <c r="AK47" s="14">
        <v>5.9870266827266763</v>
      </c>
      <c r="AL47" s="14">
        <v>61.422378996882998</v>
      </c>
      <c r="AM47" s="14">
        <v>0.35587293815786603</v>
      </c>
      <c r="AN47" s="14">
        <f t="shared" si="12"/>
        <v>-6.0610475814290554</v>
      </c>
      <c r="AO47" s="14">
        <v>6.4169205195869212</v>
      </c>
      <c r="AP47" s="14">
        <v>42.765475326395503</v>
      </c>
      <c r="AQ47" s="250"/>
      <c r="AR47" s="14">
        <v>-1.9036932553058601</v>
      </c>
      <c r="AS47" s="14">
        <v>-1.90948198774911</v>
      </c>
      <c r="AT47" s="14">
        <v>-1.9119807603722301</v>
      </c>
      <c r="AU47" s="14">
        <v>-1.91019187034032</v>
      </c>
      <c r="AV47" s="14">
        <v>-1.9150732598804701</v>
      </c>
      <c r="AW47" s="14">
        <v>1.7629320711724801</v>
      </c>
      <c r="AX47" s="14">
        <v>2.0311178102413399</v>
      </c>
      <c r="AY47" s="14">
        <v>2.2678536985300899</v>
      </c>
      <c r="AZ47" s="14">
        <v>2.4000553186309501</v>
      </c>
      <c r="BA47" s="14">
        <v>2.6682289892355802</v>
      </c>
      <c r="BB47" s="14">
        <v>-1.86706123541614</v>
      </c>
      <c r="BC47" s="14">
        <v>-1.8970154602657401</v>
      </c>
      <c r="BD47" s="14">
        <v>-1.93993959417128</v>
      </c>
      <c r="BE47" s="14">
        <v>-2.0064925307822601</v>
      </c>
      <c r="BF47" s="14">
        <v>-1.9932289269050201</v>
      </c>
      <c r="BG47" s="14">
        <v>1.49003927752253</v>
      </c>
      <c r="BH47" s="14">
        <v>1.76841119945083</v>
      </c>
      <c r="BI47" s="14">
        <v>2.0212798222518402</v>
      </c>
      <c r="BJ47" s="14">
        <v>2.2492942237609701</v>
      </c>
      <c r="BK47" s="14">
        <v>2.4370009080681898</v>
      </c>
    </row>
    <row r="48" spans="1:63" ht="16" customHeight="1">
      <c r="A48" s="189" t="s">
        <v>83</v>
      </c>
      <c r="B48" s="241">
        <v>-3.65</v>
      </c>
      <c r="C48" s="18">
        <f t="shared" si="18"/>
        <v>-1.88817825324827</v>
      </c>
      <c r="D48" s="18">
        <f t="shared" si="13"/>
        <v>-1.7618217467517299</v>
      </c>
      <c r="E48" s="57">
        <v>-16.656214149139601</v>
      </c>
      <c r="F48" s="18">
        <f t="shared" si="19"/>
        <v>-11.937615467287088</v>
      </c>
      <c r="G48" s="18">
        <f t="shared" si="14"/>
        <v>-4.7185986818525123</v>
      </c>
      <c r="H48" s="18">
        <f t="shared" si="20"/>
        <v>13.0062141491396</v>
      </c>
      <c r="I48" s="18">
        <f t="shared" si="21"/>
        <v>10.049437214038818</v>
      </c>
      <c r="J48" s="18">
        <f t="shared" si="15"/>
        <v>2.9567769351007822</v>
      </c>
      <c r="K48" s="243">
        <v>95.434990439770601</v>
      </c>
      <c r="L48" s="18">
        <v>133.251895363909</v>
      </c>
      <c r="M48" s="18">
        <f t="shared" si="16"/>
        <v>-37.816904924138399</v>
      </c>
      <c r="N48" s="18"/>
      <c r="O48" s="250"/>
      <c r="P48" s="189" t="s">
        <v>254</v>
      </c>
      <c r="Q48" s="14">
        <v>-1.36</v>
      </c>
      <c r="R48" s="14">
        <v>-0.39389113586424701</v>
      </c>
      <c r="S48" s="14">
        <f t="shared" si="8"/>
        <v>-0.96610886413575314</v>
      </c>
      <c r="T48" s="14" t="s">
        <v>48</v>
      </c>
      <c r="U48" s="14">
        <v>-11.2594646271511</v>
      </c>
      <c r="V48" s="14">
        <v>-11.816046519642331</v>
      </c>
      <c r="W48" s="14">
        <f t="shared" si="9"/>
        <v>0.55658189249123069</v>
      </c>
      <c r="X48" s="14" t="s">
        <v>48</v>
      </c>
      <c r="Y48" s="14">
        <v>8.1094646271510999</v>
      </c>
      <c r="Z48" s="14">
        <v>8.700706854797712</v>
      </c>
      <c r="AA48" s="14">
        <f t="shared" si="10"/>
        <v>-0.59124222764661205</v>
      </c>
      <c r="AB48" s="14" t="s">
        <v>28</v>
      </c>
      <c r="AC48" s="14">
        <v>88.432122370936895</v>
      </c>
      <c r="AD48" s="14">
        <v>91.136063304482903</v>
      </c>
      <c r="AE48" s="14">
        <f t="shared" si="17"/>
        <v>-2.7039409335460078</v>
      </c>
      <c r="AF48" s="250"/>
      <c r="AG48" s="250"/>
      <c r="AH48" s="191" t="s">
        <v>254</v>
      </c>
      <c r="AI48" s="14">
        <v>-0.39389113586424701</v>
      </c>
      <c r="AJ48" s="14">
        <v>-7.4661407906962785</v>
      </c>
      <c r="AK48" s="14">
        <v>7.0722496548320315</v>
      </c>
      <c r="AL48" s="14">
        <v>79.025680946166602</v>
      </c>
      <c r="AM48" s="14">
        <v>-7.7788831634569205E-2</v>
      </c>
      <c r="AN48" s="14">
        <f t="shared" si="12"/>
        <v>-7.6195099032449436</v>
      </c>
      <c r="AO48" s="14">
        <v>7.5417210716103744</v>
      </c>
      <c r="AP48" s="14">
        <v>57.792598547569</v>
      </c>
      <c r="AQ48" s="250"/>
      <c r="AR48" s="14">
        <v>-2.44423338381789</v>
      </c>
      <c r="AS48" s="14">
        <v>-2.4522758268105198</v>
      </c>
      <c r="AT48" s="14">
        <v>-2.4555678598416901</v>
      </c>
      <c r="AU48" s="14">
        <v>-2.4525350857202701</v>
      </c>
      <c r="AV48" s="14">
        <v>-2.45967898065734</v>
      </c>
      <c r="AW48" s="14">
        <v>1.78599654882804</v>
      </c>
      <c r="AX48" s="14">
        <v>2.1003551418907298</v>
      </c>
      <c r="AY48" s="14">
        <v>2.3777790282071201</v>
      </c>
      <c r="AZ48" s="14">
        <v>2.5480390114207401</v>
      </c>
      <c r="BA48" s="14">
        <v>2.8449655686878601</v>
      </c>
      <c r="BB48" s="14">
        <v>-2.4011480373593201</v>
      </c>
      <c r="BC48" s="14">
        <v>-2.4400988796643199</v>
      </c>
      <c r="BD48" s="14">
        <v>-2.4953634710059398</v>
      </c>
      <c r="BE48" s="14">
        <v>-2.58153037978808</v>
      </c>
      <c r="BF48" s="14">
        <v>-2.56447459280069</v>
      </c>
      <c r="BG48" s="14">
        <v>1.4621944897794199</v>
      </c>
      <c r="BH48" s="14">
        <v>1.79505483168318</v>
      </c>
      <c r="BI48" s="14">
        <v>2.1014723351416902</v>
      </c>
      <c r="BJ48" s="14">
        <v>2.3790100305460999</v>
      </c>
      <c r="BK48" s="14">
        <v>2.5934028718823301</v>
      </c>
    </row>
    <row r="49" spans="1:63" ht="16" customHeight="1">
      <c r="A49" s="189" t="s">
        <v>33</v>
      </c>
      <c r="B49" s="241">
        <v>-1.64</v>
      </c>
      <c r="C49" s="18">
        <f t="shared" si="18"/>
        <v>-0.97134096640021195</v>
      </c>
      <c r="D49" s="18">
        <f t="shared" si="13"/>
        <v>-0.66865903359978796</v>
      </c>
      <c r="E49" s="55">
        <v>-9.1896749521988497</v>
      </c>
      <c r="F49" s="18">
        <f t="shared" si="19"/>
        <v>-9.4633317226577489</v>
      </c>
      <c r="G49" s="18">
        <f t="shared" si="14"/>
        <v>0.27365677045889925</v>
      </c>
      <c r="H49" s="18">
        <f t="shared" si="20"/>
        <v>7.54967495219885</v>
      </c>
      <c r="I49" s="18">
        <f t="shared" si="21"/>
        <v>8.4919907562575361</v>
      </c>
      <c r="J49" s="18">
        <f t="shared" si="15"/>
        <v>-0.94231580405868609</v>
      </c>
      <c r="K49" s="246">
        <v>86.759082217973202</v>
      </c>
      <c r="L49" s="18">
        <v>108.03022540901701</v>
      </c>
      <c r="M49" s="18">
        <f t="shared" si="16"/>
        <v>-21.271143191043805</v>
      </c>
      <c r="N49" s="18"/>
      <c r="O49" s="250"/>
      <c r="P49" s="189" t="s">
        <v>255</v>
      </c>
      <c r="Q49" s="14">
        <v>-1.79</v>
      </c>
      <c r="R49" s="14">
        <v>-1.2179859927219101</v>
      </c>
      <c r="S49" s="14">
        <f t="shared" si="8"/>
        <v>-0.57201400727808993</v>
      </c>
      <c r="T49" s="14" t="s">
        <v>52</v>
      </c>
      <c r="U49" s="14">
        <v>-12.0195028680688</v>
      </c>
      <c r="V49" s="14">
        <v>-15.734539304528878</v>
      </c>
      <c r="W49" s="14">
        <f t="shared" si="9"/>
        <v>3.7150364364600783</v>
      </c>
      <c r="X49" s="14" t="s">
        <v>52</v>
      </c>
      <c r="Y49" s="14">
        <v>5.3295028680687997</v>
      </c>
      <c r="Z49" s="14">
        <v>6.578494862015269</v>
      </c>
      <c r="AA49" s="14">
        <f t="shared" si="10"/>
        <v>-1.2489919939464693</v>
      </c>
      <c r="AB49" s="14" t="s">
        <v>30</v>
      </c>
      <c r="AC49" s="14">
        <v>74.091778202676863</v>
      </c>
      <c r="AD49" s="14">
        <v>66.726212985441606</v>
      </c>
      <c r="AE49" s="14">
        <f t="shared" si="17"/>
        <v>7.3655652172352575</v>
      </c>
      <c r="AF49" s="250"/>
      <c r="AG49" s="250"/>
      <c r="AH49" s="191" t="s">
        <v>255</v>
      </c>
      <c r="AI49" s="14">
        <v>-1.2179859927219101</v>
      </c>
      <c r="AJ49" s="14">
        <v>-6.219892085881165</v>
      </c>
      <c r="AK49" s="14">
        <v>5.0019060931592554</v>
      </c>
      <c r="AL49" s="14">
        <v>39.991358008636603</v>
      </c>
      <c r="AM49" s="14">
        <v>-0.90770024542816197</v>
      </c>
      <c r="AN49" s="14">
        <f t="shared" si="12"/>
        <v>-6.9738046816051096</v>
      </c>
      <c r="AO49" s="14">
        <v>6.0661044361769472</v>
      </c>
      <c r="AP49" s="14">
        <v>37.039143276704202</v>
      </c>
      <c r="AQ49" s="250"/>
      <c r="AR49" s="14">
        <v>-3.131940466813</v>
      </c>
      <c r="AS49" s="14">
        <v>-3.1416292588960602</v>
      </c>
      <c r="AT49" s="14">
        <v>-3.1453357135106499</v>
      </c>
      <c r="AU49" s="14">
        <v>-3.1408316435892001</v>
      </c>
      <c r="AV49" s="14">
        <v>-3.15005116666407</v>
      </c>
      <c r="AW49" s="14">
        <v>1.75659169718409</v>
      </c>
      <c r="AX49" s="14">
        <v>2.0120846206252199</v>
      </c>
      <c r="AY49" s="14">
        <v>2.2376354680824901</v>
      </c>
      <c r="AZ49" s="14">
        <v>2.35937492818457</v>
      </c>
      <c r="BA49" s="14">
        <v>2.6196444937230301</v>
      </c>
      <c r="BB49" s="14">
        <v>-3.1032687612519601</v>
      </c>
      <c r="BC49" s="14">
        <v>-3.1507111542668498</v>
      </c>
      <c r="BD49" s="14">
        <v>-3.2172210702202202</v>
      </c>
      <c r="BE49" s="14">
        <v>-3.32014740748376</v>
      </c>
      <c r="BF49" s="14">
        <v>-3.3006140397169301</v>
      </c>
      <c r="BG49" s="14">
        <v>1.4976937482005599</v>
      </c>
      <c r="BH49" s="14">
        <v>1.7610869237709299</v>
      </c>
      <c r="BI49" s="14">
        <v>1.9992350774983101</v>
      </c>
      <c r="BJ49" s="14">
        <v>2.2136356348475101</v>
      </c>
      <c r="BK49" s="14">
        <v>2.3940063535021099</v>
      </c>
    </row>
    <row r="50" spans="1:63" ht="16" customHeight="1">
      <c r="A50" s="189" t="s">
        <v>35</v>
      </c>
      <c r="B50" s="241">
        <v>-1.46</v>
      </c>
      <c r="C50" s="18">
        <f t="shared" si="18"/>
        <v>-0.59094006080049799</v>
      </c>
      <c r="D50" s="18">
        <f t="shared" si="13"/>
        <v>-0.86905993919950197</v>
      </c>
      <c r="E50" s="55">
        <v>-9.0128107074569801</v>
      </c>
      <c r="F50" s="18">
        <f t="shared" si="19"/>
        <v>-8.4349425773035129</v>
      </c>
      <c r="G50" s="18">
        <f t="shared" si="14"/>
        <v>-0.57786813015346716</v>
      </c>
      <c r="H50" s="18">
        <f t="shared" si="20"/>
        <v>7.5528107074569801</v>
      </c>
      <c r="I50" s="18">
        <f t="shared" si="21"/>
        <v>7.8440025165030152</v>
      </c>
      <c r="J50" s="18">
        <f t="shared" si="15"/>
        <v>-0.29119180904603503</v>
      </c>
      <c r="K50" s="246">
        <v>76.481835564053497</v>
      </c>
      <c r="L50" s="18">
        <v>98.108622539574398</v>
      </c>
      <c r="M50" s="18">
        <f t="shared" si="16"/>
        <v>-21.626786975520901</v>
      </c>
      <c r="N50" s="18"/>
      <c r="O50" s="250"/>
      <c r="P50" s="189" t="s">
        <v>256</v>
      </c>
      <c r="Q50" s="14">
        <v>-1.27</v>
      </c>
      <c r="R50" s="14">
        <v>-1.06717829255024</v>
      </c>
      <c r="S50" s="14">
        <f t="shared" si="8"/>
        <v>-0.20282170744976002</v>
      </c>
      <c r="T50" s="14" t="s">
        <v>54</v>
      </c>
      <c r="U50" s="14">
        <v>-13.4009560229446</v>
      </c>
      <c r="V50" s="14">
        <v>-13.246286973119446</v>
      </c>
      <c r="W50" s="14">
        <f t="shared" si="9"/>
        <v>-0.15466904982515395</v>
      </c>
      <c r="X50" s="14" t="s">
        <v>54</v>
      </c>
      <c r="Y50" s="14">
        <v>9.4509560229445988</v>
      </c>
      <c r="Z50" s="14">
        <v>8.7755741626625063</v>
      </c>
      <c r="AA50" s="14">
        <f t="shared" si="10"/>
        <v>0.67538186028209246</v>
      </c>
      <c r="AB50" s="14" t="s">
        <v>82</v>
      </c>
      <c r="AC50" s="14">
        <v>94.789674952198851</v>
      </c>
      <c r="AD50" s="14">
        <v>166.17613750848</v>
      </c>
      <c r="AE50" s="14">
        <f t="shared" si="17"/>
        <v>-71.386462556281145</v>
      </c>
      <c r="AF50" s="250"/>
      <c r="AG50" s="250"/>
      <c r="AH50" s="191" t="s">
        <v>256</v>
      </c>
      <c r="AI50" s="14">
        <v>-1.06717829255024</v>
      </c>
      <c r="AJ50" s="14">
        <v>-7.1439449553161261</v>
      </c>
      <c r="AK50" s="14">
        <v>6.0767666627658858</v>
      </c>
      <c r="AL50" s="14">
        <v>61.013748402422401</v>
      </c>
      <c r="AM50" s="14">
        <v>-0.66390405169102096</v>
      </c>
      <c r="AN50" s="14">
        <f t="shared" si="12"/>
        <v>-7.4291176557674863</v>
      </c>
      <c r="AO50" s="14">
        <v>6.7652136040764654</v>
      </c>
      <c r="AP50" s="14">
        <v>47.1486753527766</v>
      </c>
      <c r="AQ50" s="250"/>
      <c r="AR50" s="14">
        <v>-2.9546825172268898</v>
      </c>
      <c r="AS50" s="14">
        <v>-2.9639740947490298</v>
      </c>
      <c r="AT50" s="14">
        <v>-2.96708126171995</v>
      </c>
      <c r="AU50" s="14">
        <v>-2.9613041002664402</v>
      </c>
      <c r="AV50" s="14">
        <v>-2.97120735151774</v>
      </c>
      <c r="AW50" s="14">
        <v>1.7703436326758599</v>
      </c>
      <c r="AX50" s="14">
        <v>2.0533666011965401</v>
      </c>
      <c r="AY50" s="14">
        <v>2.3031772100289301</v>
      </c>
      <c r="AZ50" s="14">
        <v>2.44760854125269</v>
      </c>
      <c r="BA50" s="14">
        <v>2.7250216921993999</v>
      </c>
      <c r="BB50" s="14">
        <v>-3.0153706503878399</v>
      </c>
      <c r="BC50" s="14">
        <v>-3.0589889242975898</v>
      </c>
      <c r="BD50" s="14">
        <v>-3.1142272542670999</v>
      </c>
      <c r="BE50" s="14">
        <v>-3.1996753537832499</v>
      </c>
      <c r="BF50" s="14">
        <v>-3.1866563581160601</v>
      </c>
      <c r="BG50" s="14">
        <v>1.4810916065633799</v>
      </c>
      <c r="BH50" s="14">
        <v>1.7769728899392301</v>
      </c>
      <c r="BI50" s="14">
        <v>2.0470489617168601</v>
      </c>
      <c r="BJ50" s="14">
        <v>2.2909772262683701</v>
      </c>
      <c r="BK50" s="14">
        <v>2.4872592660231798</v>
      </c>
    </row>
    <row r="51" spans="1:63" ht="16" customHeight="1">
      <c r="A51" s="189" t="s">
        <v>84</v>
      </c>
      <c r="B51" s="241">
        <v>-4.07</v>
      </c>
      <c r="C51" s="18">
        <f t="shared" si="18"/>
        <v>-2.15123594277477</v>
      </c>
      <c r="D51" s="18">
        <f t="shared" si="13"/>
        <v>-1.9187640572252302</v>
      </c>
      <c r="E51" s="57">
        <v>-14.9401529636711</v>
      </c>
      <c r="F51" s="18">
        <f t="shared" si="19"/>
        <v>-10.283269229430452</v>
      </c>
      <c r="G51" s="18">
        <f t="shared" si="14"/>
        <v>-4.6568837342406475</v>
      </c>
      <c r="H51" s="18">
        <f t="shared" si="20"/>
        <v>10.870152963671099</v>
      </c>
      <c r="I51" s="18">
        <f t="shared" si="21"/>
        <v>8.1320332866556821</v>
      </c>
      <c r="J51" s="18">
        <f t="shared" si="15"/>
        <v>2.7381196770154173</v>
      </c>
      <c r="K51" s="243">
        <v>88.647227533460807</v>
      </c>
      <c r="L51" s="18">
        <v>98.048811109075103</v>
      </c>
      <c r="M51" s="18">
        <f t="shared" si="16"/>
        <v>-9.4015835756142963</v>
      </c>
      <c r="N51" s="18"/>
      <c r="O51" s="250"/>
      <c r="P51" s="189" t="s">
        <v>257</v>
      </c>
      <c r="Q51" s="14">
        <v>-3.54</v>
      </c>
      <c r="R51" s="14">
        <v>-4.35861714667461</v>
      </c>
      <c r="S51" s="14">
        <f t="shared" si="8"/>
        <v>0.81861714667460994</v>
      </c>
      <c r="T51" s="14" t="s">
        <v>18</v>
      </c>
      <c r="U51" s="14">
        <v>-6.9764818355640497</v>
      </c>
      <c r="V51" s="14">
        <v>-7.5065252259097353</v>
      </c>
      <c r="W51" s="14">
        <f t="shared" si="9"/>
        <v>0.53004339034568559</v>
      </c>
      <c r="X51" s="14" t="s">
        <v>18</v>
      </c>
      <c r="Y51" s="14">
        <v>6.1164818355640493</v>
      </c>
      <c r="Z51" s="14">
        <v>6.2917038340143154</v>
      </c>
      <c r="AA51" s="14">
        <f t="shared" si="10"/>
        <v>-0.17522199845026609</v>
      </c>
      <c r="AB51" s="14" t="s">
        <v>32</v>
      </c>
      <c r="AC51" s="14">
        <v>116.39579349904398</v>
      </c>
      <c r="AD51" s="14">
        <v>132.951258844129</v>
      </c>
      <c r="AE51" s="14">
        <f t="shared" si="17"/>
        <v>-16.555465345085025</v>
      </c>
      <c r="AF51" s="250"/>
      <c r="AG51" s="250"/>
      <c r="AH51" s="191" t="s">
        <v>257</v>
      </c>
      <c r="AI51" s="14">
        <v>-4.35861714667461</v>
      </c>
      <c r="AJ51" s="14">
        <v>-13.85061077745565</v>
      </c>
      <c r="AK51" s="14">
        <v>9.4919936307810389</v>
      </c>
      <c r="AL51" s="14">
        <v>124.14617193461</v>
      </c>
      <c r="AM51" s="14">
        <v>-3.56436593337807</v>
      </c>
      <c r="AN51" s="14">
        <f t="shared" si="12"/>
        <v>-13.196260831952065</v>
      </c>
      <c r="AO51" s="14">
        <v>9.6318948985739947</v>
      </c>
      <c r="AP51" s="14">
        <v>96.145920395867904</v>
      </c>
      <c r="AQ51" s="250"/>
      <c r="AR51" s="14">
        <v>-6.1010729929583096</v>
      </c>
      <c r="AS51" s="14">
        <v>-6.1218699888710804</v>
      </c>
      <c r="AT51" s="14">
        <v>-6.1105405897807401</v>
      </c>
      <c r="AU51" s="14">
        <v>-6.0375802027757297</v>
      </c>
      <c r="AV51" s="14">
        <v>-6.1025954013395802</v>
      </c>
      <c r="AW51" s="14">
        <v>1.82132923525454</v>
      </c>
      <c r="AX51" s="14">
        <v>2.2064204499679398</v>
      </c>
      <c r="AY51" s="14">
        <v>2.5461746564026702</v>
      </c>
      <c r="AZ51" s="14">
        <v>2.7747365977117999</v>
      </c>
      <c r="BA51" s="14">
        <v>3.1157099677216502</v>
      </c>
      <c r="BB51" s="14">
        <v>-6.4915657489808796</v>
      </c>
      <c r="BC51" s="14">
        <v>-6.5508918340285698</v>
      </c>
      <c r="BD51" s="14">
        <v>-6.5829371332569799</v>
      </c>
      <c r="BE51" s="14">
        <v>-6.6200559323113097</v>
      </c>
      <c r="BF51" s="14">
        <v>-6.6447851489621002</v>
      </c>
      <c r="BG51" s="14">
        <v>1.4195388021617601</v>
      </c>
      <c r="BH51" s="14">
        <v>1.8358704580757499</v>
      </c>
      <c r="BI51" s="14">
        <v>2.22431998658237</v>
      </c>
      <c r="BJ51" s="14">
        <v>2.57772287347913</v>
      </c>
      <c r="BK51" s="14">
        <v>2.8329964853368699</v>
      </c>
    </row>
    <row r="52" spans="1:63" ht="16" customHeight="1">
      <c r="A52" s="189" t="s">
        <v>37</v>
      </c>
      <c r="B52" s="241">
        <v>-1.83</v>
      </c>
      <c r="C52" s="18">
        <f t="shared" si="18"/>
        <v>0.983385717754372</v>
      </c>
      <c r="D52" s="18">
        <f t="shared" si="13"/>
        <v>-2.8133857177543722</v>
      </c>
      <c r="E52" s="55">
        <v>-7.6911089866156797</v>
      </c>
      <c r="F52" s="18">
        <f t="shared" si="19"/>
        <v>-5.8081038258913313</v>
      </c>
      <c r="G52" s="18">
        <f t="shared" si="14"/>
        <v>-1.8830051607243483</v>
      </c>
      <c r="H52" s="18">
        <f t="shared" si="20"/>
        <v>5.8611089866156796</v>
      </c>
      <c r="I52" s="18">
        <f t="shared" si="21"/>
        <v>6.791489543645703</v>
      </c>
      <c r="J52" s="18">
        <f t="shared" si="15"/>
        <v>-0.93038055703002343</v>
      </c>
      <c r="K52" s="246">
        <v>68.3556405353728</v>
      </c>
      <c r="L52" s="18">
        <v>80.283482271351303</v>
      </c>
      <c r="M52" s="18">
        <f t="shared" si="16"/>
        <v>-11.927841735978504</v>
      </c>
      <c r="N52" s="18"/>
      <c r="O52" s="250"/>
      <c r="P52" s="189" t="s">
        <v>9</v>
      </c>
      <c r="Q52" s="14">
        <v>-4.84</v>
      </c>
      <c r="R52" s="14">
        <v>-5.2670971828800797</v>
      </c>
      <c r="S52" s="14">
        <f t="shared" si="8"/>
        <v>0.42709718288007981</v>
      </c>
      <c r="T52" s="14" t="s">
        <v>57</v>
      </c>
      <c r="U52" s="14">
        <v>-5.5018164435946497</v>
      </c>
      <c r="V52" s="14">
        <v>-4.1328868812948496</v>
      </c>
      <c r="W52" s="14">
        <f t="shared" si="9"/>
        <v>-1.3689295622998001</v>
      </c>
      <c r="X52" s="14" t="s">
        <v>57</v>
      </c>
      <c r="Y52" s="14">
        <v>4.6818164435946494</v>
      </c>
      <c r="Z52" s="14">
        <v>4.5867718545953728</v>
      </c>
      <c r="AA52" s="14">
        <f t="shared" si="10"/>
        <v>9.5044588999276591E-2</v>
      </c>
      <c r="AB52" s="14" t="s">
        <v>83</v>
      </c>
      <c r="AC52" s="14">
        <v>95.434990439770559</v>
      </c>
      <c r="AD52" s="14">
        <v>133.251895363909</v>
      </c>
      <c r="AE52" s="14">
        <f t="shared" si="17"/>
        <v>-37.816904924138441</v>
      </c>
      <c r="AF52" s="250"/>
      <c r="AG52" s="250"/>
      <c r="AH52" s="191" t="s">
        <v>9</v>
      </c>
      <c r="AI52" s="14">
        <v>-5.2670971828800797</v>
      </c>
      <c r="AJ52" s="14">
        <v>-12.268860423608743</v>
      </c>
      <c r="AK52" s="14">
        <v>7.0017632407286641</v>
      </c>
      <c r="AL52" s="14">
        <v>77.542982925694204</v>
      </c>
      <c r="AM52" s="14">
        <v>-4.6952729056116</v>
      </c>
      <c r="AN52" s="14">
        <f t="shared" si="12"/>
        <v>-12.56506690321503</v>
      </c>
      <c r="AO52" s="14">
        <v>7.8697939976034306</v>
      </c>
      <c r="AP52" s="14">
        <v>75.205510362683597</v>
      </c>
      <c r="AQ52" s="250"/>
      <c r="AR52" s="14">
        <v>-7.0558668746913904</v>
      </c>
      <c r="AS52" s="14">
        <v>-7.0769243369826897</v>
      </c>
      <c r="AT52" s="14">
        <v>-7.0603404131731198</v>
      </c>
      <c r="AU52" s="14">
        <v>-6.9691877582355097</v>
      </c>
      <c r="AV52" s="14">
        <v>-7.04738499454976</v>
      </c>
      <c r="AW52" s="14">
        <v>1.78332942392825</v>
      </c>
      <c r="AX52" s="14">
        <v>2.0923486908453399</v>
      </c>
      <c r="AY52" s="14">
        <v>2.3650675075615202</v>
      </c>
      <c r="AZ52" s="14">
        <v>2.5309265063080701</v>
      </c>
      <c r="BA52" s="14">
        <v>2.8245281437090801</v>
      </c>
      <c r="BB52" s="14">
        <v>-7.25514207614893</v>
      </c>
      <c r="BC52" s="14">
        <v>-7.3185127706106297</v>
      </c>
      <c r="BD52" s="14">
        <v>-7.3592962341824801</v>
      </c>
      <c r="BE52" s="14">
        <v>-7.4077357186009296</v>
      </c>
      <c r="BF52" s="14">
        <v>-7.4291814515370804</v>
      </c>
      <c r="BG52" s="14">
        <v>1.4654143991061299</v>
      </c>
      <c r="BH52" s="14">
        <v>1.7919738213083101</v>
      </c>
      <c r="BI52" s="14">
        <v>2.0921990513024</v>
      </c>
      <c r="BJ52" s="14">
        <v>2.3640099831425099</v>
      </c>
      <c r="BK52" s="14">
        <v>2.5753168966309699</v>
      </c>
    </row>
    <row r="53" spans="1:63" ht="16" customHeight="1">
      <c r="A53" s="189" t="s">
        <v>39</v>
      </c>
      <c r="B53" s="241">
        <v>-1.61</v>
      </c>
      <c r="C53" s="18">
        <f t="shared" si="18"/>
        <v>-0.44128331615747401</v>
      </c>
      <c r="D53" s="18">
        <f t="shared" si="13"/>
        <v>-1.168716683842526</v>
      </c>
      <c r="E53" s="55">
        <v>-6.9215105162523898</v>
      </c>
      <c r="F53" s="18">
        <f t="shared" si="19"/>
        <v>-6.0525757481531741</v>
      </c>
      <c r="G53" s="18">
        <f t="shared" si="14"/>
        <v>-0.86893476809921566</v>
      </c>
      <c r="H53" s="18">
        <f t="shared" si="20"/>
        <v>5.3115105162523895</v>
      </c>
      <c r="I53" s="18">
        <f t="shared" si="21"/>
        <v>5.6112924319957003</v>
      </c>
      <c r="J53" s="18">
        <f t="shared" si="15"/>
        <v>-0.29978191574331081</v>
      </c>
      <c r="K53" s="246">
        <v>54.493307839388201</v>
      </c>
      <c r="L53" s="18">
        <v>57.479435501834701</v>
      </c>
      <c r="M53" s="18">
        <f t="shared" si="16"/>
        <v>-2.9861276624464992</v>
      </c>
      <c r="N53" s="18"/>
      <c r="O53" s="250"/>
      <c r="P53" s="189" t="s">
        <v>11</v>
      </c>
      <c r="Q53" s="14">
        <v>-9.3000000000000007</v>
      </c>
      <c r="R53" s="14">
        <v>-11.7733941082478</v>
      </c>
      <c r="S53" s="14">
        <f t="shared" si="8"/>
        <v>2.473394108247799</v>
      </c>
      <c r="T53" s="14" t="s">
        <v>20</v>
      </c>
      <c r="U53" s="14">
        <v>-5.3512428298279202</v>
      </c>
      <c r="V53" s="14">
        <v>-5.5538443693913395</v>
      </c>
      <c r="W53" s="14">
        <f t="shared" si="9"/>
        <v>0.20260153956341931</v>
      </c>
      <c r="X53" s="14" t="s">
        <v>20</v>
      </c>
      <c r="Y53" s="14">
        <v>6.7312428298279201</v>
      </c>
      <c r="Z53" s="14">
        <v>6.8964567295612396</v>
      </c>
      <c r="AA53" s="14">
        <f t="shared" si="10"/>
        <v>-0.16521389973331946</v>
      </c>
      <c r="AB53" s="14" t="s">
        <v>33</v>
      </c>
      <c r="AC53" s="14">
        <v>86.75908221797323</v>
      </c>
      <c r="AD53" s="14">
        <v>108.03022540901701</v>
      </c>
      <c r="AE53" s="14">
        <f t="shared" si="17"/>
        <v>-21.271143191043777</v>
      </c>
      <c r="AF53" s="250"/>
      <c r="AG53" s="250"/>
      <c r="AH53" s="191" t="s">
        <v>11</v>
      </c>
      <c r="AI53" s="14">
        <v>-11.7733941082478</v>
      </c>
      <c r="AJ53" s="14">
        <v>-18.942048086389359</v>
      </c>
      <c r="AK53" s="14">
        <v>7.1686539781415597</v>
      </c>
      <c r="AL53" s="14">
        <v>40.081712120028698</v>
      </c>
      <c r="AM53" s="14">
        <v>-12.7205075445522</v>
      </c>
      <c r="AN53" s="14">
        <f t="shared" si="12"/>
        <v>-19.312673324530877</v>
      </c>
      <c r="AO53" s="14">
        <v>6.5921657799786786</v>
      </c>
      <c r="AP53" s="14">
        <v>34.803003338484103</v>
      </c>
      <c r="AQ53" s="250"/>
      <c r="AR53" s="14">
        <v>-14.941849146486</v>
      </c>
      <c r="AS53" s="14">
        <v>-14.9410655572943</v>
      </c>
      <c r="AT53" s="14">
        <v>-14.9013108082563</v>
      </c>
      <c r="AU53" s="14">
        <v>-14.808688895263501</v>
      </c>
      <c r="AV53" s="14">
        <v>-14.837749668834199</v>
      </c>
      <c r="AW53" s="14">
        <v>1.74466719250576</v>
      </c>
      <c r="AX53" s="14">
        <v>1.9762884106481799</v>
      </c>
      <c r="AY53" s="14">
        <v>2.1808032637040902</v>
      </c>
      <c r="AZ53" s="14">
        <v>2.28286627000716</v>
      </c>
      <c r="BA53" s="14">
        <v>2.5282703815499499</v>
      </c>
      <c r="BB53" s="14">
        <v>-13.795932754883401</v>
      </c>
      <c r="BC53" s="14">
        <v>-13.7760522725294</v>
      </c>
      <c r="BD53" s="14">
        <v>-13.7311690664491</v>
      </c>
      <c r="BE53" s="14">
        <v>-13.6895978277655</v>
      </c>
      <c r="BF53" s="14">
        <v>-13.6357707024879</v>
      </c>
      <c r="BG53" s="14">
        <v>1.51208970837224</v>
      </c>
      <c r="BH53" s="14">
        <v>1.7473119698375501</v>
      </c>
      <c r="BI53" s="14">
        <v>1.9577749582013</v>
      </c>
      <c r="BJ53" s="14">
        <v>2.1465716081670299</v>
      </c>
      <c r="BK53" s="14">
        <v>2.31314538725543</v>
      </c>
    </row>
    <row r="54" spans="1:63" ht="16" customHeight="1">
      <c r="A54" s="189" t="s">
        <v>86</v>
      </c>
      <c r="B54" s="241">
        <v>-8.7100000000000009</v>
      </c>
      <c r="C54" s="18">
        <f t="shared" si="18"/>
        <v>-8.3998236219894196</v>
      </c>
      <c r="D54" s="18">
        <f t="shared" si="13"/>
        <v>-0.31017637801058129</v>
      </c>
      <c r="E54" s="57">
        <v>-16.586902485659699</v>
      </c>
      <c r="F54" s="18">
        <f t="shared" si="19"/>
        <v>-13.257276233719828</v>
      </c>
      <c r="G54" s="18">
        <f t="shared" si="14"/>
        <v>-3.3296262519398709</v>
      </c>
      <c r="H54" s="18">
        <f t="shared" si="20"/>
        <v>7.8769024856596985</v>
      </c>
      <c r="I54" s="18">
        <f t="shared" si="21"/>
        <v>4.8574526117304089</v>
      </c>
      <c r="J54" s="18">
        <f t="shared" si="15"/>
        <v>3.0194498739292897</v>
      </c>
      <c r="K54" s="243">
        <v>23.111854684512402</v>
      </c>
      <c r="L54" s="18">
        <v>34.779139294940599</v>
      </c>
      <c r="M54" s="18">
        <f t="shared" si="16"/>
        <v>-11.667284610428197</v>
      </c>
      <c r="N54" s="18"/>
      <c r="O54" s="250"/>
      <c r="P54" s="189" t="s">
        <v>258</v>
      </c>
      <c r="Q54" s="14">
        <v>-1.24</v>
      </c>
      <c r="R54" s="14">
        <v>0.12762415986557199</v>
      </c>
      <c r="S54" s="14">
        <f t="shared" si="8"/>
        <v>-1.3676241598655721</v>
      </c>
      <c r="T54" s="14" t="s">
        <v>59</v>
      </c>
      <c r="U54" s="14">
        <v>-3.2240917782026801</v>
      </c>
      <c r="V54" s="14">
        <v>-5.8065375945374011</v>
      </c>
      <c r="W54" s="14">
        <f t="shared" si="9"/>
        <v>2.582445816334721</v>
      </c>
      <c r="X54" s="14" t="s">
        <v>59</v>
      </c>
      <c r="Y54" s="14">
        <v>3.06409177820268</v>
      </c>
      <c r="Z54" s="14">
        <v>6.4583052071610174</v>
      </c>
      <c r="AA54" s="14">
        <f t="shared" si="10"/>
        <v>-3.3942134289583374</v>
      </c>
      <c r="AB54" s="14" t="s">
        <v>35</v>
      </c>
      <c r="AC54" s="14">
        <v>76.48183556405354</v>
      </c>
      <c r="AD54" s="14">
        <v>98.108622539574398</v>
      </c>
      <c r="AE54" s="14">
        <f t="shared" si="17"/>
        <v>-21.626786975520858</v>
      </c>
      <c r="AF54" s="250"/>
      <c r="AG54" s="250"/>
      <c r="AH54" s="191" t="s">
        <v>258</v>
      </c>
      <c r="AI54" s="14">
        <v>0.12762415986557199</v>
      </c>
      <c r="AJ54" s="14">
        <v>-7.6064446552978868</v>
      </c>
      <c r="AK54" s="14">
        <v>7.7340688151634591</v>
      </c>
      <c r="AL54" s="14">
        <v>91.311571011147805</v>
      </c>
      <c r="AM54" s="14">
        <v>0.35407971449463199</v>
      </c>
      <c r="AN54" s="14">
        <f t="shared" si="12"/>
        <v>-7.6295938487145234</v>
      </c>
      <c r="AO54" s="14">
        <v>7.9836735632091553</v>
      </c>
      <c r="AP54" s="14">
        <v>63.943363413310202</v>
      </c>
      <c r="AQ54" s="250"/>
      <c r="AR54" s="14">
        <v>-2.0559570226178399</v>
      </c>
      <c r="AS54" s="14">
        <v>-2.06241417125413</v>
      </c>
      <c r="AT54" s="14">
        <v>-2.0656628364377299</v>
      </c>
      <c r="AU54" s="14">
        <v>-2.0651895296223901</v>
      </c>
      <c r="AV54" s="14">
        <v>-2.06948918677561</v>
      </c>
      <c r="AW54" s="14">
        <v>1.7948013141636301</v>
      </c>
      <c r="AX54" s="14">
        <v>2.1267861960312202</v>
      </c>
      <c r="AY54" s="14">
        <v>2.41974255093236</v>
      </c>
      <c r="AZ54" s="14">
        <v>2.60453115089026</v>
      </c>
      <c r="BA54" s="14">
        <v>2.9124339992126198</v>
      </c>
      <c r="BB54" s="14">
        <v>-1.9201183637318799</v>
      </c>
      <c r="BC54" s="14">
        <v>-1.9525525334895899</v>
      </c>
      <c r="BD54" s="14">
        <v>-2.00446132282759</v>
      </c>
      <c r="BE54" s="14">
        <v>-2.0858357569325401</v>
      </c>
      <c r="BF54" s="14">
        <v>-2.0660921575899698</v>
      </c>
      <c r="BG54" s="14">
        <v>1.45156486158845</v>
      </c>
      <c r="BH54" s="14">
        <v>1.8052259239141499</v>
      </c>
      <c r="BI54" s="14">
        <v>2.1320854826931601</v>
      </c>
      <c r="BJ54" s="14">
        <v>2.4285284829523102</v>
      </c>
      <c r="BK54" s="14">
        <v>2.65310865017811</v>
      </c>
    </row>
    <row r="55" spans="1:63" ht="16" customHeight="1">
      <c r="A55" s="189" t="s">
        <v>88</v>
      </c>
      <c r="B55" s="241">
        <v>-9.7100000000000009</v>
      </c>
      <c r="C55" s="18">
        <f t="shared" si="18"/>
        <v>-9.8022259355624595</v>
      </c>
      <c r="D55" s="18">
        <f t="shared" si="13"/>
        <v>9.2225935562458616E-2</v>
      </c>
      <c r="E55" s="59">
        <v>-16.273804971319301</v>
      </c>
      <c r="F55" s="18">
        <f t="shared" si="19"/>
        <v>-15.783662720590524</v>
      </c>
      <c r="G55" s="18">
        <f t="shared" si="14"/>
        <v>-0.49014225072877693</v>
      </c>
      <c r="H55" s="18">
        <f t="shared" si="20"/>
        <v>6.5638049713192999</v>
      </c>
      <c r="I55" s="18">
        <f t="shared" si="21"/>
        <v>5.9814367850280643</v>
      </c>
      <c r="J55" s="18">
        <f t="shared" si="15"/>
        <v>0.58236818629123555</v>
      </c>
      <c r="K55" s="243">
        <v>22.609942638623298</v>
      </c>
      <c r="L55" s="18">
        <v>42.670968785499902</v>
      </c>
      <c r="M55" s="18">
        <f t="shared" si="16"/>
        <v>-20.061026146876603</v>
      </c>
      <c r="N55" s="18"/>
      <c r="O55" s="250"/>
      <c r="P55" s="189" t="s">
        <v>180</v>
      </c>
      <c r="Q55" s="14">
        <v>-1.21</v>
      </c>
      <c r="R55" s="14">
        <v>-0.75954628511863698</v>
      </c>
      <c r="S55" s="14">
        <f t="shared" si="8"/>
        <v>-0.45045371488136299</v>
      </c>
      <c r="T55" s="14" t="s">
        <v>61</v>
      </c>
      <c r="U55" s="14">
        <v>-5.8531548757170198</v>
      </c>
      <c r="V55" s="14">
        <v>-5.7331806818714757</v>
      </c>
      <c r="W55" s="14">
        <f t="shared" si="9"/>
        <v>-0.11997419384554409</v>
      </c>
      <c r="X55" s="14" t="s">
        <v>61</v>
      </c>
      <c r="Y55" s="14">
        <v>6.4631548757170201</v>
      </c>
      <c r="Z55" s="14">
        <v>6.1708805706020531</v>
      </c>
      <c r="AA55" s="14">
        <f t="shared" si="10"/>
        <v>0.29227430511496699</v>
      </c>
      <c r="AB55" s="14" t="s">
        <v>84</v>
      </c>
      <c r="AC55" s="14">
        <v>88.647227533460793</v>
      </c>
      <c r="AD55" s="14">
        <v>98.048811109075103</v>
      </c>
      <c r="AE55" s="14">
        <f t="shared" si="17"/>
        <v>-9.4015835756143105</v>
      </c>
      <c r="AF55" s="250"/>
      <c r="AG55" s="250"/>
      <c r="AH55" s="191" t="s">
        <v>180</v>
      </c>
      <c r="AI55" s="14">
        <v>-0.75954628511863698</v>
      </c>
      <c r="AJ55" s="14">
        <v>-9.6041680203561448</v>
      </c>
      <c r="AK55" s="14">
        <v>8.8446217352375083</v>
      </c>
      <c r="AL55" s="14">
        <v>115.295407305556</v>
      </c>
      <c r="AM55" s="14">
        <v>-0.12351633356394399</v>
      </c>
      <c r="AN55" s="14">
        <f t="shared" si="12"/>
        <v>-8.6810294784614666</v>
      </c>
      <c r="AO55" s="14">
        <v>8.5575131448975217</v>
      </c>
      <c r="AP55" s="14">
        <v>73.697884977428899</v>
      </c>
      <c r="AQ55" s="250"/>
      <c r="AR55" s="14">
        <v>-2.5819421166579</v>
      </c>
      <c r="AS55" s="14">
        <v>-2.59180379511354</v>
      </c>
      <c r="AT55" s="14">
        <v>-2.5921702633000598</v>
      </c>
      <c r="AU55" s="14">
        <v>-2.5765829077931302</v>
      </c>
      <c r="AV55" s="14">
        <v>-2.5937746490257698</v>
      </c>
      <c r="AW55" s="14">
        <v>1.80506387518425</v>
      </c>
      <c r="AX55" s="14">
        <v>2.1575934118532198</v>
      </c>
      <c r="AY55" s="14">
        <v>2.4686539297361199</v>
      </c>
      <c r="AZ55" s="14">
        <v>2.67037663414773</v>
      </c>
      <c r="BA55" s="14">
        <v>2.9910731064272098</v>
      </c>
      <c r="BB55" s="14">
        <v>-2.8692113755211102</v>
      </c>
      <c r="BC55" s="14">
        <v>-2.9025016004247299</v>
      </c>
      <c r="BD55" s="14">
        <v>-2.9273135018280101</v>
      </c>
      <c r="BE55" s="14">
        <v>-2.9633235731986201</v>
      </c>
      <c r="BF55" s="14">
        <v>-2.9692270103131602</v>
      </c>
      <c r="BG55" s="14">
        <v>1.4391752970994001</v>
      </c>
      <c r="BH55" s="14">
        <v>1.81708103312923</v>
      </c>
      <c r="BI55" s="14">
        <v>2.1677672167093802</v>
      </c>
      <c r="BJ55" s="14">
        <v>2.4862456531545201</v>
      </c>
      <c r="BK55" s="14">
        <v>2.7226998510436502</v>
      </c>
    </row>
    <row r="56" spans="1:63" ht="16" customHeight="1">
      <c r="A56" s="189" t="s">
        <v>41</v>
      </c>
      <c r="B56" s="241">
        <v>1.83</v>
      </c>
      <c r="C56" s="18">
        <f t="shared" si="18"/>
        <v>1.9132021548898701</v>
      </c>
      <c r="D56" s="18">
        <f t="shared" si="13"/>
        <v>-8.3202154889870039E-2</v>
      </c>
      <c r="E56" s="15">
        <v>-4.0367112810707502</v>
      </c>
      <c r="F56" s="18">
        <f t="shared" si="19"/>
        <v>-3.6691583170601048</v>
      </c>
      <c r="G56" s="18">
        <f t="shared" si="14"/>
        <v>-0.36755296401064541</v>
      </c>
      <c r="H56" s="18">
        <f t="shared" si="20"/>
        <v>5.8667112810707502</v>
      </c>
      <c r="I56" s="18">
        <f t="shared" si="21"/>
        <v>5.5823604719499746</v>
      </c>
      <c r="J56" s="18">
        <f t="shared" si="15"/>
        <v>0.28435080912077559</v>
      </c>
      <c r="K56" s="244">
        <v>66.921606118546805</v>
      </c>
      <c r="L56" s="18">
        <v>60.912861696725898</v>
      </c>
      <c r="M56" s="18">
        <f t="shared" si="16"/>
        <v>6.0087444218209072</v>
      </c>
      <c r="N56" s="18"/>
      <c r="O56" s="250"/>
      <c r="P56" s="189" t="s">
        <v>259</v>
      </c>
      <c r="Q56" s="14">
        <v>-1.34</v>
      </c>
      <c r="R56" s="14">
        <v>0.73057732686474597</v>
      </c>
      <c r="S56" s="14">
        <f t="shared" si="8"/>
        <v>-2.070577326864746</v>
      </c>
      <c r="T56" s="14" t="s">
        <v>22</v>
      </c>
      <c r="U56" s="14">
        <v>-14.1514340344168</v>
      </c>
      <c r="V56" s="14">
        <v>-11.896841501891187</v>
      </c>
      <c r="W56" s="14">
        <f t="shared" si="9"/>
        <v>-2.2545925325256135</v>
      </c>
      <c r="X56" s="14" t="s">
        <v>22</v>
      </c>
      <c r="Y56" s="14">
        <v>9.4314340344167995</v>
      </c>
      <c r="Z56" s="14">
        <v>7.9744769992894469</v>
      </c>
      <c r="AA56" s="14">
        <f t="shared" si="10"/>
        <v>1.4569570351273526</v>
      </c>
      <c r="AB56" s="14" t="s">
        <v>85</v>
      </c>
      <c r="AC56" s="14">
        <v>42.997131931166351</v>
      </c>
      <c r="AD56" s="14">
        <v>62.590835250316303</v>
      </c>
      <c r="AE56" s="14">
        <f t="shared" si="17"/>
        <v>-19.593703319149952</v>
      </c>
      <c r="AF56" s="250"/>
      <c r="AG56" s="250"/>
      <c r="AH56" s="191" t="s">
        <v>259</v>
      </c>
      <c r="AI56" s="14">
        <v>0.73057732686474597</v>
      </c>
      <c r="AJ56" s="14">
        <v>-7.8450170950062832</v>
      </c>
      <c r="AK56" s="14">
        <v>8.5755944218710294</v>
      </c>
      <c r="AL56" s="14">
        <v>108.20118573046599</v>
      </c>
      <c r="AM56" s="14">
        <v>0.92571883817235501</v>
      </c>
      <c r="AN56" s="14">
        <f t="shared" si="12"/>
        <v>-7.5115422018458764</v>
      </c>
      <c r="AO56" s="14">
        <v>8.4372610400182317</v>
      </c>
      <c r="AP56" s="14">
        <v>70.658452590963904</v>
      </c>
      <c r="AQ56" s="250"/>
      <c r="AR56" s="14">
        <v>-1.52849056457004</v>
      </c>
      <c r="AS56" s="14">
        <v>-1.53319494572167</v>
      </c>
      <c r="AT56" s="14">
        <v>-1.5358569070076999</v>
      </c>
      <c r="AU56" s="14">
        <v>-1.53646057025257</v>
      </c>
      <c r="AV56" s="14">
        <v>-1.5389231204364899</v>
      </c>
      <c r="AW56" s="14">
        <v>1.8035787340433</v>
      </c>
      <c r="AX56" s="14">
        <v>2.1531351617572301</v>
      </c>
      <c r="AY56" s="14">
        <v>2.4615757451800602</v>
      </c>
      <c r="AZ56" s="14">
        <v>2.6608478395384099</v>
      </c>
      <c r="BA56" s="14">
        <v>2.9796928892302601</v>
      </c>
      <c r="BB56" s="14">
        <v>-1.36892114077041</v>
      </c>
      <c r="BC56" s="14">
        <v>-1.3919386330186601</v>
      </c>
      <c r="BD56" s="14">
        <v>-1.4320262264022099</v>
      </c>
      <c r="BE56" s="14">
        <v>-1.49515051095423</v>
      </c>
      <c r="BF56" s="14">
        <v>-1.47792501590628</v>
      </c>
      <c r="BG56" s="14">
        <v>1.44096824643282</v>
      </c>
      <c r="BH56" s="14">
        <v>1.81536542721075</v>
      </c>
      <c r="BI56" s="14">
        <v>2.1626035532669601</v>
      </c>
      <c r="BJ56" s="14">
        <v>2.4778931431101001</v>
      </c>
      <c r="BK56" s="14">
        <v>2.71262899687328</v>
      </c>
    </row>
    <row r="57" spans="1:63" ht="16" customHeight="1">
      <c r="A57" s="189" t="s">
        <v>43</v>
      </c>
      <c r="B57" s="241">
        <v>-5</v>
      </c>
      <c r="C57" s="18">
        <f t="shared" si="18"/>
        <v>-4.7432038743568601</v>
      </c>
      <c r="D57" s="18">
        <f t="shared" si="13"/>
        <v>-0.25679612564313992</v>
      </c>
      <c r="E57" s="15">
        <v>-11.9693116634799</v>
      </c>
      <c r="F57" s="18">
        <f t="shared" si="19"/>
        <v>-11.213706315799623</v>
      </c>
      <c r="G57" s="18">
        <f t="shared" si="14"/>
        <v>-0.75560534768027665</v>
      </c>
      <c r="H57" s="18">
        <f t="shared" si="20"/>
        <v>6.9693116634798997</v>
      </c>
      <c r="I57" s="18">
        <f t="shared" si="21"/>
        <v>6.470502441442763</v>
      </c>
      <c r="J57" s="18">
        <f t="shared" si="15"/>
        <v>0.49880922203713673</v>
      </c>
      <c r="K57" s="244">
        <v>47.562141491395799</v>
      </c>
      <c r="L57" s="18">
        <v>53.1631062849439</v>
      </c>
      <c r="M57" s="18">
        <f t="shared" si="16"/>
        <v>-5.6009647935481013</v>
      </c>
      <c r="N57" s="18"/>
      <c r="O57" s="250"/>
      <c r="P57" s="189" t="s">
        <v>260</v>
      </c>
      <c r="Q57" s="14">
        <v>-1.62</v>
      </c>
      <c r="R57" s="14">
        <v>1.0310098102385601</v>
      </c>
      <c r="S57" s="14">
        <f t="shared" si="8"/>
        <v>-2.65100981023856</v>
      </c>
      <c r="T57" s="14" t="s">
        <v>23</v>
      </c>
      <c r="U57" s="14">
        <v>-14.4095602294455</v>
      </c>
      <c r="V57" s="14">
        <v>-10.978750085626526</v>
      </c>
      <c r="W57" s="14">
        <f t="shared" si="9"/>
        <v>-3.4308101438189738</v>
      </c>
      <c r="X57" s="14" t="s">
        <v>23</v>
      </c>
      <c r="Y57" s="14">
        <v>9.7895602294454989</v>
      </c>
      <c r="Z57" s="14">
        <v>7.7612941228272163</v>
      </c>
      <c r="AA57" s="14">
        <f t="shared" si="10"/>
        <v>2.0282661066182825</v>
      </c>
      <c r="AB57" s="14" t="s">
        <v>37</v>
      </c>
      <c r="AC57" s="14">
        <v>68.355640535372842</v>
      </c>
      <c r="AD57" s="14">
        <v>80.283482271351303</v>
      </c>
      <c r="AE57" s="14">
        <f t="shared" si="17"/>
        <v>-11.927841735978461</v>
      </c>
      <c r="AF57" s="250"/>
      <c r="AG57" s="250"/>
      <c r="AH57" s="191" t="s">
        <v>260</v>
      </c>
      <c r="AI57" s="14">
        <v>1.0310098102385601</v>
      </c>
      <c r="AJ57" s="14">
        <v>-7.8464867501695874</v>
      </c>
      <c r="AK57" s="14">
        <v>8.8774965604081473</v>
      </c>
      <c r="AL57" s="14">
        <v>114.784533249161</v>
      </c>
      <c r="AM57" s="14">
        <v>1.21789554238</v>
      </c>
      <c r="AN57" s="14">
        <f t="shared" si="12"/>
        <v>-7.2982516822080585</v>
      </c>
      <c r="AO57" s="14">
        <v>8.5161472245880585</v>
      </c>
      <c r="AP57" s="14">
        <v>71.994181915129701</v>
      </c>
      <c r="AQ57" s="250"/>
      <c r="AR57" s="14">
        <v>-1.24404086519289</v>
      </c>
      <c r="AS57" s="14">
        <v>-1.2479583263954801</v>
      </c>
      <c r="AT57" s="14">
        <v>-1.2502438145740999</v>
      </c>
      <c r="AU57" s="14">
        <v>-1.2509768743593901</v>
      </c>
      <c r="AV57" s="14">
        <v>-1.2528450318069799</v>
      </c>
      <c r="AW57" s="14">
        <v>1.8049559077806701</v>
      </c>
      <c r="AX57" s="14">
        <v>2.1572693041478299</v>
      </c>
      <c r="AY57" s="14">
        <v>2.4681393569541101</v>
      </c>
      <c r="AZ57" s="14">
        <v>2.6696839059047002</v>
      </c>
      <c r="BA57" s="14">
        <v>2.99024578270082</v>
      </c>
      <c r="BB57" s="14">
        <v>-1.0879373178113001</v>
      </c>
      <c r="BC57" s="14">
        <v>-1.1050939888990701</v>
      </c>
      <c r="BD57" s="14">
        <v>-1.1363820163348399</v>
      </c>
      <c r="BE57" s="14">
        <v>-1.1859449647435101</v>
      </c>
      <c r="BF57" s="14">
        <v>-1.1713351357038899</v>
      </c>
      <c r="BG57" s="14">
        <v>1.4393056416699901</v>
      </c>
      <c r="BH57" s="14">
        <v>1.8169563113021401</v>
      </c>
      <c r="BI57" s="14">
        <v>2.1673918265733998</v>
      </c>
      <c r="BJ57" s="14">
        <v>2.4856384389322401</v>
      </c>
      <c r="BK57" s="14">
        <v>2.7219677159309499</v>
      </c>
    </row>
    <row r="58" spans="1:63" ht="16" customHeight="1">
      <c r="A58" s="189" t="s">
        <v>45</v>
      </c>
      <c r="B58" s="241">
        <v>1.28</v>
      </c>
      <c r="C58" s="18">
        <f t="shared" si="18"/>
        <v>1.2048938864917</v>
      </c>
      <c r="D58" s="18">
        <f t="shared" si="13"/>
        <v>7.5106113508299988E-2</v>
      </c>
      <c r="E58" s="15">
        <v>-3.34359464627151</v>
      </c>
      <c r="F58" s="18">
        <f t="shared" si="19"/>
        <v>-3.6143212589845151</v>
      </c>
      <c r="G58" s="18">
        <f t="shared" si="14"/>
        <v>0.27072661271300502</v>
      </c>
      <c r="H58" s="18">
        <f t="shared" si="20"/>
        <v>4.6235946462715098</v>
      </c>
      <c r="I58" s="18">
        <f t="shared" si="21"/>
        <v>4.8192151454762149</v>
      </c>
      <c r="J58" s="18">
        <f t="shared" si="15"/>
        <v>-0.19562049920470503</v>
      </c>
      <c r="K58" s="244">
        <v>57.361376673040198</v>
      </c>
      <c r="L58" s="18">
        <v>45.758483305391898</v>
      </c>
      <c r="M58" s="18">
        <f t="shared" si="16"/>
        <v>11.602893367648299</v>
      </c>
      <c r="N58" s="18"/>
      <c r="O58" s="250"/>
      <c r="P58" s="189" t="s">
        <v>261</v>
      </c>
      <c r="Q58" s="14">
        <v>-1.1200000000000001</v>
      </c>
      <c r="R58" s="14">
        <v>0.34787065667442102</v>
      </c>
      <c r="S58" s="14">
        <f t="shared" si="8"/>
        <v>-1.4678706566744211</v>
      </c>
      <c r="T58" s="14" t="s">
        <v>66</v>
      </c>
      <c r="U58" s="14">
        <v>-13.6208413001912</v>
      </c>
      <c r="V58" s="14">
        <v>-17.470332521503988</v>
      </c>
      <c r="W58" s="14">
        <f t="shared" si="9"/>
        <v>3.8494912213127872</v>
      </c>
      <c r="X58" s="14" t="s">
        <v>66</v>
      </c>
      <c r="Y58" s="14">
        <v>7.2708413001912007</v>
      </c>
      <c r="Z58" s="14">
        <v>8.9513117959154673</v>
      </c>
      <c r="AA58" s="14">
        <f t="shared" si="10"/>
        <v>-1.6804704957242667</v>
      </c>
      <c r="AB58" s="14" t="s">
        <v>39</v>
      </c>
      <c r="AC58" s="14">
        <v>54.493307839388144</v>
      </c>
      <c r="AD58" s="14">
        <v>57.479435501834701</v>
      </c>
      <c r="AE58" s="14">
        <f t="shared" si="17"/>
        <v>-2.986127662446556</v>
      </c>
      <c r="AF58" s="250"/>
      <c r="AG58" s="250"/>
      <c r="AH58" s="191" t="s">
        <v>261</v>
      </c>
      <c r="AI58" s="14">
        <v>0.34787065667442102</v>
      </c>
      <c r="AJ58" s="14">
        <v>-7.6078889282659068</v>
      </c>
      <c r="AK58" s="14">
        <v>7.9557595849403278</v>
      </c>
      <c r="AL58" s="14">
        <v>95.882143996408601</v>
      </c>
      <c r="AM58" s="14">
        <v>0.54456208426733099</v>
      </c>
      <c r="AN58" s="14">
        <f t="shared" si="12"/>
        <v>-7.51159555684744</v>
      </c>
      <c r="AO58" s="14">
        <v>8.0561576411147708</v>
      </c>
      <c r="AP58" s="14">
        <v>65.033328024932899</v>
      </c>
      <c r="AQ58" s="250"/>
      <c r="AR58" s="14">
        <v>-1.87266789353865</v>
      </c>
      <c r="AS58" s="14">
        <v>-1.87869196113074</v>
      </c>
      <c r="AT58" s="14">
        <v>-1.8818474424040299</v>
      </c>
      <c r="AU58" s="14">
        <v>-1.88180025455788</v>
      </c>
      <c r="AV58" s="14">
        <v>-1.8855452155391601</v>
      </c>
      <c r="AW58" s="14">
        <v>1.7962001756763899</v>
      </c>
      <c r="AX58" s="14">
        <v>2.1309854430263901</v>
      </c>
      <c r="AY58" s="14">
        <v>2.4264095266713599</v>
      </c>
      <c r="AZ58" s="14">
        <v>2.61350636790799</v>
      </c>
      <c r="BA58" s="14">
        <v>2.9231530799819301</v>
      </c>
      <c r="BB58" s="14">
        <v>-1.7142326247973001</v>
      </c>
      <c r="BC58" s="14">
        <v>-1.7423245455227601</v>
      </c>
      <c r="BD58" s="14">
        <v>-1.7890785052040199</v>
      </c>
      <c r="BE58" s="14">
        <v>-1.8627703499875401</v>
      </c>
      <c r="BF58" s="14">
        <v>-1.84358292261026</v>
      </c>
      <c r="BG58" s="14">
        <v>1.44987607407345</v>
      </c>
      <c r="BH58" s="14">
        <v>1.8068418612983199</v>
      </c>
      <c r="BI58" s="14">
        <v>2.1369491618784502</v>
      </c>
      <c r="BJ58" s="14">
        <v>2.4363957519370101</v>
      </c>
      <c r="BK58" s="14">
        <v>2.6625944356776299</v>
      </c>
    </row>
    <row r="59" spans="1:63" ht="16" customHeight="1">
      <c r="A59" s="189" t="s">
        <v>89</v>
      </c>
      <c r="B59" s="241">
        <v>-2.94</v>
      </c>
      <c r="C59" s="18">
        <f t="shared" si="18"/>
        <v>-4.2188934610386699</v>
      </c>
      <c r="D59" s="18">
        <f t="shared" si="13"/>
        <v>1.27889346103867</v>
      </c>
      <c r="E59" s="60">
        <v>-10.2986615678776</v>
      </c>
      <c r="F59" s="18">
        <f t="shared" si="19"/>
        <v>-11.461378602793838</v>
      </c>
      <c r="G59" s="18">
        <f t="shared" si="14"/>
        <v>1.1627170349162377</v>
      </c>
      <c r="H59" s="18">
        <f t="shared" si="20"/>
        <v>7.3586615678776006</v>
      </c>
      <c r="I59" s="18">
        <f t="shared" si="21"/>
        <v>7.2424851417551679</v>
      </c>
      <c r="J59" s="18">
        <f t="shared" si="15"/>
        <v>0.11617642612243273</v>
      </c>
      <c r="K59" s="243">
        <v>67.638623326959802</v>
      </c>
      <c r="L59" s="18">
        <v>83.699823285226103</v>
      </c>
      <c r="M59" s="18">
        <f t="shared" si="16"/>
        <v>-16.0611999582663</v>
      </c>
      <c r="N59" s="18"/>
      <c r="O59" s="250"/>
      <c r="P59" s="189" t="s">
        <v>181</v>
      </c>
      <c r="Q59" s="14">
        <v>-0.86</v>
      </c>
      <c r="R59" s="14">
        <v>-0.71622894454302699</v>
      </c>
      <c r="S59" s="14">
        <f t="shared" si="8"/>
        <v>-0.143771055456973</v>
      </c>
      <c r="T59" s="14" t="s">
        <v>68</v>
      </c>
      <c r="U59" s="14">
        <v>-10.324952198852801</v>
      </c>
      <c r="V59" s="14">
        <v>-10.3447678994869</v>
      </c>
      <c r="W59" s="14">
        <f t="shared" si="9"/>
        <v>1.9815700634099542E-2</v>
      </c>
      <c r="X59" s="14" t="s">
        <v>68</v>
      </c>
      <c r="Y59" s="14">
        <v>6.6149521988528006</v>
      </c>
      <c r="Z59" s="14">
        <v>6.35860265436418</v>
      </c>
      <c r="AA59" s="14">
        <f t="shared" si="10"/>
        <v>0.25634954448862057</v>
      </c>
      <c r="AB59" s="14" t="s">
        <v>86</v>
      </c>
      <c r="AC59" s="14">
        <v>23.111854684512426</v>
      </c>
      <c r="AD59" s="14">
        <v>34.779139294940599</v>
      </c>
      <c r="AE59" s="14">
        <f t="shared" si="17"/>
        <v>-11.667284610428172</v>
      </c>
      <c r="AF59" s="250"/>
      <c r="AG59" s="250"/>
      <c r="AH59" s="191" t="s">
        <v>181</v>
      </c>
      <c r="AI59" s="14">
        <v>-0.71622894454302699</v>
      </c>
      <c r="AJ59" s="14">
        <v>-9.8443047967141588</v>
      </c>
      <c r="AK59" s="14">
        <v>9.1280758521711327</v>
      </c>
      <c r="AL59" s="14">
        <v>120.57192986231</v>
      </c>
      <c r="AM59" s="14">
        <v>-7.3249908560704596E-2</v>
      </c>
      <c r="AN59" s="14">
        <f t="shared" si="12"/>
        <v>-8.8396550809975345</v>
      </c>
      <c r="AO59" s="14">
        <v>8.7664051724368299</v>
      </c>
      <c r="AP59" s="14">
        <v>76.647088768297706</v>
      </c>
      <c r="AQ59" s="250"/>
      <c r="AR59" s="14">
        <v>-2.5517069896093001</v>
      </c>
      <c r="AS59" s="14">
        <v>-2.5615155491646799</v>
      </c>
      <c r="AT59" s="14">
        <v>-2.5618598246594901</v>
      </c>
      <c r="AU59" s="14">
        <v>-2.5462547803700399</v>
      </c>
      <c r="AV59" s="14">
        <v>-2.5634619372024199</v>
      </c>
      <c r="AW59" s="14">
        <v>1.80925103025495</v>
      </c>
      <c r="AX59" s="14">
        <v>2.17016284648891</v>
      </c>
      <c r="AY59" s="14">
        <v>2.48860991609879</v>
      </c>
      <c r="AZ59" s="14">
        <v>2.6972417849176802</v>
      </c>
      <c r="BA59" s="14">
        <v>3.0231580933878699</v>
      </c>
      <c r="BB59" s="14">
        <v>-2.8423882327289798</v>
      </c>
      <c r="BC59" s="14">
        <v>-2.8750186430019098</v>
      </c>
      <c r="BD59" s="14">
        <v>-2.8985544136435499</v>
      </c>
      <c r="BE59" s="14">
        <v>-2.9326755054672198</v>
      </c>
      <c r="BF59" s="14">
        <v>-2.93906276035709</v>
      </c>
      <c r="BG59" s="14">
        <v>1.43412031835969</v>
      </c>
      <c r="BH59" s="14">
        <v>1.8219179525457401</v>
      </c>
      <c r="BI59" s="14">
        <v>2.1823254691005198</v>
      </c>
      <c r="BJ59" s="14">
        <v>2.5097944282988101</v>
      </c>
      <c r="BK59" s="14">
        <v>2.7510932656109799</v>
      </c>
    </row>
    <row r="60" spans="1:63" ht="16" customHeight="1">
      <c r="A60" s="189" t="s">
        <v>47</v>
      </c>
      <c r="B60" s="241">
        <v>-0.79</v>
      </c>
      <c r="C60" s="18">
        <f t="shared" si="18"/>
        <v>-0.94701559696848003</v>
      </c>
      <c r="D60" s="18">
        <f t="shared" si="13"/>
        <v>0.15701559696848</v>
      </c>
      <c r="E60" s="15">
        <v>-9.0080305927342295</v>
      </c>
      <c r="F60" s="18">
        <f t="shared" si="19"/>
        <v>-9.1689255465587642</v>
      </c>
      <c r="G60" s="18">
        <f t="shared" si="14"/>
        <v>0.16089495382453478</v>
      </c>
      <c r="H60" s="18">
        <f t="shared" si="20"/>
        <v>8.2180305927342303</v>
      </c>
      <c r="I60" s="18">
        <f t="shared" si="21"/>
        <v>8.2219099495902839</v>
      </c>
      <c r="J60" s="18">
        <f t="shared" si="15"/>
        <v>-3.8793568560535618E-3</v>
      </c>
      <c r="K60" s="244">
        <v>88.432122370936895</v>
      </c>
      <c r="L60" s="18">
        <v>103.212828267666</v>
      </c>
      <c r="M60" s="18">
        <f t="shared" si="16"/>
        <v>-14.780705896729103</v>
      </c>
      <c r="N60" s="18"/>
      <c r="O60" s="250"/>
      <c r="P60" s="189" t="s">
        <v>262</v>
      </c>
      <c r="Q60" s="14">
        <v>-1.34</v>
      </c>
      <c r="R60" s="14">
        <v>0.97731417480889704</v>
      </c>
      <c r="S60" s="14">
        <f t="shared" si="8"/>
        <v>-2.3173141748088972</v>
      </c>
      <c r="T60" s="14" t="s">
        <v>70</v>
      </c>
      <c r="U60" s="14">
        <v>-7.4282026768642497</v>
      </c>
      <c r="V60" s="14">
        <v>-6.1006197763989478</v>
      </c>
      <c r="W60" s="14">
        <f t="shared" si="9"/>
        <v>-1.3275829004653019</v>
      </c>
      <c r="X60" s="14" t="s">
        <v>70</v>
      </c>
      <c r="Y60" s="14">
        <v>6.9282026768642497</v>
      </c>
      <c r="Z60" s="14">
        <v>5.292164561502168</v>
      </c>
      <c r="AA60" s="14">
        <f t="shared" si="10"/>
        <v>1.6360381153620818</v>
      </c>
      <c r="AB60" s="14" t="s">
        <v>87</v>
      </c>
      <c r="AC60" s="14">
        <v>46.319311663479922</v>
      </c>
      <c r="AD60" s="14">
        <v>57.406329893180001</v>
      </c>
      <c r="AE60" s="14">
        <f t="shared" si="17"/>
        <v>-11.087018229700078</v>
      </c>
      <c r="AF60" s="250"/>
      <c r="AG60" s="250"/>
      <c r="AH60" s="191" t="s">
        <v>262</v>
      </c>
      <c r="AI60" s="14">
        <v>0.97731417480889704</v>
      </c>
      <c r="AJ60" s="14">
        <v>-7.8669137930511388</v>
      </c>
      <c r="AK60" s="14">
        <v>8.8442279678600357</v>
      </c>
      <c r="AL60" s="14">
        <v>114.051047305011</v>
      </c>
      <c r="AM60" s="14">
        <v>1.1688183697529699</v>
      </c>
      <c r="AN60" s="14">
        <f t="shared" si="12"/>
        <v>-7.3501800298920124</v>
      </c>
      <c r="AO60" s="14">
        <v>8.5189983996449818</v>
      </c>
      <c r="AP60" s="14">
        <v>71.990485155367594</v>
      </c>
      <c r="AQ60" s="250"/>
      <c r="AR60" s="14">
        <v>-1.29335819023392</v>
      </c>
      <c r="AS60" s="14">
        <v>-1.29750486551705</v>
      </c>
      <c r="AT60" s="14">
        <v>-1.2999097123927801</v>
      </c>
      <c r="AU60" s="14">
        <v>-1.3006031810093199</v>
      </c>
      <c r="AV60" s="14">
        <v>-1.30267809539493</v>
      </c>
      <c r="AW60" s="14">
        <v>1.8050794338057199</v>
      </c>
      <c r="AX60" s="14">
        <v>2.1576401173304101</v>
      </c>
      <c r="AY60" s="14">
        <v>2.4687280821457498</v>
      </c>
      <c r="AZ60" s="14">
        <v>2.6704764596150601</v>
      </c>
      <c r="BA60" s="14">
        <v>2.9911923277502201</v>
      </c>
      <c r="BB60" s="14">
        <v>-1.1393651167812999</v>
      </c>
      <c r="BC60" s="14">
        <v>-1.1576886722186499</v>
      </c>
      <c r="BD60" s="14">
        <v>-1.19050713742226</v>
      </c>
      <c r="BE60" s="14">
        <v>-1.2425867972726501</v>
      </c>
      <c r="BF60" s="14">
        <v>-1.2276075408801801</v>
      </c>
      <c r="BG60" s="14">
        <v>1.4391565138206699</v>
      </c>
      <c r="BH60" s="14">
        <v>1.8170990061436101</v>
      </c>
      <c r="BI60" s="14">
        <v>2.1678213122311498</v>
      </c>
      <c r="BJ60" s="14">
        <v>2.4863331556407</v>
      </c>
      <c r="BK60" s="14">
        <v>2.7228053552302001</v>
      </c>
    </row>
    <row r="61" spans="1:63" ht="16" customHeight="1">
      <c r="A61" s="189" t="s">
        <v>91</v>
      </c>
      <c r="B61" s="241">
        <v>-0.22</v>
      </c>
      <c r="C61" s="18">
        <f t="shared" si="18"/>
        <v>-0.25767216417080502</v>
      </c>
      <c r="D61" s="18">
        <f t="shared" si="13"/>
        <v>3.7672164170805017E-2</v>
      </c>
      <c r="E61" s="60">
        <v>-3.7331739961759101</v>
      </c>
      <c r="F61" s="18">
        <f t="shared" si="19"/>
        <v>-4.1473021796830665</v>
      </c>
      <c r="G61" s="18">
        <f t="shared" si="14"/>
        <v>0.41412818350715641</v>
      </c>
      <c r="H61" s="18">
        <f t="shared" si="20"/>
        <v>3.5131739961759099</v>
      </c>
      <c r="I61" s="18">
        <f t="shared" si="21"/>
        <v>3.8896300155122616</v>
      </c>
      <c r="J61" s="18">
        <f t="shared" si="15"/>
        <v>-0.37645601933635175</v>
      </c>
      <c r="K61" s="243">
        <v>36.328871892925399</v>
      </c>
      <c r="L61" s="18">
        <v>25.936278650308601</v>
      </c>
      <c r="M61" s="18">
        <f t="shared" si="16"/>
        <v>10.392593242616798</v>
      </c>
      <c r="N61" s="18"/>
      <c r="O61" s="250"/>
      <c r="P61" s="189" t="s">
        <v>263</v>
      </c>
      <c r="Q61" s="14">
        <v>-0.98</v>
      </c>
      <c r="R61" s="14">
        <v>-0.130681774269504</v>
      </c>
      <c r="S61" s="14">
        <f t="shared" si="8"/>
        <v>-0.84931822573049598</v>
      </c>
      <c r="T61" s="14" t="s">
        <v>72</v>
      </c>
      <c r="U61" s="14">
        <v>-5.7360420650095598</v>
      </c>
      <c r="V61" s="14">
        <v>-4.6195437755102615</v>
      </c>
      <c r="W61" s="14">
        <f t="shared" si="9"/>
        <v>-1.1164982894992983</v>
      </c>
      <c r="X61" s="14" t="s">
        <v>72</v>
      </c>
      <c r="Y61" s="14">
        <v>5.14604206500956</v>
      </c>
      <c r="Z61" s="14">
        <v>5.0216681267118766</v>
      </c>
      <c r="AA61" s="14">
        <f t="shared" si="10"/>
        <v>0.1243739382976834</v>
      </c>
      <c r="AB61" s="14" t="s">
        <v>88</v>
      </c>
      <c r="AC61" s="14">
        <v>22.609942638623323</v>
      </c>
      <c r="AD61" s="14">
        <v>42.670968785499902</v>
      </c>
      <c r="AE61" s="14">
        <f t="shared" si="17"/>
        <v>-20.061026146876578</v>
      </c>
      <c r="AF61" s="250"/>
      <c r="AG61" s="250"/>
      <c r="AH61" s="191" t="s">
        <v>263</v>
      </c>
      <c r="AI61" s="14">
        <v>-0.130681774269504</v>
      </c>
      <c r="AJ61" s="14">
        <v>-7.4069017806390463</v>
      </c>
      <c r="AK61" s="14">
        <v>7.2762200063695426</v>
      </c>
      <c r="AL61" s="14">
        <v>83.2592806585277</v>
      </c>
      <c r="AM61" s="14">
        <v>0.152662836278493</v>
      </c>
      <c r="AN61" s="14">
        <f t="shared" si="12"/>
        <v>-7.4573025401185653</v>
      </c>
      <c r="AO61" s="14">
        <v>7.6099653763970583</v>
      </c>
      <c r="AP61" s="14">
        <v>58.862582858593299</v>
      </c>
      <c r="AQ61" s="250"/>
      <c r="AR61" s="14">
        <v>-2.2206918106323998</v>
      </c>
      <c r="AS61" s="14">
        <v>-2.2280300806150901</v>
      </c>
      <c r="AT61" s="14">
        <v>-2.2312146658604299</v>
      </c>
      <c r="AU61" s="14">
        <v>-2.2288244824541499</v>
      </c>
      <c r="AV61" s="14">
        <v>-2.2350951059396098</v>
      </c>
      <c r="AW61" s="14">
        <v>1.78727612757614</v>
      </c>
      <c r="AX61" s="14">
        <v>2.10419631356074</v>
      </c>
      <c r="AY61" s="14">
        <v>2.3838775021389198</v>
      </c>
      <c r="AZ61" s="14">
        <v>2.5562488998555599</v>
      </c>
      <c r="BA61" s="14">
        <v>2.8547706193140501</v>
      </c>
      <c r="BB61" s="14">
        <v>-2.1513050196860801</v>
      </c>
      <c r="BC61" s="14">
        <v>-2.1858774189003798</v>
      </c>
      <c r="BD61" s="14">
        <v>-2.2366030562628501</v>
      </c>
      <c r="BE61" s="14">
        <v>-2.31594829679335</v>
      </c>
      <c r="BF61" s="14">
        <v>-2.2990342616319701</v>
      </c>
      <c r="BG61" s="14">
        <v>1.46064970740136</v>
      </c>
      <c r="BH61" s="14">
        <v>1.7965329759570701</v>
      </c>
      <c r="BI61" s="14">
        <v>2.1059212819933499</v>
      </c>
      <c r="BJ61" s="14">
        <v>2.3862064471367499</v>
      </c>
      <c r="BK61" s="14">
        <v>2.6020797919516601</v>
      </c>
    </row>
    <row r="62" spans="1:63" ht="16" customHeight="1">
      <c r="A62" s="189" t="s">
        <v>51</v>
      </c>
      <c r="B62" s="241">
        <v>-4.21</v>
      </c>
      <c r="C62" s="18">
        <f t="shared" si="18"/>
        <v>-3.6493356688166001</v>
      </c>
      <c r="D62" s="18">
        <f t="shared" si="13"/>
        <v>-0.56066433118339987</v>
      </c>
      <c r="E62" s="15">
        <v>-16.536711281070701</v>
      </c>
      <c r="F62" s="18">
        <f t="shared" si="19"/>
        <v>-14.243476798260076</v>
      </c>
      <c r="G62" s="18">
        <f t="shared" si="14"/>
        <v>-2.2932344828106253</v>
      </c>
      <c r="H62" s="18">
        <f t="shared" si="20"/>
        <v>12.3267112810707</v>
      </c>
      <c r="I62" s="18">
        <f t="shared" si="21"/>
        <v>10.594141129443475</v>
      </c>
      <c r="J62" s="18">
        <f t="shared" si="15"/>
        <v>1.7325701516272254</v>
      </c>
      <c r="K62" s="244">
        <v>124.282982791587</v>
      </c>
      <c r="L62" s="18">
        <v>135.63074582351501</v>
      </c>
      <c r="M62" s="18">
        <f t="shared" si="16"/>
        <v>-11.347763031928011</v>
      </c>
      <c r="N62" s="18"/>
      <c r="O62" s="250"/>
      <c r="P62" s="189" t="s">
        <v>264</v>
      </c>
      <c r="Q62" s="14">
        <v>-1.89</v>
      </c>
      <c r="R62" s="14">
        <v>-0.90185990560145801</v>
      </c>
      <c r="S62" s="14">
        <f t="shared" si="8"/>
        <v>-0.98814009439854189</v>
      </c>
      <c r="T62" s="14" t="s">
        <v>74</v>
      </c>
      <c r="U62" s="14">
        <v>-4.5864244741873801</v>
      </c>
      <c r="V62" s="14">
        <v>-4.9273032604885207</v>
      </c>
      <c r="W62" s="14">
        <f t="shared" si="9"/>
        <v>0.34087878630114066</v>
      </c>
      <c r="X62" s="14" t="s">
        <v>74</v>
      </c>
      <c r="Y62" s="14">
        <v>3.8164244741873801</v>
      </c>
      <c r="Z62" s="14">
        <v>4.0232277235900877</v>
      </c>
      <c r="AA62" s="14">
        <f t="shared" si="10"/>
        <v>-0.20680324940270767</v>
      </c>
      <c r="AB62" s="14" t="s">
        <v>41</v>
      </c>
      <c r="AC62" s="14">
        <v>66.921606118546848</v>
      </c>
      <c r="AD62" s="14">
        <v>60.912861696725898</v>
      </c>
      <c r="AE62" s="14">
        <f t="shared" si="17"/>
        <v>6.0087444218209498</v>
      </c>
      <c r="AF62" s="250"/>
      <c r="AG62" s="250"/>
      <c r="AH62" s="191" t="s">
        <v>264</v>
      </c>
      <c r="AI62" s="14">
        <v>-0.90185990560145801</v>
      </c>
      <c r="AJ62" s="14">
        <v>-7.1775656360035835</v>
      </c>
      <c r="AK62" s="14">
        <v>6.2757057304021258</v>
      </c>
      <c r="AL62" s="14">
        <v>65.634517259065106</v>
      </c>
      <c r="AM62" s="14">
        <v>-0.46897427156466098</v>
      </c>
      <c r="AN62" s="14">
        <f t="shared" si="12"/>
        <v>-7.2613304872749955</v>
      </c>
      <c r="AO62" s="14">
        <v>6.7923562157103348</v>
      </c>
      <c r="AP62" s="14">
        <v>47.8907577092209</v>
      </c>
      <c r="AQ62" s="250"/>
      <c r="AR62" s="14">
        <v>-2.7623316901063601</v>
      </c>
      <c r="AS62" s="14">
        <v>-2.7707375979799398</v>
      </c>
      <c r="AT62" s="14">
        <v>-2.7732570266099601</v>
      </c>
      <c r="AU62" s="14">
        <v>-2.7671075027782202</v>
      </c>
      <c r="AV62" s="14">
        <v>-2.7767002401696401</v>
      </c>
      <c r="AW62" s="14">
        <v>1.7705755975778701</v>
      </c>
      <c r="AX62" s="14">
        <v>2.0540629374020098</v>
      </c>
      <c r="AY62" s="14">
        <v>2.3042827550452998</v>
      </c>
      <c r="AZ62" s="14">
        <v>2.4490968482202402</v>
      </c>
      <c r="BA62" s="14">
        <v>2.7267991737425401</v>
      </c>
      <c r="BB62" s="14">
        <v>-2.8626332252329001</v>
      </c>
      <c r="BC62" s="14">
        <v>-2.9023921178068899</v>
      </c>
      <c r="BD62" s="14">
        <v>-2.94971538237027</v>
      </c>
      <c r="BE62" s="14">
        <v>-3.0222837997034002</v>
      </c>
      <c r="BF62" s="14">
        <v>-3.01316097361007</v>
      </c>
      <c r="BG62" s="14">
        <v>1.4808115649532001</v>
      </c>
      <c r="BH62" s="14">
        <v>1.7772408512445901</v>
      </c>
      <c r="BI62" s="14">
        <v>2.04785547676881</v>
      </c>
      <c r="BJ62" s="14">
        <v>2.2922818087896002</v>
      </c>
      <c r="BK62" s="14">
        <v>2.4888322375317</v>
      </c>
    </row>
    <row r="63" spans="1:63" ht="16" customHeight="1">
      <c r="A63" s="189" t="s">
        <v>92</v>
      </c>
      <c r="B63" s="241">
        <v>-3.04</v>
      </c>
      <c r="C63" s="18">
        <f t="shared" si="18"/>
        <v>-3.6352890926373198</v>
      </c>
      <c r="D63" s="18">
        <f t="shared" si="13"/>
        <v>0.59528909263731977</v>
      </c>
      <c r="E63" s="57">
        <v>-12.999426386233299</v>
      </c>
      <c r="F63" s="18">
        <f t="shared" si="19"/>
        <v>-13.10766598215853</v>
      </c>
      <c r="G63" s="18">
        <f t="shared" si="14"/>
        <v>0.10823959592523025</v>
      </c>
      <c r="H63" s="18">
        <f t="shared" si="20"/>
        <v>9.9594263862333001</v>
      </c>
      <c r="I63" s="18">
        <f t="shared" si="21"/>
        <v>9.4723768895212093</v>
      </c>
      <c r="J63" s="18">
        <f t="shared" si="15"/>
        <v>0.48704949671209086</v>
      </c>
      <c r="K63" s="243">
        <v>64.005736137667299</v>
      </c>
      <c r="L63" s="18">
        <v>124.62919336237699</v>
      </c>
      <c r="M63" s="18">
        <f t="shared" si="16"/>
        <v>-60.623457224709696</v>
      </c>
      <c r="N63" s="18"/>
      <c r="O63" s="250"/>
      <c r="P63" s="189" t="s">
        <v>265</v>
      </c>
      <c r="Q63" s="14">
        <v>-2.4700000000000002</v>
      </c>
      <c r="R63" s="14">
        <v>-2.5981080217798098</v>
      </c>
      <c r="S63" s="14">
        <f t="shared" si="8"/>
        <v>0.12810802177980962</v>
      </c>
      <c r="T63" s="14" t="s">
        <v>76</v>
      </c>
      <c r="U63" s="14">
        <v>-4.9329827915870004</v>
      </c>
      <c r="V63" s="14">
        <v>-4.1377452887266486</v>
      </c>
      <c r="W63" s="14">
        <f t="shared" si="9"/>
        <v>-0.79523750286035177</v>
      </c>
      <c r="X63" s="14" t="s">
        <v>76</v>
      </c>
      <c r="Y63" s="14">
        <v>4.3829827915870005</v>
      </c>
      <c r="Z63" s="14">
        <v>4.3563630836749727</v>
      </c>
      <c r="AA63" s="14">
        <f t="shared" si="10"/>
        <v>2.6619707912027835E-2</v>
      </c>
      <c r="AB63" s="14" t="s">
        <v>43</v>
      </c>
      <c r="AC63" s="14">
        <v>47.562141491395792</v>
      </c>
      <c r="AD63" s="14">
        <v>53.1631062849439</v>
      </c>
      <c r="AE63" s="14">
        <f t="shared" si="17"/>
        <v>-5.6009647935481084</v>
      </c>
      <c r="AF63" s="250"/>
      <c r="AG63" s="250"/>
      <c r="AH63" s="191" t="s">
        <v>265</v>
      </c>
      <c r="AI63" s="14">
        <v>-2.5981080217798098</v>
      </c>
      <c r="AJ63" s="14">
        <v>-12.035997378356168</v>
      </c>
      <c r="AK63" s="14">
        <v>9.437889356576358</v>
      </c>
      <c r="AL63" s="14">
        <v>121.675711683776</v>
      </c>
      <c r="AM63" s="14">
        <v>-1.77951530173843</v>
      </c>
      <c r="AN63" s="14">
        <f t="shared" si="12"/>
        <v>-11.360572691986599</v>
      </c>
      <c r="AO63" s="14">
        <v>9.5810573902481693</v>
      </c>
      <c r="AP63" s="14">
        <v>86.876349386835997</v>
      </c>
      <c r="AQ63" s="250"/>
      <c r="AR63" s="14">
        <v>-4.3325208195032801</v>
      </c>
      <c r="AS63" s="14">
        <v>-4.3488126016234201</v>
      </c>
      <c r="AT63" s="14">
        <v>-4.3506770731453699</v>
      </c>
      <c r="AU63" s="14">
        <v>-4.3289193901096796</v>
      </c>
      <c r="AV63" s="14">
        <v>-4.3545519594147502</v>
      </c>
      <c r="AW63" s="14">
        <v>1.82657201921877</v>
      </c>
      <c r="AX63" s="14">
        <v>2.2221587804655099</v>
      </c>
      <c r="AY63" s="14">
        <v>2.5711617714069401</v>
      </c>
      <c r="AZ63" s="14">
        <v>2.8083747551897802</v>
      </c>
      <c r="BA63" s="14">
        <v>3.1558839408105501</v>
      </c>
      <c r="BB63" s="14">
        <v>-4.7320901261831301</v>
      </c>
      <c r="BC63" s="14">
        <v>-4.78996228744123</v>
      </c>
      <c r="BD63" s="14">
        <v>-4.8406565599430298</v>
      </c>
      <c r="BE63" s="14">
        <v>-4.9163224859679699</v>
      </c>
      <c r="BF63" s="14">
        <v>-4.9194640696772503</v>
      </c>
      <c r="BG63" s="14">
        <v>1.4132094064196701</v>
      </c>
      <c r="BH63" s="14">
        <v>1.84192681928638</v>
      </c>
      <c r="BI63" s="14">
        <v>2.24254853816322</v>
      </c>
      <c r="BJ63" s="14">
        <v>2.6072085597311898</v>
      </c>
      <c r="BK63" s="14">
        <v>2.8685481991065598</v>
      </c>
    </row>
    <row r="64" spans="1:63" ht="16" customHeight="1">
      <c r="A64" s="189" t="s">
        <v>93</v>
      </c>
      <c r="B64" s="241">
        <v>-2.92</v>
      </c>
      <c r="C64" s="18">
        <f t="shared" si="18"/>
        <v>-3.21081251149438</v>
      </c>
      <c r="D64" s="18">
        <f t="shared" ref="D64:D95" si="22">B64-C64</f>
        <v>0.29081251149438003</v>
      </c>
      <c r="E64" s="57">
        <v>-13.800095602294499</v>
      </c>
      <c r="F64" s="18">
        <f t="shared" si="19"/>
        <v>-12.801600919718325</v>
      </c>
      <c r="G64" s="18">
        <f t="shared" ref="G64:G95" si="23">E64-F64</f>
        <v>-0.99849468257617424</v>
      </c>
      <c r="H64" s="18">
        <f t="shared" si="20"/>
        <v>10.880095602294499</v>
      </c>
      <c r="I64" s="18">
        <f t="shared" si="21"/>
        <v>9.5907884082239452</v>
      </c>
      <c r="J64" s="18">
        <f t="shared" ref="J64:J95" si="24">H64-I64</f>
        <v>1.2893071940705543</v>
      </c>
      <c r="K64" s="243">
        <v>58.054493307839401</v>
      </c>
      <c r="L64" s="18">
        <v>127.605030716672</v>
      </c>
      <c r="M64" s="18">
        <f t="shared" ref="M64:M95" si="25">K64-L64</f>
        <v>-69.550537408832611</v>
      </c>
      <c r="N64" s="18"/>
      <c r="O64" s="250"/>
      <c r="P64" s="189" t="s">
        <v>266</v>
      </c>
      <c r="Q64" s="14">
        <v>-0.78</v>
      </c>
      <c r="R64" s="14">
        <v>0.69879242034107603</v>
      </c>
      <c r="S64" s="14">
        <f t="shared" si="8"/>
        <v>-1.4787924203410761</v>
      </c>
      <c r="T64" s="14" t="s">
        <v>178</v>
      </c>
      <c r="U64" s="14">
        <v>-7.1676864244741898</v>
      </c>
      <c r="V64" s="14">
        <v>-8.1833090662709687</v>
      </c>
      <c r="W64" s="14">
        <f t="shared" si="9"/>
        <v>1.0156226417967789</v>
      </c>
      <c r="X64" s="14" t="s">
        <v>178</v>
      </c>
      <c r="Y64" s="14">
        <v>6.1776864244741896</v>
      </c>
      <c r="Z64" s="14">
        <v>7.2034450348946031</v>
      </c>
      <c r="AA64" s="14">
        <f t="shared" si="10"/>
        <v>-1.0257586104204135</v>
      </c>
      <c r="AB64" s="14" t="s">
        <v>45</v>
      </c>
      <c r="AC64" s="14">
        <v>57.361376673040148</v>
      </c>
      <c r="AD64" s="14">
        <v>45.758483305391898</v>
      </c>
      <c r="AE64" s="14">
        <f t="shared" si="17"/>
        <v>11.60289336764825</v>
      </c>
      <c r="AF64" s="250"/>
      <c r="AG64" s="250"/>
      <c r="AH64" s="191" t="s">
        <v>266</v>
      </c>
      <c r="AI64" s="14">
        <v>0.69879242034107603</v>
      </c>
      <c r="AJ64" s="14">
        <v>-7.5495632676271844</v>
      </c>
      <c r="AK64" s="14">
        <v>8.2483556879682602</v>
      </c>
      <c r="AL64" s="14">
        <v>102.40285208325</v>
      </c>
      <c r="AM64" s="14">
        <v>0.88326664605083205</v>
      </c>
      <c r="AN64" s="14">
        <f t="shared" si="12"/>
        <v>-7.2479808618133541</v>
      </c>
      <c r="AO64" s="14">
        <v>8.1312475078641864</v>
      </c>
      <c r="AP64" s="14">
        <v>66.352353875752797</v>
      </c>
      <c r="AQ64" s="250"/>
      <c r="AR64" s="14">
        <v>-1.5414077633010601</v>
      </c>
      <c r="AS64" s="14">
        <v>-1.54640945114747</v>
      </c>
      <c r="AT64" s="14">
        <v>-1.5490997908612001</v>
      </c>
      <c r="AU64" s="14">
        <v>-1.54932242025109</v>
      </c>
      <c r="AV64" s="14">
        <v>-1.55220286120007</v>
      </c>
      <c r="AW64" s="14">
        <v>1.79745005160167</v>
      </c>
      <c r="AX64" s="14">
        <v>2.13473744969447</v>
      </c>
      <c r="AY64" s="14">
        <v>2.4323664369120301</v>
      </c>
      <c r="AZ64" s="14">
        <v>2.6215256804506302</v>
      </c>
      <c r="BA64" s="14">
        <v>2.9327305262641898</v>
      </c>
      <c r="BB64" s="14">
        <v>-1.3823754536587101</v>
      </c>
      <c r="BC64" s="14">
        <v>-1.4043219589614999</v>
      </c>
      <c r="BD64" s="14">
        <v>-1.44250241512018</v>
      </c>
      <c r="BE64" s="14">
        <v>-1.5029289913416799</v>
      </c>
      <c r="BF64" s="14">
        <v>-1.4861207095156601</v>
      </c>
      <c r="BG64" s="14">
        <v>1.4483671506820499</v>
      </c>
      <c r="BH64" s="14">
        <v>1.80828569345384</v>
      </c>
      <c r="BI64" s="14">
        <v>2.1412948354612502</v>
      </c>
      <c r="BJ64" s="14">
        <v>2.4434251183267799</v>
      </c>
      <c r="BK64" s="14">
        <v>2.6710699386635501</v>
      </c>
    </row>
    <row r="65" spans="1:63" ht="16" customHeight="1">
      <c r="A65" s="189" t="s">
        <v>53</v>
      </c>
      <c r="B65" s="241">
        <v>-4.4000000000000004</v>
      </c>
      <c r="C65" s="18">
        <f t="shared" si="18"/>
        <v>-3.6225722593332601</v>
      </c>
      <c r="D65" s="18">
        <f t="shared" si="22"/>
        <v>-0.77742774066674025</v>
      </c>
      <c r="E65" s="15">
        <v>-15.6762906309751</v>
      </c>
      <c r="F65" s="18">
        <f t="shared" si="19"/>
        <v>-13.341093403137359</v>
      </c>
      <c r="G65" s="18">
        <f t="shared" si="23"/>
        <v>-2.3351972278377406</v>
      </c>
      <c r="H65" s="18">
        <f t="shared" si="20"/>
        <v>11.276290630975099</v>
      </c>
      <c r="I65" s="18">
        <f t="shared" si="21"/>
        <v>9.7185211438040984</v>
      </c>
      <c r="J65" s="18">
        <f t="shared" si="24"/>
        <v>1.5577694871710008</v>
      </c>
      <c r="K65" s="244">
        <v>109.942638623327</v>
      </c>
      <c r="L65" s="18">
        <v>120.382116005527</v>
      </c>
      <c r="M65" s="18">
        <f t="shared" si="25"/>
        <v>-10.439477382199996</v>
      </c>
      <c r="N65" s="18"/>
      <c r="O65" s="250"/>
      <c r="P65" s="189" t="s">
        <v>182</v>
      </c>
      <c r="Q65" s="14">
        <v>-0.9</v>
      </c>
      <c r="R65" s="14">
        <v>-0.64674745588924198</v>
      </c>
      <c r="S65" s="14">
        <f t="shared" si="8"/>
        <v>-0.25325254411075804</v>
      </c>
      <c r="T65" s="14" t="s">
        <v>24</v>
      </c>
      <c r="U65" s="14">
        <v>-17.253728489483699</v>
      </c>
      <c r="V65" s="14">
        <v>-12.623330572700119</v>
      </c>
      <c r="W65" s="14">
        <f t="shared" si="9"/>
        <v>-4.6303979167835791</v>
      </c>
      <c r="X65" s="14" t="s">
        <v>24</v>
      </c>
      <c r="Y65" s="14">
        <v>11.773728489483698</v>
      </c>
      <c r="Z65" s="14">
        <v>8.9528980169666799</v>
      </c>
      <c r="AA65" s="14">
        <f t="shared" si="10"/>
        <v>2.8208304725170184</v>
      </c>
      <c r="AB65" s="14" t="s">
        <v>89</v>
      </c>
      <c r="AC65" s="14">
        <v>67.638623326959845</v>
      </c>
      <c r="AD65" s="14">
        <v>83.699823285226103</v>
      </c>
      <c r="AE65" s="14">
        <f t="shared" si="17"/>
        <v>-16.061199958266258</v>
      </c>
      <c r="AF65" s="250"/>
      <c r="AG65" s="250"/>
      <c r="AH65" s="191" t="s">
        <v>182</v>
      </c>
      <c r="AI65" s="14">
        <v>-0.64674745588924198</v>
      </c>
      <c r="AJ65" s="14">
        <v>-10.017218419216118</v>
      </c>
      <c r="AK65" s="14">
        <v>9.3704709633268752</v>
      </c>
      <c r="AL65" s="14">
        <v>125.051284709895</v>
      </c>
      <c r="AM65" s="14">
        <v>-1.46323723497668E-2</v>
      </c>
      <c r="AN65" s="14">
        <f t="shared" si="12"/>
        <v>-8.9656576634341096</v>
      </c>
      <c r="AO65" s="14">
        <v>8.951025291084342</v>
      </c>
      <c r="AP65" s="14">
        <v>79.184961269492703</v>
      </c>
      <c r="AQ65" s="250"/>
      <c r="AR65" s="14">
        <v>-2.5109761858215802</v>
      </c>
      <c r="AS65" s="14">
        <v>-2.5206258321614401</v>
      </c>
      <c r="AT65" s="14">
        <v>-2.5210456078890902</v>
      </c>
      <c r="AU65" s="14">
        <v>-2.5058686465322801</v>
      </c>
      <c r="AV65" s="14">
        <v>-2.5226870206205398</v>
      </c>
      <c r="AW65" s="14">
        <v>1.8129865138294601</v>
      </c>
      <c r="AX65" s="14">
        <v>2.1813764069684298</v>
      </c>
      <c r="AY65" s="14">
        <v>2.5064132355393198</v>
      </c>
      <c r="AZ65" s="14">
        <v>2.72120897212073</v>
      </c>
      <c r="BA65" s="14">
        <v>3.0517820492137102</v>
      </c>
      <c r="BB65" s="14">
        <v>-2.78725890231452</v>
      </c>
      <c r="BC65" s="14">
        <v>-2.8188807258860198</v>
      </c>
      <c r="BD65" s="14">
        <v>-2.8420607679911098</v>
      </c>
      <c r="BE65" s="14">
        <v>-2.8758288194883201</v>
      </c>
      <c r="BF65" s="14">
        <v>-2.8816613803273299</v>
      </c>
      <c r="BG65" s="14">
        <v>1.4296106238934501</v>
      </c>
      <c r="BH65" s="14">
        <v>1.82623310990831</v>
      </c>
      <c r="BI65" s="14">
        <v>2.1953133121018702</v>
      </c>
      <c r="BJ65" s="14">
        <v>2.5308029797534002</v>
      </c>
      <c r="BK65" s="14">
        <v>2.7764238616718799</v>
      </c>
    </row>
    <row r="66" spans="1:63" ht="16" customHeight="1">
      <c r="A66" s="189" t="s">
        <v>55</v>
      </c>
      <c r="B66" s="241">
        <v>-4.0599999999999996</v>
      </c>
      <c r="C66" s="18">
        <f t="shared" si="18"/>
        <v>-2.75600479589894</v>
      </c>
      <c r="D66" s="18">
        <f t="shared" si="22"/>
        <v>-1.3039952041010596</v>
      </c>
      <c r="E66" s="15">
        <v>-16.034799235181602</v>
      </c>
      <c r="F66" s="18">
        <f t="shared" si="19"/>
        <v>-12.355729507055498</v>
      </c>
      <c r="G66" s="18">
        <f t="shared" si="23"/>
        <v>-3.6790697281261036</v>
      </c>
      <c r="H66" s="18">
        <f t="shared" si="20"/>
        <v>11.974799235181603</v>
      </c>
      <c r="I66" s="18">
        <f t="shared" si="21"/>
        <v>9.5997247111565578</v>
      </c>
      <c r="J66" s="18">
        <f t="shared" si="24"/>
        <v>2.3750745240250453</v>
      </c>
      <c r="K66" s="244">
        <v>112.332695984704</v>
      </c>
      <c r="L66" s="18">
        <v>118.698214639418</v>
      </c>
      <c r="M66" s="18">
        <f t="shared" si="25"/>
        <v>-6.3655186547139948</v>
      </c>
      <c r="N66" s="18"/>
      <c r="O66" s="250"/>
      <c r="P66" s="189" t="s">
        <v>267</v>
      </c>
      <c r="Q66" s="14">
        <v>-1.01</v>
      </c>
      <c r="R66" s="14">
        <v>-0.201417694841144</v>
      </c>
      <c r="S66" s="14">
        <f t="shared" si="8"/>
        <v>-0.80858230515885599</v>
      </c>
      <c r="T66" s="14" t="s">
        <v>25</v>
      </c>
      <c r="U66" s="14">
        <v>-7.3110898661567898</v>
      </c>
      <c r="V66" s="14">
        <v>-6.1304134553503697</v>
      </c>
      <c r="W66" s="14">
        <f t="shared" si="9"/>
        <v>-1.1806764108064201</v>
      </c>
      <c r="X66" s="14" t="s">
        <v>25</v>
      </c>
      <c r="Y66" s="14">
        <v>8.5410898661567902</v>
      </c>
      <c r="Z66" s="14">
        <v>8.1662358800873296</v>
      </c>
      <c r="AA66" s="14">
        <f t="shared" si="10"/>
        <v>0.37485398606946063</v>
      </c>
      <c r="AB66" s="14" t="s">
        <v>47</v>
      </c>
      <c r="AC66" s="14">
        <v>88.432122370936895</v>
      </c>
      <c r="AD66" s="14">
        <v>103.212828267666</v>
      </c>
      <c r="AE66" s="14">
        <f t="shared" si="17"/>
        <v>-14.780705896729103</v>
      </c>
      <c r="AF66" s="250"/>
      <c r="AG66" s="250"/>
      <c r="AH66" s="191" t="s">
        <v>267</v>
      </c>
      <c r="AI66" s="14">
        <v>-0.201417694841144</v>
      </c>
      <c r="AJ66" s="14">
        <v>-7.4157689185368216</v>
      </c>
      <c r="AK66" s="14">
        <v>7.2143512236956777</v>
      </c>
      <c r="AL66" s="14">
        <v>81.940432638806598</v>
      </c>
      <c r="AM66" s="14">
        <v>8.9176291600486596E-2</v>
      </c>
      <c r="AN66" s="14">
        <f t="shared" si="12"/>
        <v>-7.52041491946094</v>
      </c>
      <c r="AO66" s="14">
        <v>7.609591211061427</v>
      </c>
      <c r="AP66" s="14">
        <v>58.768817253685903</v>
      </c>
      <c r="AQ66" s="250"/>
      <c r="AR66" s="14">
        <v>-2.2840280159539699</v>
      </c>
      <c r="AS66" s="14">
        <v>-2.2915673437753599</v>
      </c>
      <c r="AT66" s="14">
        <v>-2.2947394102646101</v>
      </c>
      <c r="AU66" s="14">
        <v>-2.2922184381614099</v>
      </c>
      <c r="AV66" s="14">
        <v>-2.2986358243348799</v>
      </c>
      <c r="AW66" s="14">
        <v>1.7872841426235599</v>
      </c>
      <c r="AX66" s="14">
        <v>2.1042203739580798</v>
      </c>
      <c r="AY66" s="14">
        <v>2.3839157018650998</v>
      </c>
      <c r="AZ66" s="14">
        <v>2.5563003250963101</v>
      </c>
      <c r="BA66" s="14">
        <v>2.8548320363592401</v>
      </c>
      <c r="BB66" s="14">
        <v>-2.2179577539865298</v>
      </c>
      <c r="BC66" s="14">
        <v>-2.2542490650031701</v>
      </c>
      <c r="BD66" s="14">
        <v>-2.3073668442245001</v>
      </c>
      <c r="BE66" s="14">
        <v>-2.39058999667443</v>
      </c>
      <c r="BF66" s="14">
        <v>-2.37305670620488</v>
      </c>
      <c r="BG66" s="14">
        <v>1.4606400311668599</v>
      </c>
      <c r="BH66" s="14">
        <v>1.7965422347826601</v>
      </c>
      <c r="BI66" s="14">
        <v>2.10594914938335</v>
      </c>
      <c r="BJ66" s="14">
        <v>2.3862515241750901</v>
      </c>
      <c r="BK66" s="14">
        <v>2.6021341425932198</v>
      </c>
    </row>
    <row r="67" spans="1:63" ht="16" customHeight="1">
      <c r="A67" s="189" t="s">
        <v>96</v>
      </c>
      <c r="B67" s="241">
        <v>-0.89</v>
      </c>
      <c r="C67" s="18">
        <f t="shared" si="18"/>
        <v>-0.86154054617303399</v>
      </c>
      <c r="D67" s="18">
        <f t="shared" si="22"/>
        <v>-2.8459453826966019E-2</v>
      </c>
      <c r="E67" s="60">
        <v>-5.5902485659655801</v>
      </c>
      <c r="F67" s="18">
        <f t="shared" si="19"/>
        <v>-5.0778740692012256</v>
      </c>
      <c r="G67" s="18">
        <f t="shared" si="23"/>
        <v>-0.51237449676435443</v>
      </c>
      <c r="H67" s="18">
        <f t="shared" si="20"/>
        <v>4.7002485659655804</v>
      </c>
      <c r="I67" s="18">
        <f t="shared" si="21"/>
        <v>4.216333523028192</v>
      </c>
      <c r="J67" s="18">
        <f t="shared" si="24"/>
        <v>0.48391504293738841</v>
      </c>
      <c r="K67" s="243">
        <v>99.808795411089903</v>
      </c>
      <c r="L67" s="18">
        <v>28.222325945056198</v>
      </c>
      <c r="M67" s="18">
        <f t="shared" si="25"/>
        <v>71.586469466033705</v>
      </c>
      <c r="N67" s="18"/>
      <c r="O67" s="250"/>
      <c r="P67" s="189" t="s">
        <v>268</v>
      </c>
      <c r="Q67" s="14">
        <v>-2.3199999999999998</v>
      </c>
      <c r="R67" s="14">
        <v>-1.16652242955088</v>
      </c>
      <c r="S67" s="14">
        <f t="shared" si="8"/>
        <v>-1.1534775704491198</v>
      </c>
      <c r="T67" s="14" t="s">
        <v>26</v>
      </c>
      <c r="U67" s="14">
        <v>-16.297705544933098</v>
      </c>
      <c r="V67" s="14">
        <v>-13.370371499034448</v>
      </c>
      <c r="W67" s="14">
        <f t="shared" si="9"/>
        <v>-2.9273340458986503</v>
      </c>
      <c r="X67" s="14" t="s">
        <v>26</v>
      </c>
      <c r="Y67" s="14">
        <v>10.837705544933097</v>
      </c>
      <c r="Z67" s="14">
        <v>9.1573704697147988</v>
      </c>
      <c r="AA67" s="14">
        <f t="shared" si="10"/>
        <v>1.6803350752182986</v>
      </c>
      <c r="AB67" s="14" t="s">
        <v>91</v>
      </c>
      <c r="AC67" s="14">
        <v>36.328871892925427</v>
      </c>
      <c r="AD67" s="14">
        <v>25.936278650308601</v>
      </c>
      <c r="AE67" s="14">
        <f t="shared" ref="AE67:AE98" si="26">AC67-AD67</f>
        <v>10.392593242616826</v>
      </c>
      <c r="AF67" s="250"/>
      <c r="AG67" s="250"/>
      <c r="AH67" s="191" t="s">
        <v>268</v>
      </c>
      <c r="AI67" s="14">
        <v>-1.16652242955088</v>
      </c>
      <c r="AJ67" s="14">
        <v>-8.2829402039795301</v>
      </c>
      <c r="AK67" s="14">
        <v>7.1164177744286494</v>
      </c>
      <c r="AL67" s="14">
        <v>80.484957229072904</v>
      </c>
      <c r="AM67" s="14">
        <v>-0.66751308867792103</v>
      </c>
      <c r="AN67" s="14">
        <f t="shared" si="12"/>
        <v>-8.198031699670068</v>
      </c>
      <c r="AO67" s="14">
        <v>7.5305186109921465</v>
      </c>
      <c r="AP67" s="14">
        <v>58.048331595799397</v>
      </c>
      <c r="AQ67" s="250"/>
      <c r="AR67" s="14">
        <v>-3.0309084416580898</v>
      </c>
      <c r="AS67" s="14">
        <v>-3.0402510247299701</v>
      </c>
      <c r="AT67" s="14">
        <v>-3.0428608166661002</v>
      </c>
      <c r="AU67" s="14">
        <v>-3.0354102791176301</v>
      </c>
      <c r="AV67" s="14">
        <v>-3.0465057613386901</v>
      </c>
      <c r="AW67" s="14">
        <v>1.7854864146329601</v>
      </c>
      <c r="AX67" s="14">
        <v>2.0988237683656998</v>
      </c>
      <c r="AY67" s="14">
        <v>2.3753477279881801</v>
      </c>
      <c r="AZ67" s="14">
        <v>2.5447659460977898</v>
      </c>
      <c r="BA67" s="14">
        <v>2.84105655439989</v>
      </c>
      <c r="BB67" s="14">
        <v>-3.1741259992104101</v>
      </c>
      <c r="BC67" s="14">
        <v>-3.2172409851161698</v>
      </c>
      <c r="BD67" s="14">
        <v>-3.2662210872815498</v>
      </c>
      <c r="BE67" s="14">
        <v>-3.3413796960444202</v>
      </c>
      <c r="BF67" s="14">
        <v>-3.3334265874589799</v>
      </c>
      <c r="BG67" s="14">
        <v>1.46281035364569</v>
      </c>
      <c r="BH67" s="14">
        <v>1.7944655346661</v>
      </c>
      <c r="BI67" s="14">
        <v>2.0996986577306802</v>
      </c>
      <c r="BJ67" s="14">
        <v>2.3761410096355999</v>
      </c>
      <c r="BK67" s="14">
        <v>2.58994361340222</v>
      </c>
    </row>
    <row r="68" spans="1:63" ht="16" customHeight="1">
      <c r="A68" s="189" t="s">
        <v>97</v>
      </c>
      <c r="B68" s="241">
        <v>-0.83</v>
      </c>
      <c r="C68" s="18">
        <f t="shared" ref="C68:C99" si="27">VLOOKUP(A68,$P$4:$R$506,3,FALSE)</f>
        <v>-0.860976099713743</v>
      </c>
      <c r="D68" s="18">
        <f t="shared" si="22"/>
        <v>3.0976099713743044E-2</v>
      </c>
      <c r="E68" s="15">
        <v>-8.6017208413001907</v>
      </c>
      <c r="F68" s="18">
        <f t="shared" ref="F68:F99" si="28">VLOOKUP(A68,$T$4:$V$506,3,FALSE)</f>
        <v>-9.2031464732523069</v>
      </c>
      <c r="G68" s="18">
        <f t="shared" si="23"/>
        <v>0.60142563195211629</v>
      </c>
      <c r="H68" s="18">
        <f t="shared" ref="H68:H99" si="29">VLOOKUP(A68,$X$4:$Z$506,2,FALSE)</f>
        <v>7.7717208413001906</v>
      </c>
      <c r="I68" s="18">
        <f t="shared" ref="I68:I99" si="30">VLOOKUP(A68,$X$4:$Z$506,3,FALSE)</f>
        <v>8.3421703735385648</v>
      </c>
      <c r="J68" s="18">
        <f t="shared" si="24"/>
        <v>-0.57044953223837425</v>
      </c>
      <c r="K68" s="243">
        <v>98.087954110898593</v>
      </c>
      <c r="L68" s="18">
        <v>105.88638163698199</v>
      </c>
      <c r="M68" s="18">
        <f t="shared" si="25"/>
        <v>-7.7984275260834011</v>
      </c>
      <c r="N68" s="18"/>
      <c r="O68" s="250"/>
      <c r="P68" s="189" t="s">
        <v>13</v>
      </c>
      <c r="Q68" s="14">
        <v>-7.58</v>
      </c>
      <c r="R68" s="14">
        <v>-4.1891132170000196</v>
      </c>
      <c r="S68" s="14">
        <f t="shared" si="8"/>
        <v>-3.3908867829999805</v>
      </c>
      <c r="T68" s="14" t="s">
        <v>177</v>
      </c>
      <c r="U68" s="14">
        <v>-7.0481835564053501</v>
      </c>
      <c r="V68" s="14">
        <v>-6.4774731145741189</v>
      </c>
      <c r="W68" s="14">
        <f t="shared" si="9"/>
        <v>-0.57071044183123121</v>
      </c>
      <c r="X68" s="14" t="s">
        <v>177</v>
      </c>
      <c r="Y68" s="14">
        <v>7.4181835564053502</v>
      </c>
      <c r="Z68" s="14">
        <v>7.7284861988485787</v>
      </c>
      <c r="AA68" s="14">
        <f t="shared" si="10"/>
        <v>-0.31030264244322847</v>
      </c>
      <c r="AB68" s="14" t="s">
        <v>51</v>
      </c>
      <c r="AC68" s="14">
        <v>124.28298279158699</v>
      </c>
      <c r="AD68" s="14">
        <v>135.63074582351501</v>
      </c>
      <c r="AE68" s="14">
        <f t="shared" si="26"/>
        <v>-11.347763031928025</v>
      </c>
      <c r="AF68" s="250"/>
      <c r="AG68" s="250"/>
      <c r="AH68" s="191" t="s">
        <v>13</v>
      </c>
      <c r="AI68" s="14">
        <v>-4.1891132170000196</v>
      </c>
      <c r="AJ68" s="14">
        <v>-12.354549715737161</v>
      </c>
      <c r="AK68" s="14">
        <v>8.1654364987371419</v>
      </c>
      <c r="AL68" s="14">
        <v>100.672303629165</v>
      </c>
      <c r="AM68" s="14">
        <v>-3.88563712715957</v>
      </c>
      <c r="AN68" s="14">
        <f t="shared" si="12"/>
        <v>-12.703390675300938</v>
      </c>
      <c r="AO68" s="14">
        <v>8.8177535481413667</v>
      </c>
      <c r="AP68" s="14">
        <v>96.844665248314101</v>
      </c>
      <c r="AQ68" s="250"/>
      <c r="AR68" s="14">
        <v>-6.3236896328827603</v>
      </c>
      <c r="AS68" s="14">
        <v>-6.3410257093031097</v>
      </c>
      <c r="AT68" s="14">
        <v>-6.31186464337092</v>
      </c>
      <c r="AU68" s="14">
        <v>-6.1854923580569601</v>
      </c>
      <c r="AV68" s="14">
        <v>-6.2867673276115097</v>
      </c>
      <c r="AW68" s="14">
        <v>1.79616198633277</v>
      </c>
      <c r="AX68" s="14">
        <v>2.1308708023096301</v>
      </c>
      <c r="AY68" s="14">
        <v>2.4262275162113398</v>
      </c>
      <c r="AZ68" s="14">
        <v>2.6132613417608899</v>
      </c>
      <c r="BA68" s="14">
        <v>2.9228604458254401</v>
      </c>
      <c r="BB68" s="14">
        <v>-6.2474322413020396</v>
      </c>
      <c r="BC68" s="14">
        <v>-6.3003636069085003</v>
      </c>
      <c r="BD68" s="14">
        <v>-6.3259295989613804</v>
      </c>
      <c r="BE68" s="14">
        <v>-6.3499678015623999</v>
      </c>
      <c r="BF68" s="14">
        <v>-6.3764792142347302</v>
      </c>
      <c r="BG68" s="14">
        <v>1.4499221784848799</v>
      </c>
      <c r="BH68" s="14">
        <v>1.8067977457175599</v>
      </c>
      <c r="BI68" s="14">
        <v>2.1368163819613502</v>
      </c>
      <c r="BJ68" s="14">
        <v>2.4361809731072999</v>
      </c>
      <c r="BK68" s="14">
        <v>2.6623354708561</v>
      </c>
    </row>
    <row r="69" spans="1:63" ht="16" customHeight="1">
      <c r="A69" s="189" t="s">
        <v>56</v>
      </c>
      <c r="B69" s="241">
        <v>1.99</v>
      </c>
      <c r="C69" s="18">
        <f t="shared" si="27"/>
        <v>1.85804711828618</v>
      </c>
      <c r="D69" s="18">
        <f t="shared" si="22"/>
        <v>0.13195288171382002</v>
      </c>
      <c r="E69" s="15">
        <v>-2.53097514340344</v>
      </c>
      <c r="F69" s="18">
        <f t="shared" si="28"/>
        <v>-2.5753819422146345</v>
      </c>
      <c r="G69" s="18">
        <f t="shared" si="23"/>
        <v>4.440679881119447E-2</v>
      </c>
      <c r="H69" s="18">
        <f t="shared" si="29"/>
        <v>4.5209751434034402</v>
      </c>
      <c r="I69" s="18">
        <f t="shared" si="30"/>
        <v>4.4334290605008144</v>
      </c>
      <c r="J69" s="18">
        <f t="shared" si="24"/>
        <v>8.7546082902625777E-2</v>
      </c>
      <c r="K69" s="244">
        <v>52.581261950286802</v>
      </c>
      <c r="L69" s="18">
        <v>40.237877123438601</v>
      </c>
      <c r="M69" s="18">
        <f t="shared" si="25"/>
        <v>12.343384826848201</v>
      </c>
      <c r="N69" s="18"/>
      <c r="O69" s="250"/>
      <c r="P69" s="189" t="s">
        <v>269</v>
      </c>
      <c r="Q69" s="14">
        <v>-2.82</v>
      </c>
      <c r="R69" s="14">
        <v>-2.6377209570176299</v>
      </c>
      <c r="S69" s="14">
        <f t="shared" ref="S69:S132" si="31">Q69-R69</f>
        <v>-0.18227904298236997</v>
      </c>
      <c r="T69" s="14" t="s">
        <v>174</v>
      </c>
      <c r="U69" s="14">
        <v>-5.8531548757170198</v>
      </c>
      <c r="V69" s="14">
        <v>-5.5198855329540732</v>
      </c>
      <c r="W69" s="14">
        <f t="shared" ref="W69:W89" si="32">U69-V69</f>
        <v>-0.33326934276294651</v>
      </c>
      <c r="X69" s="14" t="s">
        <v>174</v>
      </c>
      <c r="Y69" s="14">
        <v>7.0531548757170199</v>
      </c>
      <c r="Z69" s="14">
        <v>7.4926494601846434</v>
      </c>
      <c r="AA69" s="14">
        <f t="shared" ref="AA69:AA93" si="33">Y69-Z69</f>
        <v>-0.43949458446762346</v>
      </c>
      <c r="AB69" s="14" t="s">
        <v>92</v>
      </c>
      <c r="AC69" s="14">
        <v>64.005736137667299</v>
      </c>
      <c r="AD69" s="14">
        <v>124.62919336237699</v>
      </c>
      <c r="AE69" s="14">
        <f t="shared" si="26"/>
        <v>-60.623457224709696</v>
      </c>
      <c r="AF69" s="250"/>
      <c r="AG69" s="250"/>
      <c r="AH69" s="191" t="s">
        <v>269</v>
      </c>
      <c r="AI69" s="14">
        <v>-2.6377209570176299</v>
      </c>
      <c r="AJ69" s="14">
        <v>-11.846803410488484</v>
      </c>
      <c r="AK69" s="14">
        <v>9.2090824534708542</v>
      </c>
      <c r="AL69" s="14">
        <v>117.391429553365</v>
      </c>
      <c r="AM69" s="14">
        <v>-1.8241720504341901</v>
      </c>
      <c r="AN69" s="14">
        <f t="shared" ref="AN69:AN132" si="34">AM69-AO69</f>
        <v>-11.245739560895135</v>
      </c>
      <c r="AO69" s="14">
        <v>9.421567510460946</v>
      </c>
      <c r="AP69" s="14">
        <v>84.631280702953106</v>
      </c>
      <c r="AQ69" s="250"/>
      <c r="AR69" s="14">
        <v>-4.36190217094566</v>
      </c>
      <c r="AS69" s="14">
        <v>-4.3782572114292897</v>
      </c>
      <c r="AT69" s="14">
        <v>-4.3801595423785598</v>
      </c>
      <c r="AU69" s="14">
        <v>-4.3584398622004104</v>
      </c>
      <c r="AV69" s="14">
        <v>-4.3840788415951799</v>
      </c>
      <c r="AW69" s="14">
        <v>1.8233881594966099</v>
      </c>
      <c r="AX69" s="14">
        <v>2.2126011414502198</v>
      </c>
      <c r="AY69" s="14">
        <v>2.5559874919443701</v>
      </c>
      <c r="AZ69" s="14">
        <v>2.7879468345559002</v>
      </c>
      <c r="BA69" s="14">
        <v>3.1314869228007098</v>
      </c>
      <c r="BB69" s="14">
        <v>-4.7583496804877203</v>
      </c>
      <c r="BC69" s="14">
        <v>-4.8170076547160896</v>
      </c>
      <c r="BD69" s="14">
        <v>-4.8691995843152496</v>
      </c>
      <c r="BE69" s="14">
        <v>-4.9472440541432903</v>
      </c>
      <c r="BF69" s="14">
        <v>-4.9497649633059897</v>
      </c>
      <c r="BG69" s="14">
        <v>1.41705314827635</v>
      </c>
      <c r="BH69" s="14">
        <v>1.8382488869792399</v>
      </c>
      <c r="BI69" s="14">
        <v>2.2314786272976201</v>
      </c>
      <c r="BJ69" s="14">
        <v>2.5893023691502401</v>
      </c>
      <c r="BK69" s="14">
        <v>2.8469582060232299</v>
      </c>
    </row>
    <row r="70" spans="1:63" ht="16" customHeight="1">
      <c r="A70" s="189" t="s">
        <v>136</v>
      </c>
      <c r="B70" s="241">
        <v>-1.24</v>
      </c>
      <c r="C70" s="18">
        <f t="shared" si="27"/>
        <v>-1.49015576341191</v>
      </c>
      <c r="D70" s="18">
        <f t="shared" si="22"/>
        <v>0.25015576341191004</v>
      </c>
      <c r="E70" s="15">
        <v>-5.22</v>
      </c>
      <c r="F70" s="18">
        <f t="shared" si="28"/>
        <v>-6.2861671763992026</v>
      </c>
      <c r="G70" s="18">
        <f t="shared" si="23"/>
        <v>1.0661671763992029</v>
      </c>
      <c r="H70" s="18">
        <f t="shared" si="29"/>
        <v>3.9845697896749499</v>
      </c>
      <c r="I70" s="18">
        <f t="shared" si="30"/>
        <v>4.7960114129872924</v>
      </c>
      <c r="J70" s="18">
        <f t="shared" si="24"/>
        <v>-0.81144162331234249</v>
      </c>
      <c r="K70" s="244">
        <v>69.7</v>
      </c>
      <c r="L70" s="18">
        <v>69.7</v>
      </c>
      <c r="M70" s="18">
        <f t="shared" si="25"/>
        <v>0</v>
      </c>
      <c r="N70" s="18"/>
      <c r="O70" s="250"/>
      <c r="P70" s="189" t="s">
        <v>15</v>
      </c>
      <c r="Q70" s="14">
        <v>-5.0599999999999996</v>
      </c>
      <c r="R70" s="14">
        <v>-3.9954642041291</v>
      </c>
      <c r="S70" s="14">
        <f t="shared" si="31"/>
        <v>-1.0645357958708996</v>
      </c>
      <c r="T70" s="14" t="s">
        <v>28</v>
      </c>
      <c r="U70" s="14">
        <v>-15.604588910133799</v>
      </c>
      <c r="V70" s="14">
        <v>-12.543665040550849</v>
      </c>
      <c r="W70" s="14">
        <f t="shared" si="32"/>
        <v>-3.0609238695829504</v>
      </c>
      <c r="X70" s="14" t="s">
        <v>28</v>
      </c>
      <c r="Y70" s="14">
        <v>10.114588910133799</v>
      </c>
      <c r="Z70" s="14">
        <v>8.4948138482011988</v>
      </c>
      <c r="AA70" s="14">
        <f t="shared" si="33"/>
        <v>1.6197750619326001</v>
      </c>
      <c r="AB70" s="14" t="s">
        <v>93</v>
      </c>
      <c r="AC70" s="14">
        <v>58.054493307839387</v>
      </c>
      <c r="AD70" s="14">
        <v>127.605030716672</v>
      </c>
      <c r="AE70" s="14">
        <f t="shared" si="26"/>
        <v>-69.550537408832611</v>
      </c>
      <c r="AF70" s="250"/>
      <c r="AG70" s="250"/>
      <c r="AH70" s="191" t="s">
        <v>15</v>
      </c>
      <c r="AI70" s="14">
        <v>-3.9954642041291</v>
      </c>
      <c r="AJ70" s="14">
        <v>-9.8313478845820601</v>
      </c>
      <c r="AK70" s="14">
        <v>5.8358836804529606</v>
      </c>
      <c r="AL70" s="14">
        <v>56.409614380387097</v>
      </c>
      <c r="AM70" s="14">
        <v>-3.5807168114326098</v>
      </c>
      <c r="AN70" s="14">
        <f t="shared" si="34"/>
        <v>-10.365676097246464</v>
      </c>
      <c r="AO70" s="14">
        <v>6.7849592858138532</v>
      </c>
      <c r="AP70" s="14">
        <v>56.148072987233398</v>
      </c>
      <c r="AQ70" s="250"/>
      <c r="AR70" s="14">
        <v>-5.8494895949989303</v>
      </c>
      <c r="AS70" s="14">
        <v>-5.86588457783553</v>
      </c>
      <c r="AT70" s="14">
        <v>-5.8555296012548101</v>
      </c>
      <c r="AU70" s="14">
        <v>-5.7928320123032</v>
      </c>
      <c r="AV70" s="14">
        <v>-5.8477930157327398</v>
      </c>
      <c r="AW70" s="14">
        <v>1.7643922242243899</v>
      </c>
      <c r="AX70" s="14">
        <v>2.0355010485103202</v>
      </c>
      <c r="AY70" s="14">
        <v>2.2748127898221999</v>
      </c>
      <c r="AZ70" s="14">
        <v>2.4094237874897</v>
      </c>
      <c r="BA70" s="14">
        <v>2.6794177297622301</v>
      </c>
      <c r="BB70" s="14">
        <v>-5.9218309518981798</v>
      </c>
      <c r="BC70" s="14">
        <v>-5.9757498563295197</v>
      </c>
      <c r="BD70" s="14">
        <v>-6.0218208091368597</v>
      </c>
      <c r="BE70" s="14">
        <v>-6.0820441133024996</v>
      </c>
      <c r="BF70" s="14">
        <v>-6.0900365640707399</v>
      </c>
      <c r="BG70" s="14">
        <v>1.48827649527313</v>
      </c>
      <c r="BH70" s="14">
        <v>1.77009793961893</v>
      </c>
      <c r="BI70" s="14">
        <v>2.0263566050077699</v>
      </c>
      <c r="BJ70" s="14">
        <v>2.2575061995094101</v>
      </c>
      <c r="BK70" s="14">
        <v>2.4469023161207701</v>
      </c>
    </row>
    <row r="71" spans="1:63" ht="16" customHeight="1">
      <c r="A71" s="189" t="s">
        <v>58</v>
      </c>
      <c r="B71" s="241">
        <v>-5.0999999999999996</v>
      </c>
      <c r="C71" s="18">
        <f t="shared" si="27"/>
        <v>-5.0838709910635798</v>
      </c>
      <c r="D71" s="18">
        <f t="shared" si="22"/>
        <v>-1.6129008936419886E-2</v>
      </c>
      <c r="E71" s="15">
        <v>-10.186328871892901</v>
      </c>
      <c r="F71" s="18">
        <f t="shared" si="28"/>
        <v>-10.487885098486878</v>
      </c>
      <c r="G71" s="18">
        <f t="shared" si="23"/>
        <v>0.30155622659397707</v>
      </c>
      <c r="H71" s="18">
        <f t="shared" si="29"/>
        <v>5.0863288718929009</v>
      </c>
      <c r="I71" s="18">
        <f t="shared" si="30"/>
        <v>5.4040141074232979</v>
      </c>
      <c r="J71" s="18">
        <f t="shared" si="24"/>
        <v>-0.31768523553039696</v>
      </c>
      <c r="K71" s="244">
        <v>27.246653919694101</v>
      </c>
      <c r="L71" s="18">
        <v>33.822349732288103</v>
      </c>
      <c r="M71" s="18">
        <f t="shared" si="25"/>
        <v>-6.5756958125940024</v>
      </c>
      <c r="N71" s="18"/>
      <c r="O71" s="250"/>
      <c r="P71" s="189" t="s">
        <v>270</v>
      </c>
      <c r="Q71" s="14">
        <v>0.84</v>
      </c>
      <c r="R71" s="14">
        <v>0.25839787191975</v>
      </c>
      <c r="S71" s="14">
        <f t="shared" si="31"/>
        <v>0.58160212808024991</v>
      </c>
      <c r="T71" s="14" t="s">
        <v>176</v>
      </c>
      <c r="U71" s="14">
        <v>-5.5424474187380497</v>
      </c>
      <c r="V71" s="14">
        <v>-5.8523767004120053</v>
      </c>
      <c r="W71" s="14">
        <f t="shared" si="32"/>
        <v>0.30992928167395561</v>
      </c>
      <c r="X71" s="14" t="s">
        <v>176</v>
      </c>
      <c r="Y71" s="14">
        <v>6.1024474187380502</v>
      </c>
      <c r="Z71" s="14">
        <v>6.9430346811123353</v>
      </c>
      <c r="AA71" s="14">
        <f t="shared" si="33"/>
        <v>-0.84058726237428516</v>
      </c>
      <c r="AB71" s="14" t="s">
        <v>94</v>
      </c>
      <c r="AC71" s="14">
        <v>13.718929254302102</v>
      </c>
      <c r="AD71" s="14">
        <v>71.860660884437806</v>
      </c>
      <c r="AE71" s="14">
        <f t="shared" si="26"/>
        <v>-58.141731630135702</v>
      </c>
      <c r="AF71" s="250"/>
      <c r="AG71" s="250"/>
      <c r="AH71" s="191" t="s">
        <v>270</v>
      </c>
      <c r="AI71" s="14">
        <v>0.25839787191975</v>
      </c>
      <c r="AJ71" s="14">
        <v>-7.2062118439429454</v>
      </c>
      <c r="AK71" s="14">
        <v>7.4646097158626956</v>
      </c>
      <c r="AL71" s="14">
        <v>92.348151681337299</v>
      </c>
      <c r="AM71" s="14">
        <v>0.70560886473802598</v>
      </c>
      <c r="AN71" s="14">
        <f t="shared" si="34"/>
        <v>-6.43851976298832</v>
      </c>
      <c r="AO71" s="14">
        <v>7.1441286277263458</v>
      </c>
      <c r="AP71" s="14">
        <v>53.974843606138201</v>
      </c>
      <c r="AQ71" s="250"/>
      <c r="AR71" s="14">
        <v>-1.62223625917213</v>
      </c>
      <c r="AS71" s="14">
        <v>-1.6271188458713699</v>
      </c>
      <c r="AT71" s="14">
        <v>-1.62795060985679</v>
      </c>
      <c r="AU71" s="14">
        <v>-1.62228326386105</v>
      </c>
      <c r="AV71" s="14">
        <v>-1.6294052572218101</v>
      </c>
      <c r="AW71" s="14">
        <v>1.77671842422085</v>
      </c>
      <c r="AX71" s="14">
        <v>2.0725031089894999</v>
      </c>
      <c r="AY71" s="14">
        <v>2.3335594745948098</v>
      </c>
      <c r="AZ71" s="14">
        <v>2.4885097577328801</v>
      </c>
      <c r="BA71" s="14">
        <v>2.7738699197295298</v>
      </c>
      <c r="BB71" s="14">
        <v>-1.7788705018137601</v>
      </c>
      <c r="BC71" s="14">
        <v>-1.79681618604389</v>
      </c>
      <c r="BD71" s="14">
        <v>-1.81081550040184</v>
      </c>
      <c r="BE71" s="14">
        <v>-1.83212380094901</v>
      </c>
      <c r="BF71" s="14">
        <v>-1.8341530355393201</v>
      </c>
      <c r="BG71" s="14">
        <v>1.4733955849960301</v>
      </c>
      <c r="BH71" s="14">
        <v>1.7843369241054901</v>
      </c>
      <c r="BI71" s="14">
        <v>2.06921337232159</v>
      </c>
      <c r="BJ71" s="14">
        <v>2.3268293812876202</v>
      </c>
      <c r="BK71" s="14">
        <v>2.5304872086382901</v>
      </c>
    </row>
    <row r="72" spans="1:63" ht="16" customHeight="1">
      <c r="A72" s="189" t="s">
        <v>98</v>
      </c>
      <c r="B72" s="241">
        <v>-3.13</v>
      </c>
      <c r="C72" s="18">
        <f t="shared" si="27"/>
        <v>-5.0409181662064997</v>
      </c>
      <c r="D72" s="18">
        <f t="shared" si="22"/>
        <v>1.9109181662064998</v>
      </c>
      <c r="E72" s="60">
        <v>-9.5577437858508603</v>
      </c>
      <c r="F72" s="18">
        <f t="shared" si="28"/>
        <v>-10.815343546915821</v>
      </c>
      <c r="G72" s="18">
        <f t="shared" si="23"/>
        <v>1.2575997610649612</v>
      </c>
      <c r="H72" s="18">
        <f t="shared" si="29"/>
        <v>6.4277437858508604</v>
      </c>
      <c r="I72" s="18">
        <f t="shared" si="30"/>
        <v>5.7744253807093218</v>
      </c>
      <c r="J72" s="18">
        <f t="shared" si="24"/>
        <v>0.65331840514153861</v>
      </c>
      <c r="K72" s="243">
        <v>49.020076481835602</v>
      </c>
      <c r="L72" s="18">
        <v>55.041853274045401</v>
      </c>
      <c r="M72" s="18">
        <f t="shared" si="25"/>
        <v>-6.0217767922097991</v>
      </c>
      <c r="N72" s="18"/>
      <c r="O72" s="250"/>
      <c r="P72" s="189" t="s">
        <v>271</v>
      </c>
      <c r="Q72" s="14">
        <v>-0.48</v>
      </c>
      <c r="R72" s="14">
        <v>0.32016472825029202</v>
      </c>
      <c r="S72" s="14">
        <f t="shared" si="31"/>
        <v>-0.80016472825029195</v>
      </c>
      <c r="T72" s="14" t="s">
        <v>30</v>
      </c>
      <c r="U72" s="14">
        <v>-4.9688336520076497</v>
      </c>
      <c r="V72" s="14">
        <v>-4.1965744349681193</v>
      </c>
      <c r="W72" s="14">
        <f t="shared" si="32"/>
        <v>-0.77225921703953038</v>
      </c>
      <c r="X72" s="14" t="s">
        <v>30</v>
      </c>
      <c r="Y72" s="14">
        <v>5.7188336520076497</v>
      </c>
      <c r="Z72" s="14">
        <v>5.928919690514669</v>
      </c>
      <c r="AA72" s="14">
        <f t="shared" si="33"/>
        <v>-0.21008603850701935</v>
      </c>
      <c r="AB72" s="14" t="s">
        <v>53</v>
      </c>
      <c r="AC72" s="14">
        <v>109.94263862332696</v>
      </c>
      <c r="AD72" s="14">
        <v>120.382116005527</v>
      </c>
      <c r="AE72" s="14">
        <f t="shared" si="26"/>
        <v>-10.439477382200039</v>
      </c>
      <c r="AF72" s="250"/>
      <c r="AG72" s="250"/>
      <c r="AH72" s="191" t="s">
        <v>271</v>
      </c>
      <c r="AI72" s="14">
        <v>0.32016472825029202</v>
      </c>
      <c r="AJ72" s="14">
        <v>-6.3850023384526979</v>
      </c>
      <c r="AK72" s="14">
        <v>6.7051670667029901</v>
      </c>
      <c r="AL72" s="14">
        <v>78.250566828020695</v>
      </c>
      <c r="AM72" s="14">
        <v>0.72039548232261796</v>
      </c>
      <c r="AN72" s="14">
        <f t="shared" si="34"/>
        <v>-5.844011746522944</v>
      </c>
      <c r="AO72" s="14">
        <v>6.5644072288455622</v>
      </c>
      <c r="AP72" s="14">
        <v>45.810906828031897</v>
      </c>
      <c r="AQ72" s="250"/>
      <c r="AR72" s="14">
        <v>-1.5523697544068999</v>
      </c>
      <c r="AS72" s="14">
        <v>-1.55696158237865</v>
      </c>
      <c r="AT72" s="14">
        <v>-1.5579631409057599</v>
      </c>
      <c r="AU72" s="14">
        <v>-1.55334519105642</v>
      </c>
      <c r="AV72" s="14">
        <v>-1.55951772740868</v>
      </c>
      <c r="AW72" s="14">
        <v>1.76513620921499</v>
      </c>
      <c r="AX72" s="14">
        <v>2.0377344195107798</v>
      </c>
      <c r="AY72" s="14">
        <v>2.2783586232283799</v>
      </c>
      <c r="AZ72" s="14">
        <v>2.41419725983685</v>
      </c>
      <c r="BA72" s="14">
        <v>2.6851186766628001</v>
      </c>
      <c r="BB72" s="14">
        <v>-1.67355633603428</v>
      </c>
      <c r="BC72" s="14">
        <v>-1.6919162059397701</v>
      </c>
      <c r="BD72" s="14">
        <v>-1.7087786262533899</v>
      </c>
      <c r="BE72" s="14">
        <v>-1.73474098828917</v>
      </c>
      <c r="BF72" s="14">
        <v>-1.7345516073713001</v>
      </c>
      <c r="BG72" s="14">
        <v>1.48737831303563</v>
      </c>
      <c r="BH72" s="14">
        <v>1.77095737648857</v>
      </c>
      <c r="BI72" s="14">
        <v>2.0289433545036801</v>
      </c>
      <c r="BJ72" s="14">
        <v>2.2616904093030898</v>
      </c>
      <c r="BK72" s="14">
        <v>2.4519473344956402</v>
      </c>
    </row>
    <row r="73" spans="1:63" ht="16" customHeight="1">
      <c r="A73" s="189" t="s">
        <v>137</v>
      </c>
      <c r="B73" s="240">
        <v>-1.5</v>
      </c>
      <c r="C73" s="18">
        <f t="shared" si="27"/>
        <v>-0.53814025525947795</v>
      </c>
      <c r="D73" s="18">
        <f t="shared" si="22"/>
        <v>-0.96185974474052205</v>
      </c>
      <c r="E73" s="242">
        <v>-7.97</v>
      </c>
      <c r="F73" s="18">
        <f t="shared" si="28"/>
        <v>-7.2669642380207335</v>
      </c>
      <c r="G73" s="18">
        <f t="shared" si="23"/>
        <v>-0.7030357619792662</v>
      </c>
      <c r="H73" s="18">
        <f t="shared" si="29"/>
        <v>6.47</v>
      </c>
      <c r="I73" s="18">
        <f t="shared" si="30"/>
        <v>6.7288239827612557</v>
      </c>
      <c r="J73" s="18">
        <f t="shared" si="24"/>
        <v>-0.25882398276125596</v>
      </c>
      <c r="K73" s="245">
        <v>39.799999999999997</v>
      </c>
      <c r="L73" s="18">
        <v>39.799999999999997</v>
      </c>
      <c r="M73" s="18">
        <f t="shared" si="25"/>
        <v>0</v>
      </c>
      <c r="N73" s="18"/>
      <c r="O73" s="250"/>
      <c r="P73" s="189" t="s">
        <v>17</v>
      </c>
      <c r="Q73" s="14">
        <v>-6.25</v>
      </c>
      <c r="R73" s="14">
        <v>-4.6311465614584204</v>
      </c>
      <c r="S73" s="14">
        <f t="shared" si="31"/>
        <v>-1.6188534385415796</v>
      </c>
      <c r="T73" s="14" t="s">
        <v>82</v>
      </c>
      <c r="U73" s="14">
        <v>-17.538145315487601</v>
      </c>
      <c r="V73" s="14">
        <v>-13.687394632525008</v>
      </c>
      <c r="W73" s="14">
        <f t="shared" si="32"/>
        <v>-3.8507506829625928</v>
      </c>
      <c r="X73" s="14" t="s">
        <v>82</v>
      </c>
      <c r="Y73" s="14">
        <v>14.2981453154876</v>
      </c>
      <c r="Z73" s="14">
        <v>11.877598991988428</v>
      </c>
      <c r="AA73" s="14">
        <f t="shared" si="33"/>
        <v>2.4205463234991722</v>
      </c>
      <c r="AB73" s="14" t="s">
        <v>55</v>
      </c>
      <c r="AC73" s="14">
        <v>112.33269598470363</v>
      </c>
      <c r="AD73" s="14">
        <v>118.698214639418</v>
      </c>
      <c r="AE73" s="14">
        <f t="shared" si="26"/>
        <v>-6.3655186547143643</v>
      </c>
      <c r="AF73" s="250"/>
      <c r="AG73" s="250"/>
      <c r="AH73" s="191" t="s">
        <v>17</v>
      </c>
      <c r="AI73" s="14">
        <v>-4.6311465614584204</v>
      </c>
      <c r="AJ73" s="14">
        <v>-14.486899684421116</v>
      </c>
      <c r="AK73" s="14">
        <v>9.855753122962696</v>
      </c>
      <c r="AL73" s="14">
        <v>123.910867566446</v>
      </c>
      <c r="AM73" s="14">
        <v>-4.6923599618963499</v>
      </c>
      <c r="AN73" s="14">
        <f t="shared" si="34"/>
        <v>-13.913862023529539</v>
      </c>
      <c r="AO73" s="14">
        <v>9.2215020616331884</v>
      </c>
      <c r="AP73" s="14">
        <v>87.015432065461894</v>
      </c>
      <c r="AQ73" s="250"/>
      <c r="AR73" s="14">
        <v>-7.1957209687609396</v>
      </c>
      <c r="AS73" s="14">
        <v>-7.2129280641601099</v>
      </c>
      <c r="AT73" s="14">
        <v>-7.2045930380706604</v>
      </c>
      <c r="AU73" s="14">
        <v>-7.1475763011040803</v>
      </c>
      <c r="AV73" s="14">
        <v>-7.1973174254345302</v>
      </c>
      <c r="AW73" s="14">
        <v>1.81420762987868</v>
      </c>
      <c r="AX73" s="14">
        <v>2.1850420792695799</v>
      </c>
      <c r="AY73" s="14">
        <v>2.5122330761743101</v>
      </c>
      <c r="AZ73" s="14">
        <v>2.7290437587995102</v>
      </c>
      <c r="BA73" s="14">
        <v>3.0611391166867601</v>
      </c>
      <c r="BB73" s="14">
        <v>-6.7976868057408799</v>
      </c>
      <c r="BC73" s="14">
        <v>-6.8223055543925097</v>
      </c>
      <c r="BD73" s="14">
        <v>-6.8307055523907296</v>
      </c>
      <c r="BE73" s="14">
        <v>-6.8418839106561604</v>
      </c>
      <c r="BF73" s="14">
        <v>-6.8418705835343401</v>
      </c>
      <c r="BG73" s="14">
        <v>1.4281364211081999</v>
      </c>
      <c r="BH73" s="14">
        <v>1.82764371921905</v>
      </c>
      <c r="BI73" s="14">
        <v>2.1995589909323101</v>
      </c>
      <c r="BJ73" s="14">
        <v>2.5376705991232602</v>
      </c>
      <c r="BK73" s="14">
        <v>2.7847043417675201</v>
      </c>
    </row>
    <row r="74" spans="1:63" ht="16" customHeight="1">
      <c r="A74" s="189" t="s">
        <v>100</v>
      </c>
      <c r="B74" s="241">
        <v>-7.17</v>
      </c>
      <c r="C74" s="18">
        <f t="shared" si="27"/>
        <v>-5.1610326226115397</v>
      </c>
      <c r="D74" s="18">
        <f t="shared" si="22"/>
        <v>-2.0089673773884602</v>
      </c>
      <c r="E74" s="60">
        <v>-15.998948374761</v>
      </c>
      <c r="F74" s="18">
        <f t="shared" si="28"/>
        <v>-12.005061748460523</v>
      </c>
      <c r="G74" s="18">
        <f t="shared" si="23"/>
        <v>-3.9938866263004762</v>
      </c>
      <c r="H74" s="18">
        <f t="shared" si="29"/>
        <v>8.8289483747609996</v>
      </c>
      <c r="I74" s="18">
        <f t="shared" si="30"/>
        <v>6.8440291258489836</v>
      </c>
      <c r="J74" s="18">
        <f t="shared" si="24"/>
        <v>1.984919248912016</v>
      </c>
      <c r="K74" s="243">
        <v>33.173996175908201</v>
      </c>
      <c r="L74" s="18">
        <v>68.654140776333804</v>
      </c>
      <c r="M74" s="18">
        <f t="shared" si="25"/>
        <v>-35.480144600425604</v>
      </c>
      <c r="N74" s="18"/>
      <c r="O74" s="250"/>
      <c r="P74" s="189" t="s">
        <v>272</v>
      </c>
      <c r="Q74" s="14">
        <v>-4.59</v>
      </c>
      <c r="R74" s="14">
        <v>-6.0483019187019096</v>
      </c>
      <c r="S74" s="14">
        <f t="shared" si="31"/>
        <v>1.4583019187019097</v>
      </c>
      <c r="T74" s="14" t="s">
        <v>32</v>
      </c>
      <c r="U74" s="14">
        <v>-10.788623326959801</v>
      </c>
      <c r="V74" s="14">
        <v>-10.12639958780907</v>
      </c>
      <c r="W74" s="14">
        <f t="shared" si="32"/>
        <v>-0.66222373915073085</v>
      </c>
      <c r="X74" s="14" t="s">
        <v>32</v>
      </c>
      <c r="Y74" s="14">
        <v>9.5086233269598015</v>
      </c>
      <c r="Z74" s="14">
        <v>9.7684457303520222</v>
      </c>
      <c r="AA74" s="14">
        <f t="shared" si="33"/>
        <v>-0.25982240339222074</v>
      </c>
      <c r="AB74" s="14" t="s">
        <v>95</v>
      </c>
      <c r="AC74" s="14">
        <v>27.366156787762904</v>
      </c>
      <c r="AD74" s="14">
        <v>38.905859893441402</v>
      </c>
      <c r="AE74" s="14">
        <f t="shared" si="26"/>
        <v>-11.539703105678498</v>
      </c>
      <c r="AF74" s="250"/>
      <c r="AG74" s="250"/>
      <c r="AH74" s="191" t="s">
        <v>272</v>
      </c>
      <c r="AI74" s="14">
        <v>-6.0483019187019096</v>
      </c>
      <c r="AJ74" s="14">
        <v>-13.17670951755651</v>
      </c>
      <c r="AK74" s="14">
        <v>7.1284075988546007</v>
      </c>
      <c r="AL74" s="14">
        <v>74.097036322019704</v>
      </c>
      <c r="AM74" s="14">
        <v>-5.4279540968883397</v>
      </c>
      <c r="AN74" s="14">
        <f t="shared" si="34"/>
        <v>-13.983356604213533</v>
      </c>
      <c r="AO74" s="14">
        <v>8.5554025073251943</v>
      </c>
      <c r="AP74" s="14">
        <v>80.105097703116598</v>
      </c>
      <c r="AQ74" s="250"/>
      <c r="AR74" s="14">
        <v>-7.8601674577232297</v>
      </c>
      <c r="AS74" s="14">
        <v>-7.8852117071238199</v>
      </c>
      <c r="AT74" s="14">
        <v>-7.8757082823209803</v>
      </c>
      <c r="AU74" s="14">
        <v>-7.8009440568316801</v>
      </c>
      <c r="AV74" s="14">
        <v>-7.8699696911271202</v>
      </c>
      <c r="AW74" s="14">
        <v>1.8006787012947501</v>
      </c>
      <c r="AX74" s="14">
        <v>2.1444295438713898</v>
      </c>
      <c r="AY74" s="14">
        <v>2.4477541854326401</v>
      </c>
      <c r="AZ74" s="14">
        <v>2.6422409774298701</v>
      </c>
      <c r="BA74" s="14">
        <v>2.9574707571736201</v>
      </c>
      <c r="BB74" s="14">
        <v>-8.03609883387651</v>
      </c>
      <c r="BC74" s="14">
        <v>-8.1211406163175202</v>
      </c>
      <c r="BD74" s="14">
        <v>-8.2008223945611505</v>
      </c>
      <c r="BE74" s="14">
        <v>-8.3113528578928904</v>
      </c>
      <c r="BF74" s="14">
        <v>-8.3158622405071299</v>
      </c>
      <c r="BG74" s="14">
        <v>1.4444693357502301</v>
      </c>
      <c r="BH74" s="14">
        <v>1.81201536625693</v>
      </c>
      <c r="BI74" s="14">
        <v>2.15252047585924</v>
      </c>
      <c r="BJ74" s="14">
        <v>2.4615832100042998</v>
      </c>
      <c r="BK74" s="14">
        <v>2.6929636559202801</v>
      </c>
    </row>
    <row r="75" spans="1:63" ht="16" customHeight="1">
      <c r="A75" s="189" t="s">
        <v>60</v>
      </c>
      <c r="B75" s="241">
        <v>2.0699999999999998</v>
      </c>
      <c r="C75" s="18">
        <f t="shared" si="27"/>
        <v>2.0044685125628798</v>
      </c>
      <c r="D75" s="18">
        <f t="shared" si="22"/>
        <v>6.5531487437120006E-2</v>
      </c>
      <c r="E75" s="15">
        <v>-5.5902485659655801</v>
      </c>
      <c r="F75" s="18">
        <f t="shared" si="28"/>
        <v>-5.4459462101467899</v>
      </c>
      <c r="G75" s="18">
        <f t="shared" si="23"/>
        <v>-0.14430235581879014</v>
      </c>
      <c r="H75" s="18">
        <f t="shared" si="29"/>
        <v>7.6602485659655795</v>
      </c>
      <c r="I75" s="18">
        <f t="shared" si="30"/>
        <v>7.4504147227096702</v>
      </c>
      <c r="J75" s="18">
        <f t="shared" si="24"/>
        <v>0.20983384325590926</v>
      </c>
      <c r="K75" s="244">
        <v>92.017208413001896</v>
      </c>
      <c r="L75" s="18">
        <v>94.531582058279895</v>
      </c>
      <c r="M75" s="18">
        <f t="shared" si="25"/>
        <v>-2.514373645277999</v>
      </c>
      <c r="N75" s="18"/>
      <c r="O75" s="250"/>
      <c r="P75" s="189" t="s">
        <v>273</v>
      </c>
      <c r="Q75" s="14">
        <v>1.0900000000000001</v>
      </c>
      <c r="R75" s="14">
        <v>0.20526486604003</v>
      </c>
      <c r="S75" s="14">
        <f t="shared" si="31"/>
        <v>0.88473513395997005</v>
      </c>
      <c r="T75" s="14" t="s">
        <v>83</v>
      </c>
      <c r="U75" s="14">
        <v>-16.656214149139601</v>
      </c>
      <c r="V75" s="14">
        <v>-11.937615467287088</v>
      </c>
      <c r="W75" s="14">
        <f t="shared" si="32"/>
        <v>-4.7185986818525123</v>
      </c>
      <c r="X75" s="14" t="s">
        <v>83</v>
      </c>
      <c r="Y75" s="14">
        <v>13.0062141491396</v>
      </c>
      <c r="Z75" s="14">
        <v>10.049437214038818</v>
      </c>
      <c r="AA75" s="14">
        <f t="shared" si="33"/>
        <v>2.9567769351007822</v>
      </c>
      <c r="AB75" s="14" t="s">
        <v>96</v>
      </c>
      <c r="AC75" s="14">
        <v>99.808795411089861</v>
      </c>
      <c r="AD75" s="14">
        <v>28.222325945056198</v>
      </c>
      <c r="AE75" s="14">
        <f t="shared" si="26"/>
        <v>71.586469466033662</v>
      </c>
      <c r="AF75" s="250"/>
      <c r="AG75" s="250"/>
      <c r="AH75" s="191" t="s">
        <v>273</v>
      </c>
      <c r="AI75" s="14">
        <v>0.20526486604003</v>
      </c>
      <c r="AJ75" s="14">
        <v>-7.147510910454173</v>
      </c>
      <c r="AK75" s="14">
        <v>7.3527757764942026</v>
      </c>
      <c r="AL75" s="14">
        <v>90.452242078671802</v>
      </c>
      <c r="AM75" s="14">
        <v>0.65660783703415304</v>
      </c>
      <c r="AN75" s="14">
        <f t="shared" si="34"/>
        <v>-6.3820889685122859</v>
      </c>
      <c r="AO75" s="14">
        <v>7.0386968055464392</v>
      </c>
      <c r="AP75" s="14">
        <v>52.628768425344397</v>
      </c>
      <c r="AQ75" s="250"/>
      <c r="AR75" s="14">
        <v>-1.66072968805051</v>
      </c>
      <c r="AS75" s="14">
        <v>-1.66571522988357</v>
      </c>
      <c r="AT75" s="14">
        <v>-1.6663006550858199</v>
      </c>
      <c r="AU75" s="14">
        <v>-1.6597049093931</v>
      </c>
      <c r="AV75" s="14">
        <v>-1.66751424655216</v>
      </c>
      <c r="AW75" s="14">
        <v>1.7744836404087601</v>
      </c>
      <c r="AX75" s="14">
        <v>2.06579450408316</v>
      </c>
      <c r="AY75" s="14">
        <v>2.3229084921199701</v>
      </c>
      <c r="AZ75" s="14">
        <v>2.4741711906064698</v>
      </c>
      <c r="BA75" s="14">
        <v>2.75674540242365</v>
      </c>
      <c r="BB75" s="14">
        <v>-1.82561633460254</v>
      </c>
      <c r="BC75" s="14">
        <v>-1.8432599833594501</v>
      </c>
      <c r="BD75" s="14">
        <v>-1.8561784222444</v>
      </c>
      <c r="BE75" s="14">
        <v>-1.87556256639217</v>
      </c>
      <c r="BF75" s="14">
        <v>-1.8783803564494801</v>
      </c>
      <c r="BG75" s="14">
        <v>1.4760935468501299</v>
      </c>
      <c r="BH75" s="14">
        <v>1.78175534567578</v>
      </c>
      <c r="BI75" s="14">
        <v>2.0614432882844298</v>
      </c>
      <c r="BJ75" s="14">
        <v>2.3142608423636402</v>
      </c>
      <c r="BK75" s="14">
        <v>2.5153329709343</v>
      </c>
    </row>
    <row r="76" spans="1:63" ht="16" customHeight="1">
      <c r="A76" s="189" t="s">
        <v>101</v>
      </c>
      <c r="B76" s="241">
        <v>-9.31</v>
      </c>
      <c r="C76" s="18">
        <f t="shared" si="27"/>
        <v>-9.1652126493281099</v>
      </c>
      <c r="D76" s="18">
        <f t="shared" si="22"/>
        <v>-0.14478735067189064</v>
      </c>
      <c r="E76" s="57">
        <v>-20.841204588910099</v>
      </c>
      <c r="F76" s="18">
        <f t="shared" si="28"/>
        <v>-19.105203020767647</v>
      </c>
      <c r="G76" s="18">
        <f t="shared" si="23"/>
        <v>-1.7360015681424521</v>
      </c>
      <c r="H76" s="18">
        <f t="shared" si="29"/>
        <v>11.531204588910098</v>
      </c>
      <c r="I76" s="18">
        <f t="shared" si="30"/>
        <v>9.9399903714395368</v>
      </c>
      <c r="J76" s="18">
        <f t="shared" si="24"/>
        <v>1.5912142174705615</v>
      </c>
      <c r="K76" s="243">
        <v>85.444550669216099</v>
      </c>
      <c r="L76" s="18">
        <v>115.38744359511701</v>
      </c>
      <c r="M76" s="18">
        <f t="shared" si="25"/>
        <v>-29.942892925900907</v>
      </c>
      <c r="N76" s="18"/>
      <c r="O76" s="250"/>
      <c r="P76" s="189" t="s">
        <v>274</v>
      </c>
      <c r="Q76" s="14">
        <v>-4.91</v>
      </c>
      <c r="R76" s="14">
        <v>-5.3007705918517498</v>
      </c>
      <c r="S76" s="14">
        <f t="shared" si="31"/>
        <v>0.39077059185174967</v>
      </c>
      <c r="T76" s="14" t="s">
        <v>33</v>
      </c>
      <c r="U76" s="14">
        <v>-9.1896749521988497</v>
      </c>
      <c r="V76" s="14">
        <v>-9.4633317226577489</v>
      </c>
      <c r="W76" s="14">
        <f t="shared" si="32"/>
        <v>0.27365677045889925</v>
      </c>
      <c r="X76" s="14" t="s">
        <v>33</v>
      </c>
      <c r="Y76" s="14">
        <v>7.54967495219885</v>
      </c>
      <c r="Z76" s="14">
        <v>8.4919907562575361</v>
      </c>
      <c r="AA76" s="14">
        <f t="shared" si="33"/>
        <v>-0.94231580405868609</v>
      </c>
      <c r="AB76" s="14" t="s">
        <v>97</v>
      </c>
      <c r="AC76" s="14">
        <v>98.08795411089865</v>
      </c>
      <c r="AD76" s="14">
        <v>105.88638163698199</v>
      </c>
      <c r="AE76" s="14">
        <f t="shared" si="26"/>
        <v>-7.7984275260833442</v>
      </c>
      <c r="AF76" s="250"/>
      <c r="AG76" s="250"/>
      <c r="AH76" s="191" t="s">
        <v>274</v>
      </c>
      <c r="AI76" s="14">
        <v>-5.3007705918517498</v>
      </c>
      <c r="AJ76" s="14">
        <v>-13.372978832677459</v>
      </c>
      <c r="AK76" s="14">
        <v>8.0722082408257094</v>
      </c>
      <c r="AL76" s="14">
        <v>76.157534237204104</v>
      </c>
      <c r="AM76" s="14">
        <v>-5.7685836046735099</v>
      </c>
      <c r="AN76" s="14">
        <f t="shared" si="34"/>
        <v>-13.123770340007493</v>
      </c>
      <c r="AO76" s="14">
        <v>7.3551867353339828</v>
      </c>
      <c r="AP76" s="14">
        <v>46.732551576716702</v>
      </c>
      <c r="AQ76" s="250"/>
      <c r="AR76" s="14">
        <v>-8.1089975113370691</v>
      </c>
      <c r="AS76" s="14">
        <v>-8.1242244265844299</v>
      </c>
      <c r="AT76" s="14">
        <v>-8.1275144385770606</v>
      </c>
      <c r="AU76" s="14">
        <v>-8.1183693843272202</v>
      </c>
      <c r="AV76" s="14">
        <v>-8.1260510340772107</v>
      </c>
      <c r="AW76" s="14">
        <v>1.7820418301327201</v>
      </c>
      <c r="AX76" s="14">
        <v>2.0884834587780001</v>
      </c>
      <c r="AY76" s="14">
        <v>2.3589308339035502</v>
      </c>
      <c r="AZ76" s="14">
        <v>2.5226651926325001</v>
      </c>
      <c r="BA76" s="14">
        <v>2.8146616760377001</v>
      </c>
      <c r="BB76" s="14">
        <v>-7.3715326398242897</v>
      </c>
      <c r="BC76" s="14">
        <v>-7.38116359298344</v>
      </c>
      <c r="BD76" s="14">
        <v>-7.38849282891249</v>
      </c>
      <c r="BE76" s="14">
        <v>-7.4189991742034902</v>
      </c>
      <c r="BF76" s="14">
        <v>-7.3785422994947103</v>
      </c>
      <c r="BG76" s="14">
        <v>1.4669688577186899</v>
      </c>
      <c r="BH76" s="14">
        <v>1.79048641820883</v>
      </c>
      <c r="BI76" s="14">
        <v>2.0877222370607398</v>
      </c>
      <c r="BJ76" s="14">
        <v>2.3567684895135201</v>
      </c>
      <c r="BK76" s="14">
        <v>2.5665856259200899</v>
      </c>
    </row>
    <row r="77" spans="1:63" ht="16" customHeight="1">
      <c r="A77" s="189" t="s">
        <v>102</v>
      </c>
      <c r="B77" s="241">
        <v>-4.24</v>
      </c>
      <c r="C77" s="18">
        <f t="shared" si="27"/>
        <v>-3.8913685026537301</v>
      </c>
      <c r="D77" s="18">
        <f t="shared" si="22"/>
        <v>-0.34863149734627008</v>
      </c>
      <c r="E77" s="57">
        <v>-13.5108986615679</v>
      </c>
      <c r="F77" s="18">
        <f t="shared" si="28"/>
        <v>-12.096363065190751</v>
      </c>
      <c r="G77" s="18">
        <f t="shared" si="23"/>
        <v>-1.4145355963771493</v>
      </c>
      <c r="H77" s="18">
        <f t="shared" si="29"/>
        <v>9.2708986615678999</v>
      </c>
      <c r="I77" s="18">
        <f t="shared" si="30"/>
        <v>8.2049945625370206</v>
      </c>
      <c r="J77" s="18">
        <f t="shared" si="24"/>
        <v>1.0659040990308792</v>
      </c>
      <c r="K77" s="243">
        <v>72.538240917782005</v>
      </c>
      <c r="L77" s="18">
        <v>92.0189366574932</v>
      </c>
      <c r="M77" s="18">
        <f t="shared" si="25"/>
        <v>-19.480695739711194</v>
      </c>
      <c r="N77" s="18"/>
      <c r="O77" s="250"/>
      <c r="P77" s="189" t="s">
        <v>275</v>
      </c>
      <c r="Q77" s="14">
        <v>0</v>
      </c>
      <c r="R77" s="14">
        <v>0.341334640228732</v>
      </c>
      <c r="S77" s="14">
        <f t="shared" si="31"/>
        <v>-0.341334640228732</v>
      </c>
      <c r="T77" s="14" t="s">
        <v>35</v>
      </c>
      <c r="U77" s="14">
        <v>-9.0128107074569801</v>
      </c>
      <c r="V77" s="14">
        <v>-8.4349425773035129</v>
      </c>
      <c r="W77" s="14">
        <f t="shared" si="32"/>
        <v>-0.57786813015346716</v>
      </c>
      <c r="X77" s="14" t="s">
        <v>35</v>
      </c>
      <c r="Y77" s="14">
        <v>7.5528107074569801</v>
      </c>
      <c r="Z77" s="14">
        <v>7.8440025165030152</v>
      </c>
      <c r="AA77" s="14">
        <f t="shared" si="33"/>
        <v>-0.29119180904603503</v>
      </c>
      <c r="AB77" s="14" t="s">
        <v>56</v>
      </c>
      <c r="AC77" s="14">
        <v>52.581261950286802</v>
      </c>
      <c r="AD77" s="14">
        <v>40.237877123438601</v>
      </c>
      <c r="AE77" s="14">
        <f t="shared" si="26"/>
        <v>12.343384826848201</v>
      </c>
      <c r="AF77" s="250"/>
      <c r="AG77" s="250"/>
      <c r="AH77" s="191" t="s">
        <v>275</v>
      </c>
      <c r="AI77" s="14">
        <v>0.341334640228732</v>
      </c>
      <c r="AJ77" s="14">
        <v>-7.1035710049846683</v>
      </c>
      <c r="AK77" s="14">
        <v>7.4449056452134004</v>
      </c>
      <c r="AL77" s="14">
        <v>91.856868585104706</v>
      </c>
      <c r="AM77" s="14">
        <v>0.77061446302173497</v>
      </c>
      <c r="AN77" s="14">
        <f t="shared" si="34"/>
        <v>-6.3737073346602955</v>
      </c>
      <c r="AO77" s="14">
        <v>7.1443217976820304</v>
      </c>
      <c r="AP77" s="14">
        <v>53.989636981961098</v>
      </c>
      <c r="AQ77" s="250"/>
      <c r="AR77" s="14">
        <v>-1.5572566745313901</v>
      </c>
      <c r="AS77" s="14">
        <v>-1.56197801103486</v>
      </c>
      <c r="AT77" s="14">
        <v>-1.5627158132160199</v>
      </c>
      <c r="AU77" s="14">
        <v>-1.55706877634187</v>
      </c>
      <c r="AV77" s="14">
        <v>-1.56402710873854</v>
      </c>
      <c r="AW77" s="14">
        <v>1.7766703339362799</v>
      </c>
      <c r="AX77" s="14">
        <v>2.0723587466054401</v>
      </c>
      <c r="AY77" s="14">
        <v>2.3333302762377599</v>
      </c>
      <c r="AZ77" s="14">
        <v>2.4882012062883798</v>
      </c>
      <c r="BA77" s="14">
        <v>2.7735014174583901</v>
      </c>
      <c r="BB77" s="14">
        <v>-1.6948353588563101</v>
      </c>
      <c r="BC77" s="14">
        <v>-1.7126820292075999</v>
      </c>
      <c r="BD77" s="14">
        <v>-1.7277115277528201</v>
      </c>
      <c r="BE77" s="14">
        <v>-1.7505268497367701</v>
      </c>
      <c r="BF77" s="14">
        <v>-1.7516794209098201</v>
      </c>
      <c r="BG77" s="14">
        <v>1.47345364240302</v>
      </c>
      <c r="BH77" s="14">
        <v>1.7842813711519401</v>
      </c>
      <c r="BI77" s="14">
        <v>2.0690461679815502</v>
      </c>
      <c r="BJ77" s="14">
        <v>2.3265589190576099</v>
      </c>
      <c r="BK77" s="14">
        <v>2.5301611047889598</v>
      </c>
    </row>
    <row r="78" spans="1:63" ht="16" customHeight="1">
      <c r="A78" s="189" t="s">
        <v>62</v>
      </c>
      <c r="B78" s="241">
        <v>2.48</v>
      </c>
      <c r="C78" s="18">
        <f t="shared" si="27"/>
        <v>2.09622506985305</v>
      </c>
      <c r="D78" s="18">
        <f t="shared" si="22"/>
        <v>0.38377493014694997</v>
      </c>
      <c r="E78" s="15">
        <v>-6.9525812619502902</v>
      </c>
      <c r="F78" s="18">
        <f t="shared" si="28"/>
        <v>-7.2082263563706555</v>
      </c>
      <c r="G78" s="18">
        <f t="shared" si="23"/>
        <v>0.2556450944203652</v>
      </c>
      <c r="H78" s="18">
        <f t="shared" si="29"/>
        <v>9.4325812619502898</v>
      </c>
      <c r="I78" s="18">
        <f t="shared" si="30"/>
        <v>9.3044514262237055</v>
      </c>
      <c r="J78" s="18">
        <f t="shared" si="24"/>
        <v>0.12812983572658432</v>
      </c>
      <c r="K78" s="244">
        <v>117.112810707457</v>
      </c>
      <c r="L78" s="18">
        <v>127.899299721368</v>
      </c>
      <c r="M78" s="18">
        <f t="shared" si="25"/>
        <v>-10.786489013910995</v>
      </c>
      <c r="N78" s="18"/>
      <c r="O78" s="250"/>
      <c r="P78" s="189" t="s">
        <v>276</v>
      </c>
      <c r="Q78" s="14">
        <v>-4.55</v>
      </c>
      <c r="R78" s="14">
        <v>-3.7673114986552299</v>
      </c>
      <c r="S78" s="14">
        <f t="shared" si="31"/>
        <v>-0.78268850134476997</v>
      </c>
      <c r="T78" s="14" t="s">
        <v>84</v>
      </c>
      <c r="U78" s="14">
        <v>-14.9401529636711</v>
      </c>
      <c r="V78" s="14">
        <v>-10.283269229430452</v>
      </c>
      <c r="W78" s="14">
        <f t="shared" si="32"/>
        <v>-4.6568837342406475</v>
      </c>
      <c r="X78" s="14" t="s">
        <v>84</v>
      </c>
      <c r="Y78" s="14">
        <v>10.870152963671099</v>
      </c>
      <c r="Z78" s="14">
        <v>8.1320332866556821</v>
      </c>
      <c r="AA78" s="14">
        <f t="shared" si="33"/>
        <v>2.7381196770154173</v>
      </c>
      <c r="AB78" s="14" t="s">
        <v>136</v>
      </c>
      <c r="AC78" s="14">
        <v>36.727992463272898</v>
      </c>
      <c r="AD78" s="14">
        <v>69.7</v>
      </c>
      <c r="AE78" s="14">
        <f t="shared" si="26"/>
        <v>-32.972007536727105</v>
      </c>
      <c r="AF78" s="250"/>
      <c r="AG78" s="250"/>
      <c r="AH78" s="191" t="s">
        <v>276</v>
      </c>
      <c r="AI78" s="14">
        <v>-3.7673114986552299</v>
      </c>
      <c r="AJ78" s="14">
        <v>-11.320300494333324</v>
      </c>
      <c r="AK78" s="14">
        <v>7.5529889956780938</v>
      </c>
      <c r="AL78" s="14">
        <v>74.567241558680394</v>
      </c>
      <c r="AM78" s="14">
        <v>-3.9871568646321101</v>
      </c>
      <c r="AN78" s="14">
        <f t="shared" si="34"/>
        <v>-11.302658482030028</v>
      </c>
      <c r="AO78" s="14">
        <v>7.3155016173979179</v>
      </c>
      <c r="AP78" s="14">
        <v>50.2506872125551</v>
      </c>
      <c r="AQ78" s="250"/>
      <c r="AR78" s="14">
        <v>-6.3245268488526101</v>
      </c>
      <c r="AS78" s="14">
        <v>-6.3377164811756304</v>
      </c>
      <c r="AT78" s="14">
        <v>-6.33957352170136</v>
      </c>
      <c r="AU78" s="14">
        <v>-6.3271852858263102</v>
      </c>
      <c r="AV78" s="14">
        <v>-6.3390247974048597</v>
      </c>
      <c r="AW78" s="14">
        <v>1.78067502880967</v>
      </c>
      <c r="AX78" s="14">
        <v>2.0843804533722001</v>
      </c>
      <c r="AY78" s="14">
        <v>2.35241665706925</v>
      </c>
      <c r="AZ78" s="14">
        <v>2.5138956765777598</v>
      </c>
      <c r="BA78" s="14">
        <v>2.8041882634491402</v>
      </c>
      <c r="BB78" s="14">
        <v>-5.8057112345273296</v>
      </c>
      <c r="BC78" s="14">
        <v>-5.8255968851388404</v>
      </c>
      <c r="BD78" s="14">
        <v>-5.8502815260907202</v>
      </c>
      <c r="BE78" s="14">
        <v>-5.8989799456497298</v>
      </c>
      <c r="BF78" s="14">
        <v>-5.8681428169030596</v>
      </c>
      <c r="BG78" s="14">
        <v>1.4686189402956999</v>
      </c>
      <c r="BH78" s="14">
        <v>1.78890751612704</v>
      </c>
      <c r="BI78" s="14">
        <v>2.0829700274354801</v>
      </c>
      <c r="BJ78" s="14">
        <v>2.3490815286821598</v>
      </c>
      <c r="BK78" s="14">
        <v>2.5573172429867799</v>
      </c>
    </row>
    <row r="79" spans="1:63" ht="16" customHeight="1">
      <c r="A79" s="189" t="s">
        <v>103</v>
      </c>
      <c r="B79" s="241">
        <v>-3.95</v>
      </c>
      <c r="C79" s="18">
        <f t="shared" si="27"/>
        <v>-3.45234752246414</v>
      </c>
      <c r="D79" s="18">
        <f t="shared" si="22"/>
        <v>-0.49765247753586017</v>
      </c>
      <c r="E79" s="57">
        <v>-15.0931166347992</v>
      </c>
      <c r="F79" s="18">
        <f t="shared" si="28"/>
        <v>-13.500181657916325</v>
      </c>
      <c r="G79" s="18">
        <f t="shared" si="23"/>
        <v>-1.5929349768828747</v>
      </c>
      <c r="H79" s="18">
        <f t="shared" si="29"/>
        <v>11.143116634799199</v>
      </c>
      <c r="I79" s="18">
        <f t="shared" si="30"/>
        <v>10.047834135452185</v>
      </c>
      <c r="J79" s="18">
        <f t="shared" si="24"/>
        <v>1.0952824993470145</v>
      </c>
      <c r="K79" s="243">
        <v>104.94741873805</v>
      </c>
      <c r="L79" s="18">
        <v>126.50452436011101</v>
      </c>
      <c r="M79" s="18">
        <f t="shared" si="25"/>
        <v>-21.557105622061002</v>
      </c>
      <c r="N79" s="18"/>
      <c r="O79" s="250"/>
      <c r="P79" s="189" t="s">
        <v>277</v>
      </c>
      <c r="Q79" s="14">
        <v>-0.25</v>
      </c>
      <c r="R79" s="14">
        <v>0.19716088820637601</v>
      </c>
      <c r="S79" s="14">
        <f t="shared" si="31"/>
        <v>-0.44716088820637601</v>
      </c>
      <c r="T79" s="14" t="s">
        <v>37</v>
      </c>
      <c r="U79" s="14">
        <v>-7.6911089866156797</v>
      </c>
      <c r="V79" s="14">
        <v>-5.8081038258913313</v>
      </c>
      <c r="W79" s="14">
        <f t="shared" si="32"/>
        <v>-1.8830051607243483</v>
      </c>
      <c r="X79" s="14" t="s">
        <v>37</v>
      </c>
      <c r="Y79" s="14">
        <v>5.8611089866156796</v>
      </c>
      <c r="Z79" s="14">
        <v>6.791489543645703</v>
      </c>
      <c r="AA79" s="14">
        <f t="shared" si="33"/>
        <v>-0.93038055703002343</v>
      </c>
      <c r="AB79" s="14" t="s">
        <v>58</v>
      </c>
      <c r="AC79" s="14">
        <v>27.246653919694072</v>
      </c>
      <c r="AD79" s="14">
        <v>33.822349732288103</v>
      </c>
      <c r="AE79" s="14">
        <f t="shared" si="26"/>
        <v>-6.5756958125940308</v>
      </c>
      <c r="AF79" s="250"/>
      <c r="AG79" s="250"/>
      <c r="AH79" s="191" t="s">
        <v>277</v>
      </c>
      <c r="AI79" s="14">
        <v>0.19716088820637601</v>
      </c>
      <c r="AJ79" s="14">
        <v>-6.3706285070950148</v>
      </c>
      <c r="AK79" s="14">
        <v>6.5677893953013911</v>
      </c>
      <c r="AL79" s="14">
        <v>75.8124833350915</v>
      </c>
      <c r="AM79" s="14">
        <v>0.60964593548852997</v>
      </c>
      <c r="AN79" s="14">
        <f t="shared" si="34"/>
        <v>-5.8411691817006606</v>
      </c>
      <c r="AO79" s="14">
        <v>6.4508151171891903</v>
      </c>
      <c r="AP79" s="14">
        <v>44.333672975251297</v>
      </c>
      <c r="AQ79" s="250"/>
      <c r="AR79" s="14">
        <v>-1.65174165801276</v>
      </c>
      <c r="AS79" s="14">
        <v>-1.6566274193016699</v>
      </c>
      <c r="AT79" s="14">
        <v>-1.6574527566889199</v>
      </c>
      <c r="AU79" s="14">
        <v>-1.65173492261219</v>
      </c>
      <c r="AV79" s="14">
        <v>-1.6588598365245499</v>
      </c>
      <c r="AW79" s="14">
        <v>1.7627736561174501</v>
      </c>
      <c r="AX79" s="14">
        <v>2.0306422635644399</v>
      </c>
      <c r="AY79" s="14">
        <v>2.2670986921774499</v>
      </c>
      <c r="AZ79" s="14">
        <v>2.39903891387263</v>
      </c>
      <c r="BA79" s="14">
        <v>2.6670150994012398</v>
      </c>
      <c r="BB79" s="14">
        <v>-1.7884043384207999</v>
      </c>
      <c r="BC79" s="14">
        <v>-1.8071879630745999</v>
      </c>
      <c r="BD79" s="14">
        <v>-1.82356814327828</v>
      </c>
      <c r="BE79" s="14">
        <v>-1.84843112561315</v>
      </c>
      <c r="BF79" s="14">
        <v>-1.8491664176817899</v>
      </c>
      <c r="BG79" s="14">
        <v>1.4902305254514201</v>
      </c>
      <c r="BH79" s="14">
        <v>1.7682282014861901</v>
      </c>
      <c r="BI79" s="14">
        <v>2.0207290314846502</v>
      </c>
      <c r="BJ79" s="14">
        <v>2.2484032893562298</v>
      </c>
      <c r="BK79" s="14">
        <v>2.4359266836233502</v>
      </c>
    </row>
    <row r="80" spans="1:63" ht="16" customHeight="1">
      <c r="A80" s="189" t="s">
        <v>104</v>
      </c>
      <c r="B80" s="241">
        <v>-10</v>
      </c>
      <c r="C80" s="18">
        <f t="shared" si="27"/>
        <v>-8.5788884768437903</v>
      </c>
      <c r="D80" s="18">
        <f t="shared" si="22"/>
        <v>-1.4211115231562097</v>
      </c>
      <c r="E80" s="59">
        <v>-16.919120458891001</v>
      </c>
      <c r="F80" s="18">
        <f t="shared" si="28"/>
        <v>-15.166046937225728</v>
      </c>
      <c r="G80" s="18">
        <f t="shared" si="23"/>
        <v>-1.7530735216652733</v>
      </c>
      <c r="H80" s="18">
        <f t="shared" si="29"/>
        <v>6.9191204588910011</v>
      </c>
      <c r="I80" s="18">
        <f t="shared" si="30"/>
        <v>6.5871584603819375</v>
      </c>
      <c r="J80" s="18">
        <f t="shared" si="24"/>
        <v>0.3319619985090636</v>
      </c>
      <c r="K80" s="243">
        <v>40.033460803059299</v>
      </c>
      <c r="L80" s="18">
        <v>59.972995088653498</v>
      </c>
      <c r="M80" s="18">
        <f t="shared" si="25"/>
        <v>-19.939534285594199</v>
      </c>
      <c r="N80" s="18"/>
      <c r="O80" s="250"/>
      <c r="P80" s="189" t="s">
        <v>207</v>
      </c>
      <c r="Q80" s="14">
        <v>-4.3899999999999997</v>
      </c>
      <c r="R80" s="14">
        <v>-3.6036160360002398</v>
      </c>
      <c r="S80" s="14">
        <f t="shared" si="31"/>
        <v>-0.78638396399975985</v>
      </c>
      <c r="T80" s="14" t="s">
        <v>39</v>
      </c>
      <c r="U80" s="14">
        <v>-6.9215105162523898</v>
      </c>
      <c r="V80" s="14">
        <v>-6.0525757481531741</v>
      </c>
      <c r="W80" s="14">
        <f t="shared" si="32"/>
        <v>-0.86893476809921566</v>
      </c>
      <c r="X80" s="14" t="s">
        <v>39</v>
      </c>
      <c r="Y80" s="14">
        <v>5.3115105162523895</v>
      </c>
      <c r="Z80" s="14">
        <v>5.6112924319957003</v>
      </c>
      <c r="AA80" s="14">
        <f t="shared" si="33"/>
        <v>-0.29978191574331081</v>
      </c>
      <c r="AB80" s="14" t="s">
        <v>98</v>
      </c>
      <c r="AC80" s="14">
        <v>49.020076481835559</v>
      </c>
      <c r="AD80" s="14">
        <v>55.041853274045401</v>
      </c>
      <c r="AE80" s="14">
        <f t="shared" si="26"/>
        <v>-6.0217767922098417</v>
      </c>
      <c r="AF80" s="250"/>
      <c r="AG80" s="250"/>
      <c r="AH80" s="191" t="s">
        <v>207</v>
      </c>
      <c r="AI80" s="14">
        <v>-3.6036160360002398</v>
      </c>
      <c r="AJ80" s="14">
        <v>-9.6466262024353355</v>
      </c>
      <c r="AK80" s="14">
        <v>6.0430101664350957</v>
      </c>
      <c r="AL80" s="14">
        <v>57.907130800046197</v>
      </c>
      <c r="AM80" s="14">
        <v>-3.2836178402871701</v>
      </c>
      <c r="AN80" s="14">
        <f t="shared" si="34"/>
        <v>-10.374276163357937</v>
      </c>
      <c r="AO80" s="14">
        <v>7.0906583230707669</v>
      </c>
      <c r="AP80" s="14">
        <v>56.798717973153003</v>
      </c>
      <c r="AQ80" s="250"/>
      <c r="AR80" s="14">
        <v>-5.58953246200383</v>
      </c>
      <c r="AS80" s="14">
        <v>-5.6052115661634296</v>
      </c>
      <c r="AT80" s="14">
        <v>-5.6003986469200404</v>
      </c>
      <c r="AU80" s="14">
        <v>-5.5570825728881497</v>
      </c>
      <c r="AV80" s="14">
        <v>-5.5977636497366596</v>
      </c>
      <c r="AW80" s="14">
        <v>1.77319793250674</v>
      </c>
      <c r="AX80" s="14">
        <v>2.0619349332857801</v>
      </c>
      <c r="AY80" s="14">
        <v>2.3167808066328699</v>
      </c>
      <c r="AZ80" s="14">
        <v>2.4659219769875498</v>
      </c>
      <c r="BA80" s="14">
        <v>2.7468933858217199</v>
      </c>
      <c r="BB80" s="14">
        <v>-5.5428734157955803</v>
      </c>
      <c r="BC80" s="14">
        <v>-5.5982268271110103</v>
      </c>
      <c r="BD80" s="14">
        <v>-5.66058906707595</v>
      </c>
      <c r="BE80" s="14">
        <v>-5.7505454634236397</v>
      </c>
      <c r="BF80" s="14">
        <v>-5.74328497854391</v>
      </c>
      <c r="BG80" s="14">
        <v>1.47764572870163</v>
      </c>
      <c r="BH80" s="14">
        <v>1.7802701211234999</v>
      </c>
      <c r="BI80" s="14">
        <v>2.0569730310757102</v>
      </c>
      <c r="BJ80" s="14">
        <v>2.3070299550966098</v>
      </c>
      <c r="BK80" s="14">
        <v>2.50661448860967</v>
      </c>
    </row>
    <row r="81" spans="1:63" ht="16" customHeight="1">
      <c r="A81" s="189" t="s">
        <v>105</v>
      </c>
      <c r="B81" s="241">
        <v>-6.32</v>
      </c>
      <c r="C81" s="18">
        <f t="shared" si="27"/>
        <v>-4.1655787660875596</v>
      </c>
      <c r="D81" s="18">
        <f t="shared" si="22"/>
        <v>-2.1544212339124407</v>
      </c>
      <c r="E81" s="60">
        <v>-15.810133843212199</v>
      </c>
      <c r="F81" s="18">
        <f t="shared" si="28"/>
        <v>-11.218971284839899</v>
      </c>
      <c r="G81" s="18">
        <f t="shared" si="23"/>
        <v>-4.5911625583723001</v>
      </c>
      <c r="H81" s="18">
        <f t="shared" si="29"/>
        <v>9.4901338432121989</v>
      </c>
      <c r="I81" s="18">
        <f t="shared" si="30"/>
        <v>7.0533925187523394</v>
      </c>
      <c r="J81" s="18">
        <f t="shared" si="24"/>
        <v>2.4367413244598595</v>
      </c>
      <c r="K81" s="243">
        <v>47.8250478011472</v>
      </c>
      <c r="L81" s="18">
        <v>79.863512078271</v>
      </c>
      <c r="M81" s="18">
        <f t="shared" si="25"/>
        <v>-32.038464277123801</v>
      </c>
      <c r="N81" s="18"/>
      <c r="O81" s="250"/>
      <c r="P81" s="189" t="s">
        <v>278</v>
      </c>
      <c r="Q81" s="14">
        <v>-1.1399999999999999</v>
      </c>
      <c r="R81" s="14">
        <v>-0.64164882101116705</v>
      </c>
      <c r="S81" s="14">
        <f t="shared" si="31"/>
        <v>-0.49835117898883285</v>
      </c>
      <c r="T81" s="14" t="s">
        <v>86</v>
      </c>
      <c r="U81" s="14">
        <v>-16.586902485659699</v>
      </c>
      <c r="V81" s="14">
        <v>-13.257276233719828</v>
      </c>
      <c r="W81" s="14">
        <f t="shared" si="32"/>
        <v>-3.3296262519398709</v>
      </c>
      <c r="X81" s="14" t="s">
        <v>86</v>
      </c>
      <c r="Y81" s="14">
        <v>7.8769024856596985</v>
      </c>
      <c r="Z81" s="14">
        <v>4.8574526117304089</v>
      </c>
      <c r="AA81" s="14">
        <f t="shared" si="33"/>
        <v>3.0194498739292897</v>
      </c>
      <c r="AB81" s="14" t="s">
        <v>137</v>
      </c>
      <c r="AC81" s="14">
        <v>77.822046994747396</v>
      </c>
      <c r="AD81" s="14">
        <v>39.799999999999997</v>
      </c>
      <c r="AE81" s="14">
        <f t="shared" si="26"/>
        <v>38.022046994747399</v>
      </c>
      <c r="AF81" s="250"/>
      <c r="AG81" s="250"/>
      <c r="AH81" s="191" t="s">
        <v>278</v>
      </c>
      <c r="AI81" s="14">
        <v>-0.64164882101116705</v>
      </c>
      <c r="AJ81" s="14">
        <v>-8.1871700989510057</v>
      </c>
      <c r="AK81" s="14">
        <v>7.5455212779398391</v>
      </c>
      <c r="AL81" s="14">
        <v>89.309483944546997</v>
      </c>
      <c r="AM81" s="14">
        <v>-0.16564586336786299</v>
      </c>
      <c r="AN81" s="14">
        <f t="shared" si="34"/>
        <v>-7.9303760898325706</v>
      </c>
      <c r="AO81" s="14">
        <v>7.7647302264647076</v>
      </c>
      <c r="AP81" s="14">
        <v>61.547053073209398</v>
      </c>
      <c r="AQ81" s="250"/>
      <c r="AR81" s="14">
        <v>-2.55136114362706</v>
      </c>
      <c r="AS81" s="14">
        <v>-2.5602751554557002</v>
      </c>
      <c r="AT81" s="14">
        <v>-2.56249329606475</v>
      </c>
      <c r="AU81" s="14">
        <v>-2.5545734520901502</v>
      </c>
      <c r="AV81" s="14">
        <v>-2.56573655837034</v>
      </c>
      <c r="AW81" s="14">
        <v>1.7899974719144001</v>
      </c>
      <c r="AX81" s="14">
        <v>2.11236552611757</v>
      </c>
      <c r="AY81" s="14">
        <v>2.39684743269689</v>
      </c>
      <c r="AZ81" s="14">
        <v>2.5737092815968201</v>
      </c>
      <c r="BA81" s="14">
        <v>2.8756235125397001</v>
      </c>
      <c r="BB81" s="14">
        <v>-2.6758884486489398</v>
      </c>
      <c r="BC81" s="14">
        <v>-2.7139148823346999</v>
      </c>
      <c r="BD81" s="14">
        <v>-2.7570319015409002</v>
      </c>
      <c r="BE81" s="14">
        <v>-2.8232866633015101</v>
      </c>
      <c r="BF81" s="14">
        <v>-2.8164088533605001</v>
      </c>
      <c r="BG81" s="14">
        <v>1.4573643411942201</v>
      </c>
      <c r="BH81" s="14">
        <v>1.79967661956388</v>
      </c>
      <c r="BI81" s="14">
        <v>2.1153830805297398</v>
      </c>
      <c r="BJ81" s="14">
        <v>2.40151142744672</v>
      </c>
      <c r="BK81" s="14">
        <v>2.62053343330766</v>
      </c>
    </row>
    <row r="82" spans="1:63" ht="16" customHeight="1">
      <c r="A82" s="189" t="s">
        <v>107</v>
      </c>
      <c r="B82" s="241">
        <v>-3.88</v>
      </c>
      <c r="C82" s="18">
        <f t="shared" si="27"/>
        <v>-1.63684662035982</v>
      </c>
      <c r="D82" s="18">
        <f t="shared" si="22"/>
        <v>-2.2431533796401801</v>
      </c>
      <c r="E82" s="60">
        <v>-15.119407265774401</v>
      </c>
      <c r="F82" s="18">
        <f t="shared" si="28"/>
        <v>-9.7490710700759227</v>
      </c>
      <c r="G82" s="18">
        <f t="shared" si="23"/>
        <v>-5.3703361956984779</v>
      </c>
      <c r="H82" s="18">
        <f t="shared" si="29"/>
        <v>11.2394072657744</v>
      </c>
      <c r="I82" s="18">
        <f t="shared" si="30"/>
        <v>8.112224449716102</v>
      </c>
      <c r="J82" s="18">
        <f t="shared" si="24"/>
        <v>3.1271828160582977</v>
      </c>
      <c r="K82" s="243">
        <v>96.653919694072698</v>
      </c>
      <c r="L82" s="18">
        <v>103.726391773562</v>
      </c>
      <c r="M82" s="18">
        <f t="shared" si="25"/>
        <v>-7.0724720794893017</v>
      </c>
      <c r="N82" s="18"/>
      <c r="O82" s="250"/>
      <c r="P82" s="189" t="s">
        <v>19</v>
      </c>
      <c r="Q82" s="14">
        <v>-6.69</v>
      </c>
      <c r="R82" s="14">
        <v>-9.6687201477782203</v>
      </c>
      <c r="S82" s="14">
        <f t="shared" si="31"/>
        <v>2.9787201477782199</v>
      </c>
      <c r="T82" s="14" t="s">
        <v>88</v>
      </c>
      <c r="U82" s="14">
        <v>-16.273804971319301</v>
      </c>
      <c r="V82" s="14">
        <v>-15.783662720590524</v>
      </c>
      <c r="W82" s="14">
        <f t="shared" si="32"/>
        <v>-0.49014225072877693</v>
      </c>
      <c r="X82" s="14" t="s">
        <v>88</v>
      </c>
      <c r="Y82" s="14">
        <v>6.5638049713192999</v>
      </c>
      <c r="Z82" s="14">
        <v>5.9814367850280643</v>
      </c>
      <c r="AA82" s="14">
        <f t="shared" si="33"/>
        <v>0.58236818629123555</v>
      </c>
      <c r="AB82" s="14" t="s">
        <v>99</v>
      </c>
      <c r="AC82" s="14">
        <v>25.0717017208413</v>
      </c>
      <c r="AD82" s="14">
        <v>36.602824318284704</v>
      </c>
      <c r="AE82" s="14">
        <f t="shared" si="26"/>
        <v>-11.531122597443403</v>
      </c>
      <c r="AF82" s="250"/>
      <c r="AG82" s="250"/>
      <c r="AH82" s="191" t="s">
        <v>19</v>
      </c>
      <c r="AI82" s="14">
        <v>-9.6687201477782203</v>
      </c>
      <c r="AJ82" s="14">
        <v>-17.998351062244673</v>
      </c>
      <c r="AK82" s="14">
        <v>8.3296309144664509</v>
      </c>
      <c r="AL82" s="14">
        <v>79.025235612260801</v>
      </c>
      <c r="AM82" s="14">
        <v>-9.8172960731656804</v>
      </c>
      <c r="AN82" s="14">
        <f t="shared" si="34"/>
        <v>-18.023447716452306</v>
      </c>
      <c r="AO82" s="14">
        <v>8.2061516432866259</v>
      </c>
      <c r="AP82" s="14">
        <v>69.171747722434006</v>
      </c>
      <c r="AQ82" s="250"/>
      <c r="AR82" s="14">
        <v>-12.19597727615</v>
      </c>
      <c r="AS82" s="14">
        <v>-12.210419778688999</v>
      </c>
      <c r="AT82" s="14">
        <v>-12.1807861567404</v>
      </c>
      <c r="AU82" s="14">
        <v>-12.0767350222395</v>
      </c>
      <c r="AV82" s="14">
        <v>-12.141456195055801</v>
      </c>
      <c r="AW82" s="14">
        <v>1.7829984496168401</v>
      </c>
      <c r="AX82" s="14">
        <v>2.0913551379668101</v>
      </c>
      <c r="AY82" s="14">
        <v>2.3634900835747401</v>
      </c>
      <c r="AZ82" s="14">
        <v>2.52880294636656</v>
      </c>
      <c r="BA82" s="14">
        <v>2.82199198101948</v>
      </c>
      <c r="BB82" s="14">
        <v>-11.7427303951102</v>
      </c>
      <c r="BC82" s="14">
        <v>-11.7676432692883</v>
      </c>
      <c r="BD82" s="14">
        <v>-11.759768439799201</v>
      </c>
      <c r="BE82" s="14">
        <v>-11.7538347267001</v>
      </c>
      <c r="BF82" s="14">
        <v>-11.7420580989385</v>
      </c>
      <c r="BG82" s="14">
        <v>1.46581397067187</v>
      </c>
      <c r="BH82" s="14">
        <v>1.7915914862750499</v>
      </c>
      <c r="BI82" s="14">
        <v>2.0910482920209499</v>
      </c>
      <c r="BJ82" s="14">
        <v>2.3621485666183202</v>
      </c>
      <c r="BK82" s="14">
        <v>2.5730725348444299</v>
      </c>
    </row>
    <row r="83" spans="1:63" ht="16" customHeight="1">
      <c r="A83" s="189" t="s">
        <v>63</v>
      </c>
      <c r="B83" s="241">
        <v>2.3199999999999998</v>
      </c>
      <c r="C83" s="18">
        <f t="shared" si="27"/>
        <v>2.04820172597393</v>
      </c>
      <c r="D83" s="18">
        <f t="shared" si="22"/>
        <v>0.27179827402606982</v>
      </c>
      <c r="E83" s="15">
        <v>-6.2833652007648197</v>
      </c>
      <c r="F83" s="18">
        <f t="shared" si="28"/>
        <v>-6.3282099195381001</v>
      </c>
      <c r="G83" s="18">
        <f t="shared" si="23"/>
        <v>4.4844718773280334E-2</v>
      </c>
      <c r="H83" s="18">
        <f t="shared" si="29"/>
        <v>8.60336520076482</v>
      </c>
      <c r="I83" s="18">
        <f t="shared" si="30"/>
        <v>8.3764116455120305</v>
      </c>
      <c r="J83" s="18">
        <f t="shared" si="24"/>
        <v>0.22695355525278949</v>
      </c>
      <c r="K83" s="244">
        <v>105.162523900574</v>
      </c>
      <c r="L83" s="18">
        <v>111.191940942076</v>
      </c>
      <c r="M83" s="18">
        <f t="shared" si="25"/>
        <v>-6.0294170415020005</v>
      </c>
      <c r="N83" s="18"/>
      <c r="O83" s="250"/>
      <c r="P83" s="189" t="s">
        <v>279</v>
      </c>
      <c r="Q83" s="14">
        <v>-5.45</v>
      </c>
      <c r="R83" s="14">
        <v>-5.5943223095820596</v>
      </c>
      <c r="S83" s="14">
        <f t="shared" si="31"/>
        <v>0.14432230958205938</v>
      </c>
      <c r="T83" s="14" t="s">
        <v>41</v>
      </c>
      <c r="U83" s="14">
        <v>-4.0367112810707502</v>
      </c>
      <c r="V83" s="14">
        <v>-3.6691583170601048</v>
      </c>
      <c r="W83" s="14">
        <f t="shared" si="32"/>
        <v>-0.36755296401064541</v>
      </c>
      <c r="X83" s="14" t="s">
        <v>41</v>
      </c>
      <c r="Y83" s="14">
        <v>5.8667112810707502</v>
      </c>
      <c r="Z83" s="14">
        <v>5.5823604719499746</v>
      </c>
      <c r="AA83" s="14">
        <f t="shared" si="33"/>
        <v>0.28435080912077559</v>
      </c>
      <c r="AB83" s="14" t="s">
        <v>100</v>
      </c>
      <c r="AC83" s="14">
        <v>33.173996175908222</v>
      </c>
      <c r="AD83" s="14">
        <v>68.654140776333804</v>
      </c>
      <c r="AE83" s="14">
        <f t="shared" si="26"/>
        <v>-35.480144600425582</v>
      </c>
      <c r="AF83" s="250"/>
      <c r="AG83" s="250"/>
      <c r="AH83" s="191" t="s">
        <v>279</v>
      </c>
      <c r="AI83" s="14">
        <v>-5.5943223095820596</v>
      </c>
      <c r="AJ83" s="14">
        <v>-12.540604914626034</v>
      </c>
      <c r="AK83" s="14">
        <v>6.9462826050439732</v>
      </c>
      <c r="AL83" s="14">
        <v>72.630574420891804</v>
      </c>
      <c r="AM83" s="14">
        <v>-5.2621352449991301</v>
      </c>
      <c r="AN83" s="14">
        <f t="shared" si="34"/>
        <v>-13.295892636719579</v>
      </c>
      <c r="AO83" s="14">
        <v>8.0337573917204477</v>
      </c>
      <c r="AP83" s="14">
        <v>72.996952109715906</v>
      </c>
      <c r="AQ83" s="250"/>
      <c r="AR83" s="14">
        <v>-7.6447604339506103</v>
      </c>
      <c r="AS83" s="14">
        <v>-7.6663758630516803</v>
      </c>
      <c r="AT83" s="14">
        <v>-7.6556570544760199</v>
      </c>
      <c r="AU83" s="14">
        <v>-7.5818646982590199</v>
      </c>
      <c r="AV83" s="14">
        <v>-7.6471957650171403</v>
      </c>
      <c r="AW83" s="14">
        <v>1.78929969131485</v>
      </c>
      <c r="AX83" s="14">
        <v>2.1102708562312</v>
      </c>
      <c r="AY83" s="14">
        <v>2.3935218094769</v>
      </c>
      <c r="AZ83" s="14">
        <v>2.56923226063752</v>
      </c>
      <c r="BA83" s="14">
        <v>2.87027661684081</v>
      </c>
      <c r="BB83" s="14">
        <v>-7.5796324655867897</v>
      </c>
      <c r="BC83" s="14">
        <v>-7.6439864885513096</v>
      </c>
      <c r="BD83" s="14">
        <v>-7.7072792879229803</v>
      </c>
      <c r="BE83" s="14">
        <v>-7.7932187890808899</v>
      </c>
      <c r="BF83" s="14">
        <v>-7.7941655991997898</v>
      </c>
      <c r="BG83" s="14">
        <v>1.4582067427858001</v>
      </c>
      <c r="BH83" s="14">
        <v>1.7988705571005901</v>
      </c>
      <c r="BI83" s="14">
        <v>2.1129569783409199</v>
      </c>
      <c r="BJ83" s="14">
        <v>2.3975870735210898</v>
      </c>
      <c r="BK83" s="14">
        <v>2.6158017303958601</v>
      </c>
    </row>
    <row r="84" spans="1:63" ht="16" customHeight="1">
      <c r="A84" s="189" t="s">
        <v>108</v>
      </c>
      <c r="B84" s="241">
        <v>-4.09</v>
      </c>
      <c r="C84" s="18">
        <f t="shared" si="27"/>
        <v>-3.9873987673793398</v>
      </c>
      <c r="D84" s="18">
        <f t="shared" si="22"/>
        <v>-0.10260123262066001</v>
      </c>
      <c r="E84" s="57">
        <v>-14.2470363288719</v>
      </c>
      <c r="F84" s="18">
        <f t="shared" si="28"/>
        <v>-13.145755151338824</v>
      </c>
      <c r="G84" s="18">
        <f t="shared" si="23"/>
        <v>-1.1012811775330764</v>
      </c>
      <c r="H84" s="18">
        <f t="shared" si="29"/>
        <v>10.1570363288719</v>
      </c>
      <c r="I84" s="18">
        <f t="shared" si="30"/>
        <v>9.1583563839594841</v>
      </c>
      <c r="J84" s="18">
        <f t="shared" si="24"/>
        <v>0.99867994491241596</v>
      </c>
      <c r="K84" s="243">
        <v>89.435946462715094</v>
      </c>
      <c r="L84" s="18">
        <v>109.337958422482</v>
      </c>
      <c r="M84" s="18">
        <f t="shared" si="25"/>
        <v>-19.902011959766909</v>
      </c>
      <c r="N84" s="18"/>
      <c r="O84" s="250"/>
      <c r="P84" s="189" t="s">
        <v>199</v>
      </c>
      <c r="Q84" s="14">
        <v>-4.33</v>
      </c>
      <c r="R84" s="14">
        <v>-3.0941032982239798</v>
      </c>
      <c r="S84" s="14">
        <f t="shared" si="31"/>
        <v>-1.2358967017760203</v>
      </c>
      <c r="T84" s="14" t="s">
        <v>188</v>
      </c>
      <c r="U84" s="14">
        <v>-6.3000956022944603</v>
      </c>
      <c r="V84" s="14">
        <v>-7.5536899461462106</v>
      </c>
      <c r="W84" s="14">
        <f t="shared" si="32"/>
        <v>1.2535943438517503</v>
      </c>
      <c r="X84" s="14" t="s">
        <v>188</v>
      </c>
      <c r="Y84" s="14">
        <v>5.1600956022944606</v>
      </c>
      <c r="Z84" s="14">
        <v>5.9986255956364003</v>
      </c>
      <c r="AA84" s="14">
        <f t="shared" si="33"/>
        <v>-0.83852999334193967</v>
      </c>
      <c r="AB84" s="14" t="s">
        <v>60</v>
      </c>
      <c r="AC84" s="14">
        <v>92.01720841300191</v>
      </c>
      <c r="AD84" s="14">
        <v>94.531582058279895</v>
      </c>
      <c r="AE84" s="14">
        <f t="shared" si="26"/>
        <v>-2.5143736452779848</v>
      </c>
      <c r="AF84" s="250"/>
      <c r="AG84" s="250"/>
      <c r="AH84" s="191" t="s">
        <v>199</v>
      </c>
      <c r="AI84" s="14">
        <v>-3.0941032982239798</v>
      </c>
      <c r="AJ84" s="14">
        <v>-10.971124031191327</v>
      </c>
      <c r="AK84" s="14">
        <v>7.8770207329673472</v>
      </c>
      <c r="AL84" s="14">
        <v>95.057981474664402</v>
      </c>
      <c r="AM84" s="14">
        <v>-2.6416013785259902</v>
      </c>
      <c r="AN84" s="14">
        <f t="shared" si="34"/>
        <v>-10.854641113513017</v>
      </c>
      <c r="AO84" s="14">
        <v>8.2130397349870261</v>
      </c>
      <c r="AP84" s="14">
        <v>74.963792337814994</v>
      </c>
      <c r="AQ84" s="250"/>
      <c r="AR84" s="14">
        <v>-5.0510506267960098</v>
      </c>
      <c r="AS84" s="14">
        <v>-5.0655417289982303</v>
      </c>
      <c r="AT84" s="14">
        <v>-5.0568431028977798</v>
      </c>
      <c r="AU84" s="14">
        <v>-5.0029556402010797</v>
      </c>
      <c r="AV84" s="14">
        <v>-5.0505230584873901</v>
      </c>
      <c r="AW84" s="14">
        <v>1.79385695298734</v>
      </c>
      <c r="AX84" s="14">
        <v>2.1239513150971701</v>
      </c>
      <c r="AY84" s="14">
        <v>2.4152417243717901</v>
      </c>
      <c r="AZ84" s="14">
        <v>2.5984720475244001</v>
      </c>
      <c r="BA84" s="14">
        <v>2.9051976261823</v>
      </c>
      <c r="BB84" s="14">
        <v>-5.1415760192032502</v>
      </c>
      <c r="BC84" s="14">
        <v>-5.1866969592524503</v>
      </c>
      <c r="BD84" s="14">
        <v>-5.2229053466710598</v>
      </c>
      <c r="BE84" s="14">
        <v>-5.2703241617720602</v>
      </c>
      <c r="BF84" s="14">
        <v>-5.2786189386503901</v>
      </c>
      <c r="BG84" s="14">
        <v>1.4527049496883899</v>
      </c>
      <c r="BH84" s="14">
        <v>1.8041350164047201</v>
      </c>
      <c r="BI84" s="14">
        <v>2.12880204844708</v>
      </c>
      <c r="BJ84" s="14">
        <v>2.4232173472002598</v>
      </c>
      <c r="BK84" s="14">
        <v>2.6467048657643701</v>
      </c>
    </row>
    <row r="85" spans="1:63" ht="16" customHeight="1">
      <c r="A85" s="189" t="s">
        <v>64</v>
      </c>
      <c r="B85" s="241">
        <v>-1.06</v>
      </c>
      <c r="C85" s="18">
        <f t="shared" si="27"/>
        <v>-1.46589225075477</v>
      </c>
      <c r="D85" s="18">
        <f t="shared" si="22"/>
        <v>0.40589225075476998</v>
      </c>
      <c r="E85" s="55">
        <v>-6.6179732313575501</v>
      </c>
      <c r="F85" s="18">
        <f t="shared" si="28"/>
        <v>-8.3481067839497207</v>
      </c>
      <c r="G85" s="18">
        <f t="shared" si="23"/>
        <v>1.7301335525921706</v>
      </c>
      <c r="H85" s="18">
        <f t="shared" si="29"/>
        <v>5.5579732313575505</v>
      </c>
      <c r="I85" s="18">
        <f t="shared" si="30"/>
        <v>6.8822145331949507</v>
      </c>
      <c r="J85" s="18">
        <f t="shared" si="24"/>
        <v>-1.3242413018374002</v>
      </c>
      <c r="K85" s="246">
        <v>78.871892925430203</v>
      </c>
      <c r="L85" s="18">
        <v>73.081882696946195</v>
      </c>
      <c r="M85" s="18">
        <f t="shared" si="25"/>
        <v>5.7900102284840074</v>
      </c>
      <c r="N85" s="18"/>
      <c r="O85" s="250"/>
      <c r="P85" s="189" t="s">
        <v>280</v>
      </c>
      <c r="Q85" s="14">
        <v>-1.04</v>
      </c>
      <c r="R85" s="14">
        <v>-0.80317226198974201</v>
      </c>
      <c r="S85" s="14">
        <f t="shared" si="31"/>
        <v>-0.23682773801025803</v>
      </c>
      <c r="T85" s="14" t="s">
        <v>43</v>
      </c>
      <c r="U85" s="14">
        <v>-11.9693116634799</v>
      </c>
      <c r="V85" s="14">
        <v>-11.213706315799623</v>
      </c>
      <c r="W85" s="14">
        <f t="shared" si="32"/>
        <v>-0.75560534768027665</v>
      </c>
      <c r="X85" s="14" t="s">
        <v>43</v>
      </c>
      <c r="Y85" s="14">
        <v>6.9693116634798997</v>
      </c>
      <c r="Z85" s="14">
        <v>6.470502441442763</v>
      </c>
      <c r="AA85" s="14">
        <f t="shared" si="33"/>
        <v>0.49880922203713673</v>
      </c>
      <c r="AB85" s="14" t="s">
        <v>101</v>
      </c>
      <c r="AC85" s="14">
        <v>85.444550669216056</v>
      </c>
      <c r="AD85" s="14">
        <v>115.38744359511701</v>
      </c>
      <c r="AE85" s="14">
        <f t="shared" si="26"/>
        <v>-29.942892925900949</v>
      </c>
      <c r="AF85" s="250"/>
      <c r="AG85" s="250"/>
      <c r="AH85" s="191" t="s">
        <v>280</v>
      </c>
      <c r="AI85" s="14">
        <v>-0.80317226198974201</v>
      </c>
      <c r="AJ85" s="14">
        <v>-9.6436044090069473</v>
      </c>
      <c r="AK85" s="14">
        <v>8.8404321470172054</v>
      </c>
      <c r="AL85" s="14">
        <v>114.88468890614701</v>
      </c>
      <c r="AM85" s="14">
        <v>-0.18096420711498001</v>
      </c>
      <c r="AN85" s="14">
        <f t="shared" si="34"/>
        <v>-8.7738049900947281</v>
      </c>
      <c r="AO85" s="14">
        <v>8.5928407829797475</v>
      </c>
      <c r="AP85" s="14">
        <v>74.237831405723995</v>
      </c>
      <c r="AQ85" s="250"/>
      <c r="AR85" s="14">
        <v>-2.6425743669424899</v>
      </c>
      <c r="AS85" s="14">
        <v>-2.6527264501841898</v>
      </c>
      <c r="AT85" s="14">
        <v>-2.6531370057446901</v>
      </c>
      <c r="AU85" s="14">
        <v>-2.6370705574637201</v>
      </c>
      <c r="AV85" s="14">
        <v>-2.6548593072106401</v>
      </c>
      <c r="AW85" s="14">
        <v>1.8058022024943201</v>
      </c>
      <c r="AX85" s="14">
        <v>2.1598097990437899</v>
      </c>
      <c r="AY85" s="14">
        <v>2.4721727986297002</v>
      </c>
      <c r="AZ85" s="14">
        <v>2.67511380632493</v>
      </c>
      <c r="BA85" s="14">
        <v>2.9967307001194001</v>
      </c>
      <c r="BB85" s="14">
        <v>-2.9121071794976201</v>
      </c>
      <c r="BC85" s="14">
        <v>-2.9465229970775102</v>
      </c>
      <c r="BD85" s="14">
        <v>-2.9735065570961998</v>
      </c>
      <c r="BE85" s="14">
        <v>-3.0126518851427102</v>
      </c>
      <c r="BF85" s="14">
        <v>-3.0177331787276902</v>
      </c>
      <c r="BG85" s="14">
        <v>1.43828394514507</v>
      </c>
      <c r="BH85" s="14">
        <v>1.81793393435727</v>
      </c>
      <c r="BI85" s="14">
        <v>2.1703342951064601</v>
      </c>
      <c r="BJ85" s="14">
        <v>2.4903980438623199</v>
      </c>
      <c r="BK85" s="14">
        <v>2.7277065042597801</v>
      </c>
    </row>
    <row r="86" spans="1:63" ht="16" customHeight="1">
      <c r="A86" s="189" t="s">
        <v>109</v>
      </c>
      <c r="B86" s="241">
        <v>-4.3899999999999997</v>
      </c>
      <c r="C86" s="18">
        <f t="shared" si="27"/>
        <v>-3.7447998822483299</v>
      </c>
      <c r="D86" s="18">
        <f t="shared" si="22"/>
        <v>-0.64520011775166974</v>
      </c>
      <c r="E86" s="57">
        <v>-12.724569789675</v>
      </c>
      <c r="F86" s="18">
        <f t="shared" si="28"/>
        <v>-11.052698248075153</v>
      </c>
      <c r="G86" s="18">
        <f t="shared" si="23"/>
        <v>-1.6718715415998471</v>
      </c>
      <c r="H86" s="18">
        <f t="shared" si="29"/>
        <v>8.3345697896750011</v>
      </c>
      <c r="I86" s="18">
        <f t="shared" si="30"/>
        <v>7.3078983658268228</v>
      </c>
      <c r="J86" s="18">
        <f t="shared" si="24"/>
        <v>1.0266714238481782</v>
      </c>
      <c r="K86" s="243">
        <v>55.258126195028701</v>
      </c>
      <c r="L86" s="18">
        <v>75.950844411173605</v>
      </c>
      <c r="M86" s="18">
        <f t="shared" si="25"/>
        <v>-20.692718216144904</v>
      </c>
      <c r="N86" s="18"/>
      <c r="O86" s="250"/>
      <c r="P86" s="189" t="s">
        <v>281</v>
      </c>
      <c r="Q86" s="14">
        <v>-5.29</v>
      </c>
      <c r="R86" s="14">
        <v>-3.9520867205610002</v>
      </c>
      <c r="S86" s="14">
        <f t="shared" si="31"/>
        <v>-1.3379132794389998</v>
      </c>
      <c r="T86" s="14" t="s">
        <v>45</v>
      </c>
      <c r="U86" s="14">
        <v>-3.34359464627151</v>
      </c>
      <c r="V86" s="14">
        <v>-3.6143212589845151</v>
      </c>
      <c r="W86" s="14">
        <f t="shared" si="32"/>
        <v>0.27072661271300502</v>
      </c>
      <c r="X86" s="14" t="s">
        <v>45</v>
      </c>
      <c r="Y86" s="14">
        <v>4.6235946462715098</v>
      </c>
      <c r="Z86" s="14">
        <v>4.8192151454762149</v>
      </c>
      <c r="AA86" s="14">
        <f t="shared" si="33"/>
        <v>-0.19562049920470503</v>
      </c>
      <c r="AB86" s="14" t="s">
        <v>102</v>
      </c>
      <c r="AC86" s="14">
        <v>72.538240917782019</v>
      </c>
      <c r="AD86" s="14">
        <v>92.0189366574932</v>
      </c>
      <c r="AE86" s="14">
        <f t="shared" si="26"/>
        <v>-19.48069573971118</v>
      </c>
      <c r="AF86" s="250"/>
      <c r="AG86" s="250"/>
      <c r="AH86" s="191" t="s">
        <v>281</v>
      </c>
      <c r="AI86" s="14">
        <v>-3.9520867205610002</v>
      </c>
      <c r="AJ86" s="14">
        <v>-11.025271430972559</v>
      </c>
      <c r="AK86" s="14">
        <v>7.0731847104115593</v>
      </c>
      <c r="AL86" s="14">
        <v>66.501282913770893</v>
      </c>
      <c r="AM86" s="14">
        <v>-4.2329067823173698</v>
      </c>
      <c r="AN86" s="14">
        <f t="shared" si="34"/>
        <v>-11.220669429996446</v>
      </c>
      <c r="AO86" s="14">
        <v>6.9877626476790766</v>
      </c>
      <c r="AP86" s="14">
        <v>46.462357727800701</v>
      </c>
      <c r="AQ86" s="250"/>
      <c r="AR86" s="14">
        <v>-6.5393671779012603</v>
      </c>
      <c r="AS86" s="14">
        <v>-6.5550469036590897</v>
      </c>
      <c r="AT86" s="14">
        <v>-6.5589566401545998</v>
      </c>
      <c r="AU86" s="14">
        <v>-6.5462253707369902</v>
      </c>
      <c r="AV86" s="14">
        <v>-6.5618170345182802</v>
      </c>
      <c r="AW86" s="14">
        <v>1.7751427601913099</v>
      </c>
      <c r="AX86" s="14">
        <v>2.0677731179352801</v>
      </c>
      <c r="AY86" s="14">
        <v>2.3260498578372402</v>
      </c>
      <c r="AZ86" s="14">
        <v>2.4784001604045098</v>
      </c>
      <c r="BA86" s="14">
        <v>2.7617960511986701</v>
      </c>
      <c r="BB86" s="14">
        <v>-5.9619428454395704</v>
      </c>
      <c r="BC86" s="14">
        <v>-5.9852595060032998</v>
      </c>
      <c r="BD86" s="14">
        <v>-6.0158216918589202</v>
      </c>
      <c r="BE86" s="14">
        <v>-6.0725463932285404</v>
      </c>
      <c r="BF86" s="14">
        <v>-6.0416291385129304</v>
      </c>
      <c r="BG86" s="14">
        <v>1.4752978188602499</v>
      </c>
      <c r="BH86" s="14">
        <v>1.78251674792151</v>
      </c>
      <c r="BI86" s="14">
        <v>2.0637349712979201</v>
      </c>
      <c r="BJ86" s="14">
        <v>2.3179677658690601</v>
      </c>
      <c r="BK86" s="14">
        <v>2.5198025119280101</v>
      </c>
    </row>
    <row r="87" spans="1:63" ht="16" customHeight="1">
      <c r="A87" s="189" t="s">
        <v>65</v>
      </c>
      <c r="B87" s="241">
        <v>-0.53</v>
      </c>
      <c r="C87" s="18">
        <f t="shared" si="27"/>
        <v>-0.86196436773394702</v>
      </c>
      <c r="D87" s="18">
        <f t="shared" si="22"/>
        <v>0.331964367733947</v>
      </c>
      <c r="E87" s="15">
        <v>-9.8923518164436004</v>
      </c>
      <c r="F87" s="18">
        <f t="shared" si="28"/>
        <v>-10.025512593787299</v>
      </c>
      <c r="G87" s="18">
        <f t="shared" si="23"/>
        <v>0.13316077734369891</v>
      </c>
      <c r="H87" s="18">
        <f t="shared" si="29"/>
        <v>9.362351816443601</v>
      </c>
      <c r="I87" s="18">
        <f t="shared" si="30"/>
        <v>9.1635482260533525</v>
      </c>
      <c r="J87" s="18">
        <f t="shared" si="24"/>
        <v>0.19880359039024853</v>
      </c>
      <c r="K87" s="244">
        <v>107.55258126195</v>
      </c>
      <c r="L87" s="18">
        <v>120.2579711569</v>
      </c>
      <c r="M87" s="18">
        <f t="shared" si="25"/>
        <v>-12.705389894950002</v>
      </c>
      <c r="N87" s="18"/>
      <c r="O87" s="250"/>
      <c r="P87" s="189" t="s">
        <v>282</v>
      </c>
      <c r="Q87" s="14">
        <v>-6.2</v>
      </c>
      <c r="R87" s="14">
        <v>-3.2319592611416801</v>
      </c>
      <c r="S87" s="14">
        <f t="shared" si="31"/>
        <v>-2.9680407388583201</v>
      </c>
      <c r="T87" s="14" t="s">
        <v>89</v>
      </c>
      <c r="U87" s="14">
        <v>-10.2986615678776</v>
      </c>
      <c r="V87" s="14">
        <v>-11.461378602793838</v>
      </c>
      <c r="W87" s="14">
        <f t="shared" si="32"/>
        <v>1.1627170349162377</v>
      </c>
      <c r="X87" s="14" t="s">
        <v>89</v>
      </c>
      <c r="Y87" s="14">
        <v>7.3586615678776006</v>
      </c>
      <c r="Z87" s="14">
        <v>7.2424851417551679</v>
      </c>
      <c r="AA87" s="14">
        <f t="shared" si="33"/>
        <v>0.11617642612243273</v>
      </c>
      <c r="AB87" s="14" t="s">
        <v>62</v>
      </c>
      <c r="AC87" s="14">
        <v>117.11281070745697</v>
      </c>
      <c r="AD87" s="14">
        <v>127.899299721368</v>
      </c>
      <c r="AE87" s="14">
        <f t="shared" si="26"/>
        <v>-10.786489013911023</v>
      </c>
      <c r="AF87" s="250"/>
      <c r="AG87" s="250"/>
      <c r="AH87" s="191" t="s">
        <v>282</v>
      </c>
      <c r="AI87" s="14">
        <v>-3.2319592611416801</v>
      </c>
      <c r="AJ87" s="14">
        <v>-10.962716380378835</v>
      </c>
      <c r="AK87" s="14">
        <v>7.7307571192371549</v>
      </c>
      <c r="AL87" s="14">
        <v>79.625792447029795</v>
      </c>
      <c r="AM87" s="14">
        <v>-3.3915650094004901</v>
      </c>
      <c r="AN87" s="14">
        <f t="shared" si="34"/>
        <v>-10.994652557582345</v>
      </c>
      <c r="AO87" s="14">
        <v>7.6030875481818558</v>
      </c>
      <c r="AP87" s="14">
        <v>55.137339489055897</v>
      </c>
      <c r="AQ87" s="250"/>
      <c r="AR87" s="14">
        <v>-5.7584361950537</v>
      </c>
      <c r="AS87" s="14">
        <v>-5.7716220423360802</v>
      </c>
      <c r="AT87" s="14">
        <v>-5.7748403040914598</v>
      </c>
      <c r="AU87" s="14">
        <v>-5.7650557925451702</v>
      </c>
      <c r="AV87" s="14">
        <v>-5.7767352486226304</v>
      </c>
      <c r="AW87" s="14">
        <v>1.7871497727108101</v>
      </c>
      <c r="AX87" s="14">
        <v>2.1038170084732002</v>
      </c>
      <c r="AY87" s="14">
        <v>2.3832752946909799</v>
      </c>
      <c r="AZ87" s="14">
        <v>2.5554381960602202</v>
      </c>
      <c r="BA87" s="14">
        <v>2.8538023976604698</v>
      </c>
      <c r="BB87" s="14">
        <v>-5.2792977382951403</v>
      </c>
      <c r="BC87" s="14">
        <v>-5.3042256341028402</v>
      </c>
      <c r="BD87" s="14">
        <v>-5.3374412219278602</v>
      </c>
      <c r="BE87" s="14">
        <v>-5.3976696742396904</v>
      </c>
      <c r="BF87" s="14">
        <v>-5.36790015571873</v>
      </c>
      <c r="BG87" s="14">
        <v>1.46080225039227</v>
      </c>
      <c r="BH87" s="14">
        <v>1.7963870132948001</v>
      </c>
      <c r="BI87" s="14">
        <v>2.1054819607861801</v>
      </c>
      <c r="BJ87" s="14">
        <v>2.3854958208853501</v>
      </c>
      <c r="BK87" s="14">
        <v>2.60122297007304</v>
      </c>
    </row>
    <row r="88" spans="1:63" ht="16" customHeight="1">
      <c r="A88" s="189" t="s">
        <v>110</v>
      </c>
      <c r="B88" s="241">
        <v>-2.4</v>
      </c>
      <c r="C88" s="18">
        <f t="shared" si="27"/>
        <v>-3.0516216163464098</v>
      </c>
      <c r="D88" s="18">
        <f t="shared" si="22"/>
        <v>0.65162161634640992</v>
      </c>
      <c r="E88" s="60">
        <v>-10.5998087954111</v>
      </c>
      <c r="F88" s="18">
        <f t="shared" si="28"/>
        <v>-10.568061724561852</v>
      </c>
      <c r="G88" s="18">
        <f t="shared" si="23"/>
        <v>-3.174707084924755E-2</v>
      </c>
      <c r="H88" s="18">
        <f t="shared" si="29"/>
        <v>8.1998087954110996</v>
      </c>
      <c r="I88" s="18">
        <f t="shared" si="30"/>
        <v>7.5164401082154431</v>
      </c>
      <c r="J88" s="18">
        <f t="shared" si="24"/>
        <v>0.68336868719565658</v>
      </c>
      <c r="K88" s="243">
        <v>82.098470363288698</v>
      </c>
      <c r="L88" s="18">
        <v>85.346419868592307</v>
      </c>
      <c r="M88" s="18">
        <f t="shared" si="25"/>
        <v>-3.2479495053036089</v>
      </c>
      <c r="N88" s="18"/>
      <c r="O88" s="250"/>
      <c r="P88" s="189" t="s">
        <v>283</v>
      </c>
      <c r="Q88" s="14">
        <v>-0.46</v>
      </c>
      <c r="R88" s="14">
        <v>-0.76105652463277396</v>
      </c>
      <c r="S88" s="14">
        <f t="shared" si="31"/>
        <v>0.30105652463277394</v>
      </c>
      <c r="T88" s="14" t="s">
        <v>190</v>
      </c>
      <c r="U88" s="14">
        <v>-12.3110898661568</v>
      </c>
      <c r="V88" s="14">
        <v>-10.13383208017439</v>
      </c>
      <c r="W88" s="14">
        <f t="shared" si="32"/>
        <v>-2.1772577859824107</v>
      </c>
      <c r="X88" s="14" t="s">
        <v>190</v>
      </c>
      <c r="Y88" s="14">
        <v>7.8110898661568005</v>
      </c>
      <c r="Z88" s="14">
        <v>6.2746139718309095</v>
      </c>
      <c r="AA88" s="14">
        <f t="shared" si="33"/>
        <v>1.5364758943258909</v>
      </c>
      <c r="AB88" s="14" t="s">
        <v>103</v>
      </c>
      <c r="AC88" s="14">
        <v>104.94741873804972</v>
      </c>
      <c r="AD88" s="14">
        <v>126.50452436011101</v>
      </c>
      <c r="AE88" s="14">
        <f t="shared" si="26"/>
        <v>-21.557105622061286</v>
      </c>
      <c r="AF88" s="250"/>
      <c r="AG88" s="250"/>
      <c r="AH88" s="191" t="s">
        <v>283</v>
      </c>
      <c r="AI88" s="14">
        <v>-0.76105652463277396</v>
      </c>
      <c r="AJ88" s="14">
        <v>-7.3674275287811772</v>
      </c>
      <c r="AK88" s="14">
        <v>6.6063710041484036</v>
      </c>
      <c r="AL88" s="14">
        <v>74.2978581367272</v>
      </c>
      <c r="AM88" s="14">
        <v>-0.289446252224832</v>
      </c>
      <c r="AN88" s="14">
        <f t="shared" si="34"/>
        <v>-7.0340002096777745</v>
      </c>
      <c r="AO88" s="14">
        <v>6.7445539574529425</v>
      </c>
      <c r="AP88" s="14">
        <v>47.841635504889702</v>
      </c>
      <c r="AQ88" s="250"/>
      <c r="AR88" s="14">
        <v>-2.5777117902280802</v>
      </c>
      <c r="AS88" s="14">
        <v>-2.58514599751271</v>
      </c>
      <c r="AT88" s="14">
        <v>-2.5866755401839501</v>
      </c>
      <c r="AU88" s="14">
        <v>-2.5789277213798898</v>
      </c>
      <c r="AV88" s="14">
        <v>-2.58900957243638</v>
      </c>
      <c r="AW88" s="14">
        <v>1.76909564264409</v>
      </c>
      <c r="AX88" s="14">
        <v>2.04962025579843</v>
      </c>
      <c r="AY88" s="14">
        <v>2.2972292879591198</v>
      </c>
      <c r="AZ88" s="14">
        <v>2.4396013287667002</v>
      </c>
      <c r="BA88" s="14">
        <v>2.7154586969865999</v>
      </c>
      <c r="BB88" s="14">
        <v>-2.74447329994408</v>
      </c>
      <c r="BC88" s="14">
        <v>-2.7743586185973901</v>
      </c>
      <c r="BD88" s="14">
        <v>-2.8037663697997601</v>
      </c>
      <c r="BE88" s="14">
        <v>-2.8486496721261698</v>
      </c>
      <c r="BF88" s="14">
        <v>-2.8469146078798699</v>
      </c>
      <c r="BG88" s="14">
        <v>1.4825982531937101</v>
      </c>
      <c r="BH88" s="14">
        <v>1.7755312363309099</v>
      </c>
      <c r="BI88" s="14">
        <v>2.0427098451669901</v>
      </c>
      <c r="BJ88" s="14">
        <v>2.2839584662405699</v>
      </c>
      <c r="BK88" s="14">
        <v>2.47879655142351</v>
      </c>
    </row>
    <row r="89" spans="1:63" ht="16" customHeight="1">
      <c r="A89" s="189" t="s">
        <v>111</v>
      </c>
      <c r="B89" s="241">
        <v>-7.81</v>
      </c>
      <c r="C89" s="18">
        <f t="shared" si="27"/>
        <v>-6.8139734146873598</v>
      </c>
      <c r="D89" s="18">
        <f t="shared" si="22"/>
        <v>-0.99602658531263977</v>
      </c>
      <c r="E89" s="59">
        <v>-14.5051625239006</v>
      </c>
      <c r="F89" s="18">
        <f t="shared" si="28"/>
        <v>-12.36196837176745</v>
      </c>
      <c r="G89" s="18">
        <f t="shared" si="23"/>
        <v>-2.1431941521331499</v>
      </c>
      <c r="H89" s="18">
        <f t="shared" si="29"/>
        <v>6.6951625239006001</v>
      </c>
      <c r="I89" s="18">
        <f t="shared" si="30"/>
        <v>5.5479949570800899</v>
      </c>
      <c r="J89" s="18">
        <f t="shared" si="24"/>
        <v>1.1471675668205101</v>
      </c>
      <c r="K89" s="243">
        <v>32.552581261950301</v>
      </c>
      <c r="L89" s="18">
        <v>48.309540140598699</v>
      </c>
      <c r="M89" s="18">
        <f t="shared" si="25"/>
        <v>-15.756958878648398</v>
      </c>
      <c r="N89" s="18"/>
      <c r="O89" s="250"/>
      <c r="P89" s="189" t="s">
        <v>284</v>
      </c>
      <c r="Q89" s="14">
        <v>-5.04</v>
      </c>
      <c r="R89" s="14">
        <v>-4.9988871257921801</v>
      </c>
      <c r="S89" s="14">
        <f t="shared" si="31"/>
        <v>-4.1112874207819949E-2</v>
      </c>
      <c r="T89" s="14" t="s">
        <v>47</v>
      </c>
      <c r="U89" s="14">
        <v>-9.0080305927342295</v>
      </c>
      <c r="V89" s="14">
        <v>-9.1689255465587642</v>
      </c>
      <c r="W89" s="14">
        <f t="shared" si="32"/>
        <v>0.16089495382453478</v>
      </c>
      <c r="X89" s="14" t="s">
        <v>47</v>
      </c>
      <c r="Y89" s="14">
        <v>8.2180305927342303</v>
      </c>
      <c r="Z89" s="14">
        <v>8.2219099495902839</v>
      </c>
      <c r="AA89" s="14">
        <f t="shared" si="33"/>
        <v>-3.8793568560535618E-3</v>
      </c>
      <c r="AB89" s="14" t="s">
        <v>104</v>
      </c>
      <c r="AC89" s="14">
        <v>40.03346080305927</v>
      </c>
      <c r="AD89" s="14">
        <v>59.972995088653498</v>
      </c>
      <c r="AE89" s="14">
        <f t="shared" si="26"/>
        <v>-19.939534285594227</v>
      </c>
      <c r="AF89" s="250"/>
      <c r="AG89" s="250"/>
      <c r="AH89" s="191" t="s">
        <v>284</v>
      </c>
      <c r="AI89" s="14">
        <v>-4.9988871257921801</v>
      </c>
      <c r="AJ89" s="14">
        <v>-13.328170005921432</v>
      </c>
      <c r="AK89" s="14">
        <v>8.3292828801292522</v>
      </c>
      <c r="AL89" s="14">
        <v>98.645450463879698</v>
      </c>
      <c r="AM89" s="14">
        <v>-4.6648875939071299</v>
      </c>
      <c r="AN89" s="14">
        <f t="shared" si="34"/>
        <v>-13.719471828520415</v>
      </c>
      <c r="AO89" s="14">
        <v>9.0545842346132854</v>
      </c>
      <c r="AP89" s="14">
        <v>88.537891653464897</v>
      </c>
      <c r="AQ89" s="250"/>
      <c r="AR89" s="14">
        <v>-7.14593277655643</v>
      </c>
      <c r="AS89" s="14">
        <v>-7.1660964627511099</v>
      </c>
      <c r="AT89" s="14">
        <v>-7.1542704927002898</v>
      </c>
      <c r="AU89" s="14">
        <v>-7.0802114312954796</v>
      </c>
      <c r="AV89" s="14">
        <v>-7.1456252639547602</v>
      </c>
      <c r="AW89" s="14">
        <v>1.8094132170970101</v>
      </c>
      <c r="AX89" s="14">
        <v>2.1706497157057401</v>
      </c>
      <c r="AY89" s="14">
        <v>2.4893828987931599</v>
      </c>
      <c r="AZ89" s="14">
        <v>2.6982823897892998</v>
      </c>
      <c r="BA89" s="14">
        <v>3.02440088536112</v>
      </c>
      <c r="BB89" s="14">
        <v>-7.0653240252125</v>
      </c>
      <c r="BC89" s="14">
        <v>-7.12505968412058</v>
      </c>
      <c r="BD89" s="14">
        <v>-7.1817764997257703</v>
      </c>
      <c r="BE89" s="14">
        <v>-7.2580420809774102</v>
      </c>
      <c r="BF89" s="14">
        <v>-7.2607199324266798</v>
      </c>
      <c r="BG89" s="14">
        <v>1.4339245169086801</v>
      </c>
      <c r="BH89" s="14">
        <v>1.82210530760477</v>
      </c>
      <c r="BI89" s="14">
        <v>2.1828893739335999</v>
      </c>
      <c r="BJ89" s="14">
        <v>2.51070657542747</v>
      </c>
      <c r="BK89" s="14">
        <v>2.7521930668283101</v>
      </c>
    </row>
    <row r="90" spans="1:63" ht="16" customHeight="1">
      <c r="A90" s="189" t="s">
        <v>67</v>
      </c>
      <c r="B90" s="241">
        <v>-4.09</v>
      </c>
      <c r="C90" s="18">
        <f t="shared" si="27"/>
        <v>-5.0651805218508104</v>
      </c>
      <c r="D90" s="18">
        <f t="shared" si="22"/>
        <v>0.9751805218508105</v>
      </c>
      <c r="E90" s="15">
        <v>-17.182026768642402</v>
      </c>
      <c r="F90" s="18">
        <f t="shared" si="28"/>
        <v>-17.672814326884129</v>
      </c>
      <c r="G90" s="18">
        <f t="shared" si="23"/>
        <v>0.4907875582417276</v>
      </c>
      <c r="H90" s="18">
        <f t="shared" si="29"/>
        <v>13.092026768642402</v>
      </c>
      <c r="I90" s="18">
        <f t="shared" si="30"/>
        <v>12.60763380503332</v>
      </c>
      <c r="J90" s="18">
        <f t="shared" si="24"/>
        <v>0.48439296360908202</v>
      </c>
      <c r="K90" s="244">
        <v>136.23326959847</v>
      </c>
      <c r="L90" s="18">
        <v>158.23835797812799</v>
      </c>
      <c r="M90" s="18">
        <f t="shared" si="25"/>
        <v>-22.005088379657991</v>
      </c>
      <c r="N90" s="18"/>
      <c r="O90" s="250"/>
      <c r="P90" s="189" t="s">
        <v>285</v>
      </c>
      <c r="Q90" s="14">
        <v>-5.73</v>
      </c>
      <c r="R90" s="14">
        <v>-8.7573216940656504</v>
      </c>
      <c r="S90" s="14">
        <f t="shared" si="31"/>
        <v>3.02732169406565</v>
      </c>
      <c r="T90" s="14" t="s">
        <v>90</v>
      </c>
      <c r="U90" s="14">
        <v>-12.1007648183556</v>
      </c>
      <c r="V90" s="14">
        <v>-12.671320334222568</v>
      </c>
      <c r="W90" s="14">
        <f t="shared" ref="W90:W130" si="35">U90-V90</f>
        <v>0.57055551586696751</v>
      </c>
      <c r="X90" s="14" t="s">
        <v>90</v>
      </c>
      <c r="Y90" s="14">
        <v>8.7507648183556004</v>
      </c>
      <c r="Z90" s="14">
        <v>8.8462265521894068</v>
      </c>
      <c r="AA90" s="14">
        <f t="shared" si="33"/>
        <v>-9.5461733833806406E-2</v>
      </c>
      <c r="AB90" s="14" t="s">
        <v>105</v>
      </c>
      <c r="AC90" s="14">
        <v>47.825047801147221</v>
      </c>
      <c r="AD90" s="14">
        <v>79.863512078271</v>
      </c>
      <c r="AE90" s="14">
        <f t="shared" si="26"/>
        <v>-32.038464277123779</v>
      </c>
      <c r="AF90" s="250"/>
      <c r="AG90" s="250"/>
      <c r="AH90" s="191" t="s">
        <v>285</v>
      </c>
      <c r="AI90" s="14">
        <v>-8.7573216940656504</v>
      </c>
      <c r="AJ90" s="14">
        <v>-16.895790625959563</v>
      </c>
      <c r="AK90" s="14">
        <v>8.138468931893911</v>
      </c>
      <c r="AL90" s="14">
        <v>91.968303325501694</v>
      </c>
      <c r="AM90" s="14">
        <v>-7.9391301541004999</v>
      </c>
      <c r="AN90" s="14">
        <f t="shared" si="34"/>
        <v>-17.58295199151754</v>
      </c>
      <c r="AO90" s="14">
        <v>9.6438218374170379</v>
      </c>
      <c r="AP90" s="14">
        <v>102.155797260339</v>
      </c>
      <c r="AQ90" s="250"/>
      <c r="AR90" s="14">
        <v>-10.4543755256792</v>
      </c>
      <c r="AS90" s="14">
        <v>-10.4875185691327</v>
      </c>
      <c r="AT90" s="14">
        <v>-10.4671374701426</v>
      </c>
      <c r="AU90" s="14">
        <v>-10.3425483842256</v>
      </c>
      <c r="AV90" s="14">
        <v>-10.452140412358</v>
      </c>
      <c r="AW90" s="14">
        <v>1.81751737299279</v>
      </c>
      <c r="AX90" s="14">
        <v>2.1949776080549102</v>
      </c>
      <c r="AY90" s="14">
        <v>2.5280073160421099</v>
      </c>
      <c r="AZ90" s="14">
        <v>2.7502793582145602</v>
      </c>
      <c r="BA90" s="14">
        <v>3.08650074358281</v>
      </c>
      <c r="BB90" s="14">
        <v>-10.793654928278199</v>
      </c>
      <c r="BC90" s="14">
        <v>-10.894807192252101</v>
      </c>
      <c r="BD90" s="14">
        <v>-10.968388277812499</v>
      </c>
      <c r="BE90" s="14">
        <v>-11.0612305655445</v>
      </c>
      <c r="BF90" s="14">
        <v>-11.087406340246</v>
      </c>
      <c r="BG90" s="14">
        <v>1.4241407054508699</v>
      </c>
      <c r="BH90" s="14">
        <v>1.8314670695516599</v>
      </c>
      <c r="BI90" s="14">
        <v>2.2110665837468302</v>
      </c>
      <c r="BJ90" s="14">
        <v>2.5562847643651101</v>
      </c>
      <c r="BK90" s="14">
        <v>2.8071479596329199</v>
      </c>
    </row>
    <row r="91" spans="1:63" ht="16" customHeight="1">
      <c r="A91" s="189" t="s">
        <v>112</v>
      </c>
      <c r="B91" s="241">
        <v>-6.13</v>
      </c>
      <c r="C91" s="18">
        <f t="shared" si="27"/>
        <v>-6.0000141631366599</v>
      </c>
      <c r="D91" s="18">
        <f t="shared" si="22"/>
        <v>-0.12998583686333998</v>
      </c>
      <c r="E91" s="57">
        <v>-14.1299235181644</v>
      </c>
      <c r="F91" s="18">
        <f t="shared" si="28"/>
        <v>-14.242540012292245</v>
      </c>
      <c r="G91" s="18">
        <f t="shared" si="23"/>
        <v>0.11261649412784536</v>
      </c>
      <c r="H91" s="18">
        <f t="shared" si="29"/>
        <v>7.9999235181644002</v>
      </c>
      <c r="I91" s="18">
        <f t="shared" si="30"/>
        <v>8.2425258491555855</v>
      </c>
      <c r="J91" s="18">
        <f t="shared" si="24"/>
        <v>-0.24260233099118533</v>
      </c>
      <c r="K91" s="243">
        <v>62.021988527724702</v>
      </c>
      <c r="L91" s="18">
        <v>81.032009580146706</v>
      </c>
      <c r="M91" s="18">
        <f t="shared" si="25"/>
        <v>-19.010021052422005</v>
      </c>
      <c r="N91" s="18"/>
      <c r="O91" s="250"/>
      <c r="P91" s="189" t="s">
        <v>286</v>
      </c>
      <c r="Q91" s="14">
        <v>-6.12</v>
      </c>
      <c r="R91" s="14">
        <v>-7.2812829320774499</v>
      </c>
      <c r="S91" s="14">
        <f t="shared" si="31"/>
        <v>1.1612829320774498</v>
      </c>
      <c r="T91" s="14" t="s">
        <v>91</v>
      </c>
      <c r="U91" s="14">
        <v>-3.7331739961759101</v>
      </c>
      <c r="V91" s="14">
        <v>-4.1473021796830665</v>
      </c>
      <c r="W91" s="14">
        <f t="shared" si="35"/>
        <v>0.41412818350715641</v>
      </c>
      <c r="X91" s="14" t="s">
        <v>91</v>
      </c>
      <c r="Y91" s="14">
        <v>3.5131739961759099</v>
      </c>
      <c r="Z91" s="14">
        <v>3.8896300155122616</v>
      </c>
      <c r="AA91" s="14">
        <f t="shared" si="33"/>
        <v>-0.37645601933635175</v>
      </c>
      <c r="AB91" s="14" t="s">
        <v>106</v>
      </c>
      <c r="AC91" s="14">
        <v>52.963671128107073</v>
      </c>
      <c r="AD91" s="14">
        <v>88.410625495771797</v>
      </c>
      <c r="AE91" s="14">
        <f t="shared" si="26"/>
        <v>-35.446954367664723</v>
      </c>
      <c r="AF91" s="250"/>
      <c r="AG91" s="250"/>
      <c r="AH91" s="191" t="s">
        <v>286</v>
      </c>
      <c r="AI91" s="14">
        <v>-7.2812829320774499</v>
      </c>
      <c r="AJ91" s="14">
        <v>-15.736610305194713</v>
      </c>
      <c r="AK91" s="14">
        <v>8.455327373117262</v>
      </c>
      <c r="AL91" s="14">
        <v>84.146336439088103</v>
      </c>
      <c r="AM91" s="14">
        <v>-7.4446941667005797</v>
      </c>
      <c r="AN91" s="14">
        <f t="shared" si="34"/>
        <v>-15.471048766005442</v>
      </c>
      <c r="AO91" s="14">
        <v>8.0263545993048631</v>
      </c>
      <c r="AP91" s="14">
        <v>59.398527148222499</v>
      </c>
      <c r="AQ91" s="250"/>
      <c r="AR91" s="14">
        <v>-9.8378539197539805</v>
      </c>
      <c r="AS91" s="14">
        <v>-9.8587274512304006</v>
      </c>
      <c r="AT91" s="14">
        <v>-9.8569967591995606</v>
      </c>
      <c r="AU91" s="14">
        <v>-9.8211042144610197</v>
      </c>
      <c r="AV91" s="14">
        <v>-9.8515036233473392</v>
      </c>
      <c r="AW91" s="14">
        <v>1.79324026580882</v>
      </c>
      <c r="AX91" s="14">
        <v>2.12210007981921</v>
      </c>
      <c r="AY91" s="14">
        <v>2.4123025924989898</v>
      </c>
      <c r="AZ91" s="14">
        <v>2.59451532900091</v>
      </c>
      <c r="BA91" s="14">
        <v>2.9004721264700501</v>
      </c>
      <c r="BB91" s="14">
        <v>-9.3656265832644401</v>
      </c>
      <c r="BC91" s="14">
        <v>-9.3932884766749201</v>
      </c>
      <c r="BD91" s="14">
        <v>-9.4079408307522492</v>
      </c>
      <c r="BE91" s="14">
        <v>-9.4425508402234204</v>
      </c>
      <c r="BF91" s="14">
        <v>-9.4168649363836501</v>
      </c>
      <c r="BG91" s="14">
        <v>1.45344945055446</v>
      </c>
      <c r="BH91" s="14">
        <v>1.8034226314709501</v>
      </c>
      <c r="BI91" s="14">
        <v>2.1266578986748002</v>
      </c>
      <c r="BJ91" s="14">
        <v>2.4197490668389499</v>
      </c>
      <c r="BK91" s="14">
        <v>2.6425230634612502</v>
      </c>
    </row>
    <row r="92" spans="1:63" ht="16" customHeight="1">
      <c r="A92" s="189" t="s">
        <v>113</v>
      </c>
      <c r="B92" s="241">
        <v>-0.8</v>
      </c>
      <c r="C92" s="18">
        <f t="shared" si="27"/>
        <v>-0.87875223512749701</v>
      </c>
      <c r="D92" s="18">
        <f t="shared" ref="D92:D95" si="36">B92-C92</f>
        <v>7.8752235127496961E-2</v>
      </c>
      <c r="E92" s="15">
        <v>-8.6256214149139598</v>
      </c>
      <c r="F92" s="18">
        <f t="shared" si="28"/>
        <v>-9.2187532362010547</v>
      </c>
      <c r="G92" s="18">
        <f t="shared" ref="G92:G95" si="37">E92-F92</f>
        <v>0.59313182128709485</v>
      </c>
      <c r="H92" s="18">
        <f t="shared" si="29"/>
        <v>7.82562141491396</v>
      </c>
      <c r="I92" s="18">
        <f t="shared" si="30"/>
        <v>8.3400010010735581</v>
      </c>
      <c r="J92" s="18">
        <f t="shared" ref="J92:J95" si="38">H92-I92</f>
        <v>-0.51437958615959811</v>
      </c>
      <c r="K92" s="243">
        <v>80.090822179732299</v>
      </c>
      <c r="L92" s="18">
        <v>105.76659085845699</v>
      </c>
      <c r="M92" s="18">
        <f t="shared" si="25"/>
        <v>-25.675768678724694</v>
      </c>
      <c r="N92" s="18"/>
      <c r="O92" s="250"/>
      <c r="P92" s="189" t="s">
        <v>287</v>
      </c>
      <c r="Q92" s="14">
        <v>-6.55</v>
      </c>
      <c r="R92" s="14">
        <v>-6.75155497669867</v>
      </c>
      <c r="S92" s="14">
        <f t="shared" si="31"/>
        <v>0.20155497669867017</v>
      </c>
      <c r="T92" s="14" t="s">
        <v>51</v>
      </c>
      <c r="U92" s="14">
        <v>-16.536711281070701</v>
      </c>
      <c r="V92" s="14">
        <v>-14.243476798260076</v>
      </c>
      <c r="W92" s="14">
        <f t="shared" si="35"/>
        <v>-2.2932344828106253</v>
      </c>
      <c r="X92" s="14" t="s">
        <v>51</v>
      </c>
      <c r="Y92" s="14">
        <v>12.3267112810707</v>
      </c>
      <c r="Z92" s="14">
        <v>10.594141129443475</v>
      </c>
      <c r="AA92" s="14">
        <f t="shared" si="33"/>
        <v>1.7325701516272254</v>
      </c>
      <c r="AB92" s="14" t="s">
        <v>107</v>
      </c>
      <c r="AC92" s="14">
        <v>96.653919694072655</v>
      </c>
      <c r="AD92" s="14">
        <v>103.726391773562</v>
      </c>
      <c r="AE92" s="14">
        <f t="shared" si="26"/>
        <v>-7.0724720794893443</v>
      </c>
      <c r="AF92" s="250"/>
      <c r="AG92" s="250"/>
      <c r="AH92" s="191" t="s">
        <v>287</v>
      </c>
      <c r="AI92" s="14">
        <v>-6.75155497669867</v>
      </c>
      <c r="AJ92" s="14">
        <v>-13.978540881650193</v>
      </c>
      <c r="AK92" s="14">
        <v>7.2269859049515226</v>
      </c>
      <c r="AL92" s="14">
        <v>67.7598252596203</v>
      </c>
      <c r="AM92" s="14">
        <v>-7.24506769577662</v>
      </c>
      <c r="AN92" s="14">
        <f t="shared" si="34"/>
        <v>-14.428568511093093</v>
      </c>
      <c r="AO92" s="14">
        <v>7.1835008153164734</v>
      </c>
      <c r="AP92" s="14">
        <v>62.228078484327398</v>
      </c>
      <c r="AQ92" s="250"/>
      <c r="AR92" s="14">
        <v>-9.5347074490439905</v>
      </c>
      <c r="AS92" s="14">
        <v>-9.5504020670780303</v>
      </c>
      <c r="AT92" s="14">
        <v>-9.5279091692238396</v>
      </c>
      <c r="AU92" s="14">
        <v>-9.4317351392830808</v>
      </c>
      <c r="AV92" s="14">
        <v>-9.5028539878666098</v>
      </c>
      <c r="AW92" s="14">
        <v>1.76607679860426</v>
      </c>
      <c r="AX92" s="14">
        <v>2.0405579779049101</v>
      </c>
      <c r="AY92" s="14">
        <v>2.28284147344722</v>
      </c>
      <c r="AZ92" s="14">
        <v>2.4202321630894099</v>
      </c>
      <c r="BA92" s="14">
        <v>2.6923261475542</v>
      </c>
      <c r="BB92" s="14">
        <v>-8.7672503292141801</v>
      </c>
      <c r="BC92" s="14">
        <v>-8.7857241649553206</v>
      </c>
      <c r="BD92" s="14">
        <v>-8.7837686513825606</v>
      </c>
      <c r="BE92" s="14">
        <v>-8.7828332710622394</v>
      </c>
      <c r="BF92" s="14">
        <v>-8.77350050740454</v>
      </c>
      <c r="BG92" s="14">
        <v>1.4862427784578001</v>
      </c>
      <c r="BH92" s="14">
        <v>1.7720439269035999</v>
      </c>
      <c r="BI92" s="14">
        <v>2.0322136746838799</v>
      </c>
      <c r="BJ92" s="14">
        <v>2.2669803323312201</v>
      </c>
      <c r="BK92" s="14">
        <v>2.4583255421368801</v>
      </c>
    </row>
    <row r="93" spans="1:63" ht="16" customHeight="1">
      <c r="A93" s="189" t="s">
        <v>69</v>
      </c>
      <c r="B93" s="241">
        <v>-4.57</v>
      </c>
      <c r="C93" s="18">
        <f t="shared" si="27"/>
        <v>-3.6909834552184</v>
      </c>
      <c r="D93" s="18">
        <f t="shared" si="36"/>
        <v>-0.8790165447816003</v>
      </c>
      <c r="E93" s="15">
        <v>-14.935372848948401</v>
      </c>
      <c r="F93" s="18">
        <f t="shared" si="28"/>
        <v>-12.582248046896588</v>
      </c>
      <c r="G93" s="18">
        <f t="shared" si="37"/>
        <v>-2.3531248020518127</v>
      </c>
      <c r="H93" s="18">
        <f t="shared" si="29"/>
        <v>10.3653728489484</v>
      </c>
      <c r="I93" s="18">
        <f t="shared" si="30"/>
        <v>8.8912645916781869</v>
      </c>
      <c r="J93" s="18">
        <f t="shared" si="38"/>
        <v>1.4741082572702133</v>
      </c>
      <c r="K93" s="244">
        <v>96.080305927342295</v>
      </c>
      <c r="L93" s="18">
        <v>104.708373621847</v>
      </c>
      <c r="M93" s="18">
        <f t="shared" si="25"/>
        <v>-8.6280676945047077</v>
      </c>
      <c r="N93" s="18"/>
      <c r="O93" s="250"/>
      <c r="P93" s="189" t="s">
        <v>21</v>
      </c>
      <c r="Q93" s="14">
        <v>-6.76</v>
      </c>
      <c r="R93" s="14">
        <v>-9.4389155502636406</v>
      </c>
      <c r="S93" s="14">
        <f t="shared" si="31"/>
        <v>2.6789155502636408</v>
      </c>
      <c r="T93" s="14" t="s">
        <v>92</v>
      </c>
      <c r="U93" s="14">
        <v>-12.999426386233299</v>
      </c>
      <c r="V93" s="14">
        <v>-13.10766598215853</v>
      </c>
      <c r="W93" s="14">
        <f t="shared" si="35"/>
        <v>0.10823959592523025</v>
      </c>
      <c r="X93" s="14" t="s">
        <v>92</v>
      </c>
      <c r="Y93" s="14">
        <v>9.9594263862333001</v>
      </c>
      <c r="Z93" s="14">
        <v>9.4723768895212093</v>
      </c>
      <c r="AA93" s="14">
        <f t="shared" si="33"/>
        <v>0.48704949671209086</v>
      </c>
      <c r="AB93" s="14" t="s">
        <v>63</v>
      </c>
      <c r="AC93" s="14">
        <v>105.1625239005736</v>
      </c>
      <c r="AD93" s="14">
        <v>111.191940942076</v>
      </c>
      <c r="AE93" s="14">
        <f t="shared" si="26"/>
        <v>-6.0294170415023984</v>
      </c>
      <c r="AF93" s="250"/>
      <c r="AG93" s="250"/>
      <c r="AH93" s="191" t="s">
        <v>21</v>
      </c>
      <c r="AI93" s="14">
        <v>-9.4389155502636406</v>
      </c>
      <c r="AJ93" s="14">
        <v>-16.884367990757479</v>
      </c>
      <c r="AK93" s="14">
        <v>7.4454524404938383</v>
      </c>
      <c r="AL93" s="14">
        <v>59.930274603882502</v>
      </c>
      <c r="AM93" s="14">
        <v>-9.6714545259258404</v>
      </c>
      <c r="AN93" s="14">
        <f t="shared" si="34"/>
        <v>-17.170204993011147</v>
      </c>
      <c r="AO93" s="14">
        <v>7.4987504670853058</v>
      </c>
      <c r="AP93" s="14">
        <v>53.8826858969406</v>
      </c>
      <c r="AQ93" s="250"/>
      <c r="AR93" s="14">
        <v>-11.9799032170377</v>
      </c>
      <c r="AS93" s="14">
        <v>-11.982119396659201</v>
      </c>
      <c r="AT93" s="14">
        <v>-11.9428765282893</v>
      </c>
      <c r="AU93" s="14">
        <v>-11.842479204234101</v>
      </c>
      <c r="AV93" s="14">
        <v>-11.885854473233699</v>
      </c>
      <c r="AW93" s="14">
        <v>1.76368077089687</v>
      </c>
      <c r="AX93" s="14">
        <v>2.03336533441672</v>
      </c>
      <c r="AY93" s="14">
        <v>2.2714220023634399</v>
      </c>
      <c r="AZ93" s="14">
        <v>2.4048590411197099</v>
      </c>
      <c r="BA93" s="14">
        <v>2.67396606380979</v>
      </c>
      <c r="BB93" s="14">
        <v>-11.4678605326978</v>
      </c>
      <c r="BC93" s="14">
        <v>-11.478510473120901</v>
      </c>
      <c r="BD93" s="14">
        <v>-11.4627985145938</v>
      </c>
      <c r="BE93" s="14">
        <v>-11.450229251914299</v>
      </c>
      <c r="BF93" s="14">
        <v>-11.425906505425001</v>
      </c>
      <c r="BG93" s="14">
        <v>1.48913540338238</v>
      </c>
      <c r="BH93" s="14">
        <v>1.7692760826884599</v>
      </c>
      <c r="BI93" s="14">
        <v>2.0238829643301202</v>
      </c>
      <c r="BJ93" s="14">
        <v>2.2535049494595598</v>
      </c>
      <c r="BK93" s="14">
        <v>2.4420778974086801</v>
      </c>
    </row>
    <row r="94" spans="1:63" ht="16" customHeight="1">
      <c r="A94" s="189" t="s">
        <v>71</v>
      </c>
      <c r="B94" s="241">
        <v>-4.3499999999999996</v>
      </c>
      <c r="C94" s="18">
        <f t="shared" si="27"/>
        <v>-3.2234077931160101</v>
      </c>
      <c r="D94" s="18">
        <f t="shared" si="36"/>
        <v>-1.1265922068839895</v>
      </c>
      <c r="E94" s="15">
        <v>-15.3655831739962</v>
      </c>
      <c r="F94" s="18">
        <f t="shared" si="28"/>
        <v>-12.123024543444426</v>
      </c>
      <c r="G94" s="18">
        <f t="shared" si="37"/>
        <v>-3.2425586305517733</v>
      </c>
      <c r="H94" s="18">
        <f t="shared" si="29"/>
        <v>11.0155831739962</v>
      </c>
      <c r="I94" s="18">
        <f t="shared" si="30"/>
        <v>8.8996167503284163</v>
      </c>
      <c r="J94" s="18">
        <f t="shared" si="38"/>
        <v>2.1159664236677838</v>
      </c>
      <c r="K94" s="244">
        <v>97.992351816443602</v>
      </c>
      <c r="L94" s="18">
        <v>104.951376984818</v>
      </c>
      <c r="M94" s="18">
        <f t="shared" si="25"/>
        <v>-6.9590251683743958</v>
      </c>
      <c r="N94" s="18"/>
      <c r="O94" s="250"/>
      <c r="P94" s="189" t="s">
        <v>288</v>
      </c>
      <c r="Q94" s="14">
        <v>-5.57</v>
      </c>
      <c r="R94" s="14">
        <v>-5.8190688568369202</v>
      </c>
      <c r="S94" s="14">
        <f t="shared" si="31"/>
        <v>0.24906885683691993</v>
      </c>
      <c r="T94" s="14" t="s">
        <v>93</v>
      </c>
      <c r="U94" s="14">
        <v>-13.800095602294499</v>
      </c>
      <c r="V94" s="14">
        <v>-12.801600919718325</v>
      </c>
      <c r="W94" s="14">
        <f t="shared" si="35"/>
        <v>-0.99849468257617424</v>
      </c>
      <c r="X94" s="14" t="s">
        <v>93</v>
      </c>
      <c r="Y94" s="14">
        <v>10.880095602294499</v>
      </c>
      <c r="Z94" s="14">
        <v>9.5907884082239452</v>
      </c>
      <c r="AA94" s="14">
        <f t="shared" ref="AA94:AA131" si="39">Y94-Z94</f>
        <v>1.2893071940705543</v>
      </c>
      <c r="AB94" s="14" t="s">
        <v>108</v>
      </c>
      <c r="AC94" s="14">
        <v>89.435946462715094</v>
      </c>
      <c r="AD94" s="14">
        <v>109.337958422482</v>
      </c>
      <c r="AE94" s="14">
        <f t="shared" si="26"/>
        <v>-19.902011959766909</v>
      </c>
      <c r="AF94" s="250"/>
      <c r="AG94" s="250"/>
      <c r="AH94" s="191" t="s">
        <v>288</v>
      </c>
      <c r="AI94" s="14">
        <v>-5.8190688568369202</v>
      </c>
      <c r="AJ94" s="14">
        <v>-13.698019710391126</v>
      </c>
      <c r="AK94" s="14">
        <v>7.8789508535542057</v>
      </c>
      <c r="AL94" s="14">
        <v>79.681100560507801</v>
      </c>
      <c r="AM94" s="14">
        <v>-5.8964978864413498</v>
      </c>
      <c r="AN94" s="14">
        <f t="shared" si="34"/>
        <v>-13.782066392493114</v>
      </c>
      <c r="AO94" s="14">
        <v>7.8855685060517642</v>
      </c>
      <c r="AP94" s="14">
        <v>60.443210379823803</v>
      </c>
      <c r="AQ94" s="250"/>
      <c r="AR94" s="14">
        <v>-8.2805368658005101</v>
      </c>
      <c r="AS94" s="14">
        <v>-8.3018970958280693</v>
      </c>
      <c r="AT94" s="14">
        <v>-8.3032120837051195</v>
      </c>
      <c r="AU94" s="14">
        <v>-8.2718850640390595</v>
      </c>
      <c r="AV94" s="14">
        <v>-8.3041554052062505</v>
      </c>
      <c r="AW94" s="14">
        <v>1.7920677115175401</v>
      </c>
      <c r="AX94" s="14">
        <v>2.1185801852196202</v>
      </c>
      <c r="AY94" s="14">
        <v>2.4067141972637698</v>
      </c>
      <c r="AZ94" s="14">
        <v>2.5869921187807901</v>
      </c>
      <c r="BA94" s="14">
        <v>2.8914871740355101</v>
      </c>
      <c r="BB94" s="14">
        <v>-7.8676106564123698</v>
      </c>
      <c r="BC94" s="14">
        <v>-7.90633356812637</v>
      </c>
      <c r="BD94" s="14">
        <v>-7.9416499202795601</v>
      </c>
      <c r="BE94" s="14">
        <v>-8.00161652597669</v>
      </c>
      <c r="BF94" s="14">
        <v>-7.9807020911283901</v>
      </c>
      <c r="BG94" s="14">
        <v>1.4548650267424601</v>
      </c>
      <c r="BH94" s="14">
        <v>1.8020681197505499</v>
      </c>
      <c r="BI94" s="14">
        <v>2.1225810634426399</v>
      </c>
      <c r="BJ94" s="14">
        <v>2.4131545612896002</v>
      </c>
      <c r="BK94" s="14">
        <v>2.6345718843114998</v>
      </c>
    </row>
    <row r="95" spans="1:63" ht="16" customHeight="1">
      <c r="A95" s="189" t="s">
        <v>114</v>
      </c>
      <c r="B95" s="241">
        <v>-3.41</v>
      </c>
      <c r="C95" s="18">
        <f t="shared" si="27"/>
        <v>-3.4190023293937002</v>
      </c>
      <c r="D95" s="18">
        <f t="shared" si="36"/>
        <v>9.0023293937000481E-3</v>
      </c>
      <c r="E95" s="57">
        <v>-11.2188336520076</v>
      </c>
      <c r="F95" s="18">
        <f t="shared" si="28"/>
        <v>-11.093584735422985</v>
      </c>
      <c r="G95" s="18">
        <f t="shared" si="37"/>
        <v>-0.12524891658461534</v>
      </c>
      <c r="H95" s="18">
        <f t="shared" si="29"/>
        <v>7.8088336520075998</v>
      </c>
      <c r="I95" s="18">
        <f t="shared" si="30"/>
        <v>7.674582406029284</v>
      </c>
      <c r="J95" s="18">
        <f t="shared" si="38"/>
        <v>0.13425124597831584</v>
      </c>
      <c r="K95" s="243">
        <v>71.988527724665403</v>
      </c>
      <c r="L95" s="18">
        <v>92.759080632073093</v>
      </c>
      <c r="M95" s="18">
        <f t="shared" si="25"/>
        <v>-20.770552907407691</v>
      </c>
      <c r="N95" s="18"/>
      <c r="O95" s="250"/>
      <c r="P95" s="189" t="s">
        <v>160</v>
      </c>
      <c r="Q95" s="14">
        <v>1.31</v>
      </c>
      <c r="R95" s="14">
        <v>1.2507511379943199</v>
      </c>
      <c r="S95" s="14">
        <f t="shared" si="31"/>
        <v>5.9248862005680136E-2</v>
      </c>
      <c r="T95" s="14" t="s">
        <v>163</v>
      </c>
      <c r="U95" s="14">
        <v>-7.0959847036328902</v>
      </c>
      <c r="V95" s="14">
        <v>-7.34163647902772</v>
      </c>
      <c r="W95" s="14">
        <f t="shared" si="35"/>
        <v>0.24565177539482974</v>
      </c>
      <c r="X95" s="14" t="s">
        <v>163</v>
      </c>
      <c r="Y95" s="14">
        <v>8.6759847036328903</v>
      </c>
      <c r="Z95" s="14">
        <v>8.7857654220242196</v>
      </c>
      <c r="AA95" s="14">
        <f t="shared" si="39"/>
        <v>-0.1097807183913293</v>
      </c>
      <c r="AB95" s="14" t="s">
        <v>64</v>
      </c>
      <c r="AC95" s="14">
        <v>78.871892925430203</v>
      </c>
      <c r="AD95" s="14">
        <v>73.081882696946195</v>
      </c>
      <c r="AE95" s="14">
        <f t="shared" si="26"/>
        <v>5.7900102284840074</v>
      </c>
      <c r="AF95" s="250"/>
      <c r="AG95" s="250"/>
      <c r="AH95" s="191" t="s">
        <v>160</v>
      </c>
      <c r="AI95" s="14">
        <v>1.2507511379943199</v>
      </c>
      <c r="AJ95" s="14">
        <v>-6.502310050318135</v>
      </c>
      <c r="AK95" s="14">
        <v>7.7530611883124552</v>
      </c>
      <c r="AL95" s="14">
        <v>98.912432978030395</v>
      </c>
      <c r="AM95" s="14">
        <v>1.6247265869376</v>
      </c>
      <c r="AN95" s="14">
        <f t="shared" si="34"/>
        <v>-5.59251148161961</v>
      </c>
      <c r="AO95" s="14">
        <v>7.2172380685572097</v>
      </c>
      <c r="AP95" s="14">
        <v>55.369657233098202</v>
      </c>
      <c r="AQ95" s="250"/>
      <c r="AR95" s="14">
        <v>-0.71113926767524405</v>
      </c>
      <c r="AS95" s="14">
        <v>-0.71396080604613898</v>
      </c>
      <c r="AT95" s="14">
        <v>-0.71424151947513004</v>
      </c>
      <c r="AU95" s="14">
        <v>-0.71030472609314799</v>
      </c>
      <c r="AV95" s="14">
        <v>-0.71490558199779997</v>
      </c>
      <c r="AW95" s="14">
        <v>1.77785326064188</v>
      </c>
      <c r="AX95" s="14">
        <v>2.0759097781898301</v>
      </c>
      <c r="AY95" s="14">
        <v>2.3389681064127301</v>
      </c>
      <c r="AZ95" s="14">
        <v>2.49579096682006</v>
      </c>
      <c r="BA95" s="14">
        <v>2.7825658507749398</v>
      </c>
      <c r="BB95" s="14">
        <v>-0.806269672021943</v>
      </c>
      <c r="BC95" s="14">
        <v>-0.81594780783521603</v>
      </c>
      <c r="BD95" s="14">
        <v>-0.82240792890056902</v>
      </c>
      <c r="BE95" s="14">
        <v>-0.83199164965134298</v>
      </c>
      <c r="BF95" s="14">
        <v>-0.83417765774916797</v>
      </c>
      <c r="BG95" s="14">
        <v>1.4720255440291901</v>
      </c>
      <c r="BH95" s="14">
        <v>1.7856478648819301</v>
      </c>
      <c r="BI95" s="14">
        <v>2.07315906689489</v>
      </c>
      <c r="BJ95" s="14">
        <v>2.3332117595977602</v>
      </c>
      <c r="BK95" s="14">
        <v>2.5381826200630799</v>
      </c>
    </row>
    <row r="96" spans="1:63" ht="16" customHeight="1">
      <c r="A96" s="189" t="s">
        <v>117</v>
      </c>
      <c r="B96" s="241">
        <v>-6.61</v>
      </c>
      <c r="C96" s="18">
        <f t="shared" si="27"/>
        <v>-6.2041374851520397</v>
      </c>
      <c r="D96" s="18">
        <f t="shared" ref="D96:D112" si="40">B96-C96</f>
        <v>-0.40586251484796065</v>
      </c>
      <c r="E96" s="57">
        <v>-13.008986615678801</v>
      </c>
      <c r="F96" s="18">
        <f t="shared" si="28"/>
        <v>-13.40913271470734</v>
      </c>
      <c r="G96" s="18">
        <f t="shared" ref="G96:G112" si="41">E96-F96</f>
        <v>0.40014609902853948</v>
      </c>
      <c r="H96" s="18">
        <f t="shared" si="29"/>
        <v>6.3989866156788002</v>
      </c>
      <c r="I96" s="18">
        <f t="shared" si="30"/>
        <v>7.2049952295553004</v>
      </c>
      <c r="J96" s="18">
        <f t="shared" ref="J96:J112" si="42">H96-I96</f>
        <v>-0.80600861387650014</v>
      </c>
      <c r="K96" s="243">
        <v>50.525812619502901</v>
      </c>
      <c r="L96" s="18">
        <v>61.505316202081602</v>
      </c>
      <c r="M96" s="18">
        <f t="shared" ref="M96:M127" si="43">K96-L96</f>
        <v>-10.979503582578701</v>
      </c>
      <c r="N96" s="18"/>
      <c r="O96" s="250"/>
      <c r="P96" s="189" t="s">
        <v>289</v>
      </c>
      <c r="Q96" s="14">
        <v>1.31</v>
      </c>
      <c r="R96" s="14">
        <v>1.2507511379943199</v>
      </c>
      <c r="S96" s="14">
        <f t="shared" si="31"/>
        <v>5.9248862005680136E-2</v>
      </c>
      <c r="T96" s="14" t="s">
        <v>53</v>
      </c>
      <c r="U96" s="14">
        <v>-15.6762906309751</v>
      </c>
      <c r="V96" s="14">
        <v>-13.341093403137359</v>
      </c>
      <c r="W96" s="14">
        <f t="shared" si="35"/>
        <v>-2.3351972278377406</v>
      </c>
      <c r="X96" s="14" t="s">
        <v>53</v>
      </c>
      <c r="Y96" s="14">
        <v>11.276290630975099</v>
      </c>
      <c r="Z96" s="14">
        <v>9.7185211438040984</v>
      </c>
      <c r="AA96" s="14">
        <f t="shared" si="39"/>
        <v>1.5577694871710008</v>
      </c>
      <c r="AB96" s="14" t="s">
        <v>109</v>
      </c>
      <c r="AC96" s="14">
        <v>55.258126195028673</v>
      </c>
      <c r="AD96" s="14">
        <v>75.950844411173605</v>
      </c>
      <c r="AE96" s="14">
        <f t="shared" si="26"/>
        <v>-20.692718216144932</v>
      </c>
      <c r="AF96" s="250"/>
      <c r="AG96" s="250"/>
      <c r="AH96" s="191" t="s">
        <v>289</v>
      </c>
      <c r="AI96" s="14">
        <v>1.2507511379943199</v>
      </c>
      <c r="AJ96" s="14">
        <v>-6.502310050318135</v>
      </c>
      <c r="AK96" s="14">
        <v>7.7530611883124552</v>
      </c>
      <c r="AL96" s="14">
        <v>98.912432978030395</v>
      </c>
      <c r="AM96" s="14">
        <v>1.6247265869376</v>
      </c>
      <c r="AN96" s="14">
        <f t="shared" si="34"/>
        <v>-5.59251148161961</v>
      </c>
      <c r="AO96" s="14">
        <v>7.2172380685572097</v>
      </c>
      <c r="AP96" s="14">
        <v>55.369657233098202</v>
      </c>
      <c r="AQ96" s="250"/>
      <c r="AR96" s="14">
        <v>-0.71113926767524405</v>
      </c>
      <c r="AS96" s="14">
        <v>-0.71396080604613898</v>
      </c>
      <c r="AT96" s="14">
        <v>-0.71424151947513004</v>
      </c>
      <c r="AU96" s="14">
        <v>-0.71030472609314799</v>
      </c>
      <c r="AV96" s="14">
        <v>-0.71490558199779997</v>
      </c>
      <c r="AW96" s="14">
        <v>1.77785326064188</v>
      </c>
      <c r="AX96" s="14">
        <v>2.0759097781898301</v>
      </c>
      <c r="AY96" s="14">
        <v>2.3389681064127301</v>
      </c>
      <c r="AZ96" s="14">
        <v>2.49579096682006</v>
      </c>
      <c r="BA96" s="14">
        <v>2.7825658507749398</v>
      </c>
      <c r="BB96" s="14">
        <v>-0.806269672021943</v>
      </c>
      <c r="BC96" s="14">
        <v>-0.81594780783521603</v>
      </c>
      <c r="BD96" s="14">
        <v>-0.82240792890056902</v>
      </c>
      <c r="BE96" s="14">
        <v>-0.83199164965134298</v>
      </c>
      <c r="BF96" s="14">
        <v>-0.83417765774916797</v>
      </c>
      <c r="BG96" s="14">
        <v>1.4720255440291901</v>
      </c>
      <c r="BH96" s="14">
        <v>1.7856478648819301</v>
      </c>
      <c r="BI96" s="14">
        <v>2.07315906689489</v>
      </c>
      <c r="BJ96" s="14">
        <v>2.3332117595977602</v>
      </c>
      <c r="BK96" s="14">
        <v>2.5381826200630799</v>
      </c>
    </row>
    <row r="97" spans="1:63" ht="16" customHeight="1">
      <c r="A97" s="189" t="s">
        <v>119</v>
      </c>
      <c r="B97" s="241">
        <v>-5.1100000000000003</v>
      </c>
      <c r="C97" s="18">
        <f t="shared" si="27"/>
        <v>-2.4158377808938498</v>
      </c>
      <c r="D97" s="18">
        <f t="shared" si="40"/>
        <v>-2.6941622191061505</v>
      </c>
      <c r="E97" s="60">
        <v>-15.0333652007648</v>
      </c>
      <c r="F97" s="18">
        <f t="shared" si="28"/>
        <v>-10.355808596355448</v>
      </c>
      <c r="G97" s="18">
        <f t="shared" si="41"/>
        <v>-4.6775566044093519</v>
      </c>
      <c r="H97" s="18">
        <f t="shared" si="29"/>
        <v>9.923365200764799</v>
      </c>
      <c r="I97" s="18">
        <f t="shared" si="30"/>
        <v>7.9399708154615984</v>
      </c>
      <c r="J97" s="18">
        <f t="shared" si="42"/>
        <v>1.9833943853032006</v>
      </c>
      <c r="K97" s="243">
        <v>76.123326959847006</v>
      </c>
      <c r="L97" s="18">
        <v>92.242208024543203</v>
      </c>
      <c r="M97" s="18">
        <f t="shared" si="43"/>
        <v>-16.118881064696197</v>
      </c>
      <c r="N97" s="18"/>
      <c r="O97" s="250"/>
      <c r="P97" s="189" t="s">
        <v>168</v>
      </c>
      <c r="Q97" s="14">
        <v>0.68</v>
      </c>
      <c r="R97" s="14">
        <v>0.45389118404420598</v>
      </c>
      <c r="S97" s="14">
        <f t="shared" si="31"/>
        <v>0.22610881595579407</v>
      </c>
      <c r="T97" s="14" t="s">
        <v>193</v>
      </c>
      <c r="U97" s="14">
        <v>-11.780497131931201</v>
      </c>
      <c r="V97" s="14">
        <v>-12.260271979527175</v>
      </c>
      <c r="W97" s="14">
        <f t="shared" si="35"/>
        <v>0.47977484759597466</v>
      </c>
      <c r="X97" s="14" t="s">
        <v>193</v>
      </c>
      <c r="Y97" s="14">
        <v>8.5004971319312013</v>
      </c>
      <c r="Z97" s="14">
        <v>8.5462325163873842</v>
      </c>
      <c r="AA97" s="14">
        <f t="shared" si="39"/>
        <v>-4.573538445618297E-2</v>
      </c>
      <c r="AB97" s="14" t="s">
        <v>65</v>
      </c>
      <c r="AC97" s="14">
        <v>107.55258126195028</v>
      </c>
      <c r="AD97" s="14">
        <v>120.2579711569</v>
      </c>
      <c r="AE97" s="14">
        <f t="shared" si="26"/>
        <v>-12.705389894949718</v>
      </c>
      <c r="AF97" s="250"/>
      <c r="AG97" s="250"/>
      <c r="AH97" s="191" t="s">
        <v>168</v>
      </c>
      <c r="AI97" s="14">
        <v>0.45389118404420598</v>
      </c>
      <c r="AJ97" s="14">
        <v>-6.5305688672175952</v>
      </c>
      <c r="AK97" s="14">
        <v>6.9844600512618014</v>
      </c>
      <c r="AL97" s="14">
        <v>83.248614439519898</v>
      </c>
      <c r="AM97" s="14">
        <v>0.88311765478043402</v>
      </c>
      <c r="AN97" s="14">
        <f t="shared" si="34"/>
        <v>-5.9344450997607616</v>
      </c>
      <c r="AO97" s="14">
        <v>6.8175627545411954</v>
      </c>
      <c r="AP97" s="14">
        <v>49.473689183841898</v>
      </c>
      <c r="AQ97" s="250"/>
      <c r="AR97" s="14">
        <v>-1.4130010262939401</v>
      </c>
      <c r="AS97" s="14">
        <v>-1.4183152202926299</v>
      </c>
      <c r="AT97" s="14">
        <v>-1.41908658575237</v>
      </c>
      <c r="AU97" s="14">
        <v>-1.41248836784632</v>
      </c>
      <c r="AV97" s="14">
        <v>-1.42053791873256</v>
      </c>
      <c r="AW97" s="14">
        <v>1.77013948470315</v>
      </c>
      <c r="AX97" s="14">
        <v>2.0527537687230302</v>
      </c>
      <c r="AY97" s="14">
        <v>2.3022042405328098</v>
      </c>
      <c r="AZ97" s="14">
        <v>2.4462987101206801</v>
      </c>
      <c r="BA97" s="14">
        <v>2.72345736393074</v>
      </c>
      <c r="BB97" s="14">
        <v>-1.55499183771283</v>
      </c>
      <c r="BC97" s="14">
        <v>-1.57504321188909</v>
      </c>
      <c r="BD97" s="14">
        <v>-1.5924479788565999</v>
      </c>
      <c r="BE97" s="14">
        <v>-1.6186139052394899</v>
      </c>
      <c r="BF97" s="14">
        <v>-1.61974057509759</v>
      </c>
      <c r="BG97" s="14">
        <v>1.48133806594794</v>
      </c>
      <c r="BH97" s="14">
        <v>1.77673706220504</v>
      </c>
      <c r="BI97" s="14">
        <v>2.0463391629008001</v>
      </c>
      <c r="BJ97" s="14">
        <v>2.2898290875860798</v>
      </c>
      <c r="BK97" s="14">
        <v>2.48587492321183</v>
      </c>
    </row>
    <row r="98" spans="1:63" ht="16" customHeight="1">
      <c r="A98" s="189" t="s">
        <v>73</v>
      </c>
      <c r="B98" s="241">
        <v>-5.03</v>
      </c>
      <c r="C98" s="18">
        <f t="shared" si="27"/>
        <v>-4.31561584276223</v>
      </c>
      <c r="D98" s="18">
        <f t="shared" si="40"/>
        <v>-0.71438415723777027</v>
      </c>
      <c r="E98" s="15">
        <v>-12.4019120458891</v>
      </c>
      <c r="F98" s="18">
        <f t="shared" si="28"/>
        <v>-10.942718611971053</v>
      </c>
      <c r="G98" s="18">
        <f t="shared" si="41"/>
        <v>-1.4591934339180472</v>
      </c>
      <c r="H98" s="18">
        <f t="shared" si="29"/>
        <v>7.3719120458890997</v>
      </c>
      <c r="I98" s="18">
        <f t="shared" si="30"/>
        <v>6.6271027692088227</v>
      </c>
      <c r="J98" s="18">
        <f t="shared" si="42"/>
        <v>0.74480927668027697</v>
      </c>
      <c r="K98" s="244">
        <v>62.141491395793501</v>
      </c>
      <c r="L98" s="18">
        <v>59.817427658739902</v>
      </c>
      <c r="M98" s="18">
        <f t="shared" si="43"/>
        <v>2.3240637370535993</v>
      </c>
      <c r="N98" s="18"/>
      <c r="O98" s="250"/>
      <c r="P98" s="189" t="s">
        <v>290</v>
      </c>
      <c r="Q98" s="14">
        <v>-4.42</v>
      </c>
      <c r="R98" s="14">
        <v>-3.32826027052496</v>
      </c>
      <c r="S98" s="14">
        <f t="shared" si="31"/>
        <v>-1.0917397294750399</v>
      </c>
      <c r="T98" s="14" t="s">
        <v>55</v>
      </c>
      <c r="U98" s="14">
        <v>-16.034799235181602</v>
      </c>
      <c r="V98" s="14">
        <v>-12.355729507055498</v>
      </c>
      <c r="W98" s="14">
        <f t="shared" si="35"/>
        <v>-3.6790697281261036</v>
      </c>
      <c r="X98" s="14" t="s">
        <v>55</v>
      </c>
      <c r="Y98" s="14">
        <v>11.974799235181603</v>
      </c>
      <c r="Z98" s="14">
        <v>9.5997247111565578</v>
      </c>
      <c r="AA98" s="14">
        <f t="shared" si="39"/>
        <v>2.3750745240250453</v>
      </c>
      <c r="AB98" s="14" t="s">
        <v>110</v>
      </c>
      <c r="AC98" s="14">
        <v>82.098470363288712</v>
      </c>
      <c r="AD98" s="14">
        <v>85.346419868592307</v>
      </c>
      <c r="AE98" s="14">
        <f t="shared" si="26"/>
        <v>-3.2479495053035947</v>
      </c>
      <c r="AF98" s="250"/>
      <c r="AG98" s="250"/>
      <c r="AH98" s="191" t="s">
        <v>290</v>
      </c>
      <c r="AI98" s="14">
        <v>-3.32826027052496</v>
      </c>
      <c r="AJ98" s="14">
        <v>-11.57830935628186</v>
      </c>
      <c r="AK98" s="14">
        <v>8.2500490857569009</v>
      </c>
      <c r="AL98" s="14">
        <v>95.290077443452006</v>
      </c>
      <c r="AM98" s="14">
        <v>-3.5932125384341602</v>
      </c>
      <c r="AN98" s="14">
        <f t="shared" si="34"/>
        <v>-11.214527832751752</v>
      </c>
      <c r="AO98" s="14">
        <v>7.6213152943175926</v>
      </c>
      <c r="AP98" s="14">
        <v>63.0815496399048</v>
      </c>
      <c r="AQ98" s="250"/>
      <c r="AR98" s="14">
        <v>-5.9483717689129696</v>
      </c>
      <c r="AS98" s="14">
        <v>-5.9611554135471501</v>
      </c>
      <c r="AT98" s="14">
        <v>-5.9539185360835196</v>
      </c>
      <c r="AU98" s="14">
        <v>-5.9092509414074703</v>
      </c>
      <c r="AV98" s="14">
        <v>-5.9463927505496397</v>
      </c>
      <c r="AW98" s="14">
        <v>1.7824142941014001</v>
      </c>
      <c r="AX98" s="14">
        <v>2.08960155959572</v>
      </c>
      <c r="AY98" s="14">
        <v>2.3607059976493501</v>
      </c>
      <c r="AZ98" s="14">
        <v>2.5250549538202298</v>
      </c>
      <c r="BA98" s="14">
        <v>2.8175157622553502</v>
      </c>
      <c r="BB98" s="14">
        <v>-5.4090922940975696</v>
      </c>
      <c r="BC98" s="14">
        <v>-5.4185196482974698</v>
      </c>
      <c r="BD98" s="14">
        <v>-5.41727752159189</v>
      </c>
      <c r="BE98" s="14">
        <v>-5.4161853061682299</v>
      </c>
      <c r="BF98" s="14">
        <v>-5.4095442717707103</v>
      </c>
      <c r="BG98" s="14">
        <v>1.4665191974096801</v>
      </c>
      <c r="BH98" s="14">
        <v>1.79091668128045</v>
      </c>
      <c r="BI98" s="14">
        <v>2.08901725106693</v>
      </c>
      <c r="BJ98" s="14">
        <v>2.3588632460008498</v>
      </c>
      <c r="BK98" s="14">
        <v>2.5691113322040899</v>
      </c>
    </row>
    <row r="99" spans="1:63" ht="16" customHeight="1">
      <c r="A99" s="189" t="s">
        <v>75</v>
      </c>
      <c r="B99" s="241">
        <v>-4.8499999999999996</v>
      </c>
      <c r="C99" s="18">
        <f t="shared" si="27"/>
        <v>-3.7585314846126501</v>
      </c>
      <c r="D99" s="18">
        <f t="shared" si="40"/>
        <v>-1.0914685153873496</v>
      </c>
      <c r="E99" s="15">
        <v>-13.178680688336501</v>
      </c>
      <c r="F99" s="18">
        <f t="shared" si="28"/>
        <v>-10.779240278167981</v>
      </c>
      <c r="G99" s="18">
        <f t="shared" si="41"/>
        <v>-2.3994404101685198</v>
      </c>
      <c r="H99" s="18">
        <f t="shared" si="29"/>
        <v>8.328680688336501</v>
      </c>
      <c r="I99" s="18">
        <f t="shared" si="30"/>
        <v>7.0207087935553307</v>
      </c>
      <c r="J99" s="18">
        <f t="shared" si="42"/>
        <v>1.3079718947811703</v>
      </c>
      <c r="K99" s="244">
        <v>64.053537284894801</v>
      </c>
      <c r="L99" s="18">
        <v>71.1983356659278</v>
      </c>
      <c r="M99" s="18">
        <f t="shared" si="43"/>
        <v>-7.1447983810329987</v>
      </c>
      <c r="N99" s="18"/>
      <c r="O99" s="250"/>
      <c r="P99" s="189" t="s">
        <v>8</v>
      </c>
      <c r="Q99" s="14">
        <v>-4.43</v>
      </c>
      <c r="R99" s="14">
        <v>-2.7335431168131001</v>
      </c>
      <c r="S99" s="14">
        <f t="shared" si="31"/>
        <v>-1.6964568831868996</v>
      </c>
      <c r="T99" s="14" t="s">
        <v>96</v>
      </c>
      <c r="U99" s="14">
        <v>-5.5902485659655801</v>
      </c>
      <c r="V99" s="14">
        <v>-5.0778740692012256</v>
      </c>
      <c r="W99" s="14">
        <f t="shared" si="35"/>
        <v>-0.51237449676435443</v>
      </c>
      <c r="X99" s="14" t="s">
        <v>96</v>
      </c>
      <c r="Y99" s="14">
        <v>4.7002485659655804</v>
      </c>
      <c r="Z99" s="14">
        <v>4.216333523028192</v>
      </c>
      <c r="AA99" s="14">
        <f t="shared" si="39"/>
        <v>0.48391504293738841</v>
      </c>
      <c r="AB99" s="14" t="s">
        <v>111</v>
      </c>
      <c r="AC99" s="14">
        <v>32.55258126195028</v>
      </c>
      <c r="AD99" s="14">
        <v>48.309540140598699</v>
      </c>
      <c r="AE99" s="14">
        <f t="shared" ref="AE99:AE130" si="44">AC99-AD99</f>
        <v>-15.756958878648419</v>
      </c>
      <c r="AF99" s="250"/>
      <c r="AG99" s="250"/>
      <c r="AH99" s="191" t="s">
        <v>8</v>
      </c>
      <c r="AI99" s="14">
        <v>-2.7335431168131001</v>
      </c>
      <c r="AJ99" s="14">
        <v>-10.95028180915366</v>
      </c>
      <c r="AK99" s="14">
        <v>8.2167386923405594</v>
      </c>
      <c r="AL99" s="14">
        <v>95.357154634660603</v>
      </c>
      <c r="AM99" s="14">
        <v>-2.8810745320605098</v>
      </c>
      <c r="AN99" s="14">
        <f t="shared" si="34"/>
        <v>-10.499567861973702</v>
      </c>
      <c r="AO99" s="14">
        <v>7.6184933299131918</v>
      </c>
      <c r="AP99" s="14">
        <v>62.192807788672098</v>
      </c>
      <c r="AQ99" s="250"/>
      <c r="AR99" s="14">
        <v>-5.2376749114219301</v>
      </c>
      <c r="AS99" s="14">
        <v>-5.2485633014096802</v>
      </c>
      <c r="AT99" s="14">
        <v>-5.2413558386365002</v>
      </c>
      <c r="AU99" s="14">
        <v>-5.2012263997554902</v>
      </c>
      <c r="AV99" s="14">
        <v>-5.2331681426884096</v>
      </c>
      <c r="AW99" s="14">
        <v>1.7823251856329501</v>
      </c>
      <c r="AX99" s="14">
        <v>2.0893340645899601</v>
      </c>
      <c r="AY99" s="14">
        <v>2.36028130657599</v>
      </c>
      <c r="AZ99" s="14">
        <v>2.52448322614367</v>
      </c>
      <c r="BA99" s="14">
        <v>2.8168329492235298</v>
      </c>
      <c r="BB99" s="14">
        <v>-4.8131424958356996</v>
      </c>
      <c r="BC99" s="14">
        <v>-4.8227780917438698</v>
      </c>
      <c r="BD99" s="14">
        <v>-4.8222505480734803</v>
      </c>
      <c r="BE99" s="14">
        <v>-4.8238201741266096</v>
      </c>
      <c r="BF99" s="14">
        <v>-4.8165821376350104</v>
      </c>
      <c r="BG99" s="14">
        <v>1.4666267743696799</v>
      </c>
      <c r="BH99" s="14">
        <v>1.7908137449253401</v>
      </c>
      <c r="BI99" s="14">
        <v>2.0887074312603899</v>
      </c>
      <c r="BJ99" s="14">
        <v>2.3583620953981899</v>
      </c>
      <c r="BK99" s="14">
        <v>2.5685070809538599</v>
      </c>
    </row>
    <row r="100" spans="1:63" ht="16" customHeight="1">
      <c r="A100" s="189" t="s">
        <v>77</v>
      </c>
      <c r="B100" s="241">
        <v>-4.74</v>
      </c>
      <c r="C100" s="18">
        <f t="shared" ref="C100:C112" si="45">VLOOKUP(A100,$P$4:$R$506,3,FALSE)</f>
        <v>-3.7826545099153002</v>
      </c>
      <c r="D100" s="18">
        <f t="shared" si="40"/>
        <v>-0.95734549008470005</v>
      </c>
      <c r="E100" s="15">
        <v>-13.3818355640535</v>
      </c>
      <c r="F100" s="18">
        <f t="shared" ref="F100:F112" si="46">VLOOKUP(A100,$T$4:$V$506,3,FALSE)</f>
        <v>-10.707464905833502</v>
      </c>
      <c r="G100" s="18">
        <f t="shared" si="41"/>
        <v>-2.6743706582199973</v>
      </c>
      <c r="H100" s="18">
        <f t="shared" ref="H100:H112" si="47">VLOOKUP(A100,$X$4:$Z$506,2,FALSE)</f>
        <v>8.6418355640534994</v>
      </c>
      <c r="I100" s="18">
        <f t="shared" ref="I100:I112" si="48">VLOOKUP(A100,$X$4:$Z$506,3,FALSE)</f>
        <v>6.9248103959182021</v>
      </c>
      <c r="J100" s="18">
        <f t="shared" si="42"/>
        <v>1.7170251681352973</v>
      </c>
      <c r="K100" s="244">
        <v>65.009560229445498</v>
      </c>
      <c r="L100" s="18">
        <v>68.734948529670206</v>
      </c>
      <c r="M100" s="18">
        <f t="shared" si="43"/>
        <v>-3.7253883002247079</v>
      </c>
      <c r="N100" s="18"/>
      <c r="O100" s="250"/>
      <c r="P100" s="189" t="s">
        <v>141</v>
      </c>
      <c r="Q100" s="14">
        <v>2.38</v>
      </c>
      <c r="R100" s="14">
        <v>2.03037789254167</v>
      </c>
      <c r="S100" s="14">
        <f t="shared" si="31"/>
        <v>0.34962210745832989</v>
      </c>
      <c r="T100" s="14" t="s">
        <v>183</v>
      </c>
      <c r="U100" s="14">
        <v>-8.8646271510516303</v>
      </c>
      <c r="V100" s="14">
        <v>-9.7893463632206679</v>
      </c>
      <c r="W100" s="14">
        <f t="shared" si="35"/>
        <v>0.92471921216903752</v>
      </c>
      <c r="X100" s="14" t="s">
        <v>183</v>
      </c>
      <c r="Y100" s="14">
        <v>8.5646271510516296</v>
      </c>
      <c r="Z100" s="14">
        <v>8.9059119743928203</v>
      </c>
      <c r="AA100" s="14">
        <f t="shared" si="39"/>
        <v>-0.3412848233411907</v>
      </c>
      <c r="AB100" s="14" t="s">
        <v>67</v>
      </c>
      <c r="AC100" s="14">
        <v>136.23326959847037</v>
      </c>
      <c r="AD100" s="14">
        <v>158.23835797812799</v>
      </c>
      <c r="AE100" s="14">
        <f t="shared" si="44"/>
        <v>-22.005088379657622</v>
      </c>
      <c r="AF100" s="250"/>
      <c r="AG100" s="250"/>
      <c r="AH100" s="191" t="s">
        <v>141</v>
      </c>
      <c r="AI100" s="14">
        <v>2.03037789254167</v>
      </c>
      <c r="AJ100" s="14">
        <v>-5.9084919781653085</v>
      </c>
      <c r="AK100" s="14">
        <v>7.938869870706978</v>
      </c>
      <c r="AL100" s="14">
        <v>103.326491139635</v>
      </c>
      <c r="AM100" s="14">
        <v>2.3002436416362402</v>
      </c>
      <c r="AN100" s="14">
        <f t="shared" si="34"/>
        <v>-4.9192675027083519</v>
      </c>
      <c r="AO100" s="14">
        <v>7.2195111443445921</v>
      </c>
      <c r="AP100" s="14">
        <v>55.563387226580502</v>
      </c>
      <c r="AQ100" s="250"/>
      <c r="AR100" s="14">
        <v>-3.7829100287542897E-2</v>
      </c>
      <c r="AS100" s="14">
        <v>-3.8014534086989203E-2</v>
      </c>
      <c r="AT100" s="14">
        <v>-3.8120010285832201E-2</v>
      </c>
      <c r="AU100" s="14">
        <v>-3.8098257535166498E-2</v>
      </c>
      <c r="AV100" s="14">
        <v>-3.8276470484451403E-2</v>
      </c>
      <c r="AW100" s="14">
        <v>1.77772643430318</v>
      </c>
      <c r="AX100" s="14">
        <v>2.0755290577848098</v>
      </c>
      <c r="AY100" s="14">
        <v>2.3383636519220699</v>
      </c>
      <c r="AZ100" s="14">
        <v>2.4949772380105601</v>
      </c>
      <c r="BA100" s="14">
        <v>2.7815940163540001</v>
      </c>
      <c r="BB100" s="14">
        <v>-4.0945682202601703E-2</v>
      </c>
      <c r="BC100" s="14">
        <v>-4.1655939996109101E-2</v>
      </c>
      <c r="BD100" s="14">
        <v>-4.2340213887823802E-2</v>
      </c>
      <c r="BE100" s="14">
        <v>-4.3425302052080603E-2</v>
      </c>
      <c r="BF100" s="14">
        <v>-4.3377414317230703E-2</v>
      </c>
      <c r="BG100" s="14">
        <v>1.47217865621037</v>
      </c>
      <c r="BH100" s="14">
        <v>1.78550135758286</v>
      </c>
      <c r="BI100" s="14">
        <v>2.0727181064294902</v>
      </c>
      <c r="BJ100" s="14">
        <v>2.33249848175587</v>
      </c>
      <c r="BK100" s="14">
        <v>2.5373226010878902</v>
      </c>
    </row>
    <row r="101" spans="1:63" ht="16" customHeight="1">
      <c r="A101" s="189" t="s">
        <v>78</v>
      </c>
      <c r="B101" s="241">
        <v>1.96</v>
      </c>
      <c r="C101" s="18">
        <f t="shared" si="45"/>
        <v>1.95850466703544</v>
      </c>
      <c r="D101" s="18">
        <f t="shared" si="40"/>
        <v>1.4953329645599478E-3</v>
      </c>
      <c r="E101" s="15">
        <v>-4.8732313575525801</v>
      </c>
      <c r="F101" s="18">
        <f t="shared" si="46"/>
        <v>-4.562802718335492</v>
      </c>
      <c r="G101" s="18">
        <f t="shared" si="41"/>
        <v>-0.31042863921708808</v>
      </c>
      <c r="H101" s="18">
        <f t="shared" si="47"/>
        <v>6.83323135755258</v>
      </c>
      <c r="I101" s="18">
        <f t="shared" si="48"/>
        <v>6.5213073853709318</v>
      </c>
      <c r="J101" s="18">
        <f t="shared" si="42"/>
        <v>0.31192397218164825</v>
      </c>
      <c r="K101" s="244">
        <v>78.871892925430203</v>
      </c>
      <c r="L101" s="18">
        <v>77.808545337786796</v>
      </c>
      <c r="M101" s="18">
        <f t="shared" si="43"/>
        <v>1.0633475876434062</v>
      </c>
      <c r="N101" s="18"/>
      <c r="O101" s="250"/>
      <c r="P101" s="189" t="s">
        <v>291</v>
      </c>
      <c r="Q101" s="14">
        <v>2.93</v>
      </c>
      <c r="R101" s="14">
        <v>2.1199784476979402</v>
      </c>
      <c r="S101" s="14">
        <f t="shared" si="31"/>
        <v>0.81002155230205997</v>
      </c>
      <c r="T101" s="14" t="s">
        <v>198</v>
      </c>
      <c r="U101" s="14">
        <v>-13.420076481835601</v>
      </c>
      <c r="V101" s="14">
        <v>-14.07233875076164</v>
      </c>
      <c r="W101" s="14">
        <f t="shared" si="35"/>
        <v>0.65226226892603911</v>
      </c>
      <c r="X101" s="14" t="s">
        <v>198</v>
      </c>
      <c r="Y101" s="14">
        <v>7.9300764818356004</v>
      </c>
      <c r="Z101" s="14">
        <v>8.35388093808427</v>
      </c>
      <c r="AA101" s="14">
        <f t="shared" si="39"/>
        <v>-0.42380445624866958</v>
      </c>
      <c r="AB101" s="14" t="s">
        <v>112</v>
      </c>
      <c r="AC101" s="14">
        <v>62.021988527724666</v>
      </c>
      <c r="AD101" s="14">
        <v>81.032009580146706</v>
      </c>
      <c r="AE101" s="14">
        <f t="shared" si="44"/>
        <v>-19.01002105242204</v>
      </c>
      <c r="AF101" s="250"/>
      <c r="AG101" s="250"/>
      <c r="AH101" s="191" t="s">
        <v>291</v>
      </c>
      <c r="AI101" s="14">
        <v>2.1199784476979402</v>
      </c>
      <c r="AJ101" s="14">
        <v>-7.6677412242213201</v>
      </c>
      <c r="AK101" s="14">
        <v>9.7877196719192607</v>
      </c>
      <c r="AL101" s="14">
        <v>136.59656248421399</v>
      </c>
      <c r="AM101" s="14">
        <v>2.4325199011518701</v>
      </c>
      <c r="AN101" s="14">
        <f t="shared" si="34"/>
        <v>-6.3096295136408074</v>
      </c>
      <c r="AO101" s="14">
        <v>8.7421494147926779</v>
      </c>
      <c r="AP101" s="14">
        <v>76.656477228924899</v>
      </c>
      <c r="AQ101" s="250"/>
      <c r="AR101" s="14">
        <v>-5.1342545731816201E-2</v>
      </c>
      <c r="AS101" s="14">
        <v>-5.1543274736404902E-2</v>
      </c>
      <c r="AT101" s="14">
        <v>-5.1609411770790203E-2</v>
      </c>
      <c r="AU101" s="14">
        <v>-5.1482515395751299E-2</v>
      </c>
      <c r="AV101" s="14">
        <v>-5.1698338871852899E-2</v>
      </c>
      <c r="AW101" s="14">
        <v>1.8083109123390699</v>
      </c>
      <c r="AX101" s="14">
        <v>2.1673407034122798</v>
      </c>
      <c r="AY101" s="14">
        <v>2.48412931292266</v>
      </c>
      <c r="AZ101" s="14">
        <v>2.6912099066792701</v>
      </c>
      <c r="BA101" s="14">
        <v>3.01595423526383</v>
      </c>
      <c r="BB101" s="14">
        <v>-5.7101430160937001E-2</v>
      </c>
      <c r="BC101" s="14">
        <v>-5.81097231962844E-2</v>
      </c>
      <c r="BD101" s="14">
        <v>-5.90783404806191E-2</v>
      </c>
      <c r="BE101" s="14">
        <v>-6.0615719191749899E-2</v>
      </c>
      <c r="BF101" s="14">
        <v>-6.0550353630020898E-2</v>
      </c>
      <c r="BG101" s="14">
        <v>1.4352552837472601</v>
      </c>
      <c r="BH101" s="14">
        <v>1.8208319467675</v>
      </c>
      <c r="BI101" s="14">
        <v>2.1790567881785599</v>
      </c>
      <c r="BJ101" s="14">
        <v>2.5045071568611599</v>
      </c>
      <c r="BK101" s="14">
        <v>2.7447182550662999</v>
      </c>
    </row>
    <row r="102" spans="1:63" ht="16" customHeight="1">
      <c r="A102" s="189" t="s">
        <v>120</v>
      </c>
      <c r="B102" s="241">
        <v>-6.46</v>
      </c>
      <c r="C102" s="18">
        <f t="shared" si="45"/>
        <v>-9.2273509391809299</v>
      </c>
      <c r="D102" s="18">
        <f t="shared" si="40"/>
        <v>2.7673509391809299</v>
      </c>
      <c r="E102" s="57">
        <v>-12.903824091778199</v>
      </c>
      <c r="F102" s="18">
        <f t="shared" si="46"/>
        <v>-17.322541921849798</v>
      </c>
      <c r="G102" s="18">
        <f t="shared" si="41"/>
        <v>4.4187178300715981</v>
      </c>
      <c r="H102" s="18">
        <f t="shared" si="47"/>
        <v>6.4438240917781995</v>
      </c>
      <c r="I102" s="18">
        <f t="shared" si="48"/>
        <v>8.0951909826688677</v>
      </c>
      <c r="J102" s="18">
        <f t="shared" si="42"/>
        <v>-1.6513668908906682</v>
      </c>
      <c r="K102" s="243">
        <v>38.288718929254301</v>
      </c>
      <c r="L102" s="18">
        <v>67.184748926192697</v>
      </c>
      <c r="M102" s="18">
        <f t="shared" si="43"/>
        <v>-28.896029996938395</v>
      </c>
      <c r="N102" s="18"/>
      <c r="O102" s="250"/>
      <c r="P102" s="189" t="s">
        <v>292</v>
      </c>
      <c r="Q102" s="14">
        <v>1.47</v>
      </c>
      <c r="R102" s="14">
        <v>1.4000492740222801</v>
      </c>
      <c r="S102" s="14">
        <f t="shared" si="31"/>
        <v>6.9950725977719896E-2</v>
      </c>
      <c r="T102" s="14" t="s">
        <v>97</v>
      </c>
      <c r="U102" s="14">
        <v>-8.6017208413001907</v>
      </c>
      <c r="V102" s="14">
        <v>-9.2031464732523069</v>
      </c>
      <c r="W102" s="14">
        <f t="shared" si="35"/>
        <v>0.60142563195211629</v>
      </c>
      <c r="X102" s="14" t="s">
        <v>97</v>
      </c>
      <c r="Y102" s="14">
        <v>7.7717208413001906</v>
      </c>
      <c r="Z102" s="14">
        <v>8.3421703735385648</v>
      </c>
      <c r="AA102" s="14">
        <f t="shared" si="39"/>
        <v>-0.57044953223837425</v>
      </c>
      <c r="AB102" s="14" t="s">
        <v>113</v>
      </c>
      <c r="AC102" s="14">
        <v>80.090822179732314</v>
      </c>
      <c r="AD102" s="14">
        <v>105.76659085845699</v>
      </c>
      <c r="AE102" s="14">
        <f t="shared" si="44"/>
        <v>-25.67576867872468</v>
      </c>
      <c r="AF102" s="250"/>
      <c r="AG102" s="250"/>
      <c r="AH102" s="191" t="s">
        <v>292</v>
      </c>
      <c r="AI102" s="14">
        <v>1.4000492740222801</v>
      </c>
      <c r="AJ102" s="14">
        <v>-7.1849531357071399</v>
      </c>
      <c r="AK102" s="14">
        <v>8.5850024097294195</v>
      </c>
      <c r="AL102" s="14">
        <v>113.900685523703</v>
      </c>
      <c r="AM102" s="14">
        <v>1.7731483111347</v>
      </c>
      <c r="AN102" s="14">
        <f t="shared" si="34"/>
        <v>-6.1224048855487219</v>
      </c>
      <c r="AO102" s="14">
        <v>7.895553196683422</v>
      </c>
      <c r="AP102" s="14">
        <v>64.741623055586999</v>
      </c>
      <c r="AQ102" s="250"/>
      <c r="AR102" s="14">
        <v>-0.62806591129546596</v>
      </c>
      <c r="AS102" s="14">
        <v>-0.63048278211312503</v>
      </c>
      <c r="AT102" s="14">
        <v>-0.63078854133183004</v>
      </c>
      <c r="AU102" s="14">
        <v>-0.62764883383973102</v>
      </c>
      <c r="AV102" s="14">
        <v>-0.63140535825787603</v>
      </c>
      <c r="AW102" s="14">
        <v>1.79148497042224</v>
      </c>
      <c r="AX102" s="14">
        <v>2.11683085280101</v>
      </c>
      <c r="AY102" s="14">
        <v>2.4039368524665301</v>
      </c>
      <c r="AZ102" s="14">
        <v>2.5832532012769498</v>
      </c>
      <c r="BA102" s="14">
        <v>2.8870217935734601</v>
      </c>
      <c r="BB102" s="14">
        <v>-0.70498291521388501</v>
      </c>
      <c r="BC102" s="14">
        <v>-0.71383057896791002</v>
      </c>
      <c r="BD102" s="14">
        <v>-0.72050566624105095</v>
      </c>
      <c r="BE102" s="14">
        <v>-0.73053812721664202</v>
      </c>
      <c r="BF102" s="14">
        <v>-0.73184660624256004</v>
      </c>
      <c r="BG102" s="14">
        <v>1.45556854590948</v>
      </c>
      <c r="BH102" s="14">
        <v>1.8013949486663501</v>
      </c>
      <c r="BI102" s="14">
        <v>2.1205549402633301</v>
      </c>
      <c r="BJ102" s="14">
        <v>2.40987719544359</v>
      </c>
      <c r="BK102" s="14">
        <v>2.6306202729608401</v>
      </c>
    </row>
    <row r="103" spans="1:63" ht="16" customHeight="1">
      <c r="A103" s="189" t="s">
        <v>121</v>
      </c>
      <c r="B103" s="241">
        <v>-3.8</v>
      </c>
      <c r="C103" s="18">
        <f t="shared" si="45"/>
        <v>-4.1525473748045103</v>
      </c>
      <c r="D103" s="18">
        <f t="shared" si="40"/>
        <v>0.35254737480451048</v>
      </c>
      <c r="E103" s="60">
        <v>-9.1729445506692198</v>
      </c>
      <c r="F103" s="18">
        <f t="shared" si="46"/>
        <v>-9.8210052595365021</v>
      </c>
      <c r="G103" s="18">
        <f t="shared" si="41"/>
        <v>0.64806070886728229</v>
      </c>
      <c r="H103" s="18">
        <f t="shared" si="47"/>
        <v>5.3729445506692199</v>
      </c>
      <c r="I103" s="18">
        <f t="shared" si="48"/>
        <v>5.6684578847319917</v>
      </c>
      <c r="J103" s="18">
        <f t="shared" si="42"/>
        <v>-0.2955133340627718</v>
      </c>
      <c r="K103" s="243">
        <v>39.770554493307799</v>
      </c>
      <c r="L103" s="18">
        <v>55.593336820250997</v>
      </c>
      <c r="M103" s="18">
        <f t="shared" si="43"/>
        <v>-15.822782326943198</v>
      </c>
      <c r="N103" s="18"/>
      <c r="O103" s="250"/>
      <c r="P103" s="189" t="s">
        <v>293</v>
      </c>
      <c r="Q103" s="14">
        <v>-3.92</v>
      </c>
      <c r="R103" s="14">
        <v>-3.2477809203552201</v>
      </c>
      <c r="S103" s="14">
        <f t="shared" si="31"/>
        <v>-0.67221907964477978</v>
      </c>
      <c r="T103" s="14" t="s">
        <v>56</v>
      </c>
      <c r="U103" s="14">
        <v>-2.53097514340344</v>
      </c>
      <c r="V103" s="14">
        <v>-2.5753819422146345</v>
      </c>
      <c r="W103" s="14">
        <f t="shared" si="35"/>
        <v>4.440679881119447E-2</v>
      </c>
      <c r="X103" s="14" t="s">
        <v>56</v>
      </c>
      <c r="Y103" s="14">
        <v>4.5209751434034402</v>
      </c>
      <c r="Z103" s="14">
        <v>4.4334290605008144</v>
      </c>
      <c r="AA103" s="14">
        <f t="shared" si="39"/>
        <v>8.7546082902625777E-2</v>
      </c>
      <c r="AB103" s="14" t="s">
        <v>69</v>
      </c>
      <c r="AC103" s="14">
        <v>96.080305927342252</v>
      </c>
      <c r="AD103" s="14">
        <v>104.708373621847</v>
      </c>
      <c r="AE103" s="14">
        <f t="shared" si="44"/>
        <v>-8.6280676945047503</v>
      </c>
      <c r="AF103" s="250"/>
      <c r="AG103" s="250"/>
      <c r="AH103" s="191" t="s">
        <v>293</v>
      </c>
      <c r="AI103" s="14">
        <v>-3.2477809203552201</v>
      </c>
      <c r="AJ103" s="14">
        <v>-12.513990241191644</v>
      </c>
      <c r="AK103" s="14">
        <v>9.266209320836424</v>
      </c>
      <c r="AL103" s="14">
        <v>112.313637105802</v>
      </c>
      <c r="AM103" s="14">
        <v>-3.3461349554262001</v>
      </c>
      <c r="AN103" s="14">
        <f t="shared" si="34"/>
        <v>-11.820889924031531</v>
      </c>
      <c r="AO103" s="14">
        <v>8.4747549686053318</v>
      </c>
      <c r="AP103" s="14">
        <v>73.430893527204105</v>
      </c>
      <c r="AQ103" s="250"/>
      <c r="AR103" s="14">
        <v>-5.7818314071020298</v>
      </c>
      <c r="AS103" s="14">
        <v>-5.7900027406993697</v>
      </c>
      <c r="AT103" s="14">
        <v>-5.77910135274346</v>
      </c>
      <c r="AU103" s="14">
        <v>-5.7345456936087702</v>
      </c>
      <c r="AV103" s="14">
        <v>-5.7650035165709301</v>
      </c>
      <c r="AW103" s="14">
        <v>1.79757593499362</v>
      </c>
      <c r="AX103" s="14">
        <v>2.1351153394645102</v>
      </c>
      <c r="AY103" s="14">
        <v>2.4329663973172599</v>
      </c>
      <c r="AZ103" s="14">
        <v>2.6223333592318001</v>
      </c>
      <c r="BA103" s="14">
        <v>2.9336951351504101</v>
      </c>
      <c r="BB103" s="14">
        <v>-5.3880162827408302</v>
      </c>
      <c r="BC103" s="14">
        <v>-5.3952078876414999</v>
      </c>
      <c r="BD103" s="14">
        <v>-5.3895134377653999</v>
      </c>
      <c r="BE103" s="14">
        <v>-5.3852193292493897</v>
      </c>
      <c r="BF103" s="14">
        <v>-5.3762487721038799</v>
      </c>
      <c r="BG103" s="14">
        <v>1.44821517688141</v>
      </c>
      <c r="BH103" s="14">
        <v>1.8084311114793099</v>
      </c>
      <c r="BI103" s="14">
        <v>2.1417325174101798</v>
      </c>
      <c r="BJ103" s="14">
        <v>2.4441330929876899</v>
      </c>
      <c r="BK103" s="14">
        <v>2.6719235634456102</v>
      </c>
    </row>
    <row r="104" spans="1:63" ht="16" customHeight="1">
      <c r="A104" s="189" t="s">
        <v>79</v>
      </c>
      <c r="B104" s="241">
        <v>1.32</v>
      </c>
      <c r="C104" s="18">
        <f t="shared" si="45"/>
        <v>1.2232245524299801</v>
      </c>
      <c r="D104" s="18">
        <f t="shared" si="40"/>
        <v>9.677544757001999E-2</v>
      </c>
      <c r="E104" s="15">
        <v>-4.56252390057361</v>
      </c>
      <c r="F104" s="18">
        <f t="shared" si="46"/>
        <v>-4.6996562631247265</v>
      </c>
      <c r="G104" s="18">
        <f t="shared" si="41"/>
        <v>0.13713236255111649</v>
      </c>
      <c r="H104" s="18">
        <f t="shared" si="47"/>
        <v>5.8825239005736103</v>
      </c>
      <c r="I104" s="18">
        <f t="shared" si="48"/>
        <v>5.9228808155547066</v>
      </c>
      <c r="J104" s="18">
        <f t="shared" si="42"/>
        <v>-4.0356914981096281E-2</v>
      </c>
      <c r="K104" s="244">
        <v>66.921606118546805</v>
      </c>
      <c r="L104" s="18">
        <v>65.694638740572501</v>
      </c>
      <c r="M104" s="18">
        <f t="shared" si="43"/>
        <v>1.2269673779743044</v>
      </c>
      <c r="N104" s="18"/>
      <c r="O104" s="250"/>
      <c r="P104" s="189" t="s">
        <v>294</v>
      </c>
      <c r="Q104" s="14">
        <v>-3.88</v>
      </c>
      <c r="R104" s="14">
        <v>-2.11313130095491</v>
      </c>
      <c r="S104" s="14">
        <f t="shared" si="31"/>
        <v>-1.7668686990450899</v>
      </c>
      <c r="T104" s="14" t="s">
        <v>136</v>
      </c>
      <c r="U104" s="14">
        <v>-5.2245697896749501</v>
      </c>
      <c r="V104" s="14">
        <v>-6.2861671763992026</v>
      </c>
      <c r="W104" s="14">
        <f t="shared" si="35"/>
        <v>1.0615973867242525</v>
      </c>
      <c r="X104" s="14" t="s">
        <v>136</v>
      </c>
      <c r="Y104" s="14">
        <v>3.9845697896749499</v>
      </c>
      <c r="Z104" s="14">
        <v>4.7960114129872924</v>
      </c>
      <c r="AA104" s="14">
        <f t="shared" si="39"/>
        <v>-0.81144162331234249</v>
      </c>
      <c r="AB104" s="14" t="s">
        <v>71</v>
      </c>
      <c r="AC104" s="14">
        <v>97.992351816443588</v>
      </c>
      <c r="AD104" s="14">
        <v>104.951376984818</v>
      </c>
      <c r="AE104" s="14">
        <f t="shared" si="44"/>
        <v>-6.95902516837441</v>
      </c>
      <c r="AF104" s="250"/>
      <c r="AG104" s="250"/>
      <c r="AH104" s="191" t="s">
        <v>294</v>
      </c>
      <c r="AI104" s="14">
        <v>-2.11313130095491</v>
      </c>
      <c r="AJ104" s="14">
        <v>-11.093927484022668</v>
      </c>
      <c r="AK104" s="14">
        <v>8.9807961830677581</v>
      </c>
      <c r="AL104" s="14">
        <v>112.45348867919699</v>
      </c>
      <c r="AM104" s="14">
        <v>-2.1329225553797899</v>
      </c>
      <c r="AN104" s="14">
        <f t="shared" si="34"/>
        <v>-10.413540356554098</v>
      </c>
      <c r="AO104" s="14">
        <v>8.2806178011743068</v>
      </c>
      <c r="AP104" s="14">
        <v>72.161607627294003</v>
      </c>
      <c r="AQ104" s="250"/>
      <c r="AR104" s="14">
        <v>-4.55597377268142</v>
      </c>
      <c r="AS104" s="14">
        <v>-4.5677578171496096</v>
      </c>
      <c r="AT104" s="14">
        <v>-4.5631116078998204</v>
      </c>
      <c r="AU104" s="14">
        <v>-4.5276472739704898</v>
      </c>
      <c r="AV104" s="14">
        <v>-4.5592090981205899</v>
      </c>
      <c r="AW104" s="14">
        <v>1.7969931938983199</v>
      </c>
      <c r="AX104" s="14">
        <v>2.1333660070458902</v>
      </c>
      <c r="AY104" s="14">
        <v>2.4301890525200198</v>
      </c>
      <c r="AZ104" s="14">
        <v>2.6185944417279501</v>
      </c>
      <c r="BA104" s="14">
        <v>2.9292297546883601</v>
      </c>
      <c r="BB104" s="14">
        <v>-4.2355797452619202</v>
      </c>
      <c r="BC104" s="14">
        <v>-4.2490884981255697</v>
      </c>
      <c r="BD104" s="14">
        <v>-4.2528376951857796</v>
      </c>
      <c r="BE104" s="14">
        <v>-4.2580714831106397</v>
      </c>
      <c r="BF104" s="14">
        <v>-4.25625286067236</v>
      </c>
      <c r="BG104" s="14">
        <v>1.4489186960484299</v>
      </c>
      <c r="BH104" s="14">
        <v>1.8077579403951001</v>
      </c>
      <c r="BI104" s="14">
        <v>2.1397063942308701</v>
      </c>
      <c r="BJ104" s="14">
        <v>2.44085572714169</v>
      </c>
      <c r="BK104" s="14">
        <v>2.6679719520949501</v>
      </c>
    </row>
    <row r="105" spans="1:63" ht="16" customHeight="1">
      <c r="A105" s="189" t="s">
        <v>122</v>
      </c>
      <c r="B105" s="241">
        <v>-0.48</v>
      </c>
      <c r="C105" s="18">
        <f t="shared" si="45"/>
        <v>0.49955487571985602</v>
      </c>
      <c r="D105" s="18">
        <f t="shared" si="40"/>
        <v>-0.979554875719856</v>
      </c>
      <c r="E105" s="15">
        <v>-4.2279158699808796</v>
      </c>
      <c r="F105" s="18">
        <f t="shared" si="46"/>
        <v>-4.8554982240892492</v>
      </c>
      <c r="G105" s="18">
        <f t="shared" si="41"/>
        <v>0.6275823541083696</v>
      </c>
      <c r="H105" s="18">
        <f t="shared" si="47"/>
        <v>3.7479158699808797</v>
      </c>
      <c r="I105" s="18">
        <f t="shared" si="48"/>
        <v>5.3550530998091048</v>
      </c>
      <c r="J105" s="18">
        <f t="shared" si="42"/>
        <v>-1.6071372298282252</v>
      </c>
      <c r="K105" s="243">
        <v>79.541108986615697</v>
      </c>
      <c r="L105" s="18">
        <v>53.734043237125398</v>
      </c>
      <c r="M105" s="18">
        <f t="shared" si="43"/>
        <v>25.807065749490299</v>
      </c>
      <c r="N105" s="18"/>
      <c r="O105" s="250"/>
      <c r="P105" s="189" t="s">
        <v>143</v>
      </c>
      <c r="Q105" s="14">
        <v>2.5099999999999998</v>
      </c>
      <c r="R105" s="14">
        <v>2.0804459857438999</v>
      </c>
      <c r="S105" s="14">
        <f t="shared" si="31"/>
        <v>0.42955401425609985</v>
      </c>
      <c r="T105" s="14" t="s">
        <v>58</v>
      </c>
      <c r="U105" s="14">
        <v>-10.186328871892901</v>
      </c>
      <c r="V105" s="14">
        <v>-10.487885098486878</v>
      </c>
      <c r="W105" s="14">
        <f t="shared" si="35"/>
        <v>0.30155622659397707</v>
      </c>
      <c r="X105" s="14" t="s">
        <v>58</v>
      </c>
      <c r="Y105" s="14">
        <v>5.0863288718929009</v>
      </c>
      <c r="Z105" s="14">
        <v>5.4040141074232979</v>
      </c>
      <c r="AA105" s="14">
        <f t="shared" si="39"/>
        <v>-0.31768523553039696</v>
      </c>
      <c r="AB105" s="14" t="s">
        <v>114</v>
      </c>
      <c r="AC105" s="14">
        <v>71.988527724665389</v>
      </c>
      <c r="AD105" s="14">
        <v>92.759080632073093</v>
      </c>
      <c r="AE105" s="14">
        <f t="shared" si="44"/>
        <v>-20.770552907407705</v>
      </c>
      <c r="AF105" s="250"/>
      <c r="AG105" s="250"/>
      <c r="AH105" s="191" t="s">
        <v>143</v>
      </c>
      <c r="AI105" s="14">
        <v>2.0804459857438999</v>
      </c>
      <c r="AJ105" s="14">
        <v>-6.897744485993524</v>
      </c>
      <c r="AK105" s="14">
        <v>8.9781904717374239</v>
      </c>
      <c r="AL105" s="14">
        <v>122.028102714265</v>
      </c>
      <c r="AM105" s="14">
        <v>2.3748164431787</v>
      </c>
      <c r="AN105" s="14">
        <f t="shared" si="34"/>
        <v>-5.7014799772175575</v>
      </c>
      <c r="AO105" s="14">
        <v>8.0762964203962575</v>
      </c>
      <c r="AP105" s="14">
        <v>67.427533872468999</v>
      </c>
      <c r="AQ105" s="250"/>
      <c r="AR105" s="14">
        <v>-4.5271635990578103E-2</v>
      </c>
      <c r="AS105" s="14">
        <v>-4.5447721728380602E-2</v>
      </c>
      <c r="AT105" s="14">
        <v>-4.5505844774441501E-2</v>
      </c>
      <c r="AU105" s="14">
        <v>-4.5394870479164399E-2</v>
      </c>
      <c r="AV105" s="14">
        <v>-4.55839538046506E-2</v>
      </c>
      <c r="AW105" s="14">
        <v>1.7949229542951799</v>
      </c>
      <c r="AX105" s="14">
        <v>2.12715134794384</v>
      </c>
      <c r="AY105" s="14">
        <v>2.4203222879531401</v>
      </c>
      <c r="AZ105" s="14">
        <v>2.6053116045439801</v>
      </c>
      <c r="BA105" s="14">
        <v>2.9133660931925598</v>
      </c>
      <c r="BB105" s="14">
        <v>-5.0324929183619499E-2</v>
      </c>
      <c r="BC105" s="14">
        <v>-5.1211014746024103E-2</v>
      </c>
      <c r="BD105" s="14">
        <v>-5.2062425574062501E-2</v>
      </c>
      <c r="BE105" s="14">
        <v>-5.34135228601373E-2</v>
      </c>
      <c r="BF105" s="14">
        <v>-5.3356049728373801E-2</v>
      </c>
      <c r="BG105" s="14">
        <v>1.4514180105001899</v>
      </c>
      <c r="BH105" s="14">
        <v>1.80536644020843</v>
      </c>
      <c r="BI105" s="14">
        <v>2.13250841131797</v>
      </c>
      <c r="BJ105" s="14">
        <v>2.4292125932988098</v>
      </c>
      <c r="BK105" s="14">
        <v>2.6539335010911098</v>
      </c>
    </row>
    <row r="106" spans="1:63" ht="16" customHeight="1">
      <c r="A106" s="189" t="s">
        <v>123</v>
      </c>
      <c r="B106" s="241">
        <v>-4.5199999999999996</v>
      </c>
      <c r="C106" s="18">
        <f t="shared" si="45"/>
        <v>-5.3945409024845103</v>
      </c>
      <c r="D106" s="18">
        <f t="shared" si="40"/>
        <v>0.87454090248451077</v>
      </c>
      <c r="E106" s="60">
        <v>-14.6007648183556</v>
      </c>
      <c r="F106" s="18">
        <f t="shared" si="46"/>
        <v>-14.089878650777646</v>
      </c>
      <c r="G106" s="18">
        <f t="shared" si="41"/>
        <v>-0.51088616757795435</v>
      </c>
      <c r="H106" s="18">
        <f t="shared" si="47"/>
        <v>10.0807648183556</v>
      </c>
      <c r="I106" s="18">
        <f t="shared" si="48"/>
        <v>8.6953377482931344</v>
      </c>
      <c r="J106" s="18">
        <f t="shared" si="42"/>
        <v>1.385427070062466</v>
      </c>
      <c r="K106" s="243">
        <v>129.971319311663</v>
      </c>
      <c r="L106" s="18">
        <v>100.24770952801801</v>
      </c>
      <c r="M106" s="18">
        <f t="shared" si="43"/>
        <v>29.723609783644989</v>
      </c>
      <c r="N106" s="18"/>
      <c r="O106" s="250"/>
      <c r="P106" s="189" t="s">
        <v>10</v>
      </c>
      <c r="Q106" s="14">
        <v>-4.5</v>
      </c>
      <c r="R106" s="14">
        <v>-4.16822708931244</v>
      </c>
      <c r="S106" s="14">
        <f t="shared" si="31"/>
        <v>-0.33177291068755999</v>
      </c>
      <c r="T106" s="14" t="s">
        <v>98</v>
      </c>
      <c r="U106" s="14">
        <v>-9.5577437858508603</v>
      </c>
      <c r="V106" s="14">
        <v>-10.815343546915821</v>
      </c>
      <c r="W106" s="14">
        <f t="shared" si="35"/>
        <v>1.2575997610649612</v>
      </c>
      <c r="X106" s="14" t="s">
        <v>98</v>
      </c>
      <c r="Y106" s="14">
        <v>6.4277437858508604</v>
      </c>
      <c r="Z106" s="14">
        <v>5.7744253807093218</v>
      </c>
      <c r="AA106" s="14">
        <f t="shared" si="39"/>
        <v>0.65331840514153861</v>
      </c>
      <c r="AB106" s="14" t="s">
        <v>115</v>
      </c>
      <c r="AC106" s="14">
        <v>70.076481835564053</v>
      </c>
      <c r="AD106" s="14">
        <v>101.321005075687</v>
      </c>
      <c r="AE106" s="14">
        <f t="shared" si="44"/>
        <v>-31.244523240122945</v>
      </c>
      <c r="AF106" s="250"/>
      <c r="AG106" s="250"/>
      <c r="AH106" s="191" t="s">
        <v>10</v>
      </c>
      <c r="AI106" s="14">
        <v>-4.16822708931244</v>
      </c>
      <c r="AJ106" s="14">
        <v>-12.43517723484508</v>
      </c>
      <c r="AK106" s="14">
        <v>8.2669501455326397</v>
      </c>
      <c r="AL106" s="14">
        <v>85.534798224670993</v>
      </c>
      <c r="AM106" s="14">
        <v>-4.4500165497306599</v>
      </c>
      <c r="AN106" s="14">
        <f t="shared" si="34"/>
        <v>-11.73788593698162</v>
      </c>
      <c r="AO106" s="14">
        <v>7.287869387250959</v>
      </c>
      <c r="AP106" s="14">
        <v>48.262105356522902</v>
      </c>
      <c r="AQ106" s="250"/>
      <c r="AR106" s="14">
        <v>-6.7701367348147796</v>
      </c>
      <c r="AS106" s="14">
        <v>-6.76791704755788</v>
      </c>
      <c r="AT106" s="14">
        <v>-6.7495737739437702</v>
      </c>
      <c r="AU106" s="14">
        <v>-6.7134718055444198</v>
      </c>
      <c r="AV106" s="14">
        <v>-6.7184624637382404</v>
      </c>
      <c r="AW106" s="14">
        <v>1.76958408906378</v>
      </c>
      <c r="AX106" s="14">
        <v>2.0510865247188801</v>
      </c>
      <c r="AY106" s="14">
        <v>2.2995572242131099</v>
      </c>
      <c r="AZ106" s="14">
        <v>2.4427352434382099</v>
      </c>
      <c r="BA106" s="14">
        <v>2.7192015239758098</v>
      </c>
      <c r="BB106" s="14">
        <v>-6.2587743939819003</v>
      </c>
      <c r="BC106" s="14">
        <v>-6.2428197755789503</v>
      </c>
      <c r="BD106" s="14">
        <v>-6.2126352060116004</v>
      </c>
      <c r="BE106" s="14">
        <v>-6.1813778595783297</v>
      </c>
      <c r="BF106" s="14">
        <v>-6.15509581650673</v>
      </c>
      <c r="BG106" s="14">
        <v>1.4820085720796099</v>
      </c>
      <c r="BH106" s="14">
        <v>1.77609548005521</v>
      </c>
      <c r="BI106" s="14">
        <v>2.0444081166991599</v>
      </c>
      <c r="BJ106" s="14">
        <v>2.28670551398851</v>
      </c>
      <c r="BK106" s="14">
        <v>2.4821087434617599</v>
      </c>
    </row>
    <row r="107" spans="1:63" ht="16" customHeight="1">
      <c r="A107" s="189" t="s">
        <v>124</v>
      </c>
      <c r="B107" s="241">
        <v>-4.6900000000000004</v>
      </c>
      <c r="C107" s="18">
        <f t="shared" si="45"/>
        <v>-3.70245984229213</v>
      </c>
      <c r="D107" s="18">
        <f t="shared" si="40"/>
        <v>-0.9875401577078704</v>
      </c>
      <c r="E107" s="57">
        <v>-11.3120458891013</v>
      </c>
      <c r="F107" s="18">
        <f t="shared" si="46"/>
        <v>-9.4539479921811473</v>
      </c>
      <c r="G107" s="18">
        <f t="shared" si="41"/>
        <v>-1.8580978969201531</v>
      </c>
      <c r="H107" s="18">
        <f t="shared" si="47"/>
        <v>6.6220458891013001</v>
      </c>
      <c r="I107" s="18">
        <f t="shared" si="48"/>
        <v>5.7514881498890169</v>
      </c>
      <c r="J107" s="18">
        <f t="shared" si="42"/>
        <v>0.87055773921228319</v>
      </c>
      <c r="K107" s="243">
        <v>54.397705544933103</v>
      </c>
      <c r="L107" s="18">
        <v>55.349501781880797</v>
      </c>
      <c r="M107" s="18">
        <f t="shared" si="43"/>
        <v>-0.95179623694769333</v>
      </c>
      <c r="N107" s="18"/>
      <c r="O107" s="250"/>
      <c r="P107" s="189" t="s">
        <v>12</v>
      </c>
      <c r="Q107" s="14">
        <v>-4.47</v>
      </c>
      <c r="R107" s="14">
        <v>-3.4467309024613799</v>
      </c>
      <c r="S107" s="14">
        <f t="shared" si="31"/>
        <v>-1.0232690975386198</v>
      </c>
      <c r="T107" s="14" t="s">
        <v>175</v>
      </c>
      <c r="U107" s="14">
        <v>-10.3225621414914</v>
      </c>
      <c r="V107" s="14">
        <v>-6.8430936076914204</v>
      </c>
      <c r="W107" s="14">
        <f t="shared" si="35"/>
        <v>-3.4794685337999791</v>
      </c>
      <c r="X107" s="14" t="s">
        <v>175</v>
      </c>
      <c r="Y107" s="14">
        <v>12.022562141491399</v>
      </c>
      <c r="Z107" s="14">
        <v>8.9143220673477899</v>
      </c>
      <c r="AA107" s="14">
        <f t="shared" si="39"/>
        <v>3.1082400741436089</v>
      </c>
      <c r="AB107" s="14" t="s">
        <v>117</v>
      </c>
      <c r="AC107" s="14">
        <v>50.525812619502865</v>
      </c>
      <c r="AD107" s="14">
        <v>61.505316202081602</v>
      </c>
      <c r="AE107" s="14">
        <f t="shared" si="44"/>
        <v>-10.979503582578737</v>
      </c>
      <c r="AF107" s="250"/>
      <c r="AG107" s="250"/>
      <c r="AH107" s="191" t="s">
        <v>12</v>
      </c>
      <c r="AI107" s="14">
        <v>-3.4467309024613799</v>
      </c>
      <c r="AJ107" s="14">
        <v>-10.964430865934776</v>
      </c>
      <c r="AK107" s="14">
        <v>7.5176999634733965</v>
      </c>
      <c r="AL107" s="14">
        <v>80.820809486779396</v>
      </c>
      <c r="AM107" s="14">
        <v>-3.6570678607790899</v>
      </c>
      <c r="AN107" s="14">
        <f t="shared" si="34"/>
        <v>-10.79293190538421</v>
      </c>
      <c r="AO107" s="14">
        <v>7.1358640446051194</v>
      </c>
      <c r="AP107" s="14">
        <v>56.148298808884199</v>
      </c>
      <c r="AQ107" s="250"/>
      <c r="AR107" s="14">
        <v>-5.96163466454753</v>
      </c>
      <c r="AS107" s="14">
        <v>-5.9708268187991296</v>
      </c>
      <c r="AT107" s="14">
        <v>-5.95828115547405</v>
      </c>
      <c r="AU107" s="14">
        <v>-5.9065805187331897</v>
      </c>
      <c r="AV107" s="14">
        <v>-5.94302154303612</v>
      </c>
      <c r="AW107" s="14">
        <v>1.76993156494342</v>
      </c>
      <c r="AX107" s="14">
        <v>2.0521296137095999</v>
      </c>
      <c r="AY107" s="14">
        <v>2.3012132946949602</v>
      </c>
      <c r="AZ107" s="14">
        <v>2.44496467887538</v>
      </c>
      <c r="BA107" s="14">
        <v>2.7218641335231601</v>
      </c>
      <c r="BB107" s="14">
        <v>-5.48586425549537</v>
      </c>
      <c r="BC107" s="14">
        <v>-5.4950684853044596</v>
      </c>
      <c r="BD107" s="14">
        <v>-5.4923471524802396</v>
      </c>
      <c r="BE107" s="14">
        <v>-5.4913499894618596</v>
      </c>
      <c r="BF107" s="14">
        <v>-5.4827398396014004</v>
      </c>
      <c r="BG107" s="14">
        <v>1.48158907885462</v>
      </c>
      <c r="BH107" s="14">
        <v>1.77649687737645</v>
      </c>
      <c r="BI107" s="14">
        <v>2.0456162500188602</v>
      </c>
      <c r="BJ107" s="14">
        <v>2.2886597361798602</v>
      </c>
      <c r="BK107" s="14">
        <v>2.4844650036279701</v>
      </c>
    </row>
    <row r="108" spans="1:63" ht="16" customHeight="1">
      <c r="A108" s="189" t="s">
        <v>125</v>
      </c>
      <c r="B108" s="241">
        <v>-5.48</v>
      </c>
      <c r="C108" s="18">
        <f t="shared" si="45"/>
        <v>-3.1231503072880198</v>
      </c>
      <c r="D108" s="18">
        <f t="shared" si="40"/>
        <v>-2.3568496927119806</v>
      </c>
      <c r="E108" s="60">
        <v>-14.5935946462715</v>
      </c>
      <c r="F108" s="18">
        <f t="shared" si="46"/>
        <v>-10.285944501560964</v>
      </c>
      <c r="G108" s="18">
        <f t="shared" si="41"/>
        <v>-4.3076501447105358</v>
      </c>
      <c r="H108" s="18">
        <f t="shared" si="47"/>
        <v>9.1135946462714994</v>
      </c>
      <c r="I108" s="18">
        <f t="shared" si="48"/>
        <v>7.1627941942729443</v>
      </c>
      <c r="J108" s="18">
        <f t="shared" si="42"/>
        <v>1.9508004519985551</v>
      </c>
      <c r="K108" s="243">
        <v>60.3250478011472</v>
      </c>
      <c r="L108" s="18">
        <v>78.303265869968399</v>
      </c>
      <c r="M108" s="18">
        <f t="shared" si="43"/>
        <v>-17.978218068821199</v>
      </c>
      <c r="N108" s="18"/>
      <c r="O108" s="250"/>
      <c r="P108" s="189" t="s">
        <v>14</v>
      </c>
      <c r="Q108" s="14">
        <v>2.3199999999999998</v>
      </c>
      <c r="R108" s="14">
        <v>1.99776970058876</v>
      </c>
      <c r="S108" s="14">
        <f t="shared" si="31"/>
        <v>0.32223029941123982</v>
      </c>
      <c r="T108" s="14" t="s">
        <v>100</v>
      </c>
      <c r="U108" s="14">
        <v>-15.998948374761</v>
      </c>
      <c r="V108" s="14">
        <v>-12.005061748460523</v>
      </c>
      <c r="W108" s="14">
        <f t="shared" si="35"/>
        <v>-3.9938866263004762</v>
      </c>
      <c r="X108" s="14" t="s">
        <v>100</v>
      </c>
      <c r="Y108" s="14">
        <v>8.8289483747609996</v>
      </c>
      <c r="Z108" s="14">
        <v>6.8440291258489836</v>
      </c>
      <c r="AA108" s="14">
        <f t="shared" si="39"/>
        <v>1.984919248912016</v>
      </c>
      <c r="AB108" s="14" t="s">
        <v>118</v>
      </c>
      <c r="AC108" s="14">
        <v>42.399617590822182</v>
      </c>
      <c r="AD108" s="14">
        <v>74.840394692666393</v>
      </c>
      <c r="AE108" s="14">
        <f t="shared" si="44"/>
        <v>-32.440777101844212</v>
      </c>
      <c r="AF108" s="250"/>
      <c r="AG108" s="250"/>
      <c r="AH108" s="191" t="s">
        <v>14</v>
      </c>
      <c r="AI108" s="14">
        <v>1.99776970058876</v>
      </c>
      <c r="AJ108" s="14">
        <v>-5.2853327566875494</v>
      </c>
      <c r="AK108" s="14">
        <v>7.2831024572763097</v>
      </c>
      <c r="AL108" s="14">
        <v>91.523104365461606</v>
      </c>
      <c r="AM108" s="14">
        <v>2.2546158025006</v>
      </c>
      <c r="AN108" s="14">
        <f t="shared" si="34"/>
        <v>-4.4281362223632996</v>
      </c>
      <c r="AO108" s="14">
        <v>6.6827520248638992</v>
      </c>
      <c r="AP108" s="14">
        <v>48.107376104096502</v>
      </c>
      <c r="AQ108" s="250"/>
      <c r="AR108" s="14">
        <v>-3.1977503366237697E-2</v>
      </c>
      <c r="AS108" s="14">
        <v>-3.2080855275254103E-2</v>
      </c>
      <c r="AT108" s="14">
        <v>-3.2092831461217101E-2</v>
      </c>
      <c r="AU108" s="14">
        <v>-3.19802164756837E-2</v>
      </c>
      <c r="AV108" s="14">
        <v>-3.2101590779426398E-2</v>
      </c>
      <c r="AW108" s="14">
        <v>1.7668882042879299</v>
      </c>
      <c r="AX108" s="14">
        <v>2.0429937393065498</v>
      </c>
      <c r="AY108" s="14">
        <v>2.2867086339618199</v>
      </c>
      <c r="AZ108" s="14">
        <v>2.42543821246168</v>
      </c>
      <c r="BA108" s="14">
        <v>2.6985437201878302</v>
      </c>
      <c r="BB108" s="14">
        <v>-3.6034447185243998E-2</v>
      </c>
      <c r="BC108" s="14">
        <v>-3.6662696925518302E-2</v>
      </c>
      <c r="BD108" s="14">
        <v>-3.7265137518743503E-2</v>
      </c>
      <c r="BE108" s="14">
        <v>-3.8220331649849802E-2</v>
      </c>
      <c r="BF108" s="14">
        <v>-3.8180494061784802E-2</v>
      </c>
      <c r="BG108" s="14">
        <v>1.4852632020124601</v>
      </c>
      <c r="BH108" s="14">
        <v>1.7729812468355699</v>
      </c>
      <c r="BI108" s="14">
        <v>2.0350348381074999</v>
      </c>
      <c r="BJ108" s="14">
        <v>2.2715437195650199</v>
      </c>
      <c r="BK108" s="14">
        <v>2.4638277453201201</v>
      </c>
    </row>
    <row r="109" spans="1:63" ht="16" customHeight="1">
      <c r="A109" s="189" t="s">
        <v>127</v>
      </c>
      <c r="B109" s="241">
        <v>3.12</v>
      </c>
      <c r="C109" s="18">
        <f t="shared" si="45"/>
        <v>1.24519988765764</v>
      </c>
      <c r="D109" s="18">
        <f t="shared" si="40"/>
        <v>1.8748001123423601</v>
      </c>
      <c r="E109" s="60">
        <v>-2.99942638623327</v>
      </c>
      <c r="F109" s="18">
        <f t="shared" si="46"/>
        <v>-3.8806502739369435</v>
      </c>
      <c r="G109" s="18">
        <f t="shared" si="41"/>
        <v>0.88122388770367355</v>
      </c>
      <c r="H109" s="18">
        <f t="shared" si="47"/>
        <v>6.1194263862332701</v>
      </c>
      <c r="I109" s="18">
        <f t="shared" si="48"/>
        <v>5.1258501615945837</v>
      </c>
      <c r="J109" s="18">
        <f t="shared" si="42"/>
        <v>0.99357622463868633</v>
      </c>
      <c r="K109" s="243">
        <v>90.750478011472296</v>
      </c>
      <c r="L109" s="18">
        <v>49.619755484783902</v>
      </c>
      <c r="M109" s="18">
        <f t="shared" si="43"/>
        <v>41.130722526688395</v>
      </c>
      <c r="N109" s="18"/>
      <c r="O109" s="250"/>
      <c r="P109" s="189" t="s">
        <v>27</v>
      </c>
      <c r="Q109" s="14">
        <v>1.1599999999999999</v>
      </c>
      <c r="R109" s="14">
        <v>1.24825770651112</v>
      </c>
      <c r="S109" s="14">
        <f t="shared" si="31"/>
        <v>-8.8257706511120082E-2</v>
      </c>
      <c r="T109" s="14" t="s">
        <v>60</v>
      </c>
      <c r="U109" s="14">
        <v>-5.5902485659655801</v>
      </c>
      <c r="V109" s="14">
        <v>-5.4459462101467899</v>
      </c>
      <c r="W109" s="14">
        <f t="shared" si="35"/>
        <v>-0.14430235581879014</v>
      </c>
      <c r="X109" s="14" t="s">
        <v>60</v>
      </c>
      <c r="Y109" s="14">
        <v>7.6602485659655795</v>
      </c>
      <c r="Z109" s="14">
        <v>7.4504147227096702</v>
      </c>
      <c r="AA109" s="14">
        <f t="shared" si="39"/>
        <v>0.20983384325590926</v>
      </c>
      <c r="AB109" s="14" t="s">
        <v>119</v>
      </c>
      <c r="AC109" s="14">
        <v>76.123326959847034</v>
      </c>
      <c r="AD109" s="14">
        <v>92.242208024543203</v>
      </c>
      <c r="AE109" s="14">
        <f t="shared" si="44"/>
        <v>-16.118881064696168</v>
      </c>
      <c r="AF109" s="250"/>
      <c r="AG109" s="250"/>
      <c r="AH109" s="191" t="s">
        <v>27</v>
      </c>
      <c r="AI109" s="14">
        <v>1.24825770651112</v>
      </c>
      <c r="AJ109" s="14">
        <v>-5.5724378995536039</v>
      </c>
      <c r="AK109" s="14">
        <v>6.8206956060647244</v>
      </c>
      <c r="AL109" s="14">
        <v>82.053763110897194</v>
      </c>
      <c r="AM109" s="14">
        <v>1.59018148307733</v>
      </c>
      <c r="AN109" s="14">
        <f t="shared" si="34"/>
        <v>-4.8679811006594971</v>
      </c>
      <c r="AO109" s="14">
        <v>6.4581625837368266</v>
      </c>
      <c r="AP109" s="14">
        <v>44.797594562537597</v>
      </c>
      <c r="AQ109" s="250"/>
      <c r="AR109" s="14">
        <v>-0.67317397345616703</v>
      </c>
      <c r="AS109" s="14">
        <v>-0.67570761901218102</v>
      </c>
      <c r="AT109" s="14">
        <v>-0.67596671003116504</v>
      </c>
      <c r="AU109" s="14">
        <v>-0.67250945823011499</v>
      </c>
      <c r="AV109" s="14">
        <v>-0.67652814861156096</v>
      </c>
      <c r="AW109" s="14">
        <v>1.7625742228785199</v>
      </c>
      <c r="AX109" s="14">
        <v>2.0300435842658402</v>
      </c>
      <c r="AY109" s="14">
        <v>2.2661481931084899</v>
      </c>
      <c r="AZ109" s="14">
        <v>2.39775933288223</v>
      </c>
      <c r="BA109" s="14">
        <v>2.6654868988062201</v>
      </c>
      <c r="BB109" s="14">
        <v>-0.75556001309528997</v>
      </c>
      <c r="BC109" s="14">
        <v>-0.76484091905789198</v>
      </c>
      <c r="BD109" s="14">
        <v>-0.77177791873983803</v>
      </c>
      <c r="BE109" s="14">
        <v>-0.782165919718814</v>
      </c>
      <c r="BF109" s="14">
        <v>-0.78360909650012001</v>
      </c>
      <c r="BG109" s="14">
        <v>1.4904712929333399</v>
      </c>
      <c r="BH109" s="14">
        <v>1.76799782011999</v>
      </c>
      <c r="BI109" s="14">
        <v>2.0200356252509599</v>
      </c>
      <c r="BJ109" s="14">
        <v>2.2472816665788402</v>
      </c>
      <c r="BK109" s="14">
        <v>2.43457431177761</v>
      </c>
    </row>
    <row r="110" spans="1:63" ht="16" customHeight="1">
      <c r="A110" s="189" t="s">
        <v>128</v>
      </c>
      <c r="B110" s="241">
        <v>-3.47</v>
      </c>
      <c r="C110" s="18">
        <f t="shared" si="45"/>
        <v>-1.82601879693959</v>
      </c>
      <c r="D110" s="18">
        <f t="shared" si="40"/>
        <v>-1.6439812030604102</v>
      </c>
      <c r="E110" s="60">
        <v>-10.6954110898662</v>
      </c>
      <c r="F110" s="18">
        <f t="shared" si="46"/>
        <v>-8.3351435460553631</v>
      </c>
      <c r="G110" s="18">
        <f t="shared" si="41"/>
        <v>-2.3602675438108367</v>
      </c>
      <c r="H110" s="18">
        <f t="shared" si="47"/>
        <v>7.2254110898661992</v>
      </c>
      <c r="I110" s="18">
        <f t="shared" si="48"/>
        <v>6.5091247491157729</v>
      </c>
      <c r="J110" s="18">
        <f t="shared" si="42"/>
        <v>0.7162863407504263</v>
      </c>
      <c r="K110" s="243">
        <v>50.286806883365202</v>
      </c>
      <c r="L110" s="18">
        <v>74.179989723565896</v>
      </c>
      <c r="M110" s="18">
        <f t="shared" si="43"/>
        <v>-23.893182840200694</v>
      </c>
      <c r="N110" s="18"/>
      <c r="O110" s="250"/>
      <c r="P110" s="189" t="s">
        <v>295</v>
      </c>
      <c r="Q110" s="14">
        <v>-5.51</v>
      </c>
      <c r="R110" s="14">
        <v>-5.8952374173506996</v>
      </c>
      <c r="S110" s="14">
        <f t="shared" si="31"/>
        <v>0.38523741735069983</v>
      </c>
      <c r="T110" s="14" t="s">
        <v>189</v>
      </c>
      <c r="U110" s="14">
        <v>-8.0735181644359493</v>
      </c>
      <c r="V110" s="14">
        <v>-9.1134565455788277</v>
      </c>
      <c r="W110" s="14">
        <f t="shared" si="35"/>
        <v>1.0399383811428784</v>
      </c>
      <c r="X110" s="14" t="s">
        <v>189</v>
      </c>
      <c r="Y110" s="14">
        <v>7.0835181644359491</v>
      </c>
      <c r="Z110" s="14">
        <v>7.7454496561470272</v>
      </c>
      <c r="AA110" s="14">
        <f t="shared" si="39"/>
        <v>-0.66193149171107812</v>
      </c>
      <c r="AB110" s="14" t="s">
        <v>73</v>
      </c>
      <c r="AC110" s="14">
        <v>62.141491395793494</v>
      </c>
      <c r="AD110" s="14">
        <v>59.817427658739902</v>
      </c>
      <c r="AE110" s="14">
        <f t="shared" si="44"/>
        <v>2.3240637370535921</v>
      </c>
      <c r="AF110" s="250"/>
      <c r="AG110" s="250"/>
      <c r="AH110" s="191" t="s">
        <v>295</v>
      </c>
      <c r="AI110" s="14">
        <v>-5.8952374173506996</v>
      </c>
      <c r="AJ110" s="14">
        <v>-11.779781090814927</v>
      </c>
      <c r="AK110" s="14">
        <v>5.8845436734642274</v>
      </c>
      <c r="AL110" s="14">
        <v>52.339176999841499</v>
      </c>
      <c r="AM110" s="14">
        <v>-5.60987903095298</v>
      </c>
      <c r="AN110" s="14">
        <f t="shared" si="34"/>
        <v>-12.88353770045693</v>
      </c>
      <c r="AO110" s="14">
        <v>7.2736586695039493</v>
      </c>
      <c r="AP110" s="14">
        <v>63.6821506619617</v>
      </c>
      <c r="AQ110" s="250"/>
      <c r="AR110" s="14">
        <v>-7.9202079993867702</v>
      </c>
      <c r="AS110" s="14">
        <v>-7.9425254714466096</v>
      </c>
      <c r="AT110" s="14">
        <v>-7.9315718729634899</v>
      </c>
      <c r="AU110" s="14">
        <v>-7.85723451825978</v>
      </c>
      <c r="AV110" s="14">
        <v>-7.9247217597523898</v>
      </c>
      <c r="AW110" s="14">
        <v>1.77422857331122</v>
      </c>
      <c r="AX110" s="14">
        <v>2.0650288173206501</v>
      </c>
      <c r="AY110" s="14">
        <v>2.3216928420105001</v>
      </c>
      <c r="AZ110" s="14">
        <v>2.4725346579449998</v>
      </c>
      <c r="BA110" s="14">
        <v>2.75479089527966</v>
      </c>
      <c r="BB110" s="14">
        <v>-7.8185062488306096</v>
      </c>
      <c r="BC110" s="14">
        <v>-7.8860723503796004</v>
      </c>
      <c r="BD110" s="14">
        <v>-7.9557938669296204</v>
      </c>
      <c r="BE110" s="14">
        <v>-8.0517538805945499</v>
      </c>
      <c r="BF110" s="14">
        <v>-8.0495385799996502</v>
      </c>
      <c r="BG110" s="14">
        <v>1.47640147878326</v>
      </c>
      <c r="BH110" s="14">
        <v>1.78146069716724</v>
      </c>
      <c r="BI110" s="14">
        <v>2.0605564495789199</v>
      </c>
      <c r="BJ110" s="14">
        <v>2.3128263319083899</v>
      </c>
      <c r="BK110" s="14">
        <v>2.51360334169425</v>
      </c>
    </row>
    <row r="111" spans="1:63" ht="16" customHeight="1">
      <c r="A111" s="189" t="s">
        <v>129</v>
      </c>
      <c r="B111" s="241">
        <v>-3.12</v>
      </c>
      <c r="C111" s="18">
        <f t="shared" si="45"/>
        <v>-1.1319939076124801</v>
      </c>
      <c r="D111" s="18">
        <f t="shared" si="40"/>
        <v>-1.98800609238752</v>
      </c>
      <c r="E111" s="60">
        <v>-11.082600382409201</v>
      </c>
      <c r="F111" s="18">
        <f t="shared" si="46"/>
        <v>-8.4004901565011725</v>
      </c>
      <c r="G111" s="18">
        <f t="shared" si="41"/>
        <v>-2.6821102259080281</v>
      </c>
      <c r="H111" s="18">
        <f t="shared" si="47"/>
        <v>7.9626003824092004</v>
      </c>
      <c r="I111" s="18">
        <f t="shared" si="48"/>
        <v>7.2684962488886926</v>
      </c>
      <c r="J111" s="18">
        <f t="shared" si="42"/>
        <v>0.69410413352050782</v>
      </c>
      <c r="K111" s="243">
        <v>63.599426386233297</v>
      </c>
      <c r="L111" s="18">
        <v>88.335698579527005</v>
      </c>
      <c r="M111" s="18">
        <f t="shared" si="43"/>
        <v>-24.736272193293708</v>
      </c>
      <c r="N111" s="18"/>
      <c r="O111" s="250"/>
      <c r="P111" s="189" t="s">
        <v>29</v>
      </c>
      <c r="Q111" s="14">
        <v>-4.63</v>
      </c>
      <c r="R111" s="14">
        <v>-3.35162784700475</v>
      </c>
      <c r="S111" s="14">
        <f t="shared" si="31"/>
        <v>-1.2783721529952499</v>
      </c>
      <c r="T111" s="14" t="s">
        <v>101</v>
      </c>
      <c r="U111" s="14">
        <v>-20.841204588910099</v>
      </c>
      <c r="V111" s="14">
        <v>-19.105203020767647</v>
      </c>
      <c r="W111" s="14">
        <f t="shared" si="35"/>
        <v>-1.7360015681424521</v>
      </c>
      <c r="X111" s="14" t="s">
        <v>101</v>
      </c>
      <c r="Y111" s="14">
        <v>11.531204588910098</v>
      </c>
      <c r="Z111" s="14">
        <v>9.9399903714395368</v>
      </c>
      <c r="AA111" s="14">
        <f t="shared" si="39"/>
        <v>1.5912142174705615</v>
      </c>
      <c r="AB111" s="14" t="s">
        <v>75</v>
      </c>
      <c r="AC111" s="14">
        <v>64.05353728489483</v>
      </c>
      <c r="AD111" s="14">
        <v>71.1983356659278</v>
      </c>
      <c r="AE111" s="14">
        <f t="shared" si="44"/>
        <v>-7.1447983810329703</v>
      </c>
      <c r="AF111" s="250"/>
      <c r="AG111" s="250"/>
      <c r="AH111" s="191" t="s">
        <v>29</v>
      </c>
      <c r="AI111" s="14">
        <v>-3.35162784700475</v>
      </c>
      <c r="AJ111" s="14">
        <v>-10.286068825246625</v>
      </c>
      <c r="AK111" s="14">
        <v>6.9344409782418754</v>
      </c>
      <c r="AL111" s="14">
        <v>77.770784203484794</v>
      </c>
      <c r="AM111" s="14">
        <v>-2.9536292641945399</v>
      </c>
      <c r="AN111" s="14">
        <f t="shared" si="34"/>
        <v>-10.458766779721223</v>
      </c>
      <c r="AO111" s="14">
        <v>7.5051375155266831</v>
      </c>
      <c r="AP111" s="14">
        <v>66.167268887570998</v>
      </c>
      <c r="AQ111" s="250"/>
      <c r="AR111" s="14">
        <v>-5.2930741852906404</v>
      </c>
      <c r="AS111" s="14">
        <v>-5.3075774535898397</v>
      </c>
      <c r="AT111" s="14">
        <v>-5.2972554901579798</v>
      </c>
      <c r="AU111" s="14">
        <v>-5.2379592340592902</v>
      </c>
      <c r="AV111" s="14">
        <v>-5.2893517285074196</v>
      </c>
      <c r="AW111" s="14">
        <v>1.77883062495463</v>
      </c>
      <c r="AX111" s="14">
        <v>2.07884373134823</v>
      </c>
      <c r="AY111" s="14">
        <v>2.3436262259634399</v>
      </c>
      <c r="AZ111" s="14">
        <v>2.5020618211772399</v>
      </c>
      <c r="BA111" s="14">
        <v>2.79005511752074</v>
      </c>
      <c r="BB111" s="14">
        <v>-5.3445440806392499</v>
      </c>
      <c r="BC111" s="14">
        <v>-5.3907136743431003</v>
      </c>
      <c r="BD111" s="14">
        <v>-5.4281850962222196</v>
      </c>
      <c r="BE111" s="14">
        <v>-5.4770792534768802</v>
      </c>
      <c r="BF111" s="14">
        <v>-5.48531034319873</v>
      </c>
      <c r="BG111" s="14">
        <v>1.4708456126107301</v>
      </c>
      <c r="BH111" s="14">
        <v>1.7867768969673301</v>
      </c>
      <c r="BI111" s="14">
        <v>2.07655724921747</v>
      </c>
      <c r="BJ111" s="14">
        <v>2.33870850668414</v>
      </c>
      <c r="BK111" s="14">
        <v>2.54481020123615</v>
      </c>
    </row>
    <row r="112" spans="1:63" ht="16" customHeight="1">
      <c r="A112" s="189" t="s">
        <v>80</v>
      </c>
      <c r="B112" s="241">
        <v>-0.89</v>
      </c>
      <c r="C112" s="18">
        <f t="shared" si="45"/>
        <v>-1.0574194157602701</v>
      </c>
      <c r="D112" s="18">
        <f t="shared" si="40"/>
        <v>0.16741941576027008</v>
      </c>
      <c r="E112" s="15">
        <v>-8.0759082217973202</v>
      </c>
      <c r="F112" s="18">
        <f t="shared" si="46"/>
        <v>-8.3726282815852073</v>
      </c>
      <c r="G112" s="18">
        <f t="shared" si="41"/>
        <v>0.29672005978788718</v>
      </c>
      <c r="H112" s="18">
        <f t="shared" si="47"/>
        <v>7.1859082217973205</v>
      </c>
      <c r="I112" s="18">
        <f t="shared" si="48"/>
        <v>7.3152088658249372</v>
      </c>
      <c r="J112" s="18">
        <f t="shared" si="42"/>
        <v>-0.12930064402761676</v>
      </c>
      <c r="K112" s="244">
        <v>81.261950286806893</v>
      </c>
      <c r="L112" s="18">
        <v>86.607658891330999</v>
      </c>
      <c r="M112" s="18">
        <f t="shared" si="43"/>
        <v>-5.3457086045241056</v>
      </c>
      <c r="N112" s="18"/>
      <c r="O112" s="250"/>
      <c r="P112" s="189" t="s">
        <v>296</v>
      </c>
      <c r="Q112" s="14">
        <v>-3.3</v>
      </c>
      <c r="R112" s="14">
        <v>-1.3864937382243401</v>
      </c>
      <c r="S112" s="14">
        <f t="shared" si="31"/>
        <v>-1.9135062617756597</v>
      </c>
      <c r="T112" s="14" t="s">
        <v>102</v>
      </c>
      <c r="U112" s="14">
        <v>-13.5108986615679</v>
      </c>
      <c r="V112" s="14">
        <v>-12.096363065190751</v>
      </c>
      <c r="W112" s="14">
        <f t="shared" si="35"/>
        <v>-1.4145355963771493</v>
      </c>
      <c r="X112" s="14" t="s">
        <v>102</v>
      </c>
      <c r="Y112" s="14">
        <v>9.2708986615678999</v>
      </c>
      <c r="Z112" s="14">
        <v>8.2049945625370206</v>
      </c>
      <c r="AA112" s="14">
        <f t="shared" si="39"/>
        <v>1.0659040990308792</v>
      </c>
      <c r="AB112" s="14" t="s">
        <v>77</v>
      </c>
      <c r="AC112" s="14">
        <v>65.009560229445498</v>
      </c>
      <c r="AD112" s="14">
        <v>68.734948529670206</v>
      </c>
      <c r="AE112" s="14">
        <f t="shared" si="44"/>
        <v>-3.7253883002247079</v>
      </c>
      <c r="AF112" s="250"/>
      <c r="AG112" s="250"/>
      <c r="AH112" s="191" t="s">
        <v>296</v>
      </c>
      <c r="AI112" s="14">
        <v>-1.3864937382243401</v>
      </c>
      <c r="AJ112" s="14">
        <v>-8.8163560061088049</v>
      </c>
      <c r="AK112" s="14">
        <v>7.4298622678844639</v>
      </c>
      <c r="AL112" s="14">
        <v>91.351626526582606</v>
      </c>
      <c r="AM112" s="14">
        <v>-0.93635200063655</v>
      </c>
      <c r="AN112" s="14">
        <f t="shared" si="34"/>
        <v>-8.2051680272157945</v>
      </c>
      <c r="AO112" s="14">
        <v>7.2688160265792447</v>
      </c>
      <c r="AP112" s="14">
        <v>60.657358583986003</v>
      </c>
      <c r="AQ112" s="250"/>
      <c r="AR112" s="14">
        <v>-3.2622795087463201</v>
      </c>
      <c r="AS112" s="14">
        <v>-3.27157255006879</v>
      </c>
      <c r="AT112" s="14">
        <v>-3.2647635003685198</v>
      </c>
      <c r="AU112" s="14">
        <v>-3.2261745048465502</v>
      </c>
      <c r="AV112" s="14">
        <v>-3.2595549281079599</v>
      </c>
      <c r="AW112" s="14">
        <v>1.77563827871167</v>
      </c>
      <c r="AX112" s="14">
        <v>2.0692606166181</v>
      </c>
      <c r="AY112" s="14">
        <v>2.32841149973197</v>
      </c>
      <c r="AZ112" s="14">
        <v>2.4815794502884501</v>
      </c>
      <c r="BA112" s="14">
        <v>2.7655930696983502</v>
      </c>
      <c r="BB112" s="14">
        <v>-3.4168225185558199</v>
      </c>
      <c r="BC112" s="14">
        <v>-3.4416807756608798</v>
      </c>
      <c r="BD112" s="14">
        <v>-3.4519515699279699</v>
      </c>
      <c r="BE112" s="14">
        <v>-3.4612654218379602</v>
      </c>
      <c r="BF112" s="14">
        <v>-3.4747864371474901</v>
      </c>
      <c r="BG112" s="14">
        <v>1.4746995998921799</v>
      </c>
      <c r="BH112" s="14">
        <v>1.7830891611977999</v>
      </c>
      <c r="BI112" s="14">
        <v>2.0654578317036298</v>
      </c>
      <c r="BJ112" s="14">
        <v>2.3207545874743598</v>
      </c>
      <c r="BK112" s="14">
        <v>2.5231626604146999</v>
      </c>
    </row>
    <row r="113" spans="1:63" ht="19">
      <c r="A113" s="210" t="s">
        <v>806</v>
      </c>
      <c r="B113" s="210"/>
      <c r="C113" s="213"/>
      <c r="D113" s="213">
        <f>SQRT(SUMSQ(D4:D112)/COUNTA(D4:D112))</f>
        <v>1.369952303914644</v>
      </c>
      <c r="E113" s="213"/>
      <c r="F113" s="213"/>
      <c r="G113" s="213">
        <f>SQRT(SUMSQ(G4:G112)/COUNTA(D4:D112))</f>
        <v>2.157123501742332</v>
      </c>
      <c r="H113" s="213"/>
      <c r="I113" s="213"/>
      <c r="J113" s="213">
        <f>SQRT(SUMSQ(J4:J112)/COUNTA(D4:D112))</f>
        <v>1.2930621918696685</v>
      </c>
      <c r="K113" s="210"/>
      <c r="L113" s="210"/>
      <c r="M113" s="213">
        <f>SQRT(SUMSQ(M4:M112)/COUNTA(D4:D112))</f>
        <v>23.743040629835306</v>
      </c>
      <c r="N113" s="213"/>
      <c r="O113" s="250"/>
      <c r="P113" s="189" t="s">
        <v>297</v>
      </c>
      <c r="Q113" s="14">
        <v>-1.38</v>
      </c>
      <c r="R113" s="14">
        <v>-0.45843711024026401</v>
      </c>
      <c r="S113" s="14">
        <f t="shared" si="31"/>
        <v>-0.92156288975973588</v>
      </c>
      <c r="T113" s="14" t="s">
        <v>184</v>
      </c>
      <c r="U113" s="14">
        <v>-10.418164435946499</v>
      </c>
      <c r="V113" s="14">
        <v>-10.91104058132961</v>
      </c>
      <c r="W113" s="14">
        <f t="shared" si="35"/>
        <v>0.49287614538311075</v>
      </c>
      <c r="X113" s="14" t="s">
        <v>184</v>
      </c>
      <c r="Y113" s="14">
        <v>10.018164435946499</v>
      </c>
      <c r="Z113" s="14">
        <v>10.062733730250351</v>
      </c>
      <c r="AA113" s="14">
        <f t="shared" si="39"/>
        <v>-4.4569294303851592E-2</v>
      </c>
      <c r="AB113" s="14" t="s">
        <v>78</v>
      </c>
      <c r="AC113" s="14">
        <v>78.871892925430203</v>
      </c>
      <c r="AD113" s="14">
        <v>77.808545337786796</v>
      </c>
      <c r="AE113" s="14">
        <f t="shared" si="44"/>
        <v>1.0633475876434062</v>
      </c>
      <c r="AF113" s="250"/>
      <c r="AG113" s="250"/>
      <c r="AH113" s="191" t="s">
        <v>297</v>
      </c>
      <c r="AI113" s="14">
        <v>-0.45843711024026401</v>
      </c>
      <c r="AJ113" s="14">
        <v>-7.3238065380865498</v>
      </c>
      <c r="AK113" s="14">
        <v>6.8653694278462858</v>
      </c>
      <c r="AL113" s="14">
        <v>78.372858880287396</v>
      </c>
      <c r="AM113" s="14">
        <v>-3.9507244146472803E-2</v>
      </c>
      <c r="AN113" s="14">
        <f t="shared" si="34"/>
        <v>-7.0462492090145474</v>
      </c>
      <c r="AO113" s="14">
        <v>7.0067419648680742</v>
      </c>
      <c r="AP113" s="14">
        <v>51.655230092791399</v>
      </c>
      <c r="AQ113" s="250"/>
      <c r="AR113" s="14">
        <v>-2.3519089484668099</v>
      </c>
      <c r="AS113" s="14">
        <v>-2.3602395133019001</v>
      </c>
      <c r="AT113" s="14">
        <v>-2.3615371425644098</v>
      </c>
      <c r="AU113" s="14">
        <v>-2.3516021093597201</v>
      </c>
      <c r="AV113" s="14">
        <v>-2.3638567589092498</v>
      </c>
      <c r="AW113" s="14">
        <v>1.7742992943179301</v>
      </c>
      <c r="AX113" s="14">
        <v>2.0652411149442602</v>
      </c>
      <c r="AY113" s="14">
        <v>2.3220298984179402</v>
      </c>
      <c r="AZ113" s="14">
        <v>2.4729884100692501</v>
      </c>
      <c r="BA113" s="14">
        <v>2.7553328103842798</v>
      </c>
      <c r="BB113" s="14">
        <v>-2.4563921966134199</v>
      </c>
      <c r="BC113" s="14">
        <v>-2.4865610313136899</v>
      </c>
      <c r="BD113" s="14">
        <v>-2.51923944855454</v>
      </c>
      <c r="BE113" s="14">
        <v>-2.5685920559383799</v>
      </c>
      <c r="BF113" s="14">
        <v>-2.56457295614495</v>
      </c>
      <c r="BG113" s="14">
        <v>1.4763161002435801</v>
      </c>
      <c r="BH113" s="14">
        <v>1.7815423926871701</v>
      </c>
      <c r="BI113" s="14">
        <v>2.0608023383142799</v>
      </c>
      <c r="BJ113" s="14">
        <v>2.31322407048193</v>
      </c>
      <c r="BK113" s="14">
        <v>2.5140829061785501</v>
      </c>
    </row>
    <row r="114" spans="1:63" ht="16" customHeight="1">
      <c r="A114" s="189"/>
      <c r="B114" s="189"/>
      <c r="C114" s="189"/>
      <c r="D114" s="189"/>
      <c r="E114" s="189"/>
      <c r="F114" s="189"/>
      <c r="G114" s="189"/>
      <c r="H114" s="189"/>
      <c r="I114" s="189"/>
      <c r="J114" s="189"/>
      <c r="K114" s="189"/>
      <c r="L114" s="189"/>
      <c r="M114" s="189"/>
      <c r="O114" s="250"/>
      <c r="P114" s="189" t="s">
        <v>298</v>
      </c>
      <c r="Q114" s="14">
        <v>-8.11</v>
      </c>
      <c r="R114" s="14">
        <v>-8.2564628879224298</v>
      </c>
      <c r="S114" s="14">
        <f t="shared" si="31"/>
        <v>0.14646288792243034</v>
      </c>
      <c r="T114" s="14" t="s">
        <v>139</v>
      </c>
      <c r="U114" s="14">
        <v>-7.7891013384321202</v>
      </c>
      <c r="V114" s="14">
        <v>-8.1121649257019435</v>
      </c>
      <c r="W114" s="14">
        <f t="shared" si="35"/>
        <v>0.32306358726982332</v>
      </c>
      <c r="X114" s="14" t="s">
        <v>139</v>
      </c>
      <c r="Y114" s="14">
        <v>10.45910133843212</v>
      </c>
      <c r="Z114" s="14">
        <v>10.254845297394894</v>
      </c>
      <c r="AA114" s="14">
        <f t="shared" si="39"/>
        <v>0.20425604103722605</v>
      </c>
      <c r="AB114" s="14" t="s">
        <v>120</v>
      </c>
      <c r="AC114" s="14">
        <v>38.288718929254301</v>
      </c>
      <c r="AD114" s="14">
        <v>67.184748926192697</v>
      </c>
      <c r="AE114" s="14">
        <f t="shared" si="44"/>
        <v>-28.896029996938395</v>
      </c>
      <c r="AF114" s="250"/>
      <c r="AG114" s="250"/>
      <c r="AH114" s="191" t="s">
        <v>298</v>
      </c>
      <c r="AI114" s="14">
        <v>-8.2564628879224298</v>
      </c>
      <c r="AJ114" s="14">
        <v>-17.34801381194746</v>
      </c>
      <c r="AK114" s="14">
        <v>9.0915509240250305</v>
      </c>
      <c r="AL114" s="14">
        <v>87.520212744892802</v>
      </c>
      <c r="AM114" s="14">
        <v>-8.4589256857013204</v>
      </c>
      <c r="AN114" s="14">
        <f t="shared" si="34"/>
        <v>-17.118868142163631</v>
      </c>
      <c r="AO114" s="14">
        <v>8.6599424564623106</v>
      </c>
      <c r="AP114" s="14">
        <v>62.968019050098697</v>
      </c>
      <c r="AQ114" s="250"/>
      <c r="AR114" s="14">
        <v>-10.910810088163</v>
      </c>
      <c r="AS114" s="14">
        <v>-10.9255492952366</v>
      </c>
      <c r="AT114" s="14">
        <v>-10.9189329950655</v>
      </c>
      <c r="AU114" s="14">
        <v>-10.886486117464701</v>
      </c>
      <c r="AV114" s="14">
        <v>-10.9025356597665</v>
      </c>
      <c r="AW114" s="14">
        <v>1.8032496456253999</v>
      </c>
      <c r="AX114" s="14">
        <v>2.1521472701486601</v>
      </c>
      <c r="AY114" s="14">
        <v>2.4600073093641401</v>
      </c>
      <c r="AZ114" s="14">
        <v>2.6587363796535501</v>
      </c>
      <c r="BA114" s="14">
        <v>2.97717117761011</v>
      </c>
      <c r="BB114" s="14">
        <v>-10.378441017532699</v>
      </c>
      <c r="BC114" s="14">
        <v>-10.401845366689001</v>
      </c>
      <c r="BD114" s="14">
        <v>-10.4179222389409</v>
      </c>
      <c r="BE114" s="14">
        <v>-10.462799672651199</v>
      </c>
      <c r="BF114" s="14">
        <v>-10.4193002825085</v>
      </c>
      <c r="BG114" s="14">
        <v>1.4413655412374899</v>
      </c>
      <c r="BH114" s="14">
        <v>1.8149852707246901</v>
      </c>
      <c r="BI114" s="14">
        <v>2.1614593510184501</v>
      </c>
      <c r="BJ114" s="14">
        <v>2.4760423329478698</v>
      </c>
      <c r="BK114" s="14">
        <v>2.71039742347299</v>
      </c>
    </row>
    <row r="115" spans="1:63" ht="16" customHeight="1">
      <c r="A115" s="189"/>
      <c r="B115" s="189"/>
      <c r="C115" s="189"/>
      <c r="D115" s="189"/>
      <c r="E115" s="189"/>
      <c r="F115" s="189"/>
      <c r="G115" s="189"/>
      <c r="H115" s="189"/>
      <c r="I115" s="189"/>
      <c r="J115" s="189"/>
      <c r="K115" s="189"/>
      <c r="L115" s="189"/>
      <c r="M115" s="189"/>
      <c r="O115" s="250"/>
      <c r="P115" s="189" t="s">
        <v>299</v>
      </c>
      <c r="Q115" s="14">
        <v>-7.47</v>
      </c>
      <c r="R115" s="14">
        <v>-7.8506475347549598</v>
      </c>
      <c r="S115" s="14">
        <f t="shared" si="31"/>
        <v>0.38064753475496005</v>
      </c>
      <c r="T115" s="14" t="s">
        <v>62</v>
      </c>
      <c r="U115" s="14">
        <v>-6.9525812619502902</v>
      </c>
      <c r="V115" s="14">
        <v>-7.2082263563706555</v>
      </c>
      <c r="W115" s="14">
        <f t="shared" si="35"/>
        <v>0.2556450944203652</v>
      </c>
      <c r="X115" s="14" t="s">
        <v>62</v>
      </c>
      <c r="Y115" s="14">
        <v>9.4325812619502898</v>
      </c>
      <c r="Z115" s="14">
        <v>9.3044514262237055</v>
      </c>
      <c r="AA115" s="14">
        <f t="shared" si="39"/>
        <v>0.12812983572658432</v>
      </c>
      <c r="AB115" s="14" t="s">
        <v>121</v>
      </c>
      <c r="AC115" s="14">
        <v>39.770554493307841</v>
      </c>
      <c r="AD115" s="14">
        <v>55.593336820250997</v>
      </c>
      <c r="AE115" s="14">
        <f t="shared" si="44"/>
        <v>-15.822782326943155</v>
      </c>
      <c r="AF115" s="250"/>
      <c r="AG115" s="250"/>
      <c r="AH115" s="191" t="s">
        <v>299</v>
      </c>
      <c r="AI115" s="14">
        <v>-7.8506475347549598</v>
      </c>
      <c r="AJ115" s="14">
        <v>-17.020771771874674</v>
      </c>
      <c r="AK115" s="14">
        <v>9.1701242371197136</v>
      </c>
      <c r="AL115" s="14">
        <v>92.416444359785203</v>
      </c>
      <c r="AM115" s="14">
        <v>-7.9530708719590297</v>
      </c>
      <c r="AN115" s="14">
        <f t="shared" si="34"/>
        <v>-16.523220812934539</v>
      </c>
      <c r="AO115" s="14">
        <v>8.570149940975508</v>
      </c>
      <c r="AP115" s="14">
        <v>62.964123634139803</v>
      </c>
      <c r="AQ115" s="250"/>
      <c r="AR115" s="14">
        <v>-10.4006459048347</v>
      </c>
      <c r="AS115" s="14">
        <v>-10.420848269807699</v>
      </c>
      <c r="AT115" s="14">
        <v>-10.4206102685079</v>
      </c>
      <c r="AU115" s="14">
        <v>-10.394076960232599</v>
      </c>
      <c r="AV115" s="14">
        <v>-10.414519034875701</v>
      </c>
      <c r="AW115" s="14">
        <v>1.8048300243887201</v>
      </c>
      <c r="AX115" s="14">
        <v>2.1568914143777902</v>
      </c>
      <c r="AY115" s="14">
        <v>2.4675393965488799</v>
      </c>
      <c r="AZ115" s="14">
        <v>2.6688762271235298</v>
      </c>
      <c r="BA115" s="14">
        <v>2.9892811738146099</v>
      </c>
      <c r="BB115" s="14">
        <v>-9.9759705098439806</v>
      </c>
      <c r="BC115" s="14">
        <v>-10.0039958969328</v>
      </c>
      <c r="BD115" s="14">
        <v>-10.0176016793794</v>
      </c>
      <c r="BE115" s="14">
        <v>-10.057122027882899</v>
      </c>
      <c r="BF115" s="14">
        <v>-10.023559849580501</v>
      </c>
      <c r="BG115" s="14">
        <v>1.43945761547063</v>
      </c>
      <c r="BH115" s="14">
        <v>1.81681089327667</v>
      </c>
      <c r="BI115" s="14">
        <v>2.1669541446244698</v>
      </c>
      <c r="BJ115" s="14">
        <v>2.4849304642713301</v>
      </c>
      <c r="BK115" s="14">
        <v>2.7211140911488898</v>
      </c>
    </row>
    <row r="116" spans="1:63" ht="16" customHeight="1">
      <c r="A116" s="189"/>
      <c r="B116" s="189"/>
      <c r="C116" s="189"/>
      <c r="D116" s="189"/>
      <c r="E116" s="189"/>
      <c r="F116" s="189"/>
      <c r="G116" s="189"/>
      <c r="H116" s="189"/>
      <c r="I116" s="189"/>
      <c r="J116" s="189"/>
      <c r="K116" s="189"/>
      <c r="L116" s="189"/>
      <c r="M116" s="189"/>
      <c r="O116" s="250"/>
      <c r="P116" s="189" t="s">
        <v>300</v>
      </c>
      <c r="Q116" s="14">
        <v>-7.37</v>
      </c>
      <c r="R116" s="14">
        <v>-5.7572847269681997</v>
      </c>
      <c r="S116" s="14">
        <f t="shared" si="31"/>
        <v>-1.6127152730318004</v>
      </c>
      <c r="T116" s="14" t="s">
        <v>103</v>
      </c>
      <c r="U116" s="14">
        <v>-15.0931166347992</v>
      </c>
      <c r="V116" s="14">
        <v>-13.500181657916325</v>
      </c>
      <c r="W116" s="14">
        <f t="shared" si="35"/>
        <v>-1.5929349768828747</v>
      </c>
      <c r="X116" s="14" t="s">
        <v>103</v>
      </c>
      <c r="Y116" s="14">
        <v>11.143116634799199</v>
      </c>
      <c r="Z116" s="14">
        <v>10.047834135452185</v>
      </c>
      <c r="AA116" s="14">
        <f t="shared" si="39"/>
        <v>1.0952824993470145</v>
      </c>
      <c r="AB116" s="14" t="s">
        <v>79</v>
      </c>
      <c r="AC116" s="14">
        <v>66.921606118546848</v>
      </c>
      <c r="AD116" s="14">
        <v>65.694638740572501</v>
      </c>
      <c r="AE116" s="14">
        <f t="shared" si="44"/>
        <v>1.2269673779743471</v>
      </c>
      <c r="AF116" s="250"/>
      <c r="AG116" s="250"/>
      <c r="AH116" s="191" t="s">
        <v>300</v>
      </c>
      <c r="AI116" s="14">
        <v>-5.7572847269681997</v>
      </c>
      <c r="AJ116" s="14">
        <v>-13.419573861529184</v>
      </c>
      <c r="AK116" s="14">
        <v>7.662289134560984</v>
      </c>
      <c r="AL116" s="14">
        <v>68.176595466508203</v>
      </c>
      <c r="AM116" s="14">
        <v>-6.0436302253676502</v>
      </c>
      <c r="AN116" s="14">
        <f t="shared" si="34"/>
        <v>-13.696746581203804</v>
      </c>
      <c r="AO116" s="14">
        <v>7.653116355836155</v>
      </c>
      <c r="AP116" s="14">
        <v>50.373176049265503</v>
      </c>
      <c r="AQ116" s="250"/>
      <c r="AR116" s="14">
        <v>-8.4103576870286396</v>
      </c>
      <c r="AS116" s="14">
        <v>-8.4248211079623996</v>
      </c>
      <c r="AT116" s="14">
        <v>-8.4257752575723703</v>
      </c>
      <c r="AU116" s="14">
        <v>-8.4131279002251205</v>
      </c>
      <c r="AV116" s="14">
        <v>-8.4209934339121801</v>
      </c>
      <c r="AW116" s="14">
        <v>1.78691262160164</v>
      </c>
      <c r="AX116" s="14">
        <v>2.1031051037753401</v>
      </c>
      <c r="AY116" s="14">
        <v>2.3821450322047202</v>
      </c>
      <c r="AZ116" s="14">
        <v>2.5539166139369001</v>
      </c>
      <c r="BA116" s="14">
        <v>2.8519851756763202</v>
      </c>
      <c r="BB116" s="14">
        <v>-7.7984767162639503</v>
      </c>
      <c r="BC116" s="14">
        <v>-7.8254447065250199</v>
      </c>
      <c r="BD116" s="14">
        <v>-7.8619421408618297</v>
      </c>
      <c r="BE116" s="14">
        <v>-7.9343049779494104</v>
      </c>
      <c r="BF116" s="14">
        <v>-7.8888003119510497</v>
      </c>
      <c r="BG116" s="14">
        <v>1.4610885530953499</v>
      </c>
      <c r="BH116" s="14">
        <v>1.7961130609846401</v>
      </c>
      <c r="BI116" s="14">
        <v>2.10465741389363</v>
      </c>
      <c r="BJ116" s="14">
        <v>2.3841620708687299</v>
      </c>
      <c r="BK116" s="14">
        <v>2.5996148305023401</v>
      </c>
    </row>
    <row r="117" spans="1:63" ht="16" customHeight="1">
      <c r="A117" s="189"/>
      <c r="B117" s="189"/>
      <c r="C117" s="189"/>
      <c r="D117" s="189"/>
      <c r="E117" s="189"/>
      <c r="F117" s="189"/>
      <c r="G117" s="189"/>
      <c r="H117" s="189"/>
      <c r="I117" s="189"/>
      <c r="J117" s="189"/>
      <c r="K117" s="189"/>
      <c r="L117" s="189"/>
      <c r="M117" s="189"/>
      <c r="O117" s="250"/>
      <c r="P117" s="189" t="s">
        <v>301</v>
      </c>
      <c r="Q117" s="14">
        <v>-4.58</v>
      </c>
      <c r="R117" s="14">
        <v>-7.7835948499613803</v>
      </c>
      <c r="S117" s="14">
        <f t="shared" si="31"/>
        <v>3.2035948499613802</v>
      </c>
      <c r="T117" s="14" t="s">
        <v>186</v>
      </c>
      <c r="U117" s="14">
        <v>-11.9239005736138</v>
      </c>
      <c r="V117" s="14">
        <v>-12.683329879756906</v>
      </c>
      <c r="W117" s="14">
        <f t="shared" si="35"/>
        <v>0.75942930614310633</v>
      </c>
      <c r="X117" s="14" t="s">
        <v>186</v>
      </c>
      <c r="Y117" s="14">
        <v>11.883900573613801</v>
      </c>
      <c r="Z117" s="14">
        <v>11.920851775509243</v>
      </c>
      <c r="AA117" s="14">
        <f t="shared" si="39"/>
        <v>-3.6951201895442765E-2</v>
      </c>
      <c r="AB117" s="14" t="s">
        <v>122</v>
      </c>
      <c r="AC117" s="14">
        <v>79.541108986615683</v>
      </c>
      <c r="AD117" s="14">
        <v>53.734043237125398</v>
      </c>
      <c r="AE117" s="14">
        <f t="shared" si="44"/>
        <v>25.807065749490285</v>
      </c>
      <c r="AF117" s="250"/>
      <c r="AG117" s="250"/>
      <c r="AH117" s="191" t="s">
        <v>301</v>
      </c>
      <c r="AI117" s="14">
        <v>-7.7835948499613803</v>
      </c>
      <c r="AJ117" s="14">
        <v>-15.316986524338152</v>
      </c>
      <c r="AK117" s="14">
        <v>7.5333916743767713</v>
      </c>
      <c r="AL117" s="14">
        <v>58.840035534404201</v>
      </c>
      <c r="AM117" s="14">
        <v>-8.3379594129269403</v>
      </c>
      <c r="AN117" s="14">
        <f t="shared" si="34"/>
        <v>-15.937975576092114</v>
      </c>
      <c r="AO117" s="14">
        <v>7.6000161631651748</v>
      </c>
      <c r="AP117" s="14">
        <v>45.598977382908103</v>
      </c>
      <c r="AQ117" s="250"/>
      <c r="AR117" s="14">
        <v>-10.6975471581323</v>
      </c>
      <c r="AS117" s="14">
        <v>-10.713957999932999</v>
      </c>
      <c r="AT117" s="14">
        <v>-10.714754236424399</v>
      </c>
      <c r="AU117" s="14">
        <v>-10.7029090247974</v>
      </c>
      <c r="AV117" s="14">
        <v>-10.707526952824001</v>
      </c>
      <c r="AW117" s="14">
        <v>1.7857900434884399</v>
      </c>
      <c r="AX117" s="14">
        <v>2.09973523282977</v>
      </c>
      <c r="AY117" s="14">
        <v>2.3767948234974199</v>
      </c>
      <c r="AZ117" s="14">
        <v>2.5467140552179202</v>
      </c>
      <c r="BA117" s="14">
        <v>2.84338317658238</v>
      </c>
      <c r="BB117" s="14">
        <v>-9.8164943561143598</v>
      </c>
      <c r="BC117" s="14">
        <v>-9.8434675426453406</v>
      </c>
      <c r="BD117" s="14">
        <v>-9.8843491899958398</v>
      </c>
      <c r="BE117" s="14">
        <v>-9.9681085360921404</v>
      </c>
      <c r="BF117" s="14">
        <v>-9.9093771526733807</v>
      </c>
      <c r="BG117" s="14">
        <v>1.46244379511531</v>
      </c>
      <c r="BH117" s="14">
        <v>1.7948162807649899</v>
      </c>
      <c r="BI117" s="14">
        <v>2.1007543400344599</v>
      </c>
      <c r="BJ117" s="14">
        <v>2.3778486339113498</v>
      </c>
      <c r="BK117" s="14">
        <v>2.5920025435881699</v>
      </c>
    </row>
    <row r="118" spans="1:63" ht="16" customHeight="1">
      <c r="A118" s="189"/>
      <c r="B118" s="189"/>
      <c r="C118" s="189"/>
      <c r="D118" s="189"/>
      <c r="E118" s="189"/>
      <c r="F118" s="189"/>
      <c r="G118" s="189"/>
      <c r="H118" s="189"/>
      <c r="I118" s="189"/>
      <c r="J118" s="189"/>
      <c r="K118" s="189"/>
      <c r="L118" s="189"/>
      <c r="M118" s="189"/>
      <c r="O118" s="250"/>
      <c r="P118" s="189" t="s">
        <v>302</v>
      </c>
      <c r="Q118" s="14">
        <v>-3.13</v>
      </c>
      <c r="R118" s="14">
        <v>-1.22096211296318</v>
      </c>
      <c r="S118" s="14">
        <f t="shared" si="31"/>
        <v>-1.9090378870368199</v>
      </c>
      <c r="T118" s="14" t="s">
        <v>104</v>
      </c>
      <c r="U118" s="14">
        <v>-16.919120458891001</v>
      </c>
      <c r="V118" s="14">
        <v>-15.166046937225728</v>
      </c>
      <c r="W118" s="14">
        <f t="shared" si="35"/>
        <v>-1.7530735216652733</v>
      </c>
      <c r="X118" s="14" t="s">
        <v>104</v>
      </c>
      <c r="Y118" s="14">
        <v>6.9191204588910011</v>
      </c>
      <c r="Z118" s="14">
        <v>6.5871584603819375</v>
      </c>
      <c r="AA118" s="14">
        <f t="shared" si="39"/>
        <v>0.3319619985090636</v>
      </c>
      <c r="AB118" s="14" t="s">
        <v>123</v>
      </c>
      <c r="AC118" s="14">
        <v>129.97131931166345</v>
      </c>
      <c r="AD118" s="14">
        <v>100.24770952801801</v>
      </c>
      <c r="AE118" s="14">
        <f t="shared" si="44"/>
        <v>29.723609783645443</v>
      </c>
      <c r="AF118" s="250"/>
      <c r="AG118" s="250"/>
      <c r="AH118" s="191" t="s">
        <v>302</v>
      </c>
      <c r="AI118" s="14">
        <v>-1.22096211296318</v>
      </c>
      <c r="AJ118" s="14">
        <v>-7.8363759354449751</v>
      </c>
      <c r="AK118" s="14">
        <v>6.6154138224817949</v>
      </c>
      <c r="AL118" s="14">
        <v>74.236329939717095</v>
      </c>
      <c r="AM118" s="14">
        <v>-0.71706470307702097</v>
      </c>
      <c r="AN118" s="14">
        <f t="shared" si="34"/>
        <v>-7.4858644711396742</v>
      </c>
      <c r="AO118" s="14">
        <v>6.768799768062653</v>
      </c>
      <c r="AP118" s="14">
        <v>48.579798082640004</v>
      </c>
      <c r="AQ118" s="250"/>
      <c r="AR118" s="14">
        <v>-3.0060441789812899</v>
      </c>
      <c r="AS118" s="14">
        <v>-3.0146611451294798</v>
      </c>
      <c r="AT118" s="14">
        <v>-3.0156849104774701</v>
      </c>
      <c r="AU118" s="14">
        <v>-3.0042440924103002</v>
      </c>
      <c r="AV118" s="14">
        <v>-3.01779229511919</v>
      </c>
      <c r="AW118" s="14">
        <v>1.7693874846651201</v>
      </c>
      <c r="AX118" s="14">
        <v>2.0504963373252298</v>
      </c>
      <c r="AY118" s="14">
        <v>2.2986202074004498</v>
      </c>
      <c r="AZ118" s="14">
        <v>2.4414738125327902</v>
      </c>
      <c r="BA118" s="14">
        <v>2.71769499998498</v>
      </c>
      <c r="BB118" s="14">
        <v>-3.2036590048184599</v>
      </c>
      <c r="BC118" s="14">
        <v>-3.2355554332800098</v>
      </c>
      <c r="BD118" s="14">
        <v>-3.2646866589780599</v>
      </c>
      <c r="BE118" s="14">
        <v>-3.3079756088612902</v>
      </c>
      <c r="BF118" s="14">
        <v>-3.3085038634030601</v>
      </c>
      <c r="BG118" s="14">
        <v>1.48224592441994</v>
      </c>
      <c r="BH118" s="14">
        <v>1.7758683665098101</v>
      </c>
      <c r="BI118" s="14">
        <v>2.0437245460148801</v>
      </c>
      <c r="BJ118" s="14">
        <v>2.2855998007540599</v>
      </c>
      <c r="BK118" s="14">
        <v>2.4807755541954002</v>
      </c>
    </row>
    <row r="119" spans="1:63" ht="16" customHeight="1">
      <c r="A119" s="189"/>
      <c r="B119" s="189"/>
      <c r="C119" s="189"/>
      <c r="D119" s="189"/>
      <c r="E119" s="189"/>
      <c r="F119" s="189"/>
      <c r="G119" s="189"/>
      <c r="H119" s="189"/>
      <c r="I119" s="189"/>
      <c r="J119" s="189"/>
      <c r="K119" s="189"/>
      <c r="L119" s="189"/>
      <c r="M119" s="189"/>
      <c r="O119" s="250"/>
      <c r="P119" s="189" t="s">
        <v>303</v>
      </c>
      <c r="Q119" s="14">
        <v>-3.58</v>
      </c>
      <c r="R119" s="14">
        <v>-1.94260581978308</v>
      </c>
      <c r="S119" s="14">
        <f t="shared" si="31"/>
        <v>-1.6373941802169201</v>
      </c>
      <c r="T119" s="14" t="s">
        <v>105</v>
      </c>
      <c r="U119" s="14">
        <v>-15.810133843212199</v>
      </c>
      <c r="V119" s="14">
        <v>-11.218971284839899</v>
      </c>
      <c r="W119" s="14">
        <f t="shared" si="35"/>
        <v>-4.5911625583723001</v>
      </c>
      <c r="X119" s="14" t="s">
        <v>105</v>
      </c>
      <c r="Y119" s="14">
        <v>9.4901338432121989</v>
      </c>
      <c r="Z119" s="14">
        <v>7.0533925187523394</v>
      </c>
      <c r="AA119" s="14">
        <f t="shared" si="39"/>
        <v>2.4367413244598595</v>
      </c>
      <c r="AB119" s="14" t="s">
        <v>124</v>
      </c>
      <c r="AC119" s="14">
        <v>54.397705544933075</v>
      </c>
      <c r="AD119" s="14">
        <v>55.349501781880797</v>
      </c>
      <c r="AE119" s="14">
        <f t="shared" si="44"/>
        <v>-0.95179623694772175</v>
      </c>
      <c r="AF119" s="250"/>
      <c r="AG119" s="250"/>
      <c r="AH119" s="191" t="s">
        <v>303</v>
      </c>
      <c r="AI119" s="14">
        <v>-1.94260581978308</v>
      </c>
      <c r="AJ119" s="14">
        <v>-9.2953039739045646</v>
      </c>
      <c r="AK119" s="14">
        <v>7.3526981541214846</v>
      </c>
      <c r="AL119" s="14">
        <v>82.737390067848295</v>
      </c>
      <c r="AM119" s="14">
        <v>-1.4591023389390301</v>
      </c>
      <c r="AN119" s="14">
        <f t="shared" si="34"/>
        <v>-9.3989000530372842</v>
      </c>
      <c r="AO119" s="14">
        <v>7.9397977140982539</v>
      </c>
      <c r="AP119" s="14">
        <v>63.384556213711001</v>
      </c>
      <c r="AQ119" s="250"/>
      <c r="AR119" s="14">
        <v>-3.85961615426254</v>
      </c>
      <c r="AS119" s="14">
        <v>-3.87215210692773</v>
      </c>
      <c r="AT119" s="14">
        <v>-3.8752428803973</v>
      </c>
      <c r="AU119" s="14">
        <v>-3.8638334443103202</v>
      </c>
      <c r="AV119" s="14">
        <v>-3.8797491995578701</v>
      </c>
      <c r="AW119" s="14">
        <v>1.7940455423385699</v>
      </c>
      <c r="AX119" s="14">
        <v>2.12451744209348</v>
      </c>
      <c r="AY119" s="14">
        <v>2.4161405414582702</v>
      </c>
      <c r="AZ119" s="14">
        <v>2.5996820531890799</v>
      </c>
      <c r="BA119" s="14">
        <v>2.9066427331279501</v>
      </c>
      <c r="BB119" s="14">
        <v>-3.96083043649061</v>
      </c>
      <c r="BC119" s="14">
        <v>-4.0112600696729803</v>
      </c>
      <c r="BD119" s="14">
        <v>-4.0720635715244402</v>
      </c>
      <c r="BE119" s="14">
        <v>-4.1652693825253104</v>
      </c>
      <c r="BF119" s="14">
        <v>-4.15297738780085</v>
      </c>
      <c r="BG119" s="14">
        <v>1.45247727358256</v>
      </c>
      <c r="BH119" s="14">
        <v>1.80435287112453</v>
      </c>
      <c r="BI119" s="14">
        <v>2.12945775174135</v>
      </c>
      <c r="BJ119" s="14">
        <v>2.4242779833963701</v>
      </c>
      <c r="BK119" s="14">
        <v>2.6479837043891798</v>
      </c>
    </row>
    <row r="120" spans="1:63" ht="16" customHeight="1">
      <c r="A120" s="189"/>
      <c r="B120" s="189"/>
      <c r="C120" s="189"/>
      <c r="D120" s="189"/>
      <c r="E120" s="189"/>
      <c r="F120" s="189"/>
      <c r="G120" s="189"/>
      <c r="H120" s="189"/>
      <c r="I120" s="189"/>
      <c r="J120" s="189"/>
      <c r="K120" s="189"/>
      <c r="L120" s="189"/>
      <c r="M120" s="189"/>
      <c r="O120" s="250"/>
      <c r="P120" s="189" t="s">
        <v>304</v>
      </c>
      <c r="Q120" s="14">
        <v>-6.79</v>
      </c>
      <c r="R120" s="14">
        <v>-6.5253728180945503</v>
      </c>
      <c r="S120" s="14">
        <f t="shared" si="31"/>
        <v>-0.26462718190544976</v>
      </c>
      <c r="T120" s="14" t="s">
        <v>107</v>
      </c>
      <c r="U120" s="14">
        <v>-15.119407265774401</v>
      </c>
      <c r="V120" s="14">
        <v>-9.7490710700759227</v>
      </c>
      <c r="W120" s="14">
        <f t="shared" si="35"/>
        <v>-5.3703361956984779</v>
      </c>
      <c r="X120" s="14" t="s">
        <v>107</v>
      </c>
      <c r="Y120" s="14">
        <v>11.2394072657744</v>
      </c>
      <c r="Z120" s="14">
        <v>8.112224449716102</v>
      </c>
      <c r="AA120" s="14">
        <f t="shared" si="39"/>
        <v>3.1271828160582977</v>
      </c>
      <c r="AB120" s="14" t="s">
        <v>125</v>
      </c>
      <c r="AC120" s="14">
        <v>60.325047801147228</v>
      </c>
      <c r="AD120" s="14">
        <v>78.303265869968399</v>
      </c>
      <c r="AE120" s="14">
        <f t="shared" si="44"/>
        <v>-17.978218068821171</v>
      </c>
      <c r="AF120" s="250"/>
      <c r="AG120" s="250"/>
      <c r="AH120" s="191" t="s">
        <v>304</v>
      </c>
      <c r="AI120" s="14">
        <v>-6.5253728180945503</v>
      </c>
      <c r="AJ120" s="14">
        <v>-15.156720569981285</v>
      </c>
      <c r="AK120" s="14">
        <v>8.6313477518867341</v>
      </c>
      <c r="AL120" s="14">
        <v>91.978901255796899</v>
      </c>
      <c r="AM120" s="14">
        <v>-6.67067966711942</v>
      </c>
      <c r="AN120" s="14">
        <f t="shared" si="34"/>
        <v>-15.207162412294121</v>
      </c>
      <c r="AO120" s="14">
        <v>8.5364827451747018</v>
      </c>
      <c r="AP120" s="14">
        <v>72.033616143698396</v>
      </c>
      <c r="AQ120" s="250"/>
      <c r="AR120" s="14">
        <v>-9.1063921648766293</v>
      </c>
      <c r="AS120" s="14">
        <v>-9.1252376021585508</v>
      </c>
      <c r="AT120" s="14">
        <v>-9.1168429463089797</v>
      </c>
      <c r="AU120" s="14">
        <v>-9.0624699677054501</v>
      </c>
      <c r="AV120" s="14">
        <v>-9.1060828821024895</v>
      </c>
      <c r="AW120" s="14">
        <v>1.8003448981430701</v>
      </c>
      <c r="AX120" s="14">
        <v>2.1434274990879101</v>
      </c>
      <c r="AY120" s="14">
        <v>2.44616327918957</v>
      </c>
      <c r="AZ120" s="14">
        <v>2.6400992674033898</v>
      </c>
      <c r="BA120" s="14">
        <v>2.9549129178798301</v>
      </c>
      <c r="BB120" s="14">
        <v>-8.6173483624965304</v>
      </c>
      <c r="BC120" s="14">
        <v>-8.6518719616513398</v>
      </c>
      <c r="BD120" s="14">
        <v>-8.6767326991229208</v>
      </c>
      <c r="BE120" s="14">
        <v>-8.7200078046479899</v>
      </c>
      <c r="BF120" s="14">
        <v>-8.7019951516196201</v>
      </c>
      <c r="BG120" s="14">
        <v>1.4448723224575499</v>
      </c>
      <c r="BH120" s="14">
        <v>1.81162976340287</v>
      </c>
      <c r="BI120" s="14">
        <v>2.1513598810283798</v>
      </c>
      <c r="BJ120" s="14">
        <v>2.4597058839371799</v>
      </c>
      <c r="BK120" s="14">
        <v>2.6907001115543698</v>
      </c>
    </row>
    <row r="121" spans="1:63" ht="16" customHeight="1">
      <c r="A121" s="189"/>
      <c r="B121" s="189"/>
      <c r="C121" s="189"/>
      <c r="D121" s="189"/>
      <c r="E121" s="189"/>
      <c r="F121" s="189"/>
      <c r="G121" s="189"/>
      <c r="H121" s="189"/>
      <c r="I121" s="189"/>
      <c r="J121" s="189"/>
      <c r="K121" s="189"/>
      <c r="L121" s="189"/>
      <c r="M121" s="189"/>
      <c r="O121" s="250"/>
      <c r="P121" s="189" t="s">
        <v>31</v>
      </c>
      <c r="Q121" s="14">
        <v>-6.4</v>
      </c>
      <c r="R121" s="14">
        <v>-9.6729867291215896</v>
      </c>
      <c r="S121" s="14">
        <f t="shared" si="31"/>
        <v>3.2729867291215893</v>
      </c>
      <c r="T121" s="14" t="s">
        <v>140</v>
      </c>
      <c r="U121" s="14">
        <v>-8.5778202676864197</v>
      </c>
      <c r="V121" s="14">
        <v>-8.9926479117546982</v>
      </c>
      <c r="W121" s="14">
        <f t="shared" si="35"/>
        <v>0.41482764406827854</v>
      </c>
      <c r="X121" s="14" t="s">
        <v>140</v>
      </c>
      <c r="Y121" s="14">
        <v>11.457820267686419</v>
      </c>
      <c r="Z121" s="14">
        <v>11.179932215539088</v>
      </c>
      <c r="AA121" s="14">
        <f t="shared" si="39"/>
        <v>0.27788805214733081</v>
      </c>
      <c r="AB121" s="14" t="s">
        <v>126</v>
      </c>
      <c r="AC121" s="14">
        <v>68.355640535372842</v>
      </c>
      <c r="AD121" s="14">
        <v>80.946046772951107</v>
      </c>
      <c r="AE121" s="14">
        <f t="shared" si="44"/>
        <v>-12.590406237578264</v>
      </c>
      <c r="AF121" s="250"/>
      <c r="AG121" s="250"/>
      <c r="AH121" s="191" t="s">
        <v>31</v>
      </c>
      <c r="AI121" s="14">
        <v>-9.6729867291215896</v>
      </c>
      <c r="AJ121" s="14">
        <v>-19.081382766231464</v>
      </c>
      <c r="AK121" s="14">
        <v>9.408396037109874</v>
      </c>
      <c r="AL121" s="14">
        <v>98.657013310507494</v>
      </c>
      <c r="AM121" s="14">
        <v>-9.9926850923107402</v>
      </c>
      <c r="AN121" s="14">
        <f t="shared" si="34"/>
        <v>-19.241860076995863</v>
      </c>
      <c r="AO121" s="14">
        <v>9.2491749846851246</v>
      </c>
      <c r="AP121" s="14">
        <v>88.572852677430404</v>
      </c>
      <c r="AQ121" s="250"/>
      <c r="AR121" s="14">
        <v>-12.4586582066432</v>
      </c>
      <c r="AS121" s="14">
        <v>-12.472040079152601</v>
      </c>
      <c r="AT121" s="14">
        <v>-12.4317791751151</v>
      </c>
      <c r="AU121" s="14">
        <v>-12.2979228568644</v>
      </c>
      <c r="AV121" s="14">
        <v>-12.3815015440601</v>
      </c>
      <c r="AW121" s="14">
        <v>1.7988616428956401</v>
      </c>
      <c r="AX121" s="14">
        <v>2.13897491026189</v>
      </c>
      <c r="AY121" s="14">
        <v>2.4390940828043699</v>
      </c>
      <c r="AZ121" s="14">
        <v>2.6305825728507202</v>
      </c>
      <c r="BA121" s="14">
        <v>2.9435471517523299</v>
      </c>
      <c r="BB121" s="14">
        <v>-11.808759167035999</v>
      </c>
      <c r="BC121" s="14">
        <v>-11.8317610343314</v>
      </c>
      <c r="BD121" s="14">
        <v>-11.8191895037405</v>
      </c>
      <c r="BE121" s="14">
        <v>-11.804235432333799</v>
      </c>
      <c r="BF121" s="14">
        <v>-11.795483128977899</v>
      </c>
      <c r="BG121" s="14">
        <v>1.4466629950299099</v>
      </c>
      <c r="BH121" s="14">
        <v>1.80991633603159</v>
      </c>
      <c r="BI121" s="14">
        <v>2.1462027746188999</v>
      </c>
      <c r="BJ121" s="14">
        <v>2.4513639802547198</v>
      </c>
      <c r="BK121" s="14">
        <v>2.68064204577025</v>
      </c>
    </row>
    <row r="122" spans="1:63" ht="16" customHeight="1">
      <c r="A122" s="189"/>
      <c r="B122" s="189"/>
      <c r="C122" s="189"/>
      <c r="D122" s="189"/>
      <c r="E122" s="189"/>
      <c r="F122" s="189"/>
      <c r="G122" s="189"/>
      <c r="H122" s="189"/>
      <c r="I122" s="189"/>
      <c r="J122" s="189"/>
      <c r="K122" s="189"/>
      <c r="L122" s="189"/>
      <c r="M122" s="189"/>
      <c r="O122" s="250"/>
      <c r="P122" s="189" t="s">
        <v>305</v>
      </c>
      <c r="Q122" s="14">
        <v>2.5099999999999998</v>
      </c>
      <c r="R122" s="14">
        <v>2.0665357918308298</v>
      </c>
      <c r="S122" s="14">
        <f t="shared" si="31"/>
        <v>0.44346420816916998</v>
      </c>
      <c r="T122" s="14" t="s">
        <v>63</v>
      </c>
      <c r="U122" s="14">
        <v>-6.2833652007648197</v>
      </c>
      <c r="V122" s="14">
        <v>-6.3282099195381001</v>
      </c>
      <c r="W122" s="14">
        <f t="shared" si="35"/>
        <v>4.4844718773280334E-2</v>
      </c>
      <c r="X122" s="14" t="s">
        <v>63</v>
      </c>
      <c r="Y122" s="14">
        <v>8.60336520076482</v>
      </c>
      <c r="Z122" s="14">
        <v>8.3764116455120305</v>
      </c>
      <c r="AA122" s="14">
        <f t="shared" si="39"/>
        <v>0.22695355525278949</v>
      </c>
      <c r="AB122" s="14" t="s">
        <v>127</v>
      </c>
      <c r="AC122" s="14">
        <v>90.750478011472268</v>
      </c>
      <c r="AD122" s="14">
        <v>49.619755484783902</v>
      </c>
      <c r="AE122" s="14">
        <f t="shared" si="44"/>
        <v>41.130722526688366</v>
      </c>
      <c r="AF122" s="250"/>
      <c r="AG122" s="250"/>
      <c r="AH122" s="191" t="s">
        <v>305</v>
      </c>
      <c r="AI122" s="14">
        <v>2.0665357918308298</v>
      </c>
      <c r="AJ122" s="14">
        <v>-6.5109832245305235</v>
      </c>
      <c r="AK122" s="14">
        <v>8.5775190163613537</v>
      </c>
      <c r="AL122" s="14">
        <v>114.83163614343501</v>
      </c>
      <c r="AM122" s="14">
        <v>2.3512066129320499</v>
      </c>
      <c r="AN122" s="14">
        <f t="shared" si="34"/>
        <v>-5.3937615871906228</v>
      </c>
      <c r="AO122" s="14">
        <v>7.7449682001226723</v>
      </c>
      <c r="AP122" s="14">
        <v>62.839175861329402</v>
      </c>
      <c r="AQ122" s="250"/>
      <c r="AR122" s="14">
        <v>-3.7154703656684301E-2</v>
      </c>
      <c r="AS122" s="14">
        <v>-3.7300848791991199E-2</v>
      </c>
      <c r="AT122" s="14">
        <v>-3.7349232142019698E-2</v>
      </c>
      <c r="AU122" s="14">
        <v>-3.7257551990212703E-2</v>
      </c>
      <c r="AV122" s="14">
        <v>-3.7414196771770297E-2</v>
      </c>
      <c r="AW122" s="14">
        <v>1.7882577351492901</v>
      </c>
      <c r="AX122" s="14">
        <v>2.1071430045765598</v>
      </c>
      <c r="AY122" s="14">
        <v>2.38855584507407</v>
      </c>
      <c r="AZ122" s="14">
        <v>2.56254697934019</v>
      </c>
      <c r="BA122" s="14">
        <v>2.8622924009661301</v>
      </c>
      <c r="BB122" s="14">
        <v>-4.13477027060241E-2</v>
      </c>
      <c r="BC122" s="14">
        <v>-4.2087051744488103E-2</v>
      </c>
      <c r="BD122" s="14">
        <v>-4.2798425809215598E-2</v>
      </c>
      <c r="BE122" s="14">
        <v>-4.3927935149935898E-2</v>
      </c>
      <c r="BF122" s="14">
        <v>-4.3879294754003401E-2</v>
      </c>
      <c r="BG122" s="14">
        <v>1.45946465327051</v>
      </c>
      <c r="BH122" s="14">
        <v>1.7976669097736599</v>
      </c>
      <c r="BI122" s="14">
        <v>2.10933421764005</v>
      </c>
      <c r="BJ122" s="14">
        <v>2.3917270585375401</v>
      </c>
      <c r="BK122" s="14">
        <v>2.60873614699379</v>
      </c>
    </row>
    <row r="123" spans="1:63" ht="16" customHeight="1">
      <c r="A123" s="189"/>
      <c r="B123" s="189"/>
      <c r="C123" s="189"/>
      <c r="D123" s="189"/>
      <c r="E123" s="189"/>
      <c r="F123" s="189"/>
      <c r="G123" s="189"/>
      <c r="H123" s="189"/>
      <c r="I123" s="189"/>
      <c r="J123" s="189"/>
      <c r="K123" s="189"/>
      <c r="L123" s="189"/>
      <c r="M123" s="189"/>
      <c r="O123" s="250"/>
      <c r="P123" s="189" t="s">
        <v>306</v>
      </c>
      <c r="Q123" s="14">
        <v>2.88</v>
      </c>
      <c r="R123" s="14">
        <v>2.11410775922436</v>
      </c>
      <c r="S123" s="14">
        <f t="shared" si="31"/>
        <v>0.76589224077563989</v>
      </c>
      <c r="T123" s="14" t="s">
        <v>108</v>
      </c>
      <c r="U123" s="14">
        <v>-14.2470363288719</v>
      </c>
      <c r="V123" s="14">
        <v>-13.145755151338824</v>
      </c>
      <c r="W123" s="14">
        <f t="shared" si="35"/>
        <v>-1.1012811775330764</v>
      </c>
      <c r="X123" s="14" t="s">
        <v>108</v>
      </c>
      <c r="Y123" s="14">
        <v>10.1570363288719</v>
      </c>
      <c r="Z123" s="14">
        <v>9.1583563839594841</v>
      </c>
      <c r="AA123" s="14">
        <f t="shared" si="39"/>
        <v>0.99867994491241596</v>
      </c>
      <c r="AB123" s="14" t="s">
        <v>128</v>
      </c>
      <c r="AC123" s="14">
        <v>50.286806883365202</v>
      </c>
      <c r="AD123" s="14">
        <v>74.179989723565896</v>
      </c>
      <c r="AE123" s="14">
        <f t="shared" si="44"/>
        <v>-23.893182840200694</v>
      </c>
      <c r="AF123" s="250"/>
      <c r="AG123" s="250"/>
      <c r="AH123" s="191" t="s">
        <v>306</v>
      </c>
      <c r="AI123" s="14">
        <v>2.11410775922436</v>
      </c>
      <c r="AJ123" s="14">
        <v>-7.3992649574345695</v>
      </c>
      <c r="AK123" s="14">
        <v>9.5133727166589299</v>
      </c>
      <c r="AL123" s="14">
        <v>131.678891949644</v>
      </c>
      <c r="AM123" s="14">
        <v>2.42053154121604</v>
      </c>
      <c r="AN123" s="14">
        <f t="shared" si="34"/>
        <v>-6.0950240633556074</v>
      </c>
      <c r="AO123" s="14">
        <v>8.515555604571647</v>
      </c>
      <c r="AP123" s="14">
        <v>73.510776177610794</v>
      </c>
      <c r="AQ123" s="250"/>
      <c r="AR123" s="14">
        <v>-4.1593382340224701E-2</v>
      </c>
      <c r="AS123" s="14">
        <v>-4.1717061614938399E-2</v>
      </c>
      <c r="AT123" s="14">
        <v>-4.17138226934494E-2</v>
      </c>
      <c r="AU123" s="14">
        <v>-4.1541519108676102E-2</v>
      </c>
      <c r="AV123" s="14">
        <v>-4.1694667654412501E-2</v>
      </c>
      <c r="AW123" s="14">
        <v>1.8037192331099701</v>
      </c>
      <c r="AX123" s="14">
        <v>2.15355692636949</v>
      </c>
      <c r="AY123" s="14">
        <v>2.4622453639094899</v>
      </c>
      <c r="AZ123" s="14">
        <v>2.6617492937585898</v>
      </c>
      <c r="BA123" s="14">
        <v>2.9807694939047602</v>
      </c>
      <c r="BB123" s="14">
        <v>-4.7323716080482199E-2</v>
      </c>
      <c r="BC123" s="14">
        <v>-4.8170416394389098E-2</v>
      </c>
      <c r="BD123" s="14">
        <v>-4.8984292996829201E-2</v>
      </c>
      <c r="BE123" s="14">
        <v>-5.0276334034232303E-2</v>
      </c>
      <c r="BF123" s="14">
        <v>-5.0221440829354203E-2</v>
      </c>
      <c r="BG123" s="14">
        <v>1.4407986277339699</v>
      </c>
      <c r="BH123" s="14">
        <v>1.81552772897701</v>
      </c>
      <c r="BI123" s="14">
        <v>2.1630920522211898</v>
      </c>
      <c r="BJ123" s="14">
        <v>2.4786833170762002</v>
      </c>
      <c r="BK123" s="14">
        <v>2.7135817316487598</v>
      </c>
    </row>
    <row r="124" spans="1:63" ht="16" customHeight="1">
      <c r="A124" s="189"/>
      <c r="B124" s="189"/>
      <c r="C124" s="189"/>
      <c r="D124" s="189"/>
      <c r="E124" s="189"/>
      <c r="F124" s="189"/>
      <c r="G124" s="189"/>
      <c r="H124" s="189"/>
      <c r="I124" s="189"/>
      <c r="J124" s="189"/>
      <c r="K124" s="189"/>
      <c r="L124" s="189"/>
      <c r="M124" s="189"/>
      <c r="O124" s="250"/>
      <c r="P124" s="189" t="s">
        <v>16</v>
      </c>
      <c r="Q124" s="14">
        <v>2.5099999999999998</v>
      </c>
      <c r="R124" s="14">
        <v>2.0330922179199602</v>
      </c>
      <c r="S124" s="14">
        <f t="shared" si="31"/>
        <v>0.47690778208003959</v>
      </c>
      <c r="T124" s="14" t="s">
        <v>185</v>
      </c>
      <c r="U124" s="14">
        <v>-11.0634799235182</v>
      </c>
      <c r="V124" s="14">
        <v>-11.819472638892611</v>
      </c>
      <c r="W124" s="14">
        <f t="shared" si="35"/>
        <v>0.75599271537441126</v>
      </c>
      <c r="X124" s="14" t="s">
        <v>185</v>
      </c>
      <c r="Y124" s="14">
        <v>10.833479923518199</v>
      </c>
      <c r="Z124" s="14">
        <v>11.015447333083465</v>
      </c>
      <c r="AA124" s="14">
        <f t="shared" si="39"/>
        <v>-0.18196740956526547</v>
      </c>
      <c r="AB124" s="14" t="s">
        <v>129</v>
      </c>
      <c r="AC124" s="14">
        <v>63.599426386233276</v>
      </c>
      <c r="AD124" s="14">
        <v>88.335698579527005</v>
      </c>
      <c r="AE124" s="14">
        <f t="shared" si="44"/>
        <v>-24.736272193293729</v>
      </c>
      <c r="AF124" s="250"/>
      <c r="AG124" s="250"/>
      <c r="AH124" s="191" t="s">
        <v>16</v>
      </c>
      <c r="AI124" s="14">
        <v>2.0330922179199602</v>
      </c>
      <c r="AJ124" s="14">
        <v>-5.8769065545163537</v>
      </c>
      <c r="AK124" s="14">
        <v>7.9099987724363139</v>
      </c>
      <c r="AL124" s="14">
        <v>102.817394224382</v>
      </c>
      <c r="AM124" s="14">
        <v>2.3017199567872799</v>
      </c>
      <c r="AN124" s="14">
        <f t="shared" si="34"/>
        <v>-4.8925285151128142</v>
      </c>
      <c r="AO124" s="14">
        <v>7.1942484719000941</v>
      </c>
      <c r="AP124" s="14">
        <v>55.218791046588301</v>
      </c>
      <c r="AQ124" s="250"/>
      <c r="AR124" s="14">
        <v>-3.3948098724878702E-2</v>
      </c>
      <c r="AS124" s="14">
        <v>-3.4132670366505198E-2</v>
      </c>
      <c r="AT124" s="14">
        <v>-3.4248347599312598E-2</v>
      </c>
      <c r="AU124" s="14">
        <v>-3.4248686371828402E-2</v>
      </c>
      <c r="AV124" s="14">
        <v>-3.4422452394482203E-2</v>
      </c>
      <c r="AW124" s="14">
        <v>1.7772238436821499</v>
      </c>
      <c r="AX124" s="14">
        <v>2.0740203293396302</v>
      </c>
      <c r="AY124" s="14">
        <v>2.33596830438659</v>
      </c>
      <c r="AZ124" s="14">
        <v>2.4917525729142098</v>
      </c>
      <c r="BA124" s="14">
        <v>2.7777428063438601</v>
      </c>
      <c r="BB124" s="14">
        <v>-3.6599927860228303E-2</v>
      </c>
      <c r="BC124" s="14">
        <v>-3.7254876555165198E-2</v>
      </c>
      <c r="BD124" s="14">
        <v>-3.7878439230290301E-2</v>
      </c>
      <c r="BE124" s="14">
        <v>-3.8869331671343502E-2</v>
      </c>
      <c r="BF124" s="14">
        <v>-3.8831662087357603E-2</v>
      </c>
      <c r="BG124" s="14">
        <v>1.4727854130324001</v>
      </c>
      <c r="BH124" s="14">
        <v>1.7849207747545699</v>
      </c>
      <c r="BI124" s="14">
        <v>2.0709706571502502</v>
      </c>
      <c r="BJ124" s="14">
        <v>2.32967188629322</v>
      </c>
      <c r="BK124" s="14">
        <v>2.53391449615278</v>
      </c>
    </row>
    <row r="125" spans="1:63" ht="16" customHeight="1">
      <c r="A125" s="189"/>
      <c r="B125" s="189"/>
      <c r="C125" s="189"/>
      <c r="D125" s="189"/>
      <c r="E125" s="189"/>
      <c r="F125" s="189"/>
      <c r="G125" s="189"/>
      <c r="H125" s="189"/>
      <c r="I125" s="189"/>
      <c r="J125" s="189"/>
      <c r="K125" s="189"/>
      <c r="L125" s="189"/>
      <c r="M125" s="189"/>
      <c r="O125" s="250"/>
      <c r="P125" s="189" t="s">
        <v>208</v>
      </c>
      <c r="Q125" s="14">
        <v>-4.3099999999999996</v>
      </c>
      <c r="R125" s="14">
        <v>-6.3396635275164899</v>
      </c>
      <c r="S125" s="14">
        <f t="shared" si="31"/>
        <v>2.0296635275164903</v>
      </c>
      <c r="T125" s="14" t="s">
        <v>64</v>
      </c>
      <c r="U125" s="14">
        <v>-6.6179732313575501</v>
      </c>
      <c r="V125" s="14">
        <v>-8.3481067839497207</v>
      </c>
      <c r="W125" s="14">
        <f t="shared" si="35"/>
        <v>1.7301335525921706</v>
      </c>
      <c r="X125" s="14" t="s">
        <v>64</v>
      </c>
      <c r="Y125" s="14">
        <v>5.5579732313575505</v>
      </c>
      <c r="Z125" s="14">
        <v>6.8822145331949507</v>
      </c>
      <c r="AA125" s="14">
        <f t="shared" si="39"/>
        <v>-1.3242413018374002</v>
      </c>
      <c r="AB125" s="14" t="s">
        <v>80</v>
      </c>
      <c r="AC125" s="14">
        <v>81.261950286806879</v>
      </c>
      <c r="AD125" s="14">
        <v>86.607658891330999</v>
      </c>
      <c r="AE125" s="14">
        <f t="shared" si="44"/>
        <v>-5.3457086045241198</v>
      </c>
      <c r="AF125" s="250"/>
      <c r="AG125" s="250"/>
      <c r="AH125" s="191" t="s">
        <v>208</v>
      </c>
      <c r="AI125" s="14">
        <v>-6.3396635275164899</v>
      </c>
      <c r="AJ125" s="14">
        <v>-12.82481181232458</v>
      </c>
      <c r="AK125" s="14">
        <v>6.4851482848080897</v>
      </c>
      <c r="AL125" s="14">
        <v>38.211821844651901</v>
      </c>
      <c r="AM125" s="14">
        <v>-7.0409144859852999</v>
      </c>
      <c r="AN125" s="14">
        <f t="shared" si="34"/>
        <v>-13.369112662903918</v>
      </c>
      <c r="AO125" s="14">
        <v>6.328198176918618</v>
      </c>
      <c r="AP125" s="14">
        <v>24.7235139764663</v>
      </c>
      <c r="AQ125" s="250"/>
      <c r="AR125" s="14">
        <v>-9.2750854870475905</v>
      </c>
      <c r="AS125" s="14">
        <v>-9.2744865750560503</v>
      </c>
      <c r="AT125" s="14">
        <v>-9.2622049653500707</v>
      </c>
      <c r="AU125" s="14">
        <v>-9.2497452397976208</v>
      </c>
      <c r="AV125" s="14">
        <v>-9.2328818117598193</v>
      </c>
      <c r="AW125" s="14">
        <v>1.75316219983196</v>
      </c>
      <c r="AX125" s="14">
        <v>2.00178960119722</v>
      </c>
      <c r="AY125" s="14">
        <v>2.2212904793647699</v>
      </c>
      <c r="AZ125" s="14">
        <v>2.3373709751724498</v>
      </c>
      <c r="BA125" s="14">
        <v>2.5933652239164902</v>
      </c>
      <c r="BB125" s="14">
        <v>-8.3243696875309503</v>
      </c>
      <c r="BC125" s="14">
        <v>-8.3192462917731707</v>
      </c>
      <c r="BD125" s="14">
        <v>-8.3269746406084106</v>
      </c>
      <c r="BE125" s="14">
        <v>-8.3662597777840109</v>
      </c>
      <c r="BF125" s="14">
        <v>-8.29905807185329</v>
      </c>
      <c r="BG125" s="14">
        <v>1.5018340381850901</v>
      </c>
      <c r="BH125" s="14">
        <v>1.7571252356912399</v>
      </c>
      <c r="BI125" s="14">
        <v>1.9873111130919201</v>
      </c>
      <c r="BJ125" s="14">
        <v>2.19434796562112</v>
      </c>
      <c r="BK125" s="14">
        <v>2.3707506731099501</v>
      </c>
    </row>
    <row r="126" spans="1:63" ht="16" customHeight="1">
      <c r="A126" s="189"/>
      <c r="B126" s="189"/>
      <c r="C126" s="189"/>
      <c r="D126" s="189"/>
      <c r="E126" s="189"/>
      <c r="F126" s="189"/>
      <c r="G126" s="189"/>
      <c r="H126" s="189"/>
      <c r="I126" s="189"/>
      <c r="J126" s="189"/>
      <c r="K126" s="189"/>
      <c r="L126" s="189"/>
      <c r="M126" s="189"/>
      <c r="O126" s="250"/>
      <c r="P126" s="189" t="s">
        <v>307</v>
      </c>
      <c r="Q126" s="14">
        <v>2.89</v>
      </c>
      <c r="R126" s="14">
        <v>2.1333801392227301</v>
      </c>
      <c r="S126" s="14">
        <f t="shared" si="31"/>
        <v>0.75661986077727006</v>
      </c>
      <c r="T126" s="14" t="s">
        <v>109</v>
      </c>
      <c r="U126" s="14">
        <v>-12.724569789675</v>
      </c>
      <c r="V126" s="14">
        <v>-11.052698248075153</v>
      </c>
      <c r="W126" s="14">
        <f t="shared" si="35"/>
        <v>-1.6718715415998471</v>
      </c>
      <c r="X126" s="14" t="s">
        <v>109</v>
      </c>
      <c r="Y126" s="14">
        <v>8.3345697896750011</v>
      </c>
      <c r="Z126" s="14">
        <v>7.3078983658268228</v>
      </c>
      <c r="AA126" s="14">
        <f t="shared" si="39"/>
        <v>1.0266714238481782</v>
      </c>
      <c r="AB126" s="14" t="s">
        <v>130</v>
      </c>
      <c r="AC126" s="14">
        <v>72.944550669216056</v>
      </c>
      <c r="AD126" s="14">
        <v>69.711793787498607</v>
      </c>
      <c r="AE126" s="14">
        <f t="shared" si="44"/>
        <v>3.2327568817174495</v>
      </c>
      <c r="AF126" s="250"/>
      <c r="AG126" s="250"/>
      <c r="AH126" s="191" t="s">
        <v>307</v>
      </c>
      <c r="AI126" s="14">
        <v>2.1333801392227301</v>
      </c>
      <c r="AJ126" s="14">
        <v>-7.7501175962303517</v>
      </c>
      <c r="AK126" s="14">
        <v>9.8834977354530817</v>
      </c>
      <c r="AL126" s="14">
        <v>138.34432092003701</v>
      </c>
      <c r="AM126" s="14">
        <v>2.4464249043349202</v>
      </c>
      <c r="AN126" s="14">
        <f t="shared" si="34"/>
        <v>-6.3706983815638054</v>
      </c>
      <c r="AO126" s="14">
        <v>8.8171232858987256</v>
      </c>
      <c r="AP126" s="14">
        <v>77.707684248256996</v>
      </c>
      <c r="AQ126" s="250"/>
      <c r="AR126" s="14">
        <v>-4.4653000512716499E-2</v>
      </c>
      <c r="AS126" s="14">
        <v>-4.4848866424811298E-2</v>
      </c>
      <c r="AT126" s="14">
        <v>-4.4935392048512102E-2</v>
      </c>
      <c r="AU126" s="14">
        <v>-4.4858590281290703E-2</v>
      </c>
      <c r="AV126" s="14">
        <v>-4.5059146792292303E-2</v>
      </c>
      <c r="AW126" s="14">
        <v>1.8098281136697201</v>
      </c>
      <c r="AX126" s="14">
        <v>2.17189519509764</v>
      </c>
      <c r="AY126" s="14">
        <v>2.49136029638343</v>
      </c>
      <c r="AZ126" s="14">
        <v>2.7009444022515798</v>
      </c>
      <c r="BA126" s="14">
        <v>3.0275801206415398</v>
      </c>
      <c r="BB126" s="14">
        <v>-4.9233579393869999E-2</v>
      </c>
      <c r="BC126" s="14">
        <v>-5.01113453737956E-2</v>
      </c>
      <c r="BD126" s="14">
        <v>-5.0951781958272498E-2</v>
      </c>
      <c r="BE126" s="14">
        <v>-5.2286201117211002E-2</v>
      </c>
      <c r="BF126" s="14">
        <v>-5.2232123399398998E-2</v>
      </c>
      <c r="BG126" s="14">
        <v>1.43342362947585</v>
      </c>
      <c r="BH126" s="14">
        <v>1.82258458798835</v>
      </c>
      <c r="BI126" s="14">
        <v>2.1843319211810002</v>
      </c>
      <c r="BJ126" s="14">
        <v>2.5130399750589301</v>
      </c>
      <c r="BK126" s="14">
        <v>2.7550065118028901</v>
      </c>
    </row>
    <row r="127" spans="1:63" ht="16" customHeight="1">
      <c r="A127" s="189"/>
      <c r="B127" s="189"/>
      <c r="C127" s="189"/>
      <c r="D127" s="189"/>
      <c r="E127" s="189"/>
      <c r="F127" s="189"/>
      <c r="G127" s="189"/>
      <c r="H127" s="189"/>
      <c r="I127" s="189"/>
      <c r="J127" s="189"/>
      <c r="K127" s="189"/>
      <c r="L127" s="189"/>
      <c r="M127" s="189"/>
      <c r="O127" s="250"/>
      <c r="P127" s="189" t="s">
        <v>308</v>
      </c>
      <c r="Q127" s="14">
        <v>2.93</v>
      </c>
      <c r="R127" s="14">
        <v>2.1822046049871999</v>
      </c>
      <c r="S127" s="14">
        <f t="shared" si="31"/>
        <v>0.74779539501280023</v>
      </c>
      <c r="T127" s="14" t="s">
        <v>65</v>
      </c>
      <c r="U127" s="14">
        <v>-9.8923518164436004</v>
      </c>
      <c r="V127" s="14">
        <v>-10.025512593787299</v>
      </c>
      <c r="W127" s="14">
        <f t="shared" si="35"/>
        <v>0.13316077734369891</v>
      </c>
      <c r="X127" s="14" t="s">
        <v>65</v>
      </c>
      <c r="Y127" s="14">
        <v>9.362351816443601</v>
      </c>
      <c r="Z127" s="14">
        <v>9.1635482260533525</v>
      </c>
      <c r="AA127" s="14">
        <f t="shared" si="39"/>
        <v>0.19880359039024853</v>
      </c>
      <c r="AB127" s="214" t="s">
        <v>806</v>
      </c>
      <c r="AC127" s="214"/>
      <c r="AD127" s="214"/>
      <c r="AE127" s="214">
        <f>SQRT(SUMSQ(AE4:AE126)/COUNTA((AE4:AE126)))</f>
        <v>24.415189001730653</v>
      </c>
      <c r="AF127" s="250"/>
      <c r="AG127" s="250"/>
      <c r="AH127" s="191" t="s">
        <v>308</v>
      </c>
      <c r="AI127" s="14">
        <v>2.1822046049871999</v>
      </c>
      <c r="AJ127" s="14">
        <v>-8.6935630910235133</v>
      </c>
      <c r="AK127" s="14">
        <v>10.875767696010714</v>
      </c>
      <c r="AL127" s="14">
        <v>156.200878150477</v>
      </c>
      <c r="AM127" s="14">
        <v>2.51803939286701</v>
      </c>
      <c r="AN127" s="14">
        <f t="shared" si="34"/>
        <v>-7.1163366283928973</v>
      </c>
      <c r="AO127" s="14">
        <v>9.6343760212599072</v>
      </c>
      <c r="AP127" s="14">
        <v>89.027198055428997</v>
      </c>
      <c r="AQ127" s="250"/>
      <c r="AR127" s="14">
        <v>-5.1282944629880402E-2</v>
      </c>
      <c r="AS127" s="14">
        <v>-5.14724076127661E-2</v>
      </c>
      <c r="AT127" s="14">
        <v>-5.1524731168700301E-2</v>
      </c>
      <c r="AU127" s="14">
        <v>-5.1384340198092703E-2</v>
      </c>
      <c r="AV127" s="14">
        <v>-5.1591013586856603E-2</v>
      </c>
      <c r="AW127" s="14">
        <v>1.8262368016469499</v>
      </c>
      <c r="AX127" s="14">
        <v>2.22115248972956</v>
      </c>
      <c r="AY127" s="14">
        <v>2.5695641240357099</v>
      </c>
      <c r="AZ127" s="14">
        <v>2.8062239701208198</v>
      </c>
      <c r="BA127" s="14">
        <v>3.1533152632146701</v>
      </c>
      <c r="BB127" s="14">
        <v>-5.7175571433453899E-2</v>
      </c>
      <c r="BC127" s="14">
        <v>-5.8192521369683101E-2</v>
      </c>
      <c r="BD127" s="14">
        <v>-5.9178420570445298E-2</v>
      </c>
      <c r="BE127" s="14">
        <v>-6.0743083970975997E-2</v>
      </c>
      <c r="BF127" s="14">
        <v>-6.0669750142373503E-2</v>
      </c>
      <c r="BG127" s="14">
        <v>1.41361410069778</v>
      </c>
      <c r="BH127" s="14">
        <v>1.8415395825219201</v>
      </c>
      <c r="BI127" s="14">
        <v>2.2413830255576399</v>
      </c>
      <c r="BJ127" s="14">
        <v>2.6053232788925902</v>
      </c>
      <c r="BK127" s="14">
        <v>2.8662750634509702</v>
      </c>
    </row>
    <row r="128" spans="1:63" ht="16" customHeight="1">
      <c r="A128" s="189"/>
      <c r="B128" s="189"/>
      <c r="C128" s="189"/>
      <c r="D128" s="189"/>
      <c r="E128" s="189"/>
      <c r="F128" s="189"/>
      <c r="G128" s="189"/>
      <c r="H128" s="189"/>
      <c r="I128" s="189"/>
      <c r="J128" s="189"/>
      <c r="K128" s="189"/>
      <c r="L128" s="189"/>
      <c r="M128" s="189"/>
      <c r="O128" s="250"/>
      <c r="P128" s="189" t="s">
        <v>309</v>
      </c>
      <c r="Q128" s="14">
        <v>0.4</v>
      </c>
      <c r="R128" s="14">
        <v>0.45930196494283299</v>
      </c>
      <c r="S128" s="14">
        <f t="shared" si="31"/>
        <v>-5.9301964942832963E-2</v>
      </c>
      <c r="T128" s="14" t="s">
        <v>110</v>
      </c>
      <c r="U128" s="14">
        <v>-10.5998087954111</v>
      </c>
      <c r="V128" s="14">
        <v>-10.568061724561852</v>
      </c>
      <c r="W128" s="14">
        <f t="shared" si="35"/>
        <v>-3.174707084924755E-2</v>
      </c>
      <c r="X128" s="14" t="s">
        <v>110</v>
      </c>
      <c r="Y128" s="14">
        <v>8.1998087954110996</v>
      </c>
      <c r="Z128" s="14">
        <v>7.5164401082154431</v>
      </c>
      <c r="AA128" s="14">
        <f t="shared" si="39"/>
        <v>0.68336868719565658</v>
      </c>
      <c r="AB128" s="189"/>
      <c r="AC128" s="189"/>
      <c r="AD128" s="189"/>
      <c r="AE128" s="189"/>
      <c r="AF128" s="250"/>
      <c r="AG128" s="250"/>
      <c r="AH128" s="191" t="s">
        <v>309</v>
      </c>
      <c r="AI128" s="14">
        <v>0.45930196494283299</v>
      </c>
      <c r="AJ128" s="14">
        <v>-7.2988387598806934</v>
      </c>
      <c r="AK128" s="14">
        <v>7.7581407248235266</v>
      </c>
      <c r="AL128" s="14">
        <v>97.429083461530098</v>
      </c>
      <c r="AM128" s="14">
        <v>0.92698745690872797</v>
      </c>
      <c r="AN128" s="14">
        <f t="shared" si="34"/>
        <v>-6.5038445647925869</v>
      </c>
      <c r="AO128" s="14">
        <v>7.4308320217013151</v>
      </c>
      <c r="AP128" s="14">
        <v>58.069686703351103</v>
      </c>
      <c r="AQ128" s="250"/>
      <c r="AR128" s="14">
        <v>-1.4274704366406701</v>
      </c>
      <c r="AS128" s="14">
        <v>-1.4330153176084801</v>
      </c>
      <c r="AT128" s="14">
        <v>-1.4336219179038301</v>
      </c>
      <c r="AU128" s="14">
        <v>-1.4261088097683301</v>
      </c>
      <c r="AV128" s="14">
        <v>-1.43494314552216</v>
      </c>
      <c r="AW128" s="14">
        <v>1.78239402074614</v>
      </c>
      <c r="AX128" s="14">
        <v>2.08954070094362</v>
      </c>
      <c r="AY128" s="14">
        <v>2.3606093748125598</v>
      </c>
      <c r="AZ128" s="14">
        <v>2.5249248782112801</v>
      </c>
      <c r="BA128" s="14">
        <v>2.8173604132586898</v>
      </c>
      <c r="BB128" s="14">
        <v>-1.5937973792348401</v>
      </c>
      <c r="BC128" s="14">
        <v>-1.61392728690712</v>
      </c>
      <c r="BD128" s="14">
        <v>-1.62964479801997</v>
      </c>
      <c r="BE128" s="14">
        <v>-1.6530903179983301</v>
      </c>
      <c r="BF128" s="14">
        <v>-1.65576003126089</v>
      </c>
      <c r="BG128" s="14">
        <v>1.4665436725910499</v>
      </c>
      <c r="BH128" s="14">
        <v>1.79089326189807</v>
      </c>
      <c r="BI128" s="14">
        <v>2.0889467629628</v>
      </c>
      <c r="BJ128" s="14">
        <v>2.3587492276097701</v>
      </c>
      <c r="BK128" s="14">
        <v>2.5689738570519198</v>
      </c>
    </row>
    <row r="129" spans="1:63" ht="16" customHeight="1">
      <c r="A129" s="189"/>
      <c r="B129" s="189"/>
      <c r="C129" s="189"/>
      <c r="D129" s="189"/>
      <c r="E129" s="189"/>
      <c r="F129" s="189"/>
      <c r="G129" s="189"/>
      <c r="H129" s="189"/>
      <c r="I129" s="189"/>
      <c r="J129" s="189"/>
      <c r="K129" s="189"/>
      <c r="L129" s="189"/>
      <c r="M129" s="189"/>
      <c r="O129" s="250"/>
      <c r="P129" s="189" t="s">
        <v>145</v>
      </c>
      <c r="Q129" s="14">
        <v>2.34</v>
      </c>
      <c r="R129" s="14">
        <v>2.0690506785664899</v>
      </c>
      <c r="S129" s="14">
        <f t="shared" si="31"/>
        <v>0.27094932143350992</v>
      </c>
      <c r="T129" s="14" t="s">
        <v>205</v>
      </c>
      <c r="U129" s="14">
        <v>-7.9396749521988497</v>
      </c>
      <c r="V129" s="14">
        <v>-5.6572495343619931</v>
      </c>
      <c r="W129" s="14">
        <f t="shared" si="35"/>
        <v>-2.2824254178368566</v>
      </c>
      <c r="X129" s="14" t="s">
        <v>205</v>
      </c>
      <c r="Y129" s="14">
        <v>3.9196749521988501</v>
      </c>
      <c r="Z129" s="14">
        <v>4.1581281015133031</v>
      </c>
      <c r="AA129" s="14">
        <f t="shared" si="39"/>
        <v>-0.23845314931445305</v>
      </c>
      <c r="AB129" s="189"/>
      <c r="AC129" s="189"/>
      <c r="AD129" s="189"/>
      <c r="AE129" s="189"/>
      <c r="AF129" s="250"/>
      <c r="AG129" s="250"/>
      <c r="AH129" s="191" t="s">
        <v>145</v>
      </c>
      <c r="AI129" s="14">
        <v>2.0690506785664899</v>
      </c>
      <c r="AJ129" s="14">
        <v>-6.5503685143238828</v>
      </c>
      <c r="AK129" s="14">
        <v>8.6194191928903727</v>
      </c>
      <c r="AL129" s="14">
        <v>115.586737901386</v>
      </c>
      <c r="AM129" s="14">
        <v>2.3560214816403402</v>
      </c>
      <c r="AN129" s="14">
        <f t="shared" si="34"/>
        <v>-5.4254404707853814</v>
      </c>
      <c r="AO129" s="14">
        <v>7.7814619524257216</v>
      </c>
      <c r="AP129" s="14">
        <v>63.329604065197401</v>
      </c>
      <c r="AQ129" s="250"/>
      <c r="AR129" s="14">
        <v>-3.5769251431172898E-2</v>
      </c>
      <c r="AS129" s="14">
        <v>-3.5847993919843002E-2</v>
      </c>
      <c r="AT129" s="14">
        <v>-3.5808304671250998E-2</v>
      </c>
      <c r="AU129" s="14">
        <v>-3.5618516793148897E-2</v>
      </c>
      <c r="AV129" s="14">
        <v>-3.5732583667477898E-2</v>
      </c>
      <c r="AW129" s="14">
        <v>1.7889446718611499</v>
      </c>
      <c r="AX129" s="14">
        <v>2.10920512216064</v>
      </c>
      <c r="AY129" s="14">
        <v>2.39182978631159</v>
      </c>
      <c r="AZ129" s="14">
        <v>2.5669544249737699</v>
      </c>
      <c r="BA129" s="14">
        <v>2.8675562030156398</v>
      </c>
      <c r="BB129" s="14">
        <v>-4.1234950072746801E-2</v>
      </c>
      <c r="BC129" s="14">
        <v>-4.1965243500474703E-2</v>
      </c>
      <c r="BD129" s="14">
        <v>-4.2671938322953198E-2</v>
      </c>
      <c r="BE129" s="14">
        <v>-4.3793024665986398E-2</v>
      </c>
      <c r="BF129" s="14">
        <v>-4.3741162218577101E-2</v>
      </c>
      <c r="BG129" s="14">
        <v>1.4586353430550201</v>
      </c>
      <c r="BH129" s="14">
        <v>1.79846044559056</v>
      </c>
      <c r="BI129" s="14">
        <v>2.1117226168894501</v>
      </c>
      <c r="BJ129" s="14">
        <v>2.3955904258818999</v>
      </c>
      <c r="BK129" s="14">
        <v>2.6133943166846598</v>
      </c>
    </row>
    <row r="130" spans="1:63" ht="16" customHeight="1">
      <c r="A130" s="189"/>
      <c r="B130" s="189"/>
      <c r="C130" s="189"/>
      <c r="D130" s="189"/>
      <c r="E130" s="189"/>
      <c r="F130" s="189"/>
      <c r="G130" s="189"/>
      <c r="H130" s="189"/>
      <c r="I130" s="189"/>
      <c r="J130" s="189"/>
      <c r="K130" s="189"/>
      <c r="L130" s="189"/>
      <c r="M130" s="189"/>
      <c r="O130" s="250"/>
      <c r="P130" s="189" t="s">
        <v>310</v>
      </c>
      <c r="Q130" s="14">
        <v>-2.78</v>
      </c>
      <c r="R130" s="14">
        <v>-2.6043255108120298</v>
      </c>
      <c r="S130" s="14">
        <f t="shared" si="31"/>
        <v>-0.17567448918797002</v>
      </c>
      <c r="T130" s="14" t="s">
        <v>111</v>
      </c>
      <c r="U130" s="14">
        <v>-14.5051625239006</v>
      </c>
      <c r="V130" s="14">
        <v>-12.36196837176745</v>
      </c>
      <c r="W130" s="14">
        <f t="shared" si="35"/>
        <v>-2.1431941521331499</v>
      </c>
      <c r="X130" s="14" t="s">
        <v>111</v>
      </c>
      <c r="Y130" s="14">
        <v>6.6951625239006001</v>
      </c>
      <c r="Z130" s="14">
        <v>5.5479949570800899</v>
      </c>
      <c r="AA130" s="14">
        <f t="shared" si="39"/>
        <v>1.1471675668205101</v>
      </c>
      <c r="AB130" s="189"/>
      <c r="AC130" s="189"/>
      <c r="AD130" s="189"/>
      <c r="AE130" s="189"/>
      <c r="AF130" s="250"/>
      <c r="AG130" s="250"/>
      <c r="AH130" s="191" t="s">
        <v>310</v>
      </c>
      <c r="AI130" s="14">
        <v>-2.6043255108120298</v>
      </c>
      <c r="AJ130" s="14">
        <v>-11.98389745738258</v>
      </c>
      <c r="AK130" s="14">
        <v>9.3795719465705503</v>
      </c>
      <c r="AL130" s="14">
        <v>120.509295396007</v>
      </c>
      <c r="AM130" s="14">
        <v>-1.7940722005646801</v>
      </c>
      <c r="AN130" s="14">
        <f t="shared" si="34"/>
        <v>-11.337602749279307</v>
      </c>
      <c r="AO130" s="14">
        <v>9.543530548714628</v>
      </c>
      <c r="AP130" s="14">
        <v>86.416100507292796</v>
      </c>
      <c r="AQ130" s="250"/>
      <c r="AR130" s="14">
        <v>-4.3434138302716399</v>
      </c>
      <c r="AS130" s="14">
        <v>-4.3596947723427402</v>
      </c>
      <c r="AT130" s="14">
        <v>-4.3615196103617198</v>
      </c>
      <c r="AU130" s="14">
        <v>-4.3395573379217796</v>
      </c>
      <c r="AV130" s="14">
        <v>-4.3653552531086497</v>
      </c>
      <c r="AW130" s="14">
        <v>1.82579267372481</v>
      </c>
      <c r="AX130" s="14">
        <v>2.2198192606532401</v>
      </c>
      <c r="AY130" s="14">
        <v>2.5674474097970399</v>
      </c>
      <c r="AZ130" s="14">
        <v>2.80337440678051</v>
      </c>
      <c r="BA130" s="14">
        <v>3.14991203635768</v>
      </c>
      <c r="BB130" s="14">
        <v>-4.7349377446002903</v>
      </c>
      <c r="BC130" s="14">
        <v>-4.7928738347648299</v>
      </c>
      <c r="BD130" s="14">
        <v>-4.8441643551116496</v>
      </c>
      <c r="BE130" s="14">
        <v>-4.9207465876668302</v>
      </c>
      <c r="BF130" s="14">
        <v>-4.9234104051361003</v>
      </c>
      <c r="BG130" s="14">
        <v>1.4141502779270101</v>
      </c>
      <c r="BH130" s="14">
        <v>1.84102653465678</v>
      </c>
      <c r="BI130" s="14">
        <v>2.2398388442996202</v>
      </c>
      <c r="BJ130" s="14">
        <v>2.6028254806507301</v>
      </c>
      <c r="BK130" s="14">
        <v>2.8632633984895399</v>
      </c>
    </row>
    <row r="131" spans="1:63" ht="16" customHeight="1">
      <c r="A131" s="189"/>
      <c r="B131" s="189"/>
      <c r="C131" s="189"/>
      <c r="D131" s="189"/>
      <c r="E131" s="189"/>
      <c r="F131" s="189"/>
      <c r="G131" s="189"/>
      <c r="H131" s="189"/>
      <c r="I131" s="189"/>
      <c r="J131" s="189"/>
      <c r="K131" s="189"/>
      <c r="L131" s="189"/>
      <c r="M131" s="189"/>
      <c r="O131" s="250"/>
      <c r="P131" s="189" t="s">
        <v>311</v>
      </c>
      <c r="Q131" s="14">
        <v>2.52</v>
      </c>
      <c r="R131" s="14">
        <v>2.1052478139872801</v>
      </c>
      <c r="S131" s="14">
        <f t="shared" si="31"/>
        <v>0.4147521860127199</v>
      </c>
      <c r="T131" s="14" t="s">
        <v>195</v>
      </c>
      <c r="U131" s="14">
        <v>-14.2996175908222</v>
      </c>
      <c r="V131" s="14">
        <v>-14.822146264223701</v>
      </c>
      <c r="W131" s="14">
        <f t="shared" ref="W131:W162" si="49">U131-V131</f>
        <v>0.52252867340150111</v>
      </c>
      <c r="X131" s="14" t="s">
        <v>195</v>
      </c>
      <c r="Y131" s="14">
        <v>11.809617590822199</v>
      </c>
      <c r="Z131" s="14">
        <v>11.317288602334701</v>
      </c>
      <c r="AA131" s="14">
        <f t="shared" si="39"/>
        <v>0.49232898848749862</v>
      </c>
      <c r="AB131" s="189"/>
      <c r="AC131" s="189"/>
      <c r="AD131" s="189"/>
      <c r="AE131" s="189"/>
      <c r="AF131" s="250"/>
      <c r="AG131" s="250"/>
      <c r="AH131" s="191" t="s">
        <v>311</v>
      </c>
      <c r="AI131" s="14">
        <v>2.1052478139872801</v>
      </c>
      <c r="AJ131" s="14">
        <v>-7.2789843737989468</v>
      </c>
      <c r="AK131" s="14">
        <v>9.3842321877862265</v>
      </c>
      <c r="AL131" s="14">
        <v>129.349035012998</v>
      </c>
      <c r="AM131" s="14">
        <v>2.40825289389343</v>
      </c>
      <c r="AN131" s="14">
        <f t="shared" si="34"/>
        <v>-6.0005588951258169</v>
      </c>
      <c r="AO131" s="14">
        <v>8.4088117890192464</v>
      </c>
      <c r="AP131" s="14">
        <v>72.0375560014581</v>
      </c>
      <c r="AQ131" s="250"/>
      <c r="AR131" s="14">
        <v>-4.3679346553845103E-2</v>
      </c>
      <c r="AS131" s="14">
        <v>-4.3838945237177802E-2</v>
      </c>
      <c r="AT131" s="14">
        <v>-4.3880777793106597E-2</v>
      </c>
      <c r="AU131" s="14">
        <v>-4.3757160865884999E-2</v>
      </c>
      <c r="AV131" s="14">
        <v>-4.3933223187227102E-2</v>
      </c>
      <c r="AW131" s="14">
        <v>1.80159760290862</v>
      </c>
      <c r="AX131" s="14">
        <v>2.1471879976609398</v>
      </c>
      <c r="AY131" s="14">
        <v>2.4521336716865401</v>
      </c>
      <c r="AZ131" s="14">
        <v>2.6481367300310001</v>
      </c>
      <c r="BA131" s="14">
        <v>2.96451204076627</v>
      </c>
      <c r="BB131" s="14">
        <v>-4.8784298016748502E-2</v>
      </c>
      <c r="BC131" s="14">
        <v>-4.9641884430884402E-2</v>
      </c>
      <c r="BD131" s="14">
        <v>-5.0467576173319997E-2</v>
      </c>
      <c r="BE131" s="14">
        <v>-5.1777775828015703E-2</v>
      </c>
      <c r="BF131" s="14">
        <v>-5.1720446048376001E-2</v>
      </c>
      <c r="BG131" s="14">
        <v>1.4433599839245701</v>
      </c>
      <c r="BH131" s="14">
        <v>1.8130768633791801</v>
      </c>
      <c r="BI131" s="14">
        <v>2.1557153901606001</v>
      </c>
      <c r="BJ131" s="14">
        <v>2.4667511598698901</v>
      </c>
      <c r="BK131" s="14">
        <v>2.6991947971196599</v>
      </c>
    </row>
    <row r="132" spans="1:63" ht="16" customHeight="1">
      <c r="A132" s="189"/>
      <c r="B132" s="189"/>
      <c r="C132" s="189"/>
      <c r="D132" s="189"/>
      <c r="E132" s="189"/>
      <c r="F132" s="189"/>
      <c r="G132" s="189"/>
      <c r="H132" s="189"/>
      <c r="I132" s="189"/>
      <c r="J132" s="189"/>
      <c r="K132" s="189"/>
      <c r="L132" s="189"/>
      <c r="M132" s="189"/>
      <c r="O132" s="250"/>
      <c r="P132" s="189" t="s">
        <v>312</v>
      </c>
      <c r="Q132" s="14">
        <v>-6.16</v>
      </c>
      <c r="R132" s="14">
        <v>-5.3808161946470303</v>
      </c>
      <c r="S132" s="14">
        <f t="shared" si="31"/>
        <v>-0.77918380535296983</v>
      </c>
      <c r="T132" s="14" t="s">
        <v>196</v>
      </c>
      <c r="U132" s="14">
        <v>-15.439674952198899</v>
      </c>
      <c r="V132" s="14">
        <v>-14.541877658003557</v>
      </c>
      <c r="W132" s="14">
        <f t="shared" si="49"/>
        <v>-0.89779729419534249</v>
      </c>
      <c r="X132" s="14" t="s">
        <v>196</v>
      </c>
      <c r="Y132" s="14">
        <v>12.799674952198899</v>
      </c>
      <c r="Z132" s="14">
        <v>11.440669335877947</v>
      </c>
      <c r="AA132" s="14">
        <f t="shared" ref="AA132:AA162" si="50">Y132-Z132</f>
        <v>1.3590056163209514</v>
      </c>
      <c r="AB132" s="14"/>
      <c r="AC132" s="14"/>
      <c r="AD132" s="14"/>
      <c r="AE132" s="14"/>
      <c r="AF132" s="250"/>
      <c r="AG132" s="250"/>
      <c r="AH132" s="191" t="s">
        <v>312</v>
      </c>
      <c r="AI132" s="14">
        <v>-5.3808161946470303</v>
      </c>
      <c r="AJ132" s="14">
        <v>-14.333213359643242</v>
      </c>
      <c r="AK132" s="14">
        <v>8.9523971649962117</v>
      </c>
      <c r="AL132" s="14">
        <v>95.818392362058802</v>
      </c>
      <c r="AM132" s="14">
        <v>-5.5923381072419298</v>
      </c>
      <c r="AN132" s="14">
        <f t="shared" si="34"/>
        <v>-13.789498994162297</v>
      </c>
      <c r="AO132" s="14">
        <v>8.1971608869203685</v>
      </c>
      <c r="AP132" s="14">
        <v>60.696640227997598</v>
      </c>
      <c r="AQ132" s="250"/>
      <c r="AR132" s="14">
        <v>-8.0088301587869193</v>
      </c>
      <c r="AS132" s="14">
        <v>-8.0238443963369601</v>
      </c>
      <c r="AT132" s="14">
        <v>-8.0234349650193</v>
      </c>
      <c r="AU132" s="14">
        <v>-8.0028450514415894</v>
      </c>
      <c r="AV132" s="14">
        <v>-8.0184732227216795</v>
      </c>
      <c r="AW132" s="14">
        <v>1.79718366914306</v>
      </c>
      <c r="AX132" s="14">
        <v>2.1339377953121699</v>
      </c>
      <c r="AY132" s="14">
        <v>2.4310968577773702</v>
      </c>
      <c r="AZ132" s="14">
        <v>2.6198165474492701</v>
      </c>
      <c r="BA132" s="14">
        <v>2.9306893127034699</v>
      </c>
      <c r="BB132" s="14">
        <v>-7.49947408439448</v>
      </c>
      <c r="BC132" s="14">
        <v>-7.5146939307013598</v>
      </c>
      <c r="BD132" s="14">
        <v>-7.5211848492051203</v>
      </c>
      <c r="BE132" s="14">
        <v>-7.54486285499204</v>
      </c>
      <c r="BF132" s="14">
        <v>-7.5167977705344899</v>
      </c>
      <c r="BG132" s="14">
        <v>1.4486887431815401</v>
      </c>
      <c r="BH132" s="14">
        <v>1.80797797366211</v>
      </c>
      <c r="BI132" s="14">
        <v>2.14036865455809</v>
      </c>
      <c r="BJ132" s="14">
        <v>2.4419269696997601</v>
      </c>
      <c r="BK132" s="14">
        <v>2.6692635791060102</v>
      </c>
    </row>
    <row r="133" spans="1:63" ht="16" customHeight="1">
      <c r="A133" s="189"/>
      <c r="B133" s="189"/>
      <c r="C133" s="189"/>
      <c r="D133" s="189"/>
      <c r="E133" s="189"/>
      <c r="F133" s="189"/>
      <c r="G133" s="189"/>
      <c r="H133" s="189"/>
      <c r="I133" s="189"/>
      <c r="J133" s="189"/>
      <c r="K133" s="189"/>
      <c r="L133" s="189"/>
      <c r="M133" s="189"/>
      <c r="O133" s="250"/>
      <c r="P133" s="189" t="s">
        <v>200</v>
      </c>
      <c r="Q133" s="14">
        <v>-4.82</v>
      </c>
      <c r="R133" s="14">
        <v>-3.1278563610879</v>
      </c>
      <c r="S133" s="14">
        <f t="shared" ref="S133:S196" si="51">Q133-R133</f>
        <v>-1.6921436389121003</v>
      </c>
      <c r="T133" s="14" t="s">
        <v>197</v>
      </c>
      <c r="U133" s="14">
        <v>-14.380879541109</v>
      </c>
      <c r="V133" s="14">
        <v>-13.683728444607091</v>
      </c>
      <c r="W133" s="14">
        <f t="shared" si="49"/>
        <v>-0.69715109650190854</v>
      </c>
      <c r="X133" s="14" t="s">
        <v>197</v>
      </c>
      <c r="Y133" s="14">
        <v>8.5108795411089986</v>
      </c>
      <c r="Z133" s="14">
        <v>8.1409622551117522</v>
      </c>
      <c r="AA133" s="14">
        <f t="shared" si="50"/>
        <v>0.36991728599724638</v>
      </c>
      <c r="AB133" s="14"/>
      <c r="AC133" s="14"/>
      <c r="AD133" s="14"/>
      <c r="AE133" s="14"/>
      <c r="AF133" s="250"/>
      <c r="AG133" s="250"/>
      <c r="AH133" s="191" t="s">
        <v>200</v>
      </c>
      <c r="AI133" s="14">
        <v>-3.1278563610879</v>
      </c>
      <c r="AJ133" s="14">
        <v>-10.960597618693647</v>
      </c>
      <c r="AK133" s="14">
        <v>7.8327412576057478</v>
      </c>
      <c r="AL133" s="14">
        <v>94.974887105927905</v>
      </c>
      <c r="AM133" s="14">
        <v>-2.6929036152572499</v>
      </c>
      <c r="AN133" s="14">
        <f t="shared" ref="AN133:AN196" si="52">AM133-AO133</f>
        <v>-10.805111834236651</v>
      </c>
      <c r="AO133" s="14">
        <v>8.1122082189794007</v>
      </c>
      <c r="AP133" s="14">
        <v>74.684823014917498</v>
      </c>
      <c r="AQ133" s="250"/>
      <c r="AR133" s="14">
        <v>-5.0908703216843199</v>
      </c>
      <c r="AS133" s="14">
        <v>-5.1047313654727802</v>
      </c>
      <c r="AT133" s="14">
        <v>-5.09426760381373</v>
      </c>
      <c r="AU133" s="14">
        <v>-5.0356329932261596</v>
      </c>
      <c r="AV133" s="14">
        <v>-5.0861544937507297</v>
      </c>
      <c r="AW133" s="14">
        <v>1.79094513340434</v>
      </c>
      <c r="AX133" s="14">
        <v>2.1152103142740502</v>
      </c>
      <c r="AY133" s="14">
        <v>2.4013639885564699</v>
      </c>
      <c r="AZ133" s="14">
        <v>2.5797895600618101</v>
      </c>
      <c r="BA133" s="14">
        <v>2.8828851749415598</v>
      </c>
      <c r="BB133" s="14">
        <v>-5.1736343752737701</v>
      </c>
      <c r="BC133" s="14">
        <v>-5.2161029279184703</v>
      </c>
      <c r="BD133" s="14">
        <v>-5.24653435067136</v>
      </c>
      <c r="BE133" s="14">
        <v>-5.2847277363942</v>
      </c>
      <c r="BF133" s="14">
        <v>-5.2958437280767798</v>
      </c>
      <c r="BG133" s="14">
        <v>1.4562202687624199</v>
      </c>
      <c r="BH133" s="14">
        <v>1.80077133953091</v>
      </c>
      <c r="BI133" s="14">
        <v>2.1186779895834702</v>
      </c>
      <c r="BJ133" s="14">
        <v>2.4068411243322099</v>
      </c>
      <c r="BK133" s="14">
        <v>2.6269595973973199</v>
      </c>
    </row>
    <row r="134" spans="1:63" ht="16" customHeight="1">
      <c r="A134" s="189"/>
      <c r="B134" s="189"/>
      <c r="C134" s="189"/>
      <c r="D134" s="189"/>
      <c r="E134" s="189"/>
      <c r="F134" s="189"/>
      <c r="G134" s="189"/>
      <c r="H134" s="189"/>
      <c r="I134" s="189"/>
      <c r="J134" s="189"/>
      <c r="K134" s="189"/>
      <c r="L134" s="189"/>
      <c r="M134" s="189"/>
      <c r="O134" s="250"/>
      <c r="P134" s="189" t="s">
        <v>313</v>
      </c>
      <c r="Q134" s="14">
        <v>2.56</v>
      </c>
      <c r="R134" s="14">
        <v>2.1360026281670499</v>
      </c>
      <c r="S134" s="14">
        <f t="shared" si="51"/>
        <v>0.42399737183295017</v>
      </c>
      <c r="T134" s="14" t="s">
        <v>179</v>
      </c>
      <c r="U134" s="14">
        <v>-8.1476099426386206</v>
      </c>
      <c r="V134" s="14">
        <v>-8.9563780504981807</v>
      </c>
      <c r="W134" s="14">
        <f t="shared" si="49"/>
        <v>0.8087681078595601</v>
      </c>
      <c r="X134" s="14" t="s">
        <v>179</v>
      </c>
      <c r="Y134" s="14">
        <v>7.2476099426386202</v>
      </c>
      <c r="Z134" s="14">
        <v>8.052214525717508</v>
      </c>
      <c r="AA134" s="14">
        <f t="shared" si="50"/>
        <v>-0.80460458307888771</v>
      </c>
      <c r="AB134" s="14"/>
      <c r="AC134" s="14"/>
      <c r="AD134" s="14"/>
      <c r="AE134" s="14"/>
      <c r="AF134" s="250"/>
      <c r="AG134" s="250"/>
      <c r="AH134" s="191" t="s">
        <v>313</v>
      </c>
      <c r="AI134" s="14">
        <v>2.1360026281670499</v>
      </c>
      <c r="AJ134" s="14">
        <v>-7.8126063709931124</v>
      </c>
      <c r="AK134" s="14">
        <v>9.9486089991601627</v>
      </c>
      <c r="AL134" s="14">
        <v>139.51360358945701</v>
      </c>
      <c r="AM134" s="14">
        <v>2.4505079916940402</v>
      </c>
      <c r="AN134" s="14">
        <f t="shared" si="52"/>
        <v>-6.4204281905863727</v>
      </c>
      <c r="AO134" s="14">
        <v>8.8709361822804134</v>
      </c>
      <c r="AP134" s="14">
        <v>78.452847839548497</v>
      </c>
      <c r="AQ134" s="250"/>
      <c r="AR134" s="14">
        <v>-4.5724059824724099E-2</v>
      </c>
      <c r="AS134" s="14">
        <v>-4.5923374548784E-2</v>
      </c>
      <c r="AT134" s="14">
        <v>-4.6011514765803598E-2</v>
      </c>
      <c r="AU134" s="14">
        <v>-4.5934091690068901E-2</v>
      </c>
      <c r="AV134" s="14">
        <v>-4.6137237195955201E-2</v>
      </c>
      <c r="AW134" s="14">
        <v>1.81091061654579</v>
      </c>
      <c r="AX134" s="14">
        <v>2.17514476405649</v>
      </c>
      <c r="AY134" s="14">
        <v>2.4965195064598502</v>
      </c>
      <c r="AZ134" s="14">
        <v>2.7078898347668199</v>
      </c>
      <c r="BA134" s="14">
        <v>3.03587503450954</v>
      </c>
      <c r="BB134" s="14">
        <v>-5.0332832573739002E-2</v>
      </c>
      <c r="BC134" s="14">
        <v>-5.12289921018921E-2</v>
      </c>
      <c r="BD134" s="14">
        <v>-5.2093029923092803E-2</v>
      </c>
      <c r="BE134" s="14">
        <v>-5.3465560321717197E-2</v>
      </c>
      <c r="BF134" s="14">
        <v>-5.3404603188601803E-2</v>
      </c>
      <c r="BG134" s="14">
        <v>1.43211676862838</v>
      </c>
      <c r="BH134" s="14">
        <v>1.82383507408004</v>
      </c>
      <c r="BI134" s="14">
        <v>2.1880956580901398</v>
      </c>
      <c r="BJ134" s="14">
        <v>2.5191280268246401</v>
      </c>
      <c r="BK134" s="14">
        <v>2.7623470455093</v>
      </c>
    </row>
    <row r="135" spans="1:63" ht="16" customHeight="1">
      <c r="A135" s="189"/>
      <c r="B135" s="189"/>
      <c r="C135" s="189"/>
      <c r="D135" s="189"/>
      <c r="E135" s="189"/>
      <c r="F135" s="189"/>
      <c r="G135" s="189"/>
      <c r="H135" s="189"/>
      <c r="I135" s="189"/>
      <c r="J135" s="189"/>
      <c r="K135" s="189"/>
      <c r="L135" s="189"/>
      <c r="M135" s="189"/>
      <c r="O135" s="250"/>
      <c r="P135" s="189" t="s">
        <v>34</v>
      </c>
      <c r="Q135" s="14">
        <v>-2.74</v>
      </c>
      <c r="R135" s="14">
        <v>-3.13251522540354</v>
      </c>
      <c r="S135" s="14">
        <f t="shared" si="51"/>
        <v>0.39251522540353978</v>
      </c>
      <c r="T135" s="14" t="s">
        <v>165</v>
      </c>
      <c r="U135" s="14">
        <v>-8.2193116634799193</v>
      </c>
      <c r="V135" s="14">
        <v>-9.1124725954928287</v>
      </c>
      <c r="W135" s="14">
        <f t="shared" si="49"/>
        <v>0.89316093201290947</v>
      </c>
      <c r="X135" s="14" t="s">
        <v>165</v>
      </c>
      <c r="Y135" s="14">
        <v>10.139311663479919</v>
      </c>
      <c r="Z135" s="14">
        <v>10.659716333715959</v>
      </c>
      <c r="AA135" s="14">
        <f t="shared" si="50"/>
        <v>-0.52040467023604009</v>
      </c>
      <c r="AB135" s="14"/>
      <c r="AC135" s="14"/>
      <c r="AD135" s="14"/>
      <c r="AE135" s="14"/>
      <c r="AF135" s="250"/>
      <c r="AG135" s="250"/>
      <c r="AH135" s="191" t="s">
        <v>34</v>
      </c>
      <c r="AI135" s="14">
        <v>-3.13251522540354</v>
      </c>
      <c r="AJ135" s="14">
        <v>-12.438755126436217</v>
      </c>
      <c r="AK135" s="14">
        <v>9.3062399010326775</v>
      </c>
      <c r="AL135" s="14">
        <v>124.312679620499</v>
      </c>
      <c r="AM135" s="14">
        <v>-2.7781919412023299</v>
      </c>
      <c r="AN135" s="14">
        <f t="shared" si="52"/>
        <v>-11.915615793861891</v>
      </c>
      <c r="AO135" s="14">
        <v>9.1374238526595608</v>
      </c>
      <c r="AP135" s="14">
        <v>94.907973209701495</v>
      </c>
      <c r="AQ135" s="250"/>
      <c r="AR135" s="14">
        <v>-5.2641400831446798</v>
      </c>
      <c r="AS135" s="14">
        <v>-5.2761107409232704</v>
      </c>
      <c r="AT135" s="14">
        <v>-5.2567867879149697</v>
      </c>
      <c r="AU135" s="14">
        <v>-5.1716473096947597</v>
      </c>
      <c r="AV135" s="14">
        <v>-5.2400735727879502</v>
      </c>
      <c r="AW135" s="14">
        <v>1.8071496734088599</v>
      </c>
      <c r="AX135" s="14">
        <v>2.16385477643247</v>
      </c>
      <c r="AY135" s="14">
        <v>2.4785948467126402</v>
      </c>
      <c r="AZ135" s="14">
        <v>2.68375929679903</v>
      </c>
      <c r="BA135" s="14">
        <v>3.0070559892460298</v>
      </c>
      <c r="BB135" s="14">
        <v>-5.2651118212099401</v>
      </c>
      <c r="BC135" s="14">
        <v>-5.29818021941617</v>
      </c>
      <c r="BD135" s="14">
        <v>-5.3075345205476001</v>
      </c>
      <c r="BE135" s="14">
        <v>-5.3101279020636003</v>
      </c>
      <c r="BF135" s="14">
        <v>-5.3331464503688997</v>
      </c>
      <c r="BG135" s="14">
        <v>1.4366571993689099</v>
      </c>
      <c r="BH135" s="14">
        <v>1.81949050633029</v>
      </c>
      <c r="BI135" s="14">
        <v>2.1750192951440601</v>
      </c>
      <c r="BJ135" s="14">
        <v>2.49797628948357</v>
      </c>
      <c r="BK135" s="14">
        <v>2.7368438062340399</v>
      </c>
    </row>
    <row r="136" spans="1:63" ht="16" customHeight="1">
      <c r="A136" s="189"/>
      <c r="B136" s="189"/>
      <c r="C136" s="189"/>
      <c r="D136" s="189"/>
      <c r="E136" s="189"/>
      <c r="F136" s="189"/>
      <c r="G136" s="189"/>
      <c r="H136" s="189"/>
      <c r="I136" s="189"/>
      <c r="J136" s="189"/>
      <c r="K136" s="189"/>
      <c r="L136" s="189"/>
      <c r="M136" s="189"/>
      <c r="O136" s="250"/>
      <c r="P136" s="189" t="s">
        <v>314</v>
      </c>
      <c r="Q136" s="14">
        <v>2.83</v>
      </c>
      <c r="R136" s="14">
        <v>2.0972676678144699</v>
      </c>
      <c r="S136" s="14">
        <f t="shared" si="51"/>
        <v>0.73273233218553013</v>
      </c>
      <c r="T136" s="14" t="s">
        <v>67</v>
      </c>
      <c r="U136" s="14">
        <v>-17.182026768642402</v>
      </c>
      <c r="V136" s="14">
        <v>-17.672814326884129</v>
      </c>
      <c r="W136" s="14">
        <f t="shared" si="49"/>
        <v>0.4907875582417276</v>
      </c>
      <c r="X136" s="14" t="s">
        <v>67</v>
      </c>
      <c r="Y136" s="14">
        <v>13.092026768642402</v>
      </c>
      <c r="Z136" s="14">
        <v>12.60763380503332</v>
      </c>
      <c r="AA136" s="14">
        <f t="shared" si="50"/>
        <v>0.48439296360908202</v>
      </c>
      <c r="AB136" s="14"/>
      <c r="AC136" s="14"/>
      <c r="AD136" s="14"/>
      <c r="AE136" s="14"/>
      <c r="AF136" s="250"/>
      <c r="AG136" s="250"/>
      <c r="AH136" s="191" t="s">
        <v>314</v>
      </c>
      <c r="AI136" s="14">
        <v>2.0972676678144699</v>
      </c>
      <c r="AJ136" s="14">
        <v>-7.1663759854866766</v>
      </c>
      <c r="AK136" s="14">
        <v>9.2636436533011466</v>
      </c>
      <c r="AL136" s="14">
        <v>127.170530730677</v>
      </c>
      <c r="AM136" s="14">
        <v>2.3980278277054299</v>
      </c>
      <c r="AN136" s="14">
        <f t="shared" si="52"/>
        <v>-5.9129973586492888</v>
      </c>
      <c r="AO136" s="14">
        <v>8.3110251863547191</v>
      </c>
      <c r="AP136" s="14">
        <v>70.677462310939006</v>
      </c>
      <c r="AQ136" s="250"/>
      <c r="AR136" s="14">
        <v>-4.4525245074077999E-2</v>
      </c>
      <c r="AS136" s="14">
        <v>-4.4677412736599101E-2</v>
      </c>
      <c r="AT136" s="14">
        <v>-4.47064642991956E-2</v>
      </c>
      <c r="AU136" s="14">
        <v>-4.4566169852808299E-2</v>
      </c>
      <c r="AV136" s="14">
        <v>-4.4737736342598401E-2</v>
      </c>
      <c r="AW136" s="14">
        <v>1.79962542976812</v>
      </c>
      <c r="AX136" s="14">
        <v>2.14126772459697</v>
      </c>
      <c r="AY136" s="14">
        <v>2.44273429200463</v>
      </c>
      <c r="AZ136" s="14">
        <v>2.6354830957926501</v>
      </c>
      <c r="BA136" s="14">
        <v>2.9493998348821902</v>
      </c>
      <c r="BB136" s="14">
        <v>-4.9849975738544702E-2</v>
      </c>
      <c r="BC136" s="14">
        <v>-5.0732015190710203E-2</v>
      </c>
      <c r="BD136" s="14">
        <v>-5.1590705146245003E-2</v>
      </c>
      <c r="BE136" s="14">
        <v>-5.2952115531238297E-2</v>
      </c>
      <c r="BF136" s="14">
        <v>-5.2885509905333299E-2</v>
      </c>
      <c r="BG136" s="14">
        <v>1.4457409068013001</v>
      </c>
      <c r="BH136" s="14">
        <v>1.8107986476468101</v>
      </c>
      <c r="BI136" s="14">
        <v>2.1488583729607198</v>
      </c>
      <c r="BJ136" s="14">
        <v>2.4556595568489898</v>
      </c>
      <c r="BK136" s="14">
        <v>2.68582134220072</v>
      </c>
    </row>
    <row r="137" spans="1:63" ht="16" customHeight="1">
      <c r="A137" s="189"/>
      <c r="B137" s="189"/>
      <c r="C137" s="189"/>
      <c r="D137" s="189"/>
      <c r="E137" s="189"/>
      <c r="F137" s="189"/>
      <c r="G137" s="189"/>
      <c r="H137" s="189"/>
      <c r="I137" s="189"/>
      <c r="J137" s="189"/>
      <c r="K137" s="189"/>
      <c r="L137" s="189"/>
      <c r="M137" s="189"/>
      <c r="O137" s="250"/>
      <c r="P137" s="189" t="s">
        <v>315</v>
      </c>
      <c r="Q137" s="14">
        <v>-6.01</v>
      </c>
      <c r="R137" s="14">
        <v>-5.3323638829334401</v>
      </c>
      <c r="S137" s="14">
        <f t="shared" si="51"/>
        <v>-0.67763611706655968</v>
      </c>
      <c r="T137" s="14" t="s">
        <v>112</v>
      </c>
      <c r="U137" s="14">
        <v>-14.1299235181644</v>
      </c>
      <c r="V137" s="14">
        <v>-14.242540012292245</v>
      </c>
      <c r="W137" s="14">
        <f t="shared" si="49"/>
        <v>0.11261649412784536</v>
      </c>
      <c r="X137" s="14" t="s">
        <v>112</v>
      </c>
      <c r="Y137" s="14">
        <v>7.9999235181644002</v>
      </c>
      <c r="Z137" s="14">
        <v>8.2425258491555855</v>
      </c>
      <c r="AA137" s="14">
        <f t="shared" si="50"/>
        <v>-0.24260233099118533</v>
      </c>
      <c r="AB137" s="14"/>
      <c r="AC137" s="14"/>
      <c r="AD137" s="14"/>
      <c r="AE137" s="14"/>
      <c r="AF137" s="250"/>
      <c r="AG137" s="250"/>
      <c r="AH137" s="191" t="s">
        <v>315</v>
      </c>
      <c r="AI137" s="14">
        <v>-5.3323638829334401</v>
      </c>
      <c r="AJ137" s="14">
        <v>-14.5182884217778</v>
      </c>
      <c r="AK137" s="14">
        <v>9.1859245388443593</v>
      </c>
      <c r="AL137" s="14">
        <v>100.0621615865</v>
      </c>
      <c r="AM137" s="14">
        <v>-5.5498062158967096</v>
      </c>
      <c r="AN137" s="14">
        <f t="shared" si="52"/>
        <v>-13.920550807596257</v>
      </c>
      <c r="AO137" s="14">
        <v>8.3707445916995464</v>
      </c>
      <c r="AP137" s="14">
        <v>63.145499633568399</v>
      </c>
      <c r="AQ137" s="250"/>
      <c r="AR137" s="14">
        <v>-7.9829358163436996</v>
      </c>
      <c r="AS137" s="14">
        <v>-7.9979612056204301</v>
      </c>
      <c r="AT137" s="14">
        <v>-7.9974705196207099</v>
      </c>
      <c r="AU137" s="14">
        <v>-7.9768525605183296</v>
      </c>
      <c r="AV137" s="14">
        <v>-7.9925254235807701</v>
      </c>
      <c r="AW137" s="14">
        <v>1.8006598423596201</v>
      </c>
      <c r="AX137" s="14">
        <v>2.1443729311717599</v>
      </c>
      <c r="AY137" s="14">
        <v>2.44766430372399</v>
      </c>
      <c r="AZ137" s="14">
        <v>2.6421199768634001</v>
      </c>
      <c r="BA137" s="14">
        <v>2.9573262464790502</v>
      </c>
      <c r="BB137" s="14">
        <v>-7.46465357896244</v>
      </c>
      <c r="BC137" s="14">
        <v>-7.4791807857699402</v>
      </c>
      <c r="BD137" s="14">
        <v>-7.48481878846325</v>
      </c>
      <c r="BE137" s="14">
        <v>-7.5072792172913898</v>
      </c>
      <c r="BF137" s="14">
        <v>-7.4792306454375401</v>
      </c>
      <c r="BG137" s="14">
        <v>1.44449210336081</v>
      </c>
      <c r="BH137" s="14">
        <v>1.8119935807849501</v>
      </c>
      <c r="BI137" s="14">
        <v>2.1524549055298201</v>
      </c>
      <c r="BJ137" s="14">
        <v>2.4614771463846901</v>
      </c>
      <c r="BK137" s="14">
        <v>2.6928357720578</v>
      </c>
    </row>
    <row r="138" spans="1:63" ht="16" customHeight="1">
      <c r="A138" s="189"/>
      <c r="B138" s="189"/>
      <c r="C138" s="189"/>
      <c r="D138" s="189"/>
      <c r="E138" s="189"/>
      <c r="F138" s="189"/>
      <c r="G138" s="189"/>
      <c r="H138" s="189"/>
      <c r="I138" s="189"/>
      <c r="J138" s="189"/>
      <c r="K138" s="189"/>
      <c r="L138" s="189"/>
      <c r="M138" s="189"/>
      <c r="O138" s="250"/>
      <c r="P138" s="189" t="s">
        <v>201</v>
      </c>
      <c r="Q138" s="14">
        <v>-4.8600000000000003</v>
      </c>
      <c r="R138" s="14">
        <v>-3.1921863030618698</v>
      </c>
      <c r="S138" s="14">
        <f t="shared" si="51"/>
        <v>-1.6678136969381305</v>
      </c>
      <c r="T138" s="14" t="s">
        <v>113</v>
      </c>
      <c r="U138" s="14">
        <v>-8.6256214149139598</v>
      </c>
      <c r="V138" s="14">
        <v>-9.2187532362010547</v>
      </c>
      <c r="W138" s="14">
        <f t="shared" si="49"/>
        <v>0.59313182128709485</v>
      </c>
      <c r="X138" s="14" t="s">
        <v>113</v>
      </c>
      <c r="Y138" s="14">
        <v>7.82562141491396</v>
      </c>
      <c r="Z138" s="14">
        <v>8.3400010010735581</v>
      </c>
      <c r="AA138" s="14">
        <f t="shared" si="50"/>
        <v>-0.51437958615959811</v>
      </c>
      <c r="AB138" s="14"/>
      <c r="AC138" s="14"/>
      <c r="AD138" s="14"/>
      <c r="AE138" s="14"/>
      <c r="AF138" s="250"/>
      <c r="AG138" s="250"/>
      <c r="AH138" s="191" t="s">
        <v>201</v>
      </c>
      <c r="AI138" s="14">
        <v>-3.1921863030618698</v>
      </c>
      <c r="AJ138" s="14">
        <v>-11.241505775379677</v>
      </c>
      <c r="AK138" s="14">
        <v>8.0493194723178068</v>
      </c>
      <c r="AL138" s="14">
        <v>99.022080504103002</v>
      </c>
      <c r="AM138" s="14">
        <v>-2.7305706757652999</v>
      </c>
      <c r="AN138" s="14">
        <f t="shared" si="52"/>
        <v>-11.023029508979416</v>
      </c>
      <c r="AO138" s="14">
        <v>8.2924588332141163</v>
      </c>
      <c r="AP138" s="14">
        <v>77.5379721881325</v>
      </c>
      <c r="AQ138" s="250"/>
      <c r="AR138" s="14">
        <v>-5.14500721995456</v>
      </c>
      <c r="AS138" s="14">
        <v>-5.1590048366548098</v>
      </c>
      <c r="AT138" s="14">
        <v>-5.14801000791355</v>
      </c>
      <c r="AU138" s="14">
        <v>-5.0874149074653099</v>
      </c>
      <c r="AV138" s="14">
        <v>-5.13943326700418</v>
      </c>
      <c r="AW138" s="14">
        <v>1.7943180539510999</v>
      </c>
      <c r="AX138" s="14">
        <v>2.12533549560316</v>
      </c>
      <c r="AY138" s="14">
        <v>2.4174393321482399</v>
      </c>
      <c r="AZ138" s="14">
        <v>2.60143051137453</v>
      </c>
      <c r="BA138" s="14">
        <v>2.9087309126643999</v>
      </c>
      <c r="BB138" s="14">
        <v>-5.2500377639989804</v>
      </c>
      <c r="BC138" s="14">
        <v>-5.2931733067704601</v>
      </c>
      <c r="BD138" s="14">
        <v>-5.3225915460634496</v>
      </c>
      <c r="BE138" s="14">
        <v>-5.3590378367325497</v>
      </c>
      <c r="BF138" s="14">
        <v>-5.3716399035096103</v>
      </c>
      <c r="BG138" s="14">
        <v>1.45214828160964</v>
      </c>
      <c r="BH138" s="14">
        <v>1.8046676711946501</v>
      </c>
      <c r="BI138" s="14">
        <v>2.1304052430015799</v>
      </c>
      <c r="BJ138" s="14">
        <v>2.4258106026997601</v>
      </c>
      <c r="BK138" s="14">
        <v>2.6498316262020301</v>
      </c>
    </row>
    <row r="139" spans="1:63" ht="16" customHeight="1">
      <c r="A139" s="189"/>
      <c r="B139" s="189"/>
      <c r="C139" s="189"/>
      <c r="D139" s="189"/>
      <c r="E139" s="189"/>
      <c r="F139" s="189"/>
      <c r="G139" s="189"/>
      <c r="H139" s="189"/>
      <c r="I139" s="189"/>
      <c r="J139" s="189"/>
      <c r="K139" s="189"/>
      <c r="L139" s="189"/>
      <c r="M139" s="189"/>
      <c r="O139" s="250"/>
      <c r="P139" s="189" t="s">
        <v>316</v>
      </c>
      <c r="Q139" s="14">
        <v>-5.91</v>
      </c>
      <c r="R139" s="14">
        <v>-3.9153550371380001</v>
      </c>
      <c r="S139" s="14">
        <f t="shared" si="51"/>
        <v>-1.994644962862</v>
      </c>
      <c r="T139" s="14" t="s">
        <v>69</v>
      </c>
      <c r="U139" s="14">
        <v>-14.935372848948401</v>
      </c>
      <c r="V139" s="14">
        <v>-12.582248046896588</v>
      </c>
      <c r="W139" s="14">
        <f t="shared" si="49"/>
        <v>-2.3531248020518127</v>
      </c>
      <c r="X139" s="14" t="s">
        <v>69</v>
      </c>
      <c r="Y139" s="14">
        <v>10.3653728489484</v>
      </c>
      <c r="Z139" s="14">
        <v>8.8912645916781869</v>
      </c>
      <c r="AA139" s="14">
        <f t="shared" si="50"/>
        <v>1.4741082572702133</v>
      </c>
      <c r="AB139" s="14"/>
      <c r="AC139" s="14"/>
      <c r="AD139" s="14"/>
      <c r="AE139" s="14"/>
      <c r="AF139" s="250"/>
      <c r="AG139" s="250"/>
      <c r="AH139" s="191" t="s">
        <v>316</v>
      </c>
      <c r="AI139" s="14">
        <v>-3.9153550371380001</v>
      </c>
      <c r="AJ139" s="14">
        <v>-12.63838385800187</v>
      </c>
      <c r="AK139" s="14">
        <v>8.7230288208638687</v>
      </c>
      <c r="AL139" s="14">
        <v>101.366479100029</v>
      </c>
      <c r="AM139" s="14">
        <v>-3.8257124300563699</v>
      </c>
      <c r="AN139" s="14">
        <f t="shared" si="52"/>
        <v>-12.129239371181018</v>
      </c>
      <c r="AO139" s="14">
        <v>8.3035269411246482</v>
      </c>
      <c r="AP139" s="14">
        <v>67.578523968205303</v>
      </c>
      <c r="AQ139" s="250"/>
      <c r="AR139" s="14">
        <v>-6.2538841686891402</v>
      </c>
      <c r="AS139" s="14">
        <v>-6.2717894211600598</v>
      </c>
      <c r="AT139" s="14">
        <v>-6.2733812278657997</v>
      </c>
      <c r="AU139" s="14">
        <v>-6.2486642855993502</v>
      </c>
      <c r="AV139" s="14">
        <v>-6.2756264219276803</v>
      </c>
      <c r="AW139" s="14">
        <v>1.8006607853063801</v>
      </c>
      <c r="AX139" s="14">
        <v>2.1443757618067401</v>
      </c>
      <c r="AY139" s="14">
        <v>2.4476687978094298</v>
      </c>
      <c r="AZ139" s="14">
        <v>2.6421260268917202</v>
      </c>
      <c r="BA139" s="14">
        <v>2.9573334720137798</v>
      </c>
      <c r="BB139" s="14">
        <v>-6.01657456158601</v>
      </c>
      <c r="BC139" s="14">
        <v>-6.0465987232678602</v>
      </c>
      <c r="BD139" s="14">
        <v>-6.0678132211842897</v>
      </c>
      <c r="BE139" s="14">
        <v>-6.1042038761831998</v>
      </c>
      <c r="BF139" s="14">
        <v>-6.0940333335346901</v>
      </c>
      <c r="BG139" s="14">
        <v>1.44449096498028</v>
      </c>
      <c r="BH139" s="14">
        <v>1.8119946700585401</v>
      </c>
      <c r="BI139" s="14">
        <v>2.15245818404629</v>
      </c>
      <c r="BJ139" s="14">
        <v>2.4614824495656702</v>
      </c>
      <c r="BK139" s="14">
        <v>2.6928421662509199</v>
      </c>
    </row>
    <row r="140" spans="1:63" ht="16" customHeight="1">
      <c r="A140" s="189"/>
      <c r="B140" s="189"/>
      <c r="C140" s="189"/>
      <c r="D140" s="189"/>
      <c r="E140" s="189"/>
      <c r="F140" s="189"/>
      <c r="G140" s="189"/>
      <c r="H140" s="189"/>
      <c r="I140" s="189"/>
      <c r="J140" s="189"/>
      <c r="K140" s="189"/>
      <c r="L140" s="189"/>
      <c r="M140" s="189"/>
      <c r="O140" s="250"/>
      <c r="P140" s="189" t="s">
        <v>202</v>
      </c>
      <c r="Q140" s="14">
        <v>-4.72</v>
      </c>
      <c r="R140" s="14">
        <v>-3.0725588716560202</v>
      </c>
      <c r="S140" s="14">
        <f t="shared" si="51"/>
        <v>-1.6474411283439796</v>
      </c>
      <c r="T140" s="14" t="s">
        <v>191</v>
      </c>
      <c r="U140" s="14">
        <v>-11.0395793499044</v>
      </c>
      <c r="V140" s="14">
        <v>-11.390174491924325</v>
      </c>
      <c r="W140" s="14">
        <f t="shared" si="49"/>
        <v>0.35059514201992492</v>
      </c>
      <c r="X140" s="14" t="s">
        <v>191</v>
      </c>
      <c r="Y140" s="14">
        <v>7.5195793499044008</v>
      </c>
      <c r="Z140" s="14">
        <v>7.6257292207151348</v>
      </c>
      <c r="AA140" s="14">
        <f t="shared" si="50"/>
        <v>-0.10614987081073401</v>
      </c>
      <c r="AB140" s="14"/>
      <c r="AC140" s="14"/>
      <c r="AD140" s="14"/>
      <c r="AE140" s="14"/>
      <c r="AF140" s="250"/>
      <c r="AG140" s="250"/>
      <c r="AH140" s="191" t="s">
        <v>202</v>
      </c>
      <c r="AI140" s="14">
        <v>-3.0725588716560202</v>
      </c>
      <c r="AJ140" s="14">
        <v>-11.248432575150755</v>
      </c>
      <c r="AK140" s="14">
        <v>8.1758737034947355</v>
      </c>
      <c r="AL140" s="14">
        <v>101.875277381042</v>
      </c>
      <c r="AM140" s="14">
        <v>-2.6229122208527</v>
      </c>
      <c r="AN140" s="14">
        <f t="shared" si="52"/>
        <v>-10.942279414816699</v>
      </c>
      <c r="AO140" s="14">
        <v>8.3193671939639984</v>
      </c>
      <c r="AP140" s="14">
        <v>78.113125749624302</v>
      </c>
      <c r="AQ140" s="250"/>
      <c r="AR140" s="14">
        <v>-5.0400954529936701</v>
      </c>
      <c r="AS140" s="14">
        <v>-5.0535639435306603</v>
      </c>
      <c r="AT140" s="14">
        <v>-5.0424075970862798</v>
      </c>
      <c r="AU140" s="14">
        <v>-4.9819508101140499</v>
      </c>
      <c r="AV140" s="14">
        <v>-5.0336106744422198</v>
      </c>
      <c r="AW140" s="14">
        <v>1.79474945209204</v>
      </c>
      <c r="AX140" s="14">
        <v>2.1266305111072299</v>
      </c>
      <c r="AY140" s="14">
        <v>2.4194953762335798</v>
      </c>
      <c r="AZ140" s="14">
        <v>2.6041983993324802</v>
      </c>
      <c r="BA140" s="14">
        <v>2.9120365948025602</v>
      </c>
      <c r="BB140" s="14">
        <v>-5.1387246173349101</v>
      </c>
      <c r="BC140" s="14">
        <v>-5.1789468599524202</v>
      </c>
      <c r="BD140" s="14">
        <v>-5.2044640359432499</v>
      </c>
      <c r="BE140" s="14">
        <v>-5.2347699808977897</v>
      </c>
      <c r="BF140" s="14">
        <v>-5.2484324836989602</v>
      </c>
      <c r="BG140" s="14">
        <v>1.45162747251755</v>
      </c>
      <c r="BH140" s="14">
        <v>1.80516601386621</v>
      </c>
      <c r="BI140" s="14">
        <v>2.1319051642872302</v>
      </c>
      <c r="BJ140" s="14">
        <v>2.4282368079983798</v>
      </c>
      <c r="BK140" s="14">
        <v>2.6527569695562798</v>
      </c>
    </row>
    <row r="141" spans="1:63" ht="16" customHeight="1">
      <c r="A141" s="189"/>
      <c r="B141" s="189"/>
      <c r="C141" s="189"/>
      <c r="D141" s="189"/>
      <c r="E141" s="189"/>
      <c r="F141" s="189"/>
      <c r="G141" s="189"/>
      <c r="H141" s="189"/>
      <c r="I141" s="189"/>
      <c r="J141" s="189"/>
      <c r="K141" s="189"/>
      <c r="L141" s="189"/>
      <c r="M141" s="189"/>
      <c r="O141" s="250"/>
      <c r="P141" s="189" t="s">
        <v>317</v>
      </c>
      <c r="Q141" s="14">
        <v>-2.92</v>
      </c>
      <c r="R141" s="14">
        <v>-1.07110848048994</v>
      </c>
      <c r="S141" s="14">
        <f t="shared" si="51"/>
        <v>-1.8488915195100599</v>
      </c>
      <c r="T141" s="14" t="s">
        <v>71</v>
      </c>
      <c r="U141" s="14">
        <v>-15.3655831739962</v>
      </c>
      <c r="V141" s="14">
        <v>-12.123024543444426</v>
      </c>
      <c r="W141" s="14">
        <f t="shared" si="49"/>
        <v>-3.2425586305517733</v>
      </c>
      <c r="X141" s="14" t="s">
        <v>71</v>
      </c>
      <c r="Y141" s="14">
        <v>11.0155831739962</v>
      </c>
      <c r="Z141" s="14">
        <v>8.8996167503284163</v>
      </c>
      <c r="AA141" s="14">
        <f t="shared" si="50"/>
        <v>2.1159664236677838</v>
      </c>
      <c r="AB141" s="14"/>
      <c r="AC141" s="14"/>
      <c r="AD141" s="14"/>
      <c r="AE141" s="14"/>
      <c r="AF141" s="250"/>
      <c r="AG141" s="250"/>
      <c r="AH141" s="191" t="s">
        <v>317</v>
      </c>
      <c r="AI141" s="14">
        <v>-1.07110848048994</v>
      </c>
      <c r="AJ141" s="14">
        <v>-9.5932256577337007</v>
      </c>
      <c r="AK141" s="14">
        <v>8.5221171772437607</v>
      </c>
      <c r="AL141" s="14">
        <v>111.380095954136</v>
      </c>
      <c r="AM141" s="14">
        <v>-0.61855635457826996</v>
      </c>
      <c r="AN141" s="14">
        <f t="shared" si="52"/>
        <v>-8.7758258912145042</v>
      </c>
      <c r="AO141" s="14">
        <v>8.1572695366362336</v>
      </c>
      <c r="AP141" s="14">
        <v>73.912799456900402</v>
      </c>
      <c r="AQ141" s="250"/>
      <c r="AR141" s="14">
        <v>-3.0278587587436201</v>
      </c>
      <c r="AS141" s="14">
        <v>-3.0367879109520799</v>
      </c>
      <c r="AT141" s="14">
        <v>-3.02842764685832</v>
      </c>
      <c r="AU141" s="14">
        <v>-2.9854562556683302</v>
      </c>
      <c r="AV141" s="14">
        <v>-3.0216636472840701</v>
      </c>
      <c r="AW141" s="14">
        <v>1.7927301316137401</v>
      </c>
      <c r="AX141" s="14">
        <v>2.12056870629418</v>
      </c>
      <c r="AY141" s="14">
        <v>2.4098712922800498</v>
      </c>
      <c r="AZ141" s="14">
        <v>2.5912422636779699</v>
      </c>
      <c r="BA141" s="14">
        <v>2.8965631121820801</v>
      </c>
      <c r="BB141" s="14">
        <v>-3.1643496961520601</v>
      </c>
      <c r="BC141" s="14">
        <v>-3.1881477205464099</v>
      </c>
      <c r="BD141" s="14">
        <v>-3.19599270175372</v>
      </c>
      <c r="BE141" s="14">
        <v>-3.2014973762512402</v>
      </c>
      <c r="BF141" s="14">
        <v>-3.2162530564222802</v>
      </c>
      <c r="BG141" s="14">
        <v>1.4540653144207301</v>
      </c>
      <c r="BH141" s="14">
        <v>1.8028333344538801</v>
      </c>
      <c r="BI141" s="14">
        <v>2.12488422126378</v>
      </c>
      <c r="BJ141" s="14">
        <v>2.4168800459284601</v>
      </c>
      <c r="BK141" s="14">
        <v>2.6390638049811401</v>
      </c>
    </row>
    <row r="142" spans="1:63" ht="16" customHeight="1">
      <c r="A142" s="189"/>
      <c r="B142" s="189"/>
      <c r="C142" s="189"/>
      <c r="D142" s="189"/>
      <c r="E142" s="189"/>
      <c r="F142" s="189"/>
      <c r="G142" s="189"/>
      <c r="H142" s="189"/>
      <c r="I142" s="189"/>
      <c r="J142" s="189"/>
      <c r="K142" s="189"/>
      <c r="L142" s="189"/>
      <c r="M142" s="189"/>
      <c r="O142" s="250"/>
      <c r="P142" s="189" t="s">
        <v>318</v>
      </c>
      <c r="Q142" s="14">
        <v>-5.21</v>
      </c>
      <c r="R142" s="14">
        <v>-4.4557152823452899</v>
      </c>
      <c r="S142" s="14">
        <f t="shared" si="51"/>
        <v>-0.75428471765471006</v>
      </c>
      <c r="T142" s="14" t="s">
        <v>114</v>
      </c>
      <c r="U142" s="14">
        <v>-11.2188336520076</v>
      </c>
      <c r="V142" s="14">
        <v>-11.093584735422985</v>
      </c>
      <c r="W142" s="14">
        <f t="shared" si="49"/>
        <v>-0.12524891658461534</v>
      </c>
      <c r="X142" s="14" t="s">
        <v>114</v>
      </c>
      <c r="Y142" s="14">
        <v>7.8088336520075998</v>
      </c>
      <c r="Z142" s="14">
        <v>7.674582406029284</v>
      </c>
      <c r="AA142" s="14">
        <f t="shared" si="50"/>
        <v>0.13425124597831584</v>
      </c>
      <c r="AB142" s="14"/>
      <c r="AC142" s="14"/>
      <c r="AD142" s="14"/>
      <c r="AE142" s="14"/>
      <c r="AF142" s="250"/>
      <c r="AG142" s="250"/>
      <c r="AH142" s="191" t="s">
        <v>318</v>
      </c>
      <c r="AI142" s="14">
        <v>-4.4557152823452899</v>
      </c>
      <c r="AJ142" s="14">
        <v>-13.251810282128572</v>
      </c>
      <c r="AK142" s="14">
        <v>8.796094999783282</v>
      </c>
      <c r="AL142" s="14">
        <v>99.595982154375903</v>
      </c>
      <c r="AM142" s="14">
        <v>-4.4772278153697096</v>
      </c>
      <c r="AN142" s="14">
        <f t="shared" si="52"/>
        <v>-12.758835562120481</v>
      </c>
      <c r="AO142" s="14">
        <v>8.2816077467507725</v>
      </c>
      <c r="AP142" s="14">
        <v>66.466395701902897</v>
      </c>
      <c r="AQ142" s="250"/>
      <c r="AR142" s="14">
        <v>-6.9004152357863102</v>
      </c>
      <c r="AS142" s="14">
        <v>-6.9211841887127203</v>
      </c>
      <c r="AT142" s="14">
        <v>-6.9226473234202102</v>
      </c>
      <c r="AU142" s="14">
        <v>-6.8930662840540702</v>
      </c>
      <c r="AV142" s="14">
        <v>-6.9244170400418801</v>
      </c>
      <c r="AW142" s="14">
        <v>1.80018884045493</v>
      </c>
      <c r="AX142" s="14">
        <v>2.1429590289984599</v>
      </c>
      <c r="AY142" s="14">
        <v>2.4454195080505001</v>
      </c>
      <c r="AZ142" s="14">
        <v>2.63909798771587</v>
      </c>
      <c r="BA142" s="14">
        <v>2.9537170918823001</v>
      </c>
      <c r="BB142" s="14">
        <v>-6.5606597941062903</v>
      </c>
      <c r="BC142" s="14">
        <v>-6.5895531610997997</v>
      </c>
      <c r="BD142" s="14">
        <v>-6.6065325688976602</v>
      </c>
      <c r="BE142" s="14">
        <v>-6.6380634372722396</v>
      </c>
      <c r="BF142" s="14">
        <v>-6.6256385108339702</v>
      </c>
      <c r="BG142" s="14">
        <v>1.4450607244351299</v>
      </c>
      <c r="BH142" s="14">
        <v>1.8114494886222301</v>
      </c>
      <c r="BI142" s="14">
        <v>2.15081728655236</v>
      </c>
      <c r="BJ142" s="14">
        <v>2.4588282074848902</v>
      </c>
      <c r="BK142" s="14">
        <v>2.6896418725923401</v>
      </c>
    </row>
    <row r="143" spans="1:63" ht="16" customHeight="1">
      <c r="A143" s="189"/>
      <c r="B143" s="189"/>
      <c r="C143" s="189"/>
      <c r="D143" s="189"/>
      <c r="E143" s="189"/>
      <c r="F143" s="189"/>
      <c r="G143" s="189"/>
      <c r="H143" s="189"/>
      <c r="I143" s="189"/>
      <c r="J143" s="189"/>
      <c r="K143" s="189"/>
      <c r="L143" s="189"/>
      <c r="M143" s="189"/>
      <c r="O143" s="250"/>
      <c r="P143" s="189" t="s">
        <v>319</v>
      </c>
      <c r="Q143" s="14">
        <v>-2.63</v>
      </c>
      <c r="R143" s="14">
        <v>-2.5923600741188202</v>
      </c>
      <c r="S143" s="14">
        <f t="shared" si="51"/>
        <v>-3.7639925881179703E-2</v>
      </c>
      <c r="T143" s="14" t="s">
        <v>116</v>
      </c>
      <c r="U143" s="14">
        <v>-12.399521988527701</v>
      </c>
      <c r="V143" s="14">
        <v>-13.143820176992428</v>
      </c>
      <c r="W143" s="14">
        <f t="shared" si="49"/>
        <v>0.74429818846472706</v>
      </c>
      <c r="X143" s="14" t="s">
        <v>116</v>
      </c>
      <c r="Y143" s="14">
        <v>8.5195219885276998</v>
      </c>
      <c r="Z143" s="14">
        <v>8.5984611403122972</v>
      </c>
      <c r="AA143" s="14">
        <f t="shared" si="50"/>
        <v>-7.8939151784597428E-2</v>
      </c>
      <c r="AB143" s="14"/>
      <c r="AC143" s="14"/>
      <c r="AD143" s="14"/>
      <c r="AE143" s="14"/>
      <c r="AF143" s="250"/>
      <c r="AG143" s="250"/>
      <c r="AH143" s="191" t="s">
        <v>319</v>
      </c>
      <c r="AI143" s="14">
        <v>-2.5923600741188202</v>
      </c>
      <c r="AJ143" s="14">
        <v>-12.225518245672243</v>
      </c>
      <c r="AK143" s="14">
        <v>9.633158171553422</v>
      </c>
      <c r="AL143" s="14">
        <v>125.171038811865</v>
      </c>
      <c r="AM143" s="14">
        <v>-1.7755219309588199</v>
      </c>
      <c r="AN143" s="14">
        <f t="shared" si="52"/>
        <v>-11.514903020910713</v>
      </c>
      <c r="AO143" s="14">
        <v>9.7393810899518929</v>
      </c>
      <c r="AP143" s="14">
        <v>89.078749279287507</v>
      </c>
      <c r="AQ143" s="250"/>
      <c r="AR143" s="14">
        <v>-4.34358306880823</v>
      </c>
      <c r="AS143" s="14">
        <v>-4.35996946537181</v>
      </c>
      <c r="AT143" s="14">
        <v>-4.3619748280495703</v>
      </c>
      <c r="AU143" s="14">
        <v>-4.3399751346983999</v>
      </c>
      <c r="AV143" s="14">
        <v>-4.3658835090991497</v>
      </c>
      <c r="AW143" s="14">
        <v>1.8297803955565799</v>
      </c>
      <c r="AX143" s="14">
        <v>2.2317900159903301</v>
      </c>
      <c r="AY143" s="14">
        <v>2.5864528970907501</v>
      </c>
      <c r="AZ143" s="14">
        <v>2.8289599765600602</v>
      </c>
      <c r="BA143" s="14">
        <v>3.18046882272332</v>
      </c>
      <c r="BB143" s="14">
        <v>-4.7375888043686603</v>
      </c>
      <c r="BC143" s="14">
        <v>-4.79530952738014</v>
      </c>
      <c r="BD143" s="14">
        <v>-4.8460637645758897</v>
      </c>
      <c r="BE143" s="14">
        <v>-4.9218577375054302</v>
      </c>
      <c r="BF143" s="14">
        <v>-4.9247923447014399</v>
      </c>
      <c r="BG143" s="14">
        <v>1.4093360666692201</v>
      </c>
      <c r="BH143" s="14">
        <v>1.84563307270709</v>
      </c>
      <c r="BI143" s="14">
        <v>2.25370369045707</v>
      </c>
      <c r="BJ143" s="14">
        <v>2.62525263301763</v>
      </c>
      <c r="BK143" s="14">
        <v>2.8903044412111298</v>
      </c>
    </row>
    <row r="144" spans="1:63" ht="16" customHeight="1">
      <c r="A144" s="189"/>
      <c r="B144" s="189"/>
      <c r="C144" s="189"/>
      <c r="D144" s="189"/>
      <c r="E144" s="189"/>
      <c r="F144" s="189"/>
      <c r="G144" s="189"/>
      <c r="H144" s="189"/>
      <c r="I144" s="189"/>
      <c r="J144" s="189"/>
      <c r="K144" s="189"/>
      <c r="L144" s="189"/>
      <c r="M144" s="189"/>
      <c r="O144" s="250"/>
      <c r="P144" s="189" t="s">
        <v>320</v>
      </c>
      <c r="Q144" s="14">
        <v>-5.26</v>
      </c>
      <c r="R144" s="14">
        <v>-3.9831501422080899</v>
      </c>
      <c r="S144" s="14">
        <f t="shared" si="51"/>
        <v>-1.2768498577919098</v>
      </c>
      <c r="T144" s="14" t="s">
        <v>117</v>
      </c>
      <c r="U144" s="14">
        <v>-13.008986615678801</v>
      </c>
      <c r="V144" s="14">
        <v>-13.40913271470734</v>
      </c>
      <c r="W144" s="14">
        <f t="shared" si="49"/>
        <v>0.40014609902853948</v>
      </c>
      <c r="X144" s="14" t="s">
        <v>117</v>
      </c>
      <c r="Y144" s="14">
        <v>6.3989866156788002</v>
      </c>
      <c r="Z144" s="14">
        <v>7.2049952295553004</v>
      </c>
      <c r="AA144" s="14">
        <f t="shared" si="50"/>
        <v>-0.80600861387650014</v>
      </c>
      <c r="AB144" s="14"/>
      <c r="AC144" s="14"/>
      <c r="AD144" s="14"/>
      <c r="AE144" s="14"/>
      <c r="AF144" s="250"/>
      <c r="AG144" s="250"/>
      <c r="AH144" s="191" t="s">
        <v>320</v>
      </c>
      <c r="AI144" s="14">
        <v>-3.9831501422080899</v>
      </c>
      <c r="AJ144" s="14">
        <v>-12.567627431643505</v>
      </c>
      <c r="AK144" s="14">
        <v>8.584477289435414</v>
      </c>
      <c r="AL144" s="14">
        <v>98.232828184033295</v>
      </c>
      <c r="AM144" s="14">
        <v>-3.8860295340349502</v>
      </c>
      <c r="AN144" s="14">
        <f t="shared" si="52"/>
        <v>-12.102584928409877</v>
      </c>
      <c r="AO144" s="14">
        <v>8.216555394374927</v>
      </c>
      <c r="AP144" s="14">
        <v>65.713981021172899</v>
      </c>
      <c r="AQ144" s="250"/>
      <c r="AR144" s="14">
        <v>-6.3066601083440803</v>
      </c>
      <c r="AS144" s="14">
        <v>-6.3250851146615901</v>
      </c>
      <c r="AT144" s="14">
        <v>-6.3276200812970202</v>
      </c>
      <c r="AU144" s="14">
        <v>-6.3051390649913701</v>
      </c>
      <c r="AV144" s="14">
        <v>-6.33079061118121</v>
      </c>
      <c r="AW144" s="14">
        <v>1.7993854498186801</v>
      </c>
      <c r="AX144" s="14">
        <v>2.14054732799416</v>
      </c>
      <c r="AY144" s="14">
        <v>2.4415905472620798</v>
      </c>
      <c r="AZ144" s="14">
        <v>2.6339433635843501</v>
      </c>
      <c r="BA144" s="14">
        <v>2.94756093629386</v>
      </c>
      <c r="BB144" s="14">
        <v>-6.0756537666127004</v>
      </c>
      <c r="BC144" s="14">
        <v>-6.1076240185044499</v>
      </c>
      <c r="BD144" s="14">
        <v>-6.1311741327268496</v>
      </c>
      <c r="BE144" s="14">
        <v>-6.1713882689444199</v>
      </c>
      <c r="BF144" s="14">
        <v>-6.1603424626132304</v>
      </c>
      <c r="BG144" s="14">
        <v>1.44603062464597</v>
      </c>
      <c r="BH144" s="14">
        <v>1.8105214275158501</v>
      </c>
      <c r="BI144" s="14">
        <v>2.1480239905187499</v>
      </c>
      <c r="BJ144" s="14">
        <v>2.4543098972894302</v>
      </c>
      <c r="BK144" s="14">
        <v>2.6841940200506502</v>
      </c>
    </row>
    <row r="145" spans="1:63" ht="16" customHeight="1">
      <c r="A145" s="189"/>
      <c r="B145" s="189"/>
      <c r="C145" s="189"/>
      <c r="D145" s="189"/>
      <c r="E145" s="189"/>
      <c r="F145" s="189"/>
      <c r="G145" s="189"/>
      <c r="H145" s="189"/>
      <c r="I145" s="189"/>
      <c r="J145" s="189"/>
      <c r="K145" s="189"/>
      <c r="L145" s="189"/>
      <c r="M145" s="189"/>
      <c r="O145" s="250"/>
      <c r="P145" s="189" t="s">
        <v>36</v>
      </c>
      <c r="Q145" s="14">
        <v>-4.59</v>
      </c>
      <c r="R145" s="14">
        <v>-2.92169833674867</v>
      </c>
      <c r="S145" s="14">
        <f t="shared" si="51"/>
        <v>-1.6683016632513299</v>
      </c>
      <c r="T145" s="14" t="s">
        <v>119</v>
      </c>
      <c r="U145" s="14">
        <v>-15.0333652007648</v>
      </c>
      <c r="V145" s="14">
        <v>-10.355808596355448</v>
      </c>
      <c r="W145" s="14">
        <f t="shared" si="49"/>
        <v>-4.6775566044093519</v>
      </c>
      <c r="X145" s="14" t="s">
        <v>119</v>
      </c>
      <c r="Y145" s="14">
        <v>9.923365200764799</v>
      </c>
      <c r="Z145" s="14">
        <v>7.9399708154615984</v>
      </c>
      <c r="AA145" s="14">
        <f t="shared" si="50"/>
        <v>1.9833943853032006</v>
      </c>
      <c r="AB145" s="14"/>
      <c r="AC145" s="14"/>
      <c r="AD145" s="14"/>
      <c r="AE145" s="14"/>
      <c r="AF145" s="250"/>
      <c r="AG145" s="250"/>
      <c r="AH145" s="191" t="s">
        <v>36</v>
      </c>
      <c r="AI145" s="14">
        <v>-2.92169833674867</v>
      </c>
      <c r="AJ145" s="14">
        <v>-11.034983937165975</v>
      </c>
      <c r="AK145" s="14">
        <v>8.1132856004173046</v>
      </c>
      <c r="AL145" s="14">
        <v>100.10263138795401</v>
      </c>
      <c r="AM145" s="14">
        <v>-2.4574905155639</v>
      </c>
      <c r="AN145" s="14">
        <f t="shared" si="52"/>
        <v>-10.808241062498286</v>
      </c>
      <c r="AO145" s="14">
        <v>8.3507505469343855</v>
      </c>
      <c r="AP145" s="14">
        <v>77.846942796658894</v>
      </c>
      <c r="AQ145" s="250"/>
      <c r="AR145" s="14">
        <v>-4.8784889236430002</v>
      </c>
      <c r="AS145" s="14">
        <v>-4.8924689896396503</v>
      </c>
      <c r="AT145" s="14">
        <v>-4.88213386666032</v>
      </c>
      <c r="AU145" s="14">
        <v>-4.8240115169314297</v>
      </c>
      <c r="AV145" s="14">
        <v>-4.8742097584910598</v>
      </c>
      <c r="AW145" s="14">
        <v>1.79582959760122</v>
      </c>
      <c r="AX145" s="14">
        <v>2.1298730034786302</v>
      </c>
      <c r="AY145" s="14">
        <v>2.4246433510964098</v>
      </c>
      <c r="AZ145" s="14">
        <v>2.6111287067769</v>
      </c>
      <c r="BA145" s="14">
        <v>2.9203134448337398</v>
      </c>
      <c r="BB145" s="14">
        <v>-4.9835333314278003</v>
      </c>
      <c r="BC145" s="14">
        <v>-5.02653303553104</v>
      </c>
      <c r="BD145" s="14">
        <v>-5.0573590416538599</v>
      </c>
      <c r="BE145" s="14">
        <v>-5.0966604279525702</v>
      </c>
      <c r="BF145" s="14">
        <v>-5.1076891521739496</v>
      </c>
      <c r="BG145" s="14">
        <v>1.4503234576213999</v>
      </c>
      <c r="BH145" s="14">
        <v>1.8064137767738999</v>
      </c>
      <c r="BI145" s="14">
        <v>2.1356607049051899</v>
      </c>
      <c r="BJ145" s="14">
        <v>2.4343116018116402</v>
      </c>
      <c r="BK145" s="14">
        <v>2.6600815177798798</v>
      </c>
    </row>
    <row r="146" spans="1:63" ht="16" customHeight="1">
      <c r="A146" s="189"/>
      <c r="B146" s="189"/>
      <c r="C146" s="189"/>
      <c r="D146" s="189"/>
      <c r="E146" s="189"/>
      <c r="F146" s="189"/>
      <c r="G146" s="189"/>
      <c r="H146" s="189"/>
      <c r="I146" s="189"/>
      <c r="J146" s="189"/>
      <c r="K146" s="189"/>
      <c r="L146" s="189"/>
      <c r="M146" s="189"/>
      <c r="O146" s="250"/>
      <c r="P146" s="189" t="s">
        <v>321</v>
      </c>
      <c r="Q146" s="14">
        <v>-8.26</v>
      </c>
      <c r="R146" s="14">
        <v>-7.65815247426145</v>
      </c>
      <c r="S146" s="14">
        <f t="shared" si="51"/>
        <v>-0.60184752573854983</v>
      </c>
      <c r="T146" s="14" t="s">
        <v>73</v>
      </c>
      <c r="U146" s="14">
        <v>-12.4019120458891</v>
      </c>
      <c r="V146" s="14">
        <v>-10.942718611971053</v>
      </c>
      <c r="W146" s="14">
        <f t="shared" si="49"/>
        <v>-1.4591934339180472</v>
      </c>
      <c r="X146" s="14" t="s">
        <v>73</v>
      </c>
      <c r="Y146" s="14">
        <v>7.3719120458890997</v>
      </c>
      <c r="Z146" s="14">
        <v>6.6271027692088227</v>
      </c>
      <c r="AA146" s="14">
        <f t="shared" si="50"/>
        <v>0.74480927668027697</v>
      </c>
      <c r="AB146" s="14"/>
      <c r="AC146" s="14"/>
      <c r="AD146" s="14"/>
      <c r="AE146" s="14"/>
      <c r="AF146" s="250"/>
      <c r="AG146" s="250"/>
      <c r="AH146" s="191" t="s">
        <v>321</v>
      </c>
      <c r="AI146" s="14">
        <v>-7.65815247426145</v>
      </c>
      <c r="AJ146" s="14">
        <v>-14.231466546449106</v>
      </c>
      <c r="AK146" s="14">
        <v>6.5733140721876566</v>
      </c>
      <c r="AL146" s="14">
        <v>62.451844136114801</v>
      </c>
      <c r="AM146" s="14">
        <v>-7.4117586583803101</v>
      </c>
      <c r="AN146" s="14">
        <f t="shared" si="52"/>
        <v>-15.654616158180026</v>
      </c>
      <c r="AO146" s="14">
        <v>8.242857499799717</v>
      </c>
      <c r="AP146" s="14">
        <v>80.338593317063996</v>
      </c>
      <c r="AQ146" s="250"/>
      <c r="AR146" s="14">
        <v>-9.8048146855112108</v>
      </c>
      <c r="AS146" s="14">
        <v>-9.8298255032256403</v>
      </c>
      <c r="AT146" s="14">
        <v>-9.8135450909674304</v>
      </c>
      <c r="AU146" s="14">
        <v>-9.7157011200305305</v>
      </c>
      <c r="AV146" s="14">
        <v>-9.80125207598293</v>
      </c>
      <c r="AW146" s="14">
        <v>1.7910337703994199</v>
      </c>
      <c r="AX146" s="14">
        <v>2.1154763939623198</v>
      </c>
      <c r="AY146" s="14">
        <v>2.4017864325871199</v>
      </c>
      <c r="AZ146" s="14">
        <v>2.5803582627242099</v>
      </c>
      <c r="BA146" s="14">
        <v>2.8835643752060101</v>
      </c>
      <c r="BB146" s="14">
        <v>-9.6144547914086704</v>
      </c>
      <c r="BC146" s="14">
        <v>-9.6953201636412505</v>
      </c>
      <c r="BD146" s="14">
        <v>-9.7771386443932293</v>
      </c>
      <c r="BE146" s="14">
        <v>-9.8880191698008204</v>
      </c>
      <c r="BF146" s="14">
        <v>-9.8878854446389006</v>
      </c>
      <c r="BG146" s="14">
        <v>1.4561132609926799</v>
      </c>
      <c r="BH146" s="14">
        <v>1.80087373124921</v>
      </c>
      <c r="BI146" s="14">
        <v>2.1189861701317798</v>
      </c>
      <c r="BJ146" s="14">
        <v>2.40733962334438</v>
      </c>
      <c r="BK146" s="14">
        <v>2.6275606515509802</v>
      </c>
    </row>
    <row r="147" spans="1:63" ht="16" customHeight="1">
      <c r="A147" s="189"/>
      <c r="B147" s="189"/>
      <c r="C147" s="189"/>
      <c r="D147" s="189"/>
      <c r="E147" s="189"/>
      <c r="F147" s="189"/>
      <c r="G147" s="189"/>
      <c r="H147" s="189"/>
      <c r="I147" s="189"/>
      <c r="J147" s="189"/>
      <c r="K147" s="189"/>
      <c r="L147" s="189"/>
      <c r="M147" s="189"/>
      <c r="O147" s="250"/>
      <c r="P147" s="189" t="s">
        <v>322</v>
      </c>
      <c r="Q147" s="14">
        <v>-5.82</v>
      </c>
      <c r="R147" s="14">
        <v>-5.2663001438144299</v>
      </c>
      <c r="S147" s="14">
        <f t="shared" si="51"/>
        <v>-0.55369985618557038</v>
      </c>
      <c r="T147" s="14" t="s">
        <v>75</v>
      </c>
      <c r="U147" s="14">
        <v>-13.178680688336501</v>
      </c>
      <c r="V147" s="14">
        <v>-10.779240278167981</v>
      </c>
      <c r="W147" s="14">
        <f t="shared" si="49"/>
        <v>-2.3994404101685198</v>
      </c>
      <c r="X147" s="14" t="s">
        <v>75</v>
      </c>
      <c r="Y147" s="14">
        <v>8.328680688336501</v>
      </c>
      <c r="Z147" s="14">
        <v>7.0207087935553307</v>
      </c>
      <c r="AA147" s="14">
        <f t="shared" si="50"/>
        <v>1.3079718947811703</v>
      </c>
      <c r="AB147" s="14"/>
      <c r="AC147" s="14"/>
      <c r="AD147" s="14"/>
      <c r="AE147" s="14"/>
      <c r="AF147" s="250"/>
      <c r="AG147" s="250"/>
      <c r="AH147" s="191" t="s">
        <v>322</v>
      </c>
      <c r="AI147" s="14">
        <v>-5.2663001438144299</v>
      </c>
      <c r="AJ147" s="14">
        <v>-13.803158484768598</v>
      </c>
      <c r="AK147" s="14">
        <v>8.5368583409541685</v>
      </c>
      <c r="AL147" s="14">
        <v>82.6849524452401</v>
      </c>
      <c r="AM147" s="14">
        <v>-5.8168557734459299</v>
      </c>
      <c r="AN147" s="14">
        <f t="shared" si="52"/>
        <v>-13.279585679047942</v>
      </c>
      <c r="AO147" s="14">
        <v>7.4627299056020124</v>
      </c>
      <c r="AP147" s="14">
        <v>46.903818096654099</v>
      </c>
      <c r="AQ147" s="250"/>
      <c r="AR147" s="14">
        <v>-8.1678073402508193</v>
      </c>
      <c r="AS147" s="14">
        <v>-8.17879258785673</v>
      </c>
      <c r="AT147" s="14">
        <v>-8.1800065535705198</v>
      </c>
      <c r="AU147" s="14">
        <v>-8.1734546635175302</v>
      </c>
      <c r="AV147" s="14">
        <v>-8.1739635639332704</v>
      </c>
      <c r="AW147" s="14">
        <v>1.78292725713675</v>
      </c>
      <c r="AX147" s="14">
        <v>2.0911414250256999</v>
      </c>
      <c r="AY147" s="14">
        <v>2.3631507801245899</v>
      </c>
      <c r="AZ147" s="14">
        <v>2.5283461692281501</v>
      </c>
      <c r="BA147" s="14">
        <v>2.8214464531474999</v>
      </c>
      <c r="BB147" s="14">
        <v>-7.3685068421682596</v>
      </c>
      <c r="BC147" s="14">
        <v>-7.3643835537427398</v>
      </c>
      <c r="BD147" s="14">
        <v>-7.3571009078417999</v>
      </c>
      <c r="BE147" s="14">
        <v>-7.3685864436427497</v>
      </c>
      <c r="BF147" s="14">
        <v>-7.32321444929054</v>
      </c>
      <c r="BG147" s="14">
        <v>1.46589991840182</v>
      </c>
      <c r="BH147" s="14">
        <v>1.79150924611833</v>
      </c>
      <c r="BI147" s="14">
        <v>2.0908007640273598</v>
      </c>
      <c r="BJ147" s="14">
        <v>2.3617481764542898</v>
      </c>
      <c r="BK147" s="14">
        <v>2.5725897732635699</v>
      </c>
    </row>
    <row r="148" spans="1:63" ht="16" customHeight="1">
      <c r="A148" s="189"/>
      <c r="B148" s="189"/>
      <c r="C148" s="189"/>
      <c r="D148" s="189"/>
      <c r="E148" s="189"/>
      <c r="F148" s="189"/>
      <c r="G148" s="189"/>
      <c r="H148" s="189"/>
      <c r="I148" s="189"/>
      <c r="J148" s="189"/>
      <c r="K148" s="189"/>
      <c r="L148" s="189"/>
      <c r="M148" s="189"/>
      <c r="O148" s="250"/>
      <c r="P148" s="189" t="s">
        <v>209</v>
      </c>
      <c r="Q148" s="14">
        <v>-6.62</v>
      </c>
      <c r="R148" s="14">
        <v>-5.1947756501103202</v>
      </c>
      <c r="S148" s="14">
        <f t="shared" si="51"/>
        <v>-1.4252243498896799</v>
      </c>
      <c r="T148" s="14" t="s">
        <v>77</v>
      </c>
      <c r="U148" s="14">
        <v>-13.3818355640535</v>
      </c>
      <c r="V148" s="14">
        <v>-10.707464905833502</v>
      </c>
      <c r="W148" s="14">
        <f t="shared" si="49"/>
        <v>-2.6743706582199973</v>
      </c>
      <c r="X148" s="14" t="s">
        <v>77</v>
      </c>
      <c r="Y148" s="14">
        <v>8.6418355640534994</v>
      </c>
      <c r="Z148" s="14">
        <v>6.9248103959182021</v>
      </c>
      <c r="AA148" s="14">
        <f t="shared" si="50"/>
        <v>1.7170251681352973</v>
      </c>
      <c r="AB148" s="14"/>
      <c r="AC148" s="14"/>
      <c r="AD148" s="14"/>
      <c r="AE148" s="14"/>
      <c r="AF148" s="250"/>
      <c r="AG148" s="250"/>
      <c r="AH148" s="191" t="s">
        <v>209</v>
      </c>
      <c r="AI148" s="14">
        <v>-5.1947756501103202</v>
      </c>
      <c r="AJ148" s="14">
        <v>-12.92484229393914</v>
      </c>
      <c r="AK148" s="14">
        <v>7.7300666438288186</v>
      </c>
      <c r="AL148" s="14">
        <v>68.907314879570606</v>
      </c>
      <c r="AM148" s="14">
        <v>-5.7214220979185804</v>
      </c>
      <c r="AN148" s="14">
        <f t="shared" si="52"/>
        <v>-13.18087385715226</v>
      </c>
      <c r="AO148" s="14">
        <v>7.45945175923368</v>
      </c>
      <c r="AP148" s="14">
        <v>46.931065094856002</v>
      </c>
      <c r="AQ148" s="250"/>
      <c r="AR148" s="14">
        <v>-8.0688774855476595</v>
      </c>
      <c r="AS148" s="14">
        <v>-8.0791851730483408</v>
      </c>
      <c r="AT148" s="14">
        <v>-8.07698910887596</v>
      </c>
      <c r="AU148" s="14">
        <v>-8.06444879329106</v>
      </c>
      <c r="AV148" s="14">
        <v>-8.0669638039014107</v>
      </c>
      <c r="AW148" s="14">
        <v>1.7813360344857401</v>
      </c>
      <c r="AX148" s="14">
        <v>2.0863647284942899</v>
      </c>
      <c r="AY148" s="14">
        <v>2.3555670109573801</v>
      </c>
      <c r="AZ148" s="14">
        <v>2.5181367464324498</v>
      </c>
      <c r="BA148" s="14">
        <v>2.8092533632936298</v>
      </c>
      <c r="BB148" s="14">
        <v>-7.2451709856280297</v>
      </c>
      <c r="BC148" s="14">
        <v>-7.25744147172888</v>
      </c>
      <c r="BD148" s="14">
        <v>-7.2800439175922298</v>
      </c>
      <c r="BE148" s="14">
        <v>-7.3330578837541402</v>
      </c>
      <c r="BF148" s="14">
        <v>-7.2837130051366703</v>
      </c>
      <c r="BG148" s="14">
        <v>1.46782093554476</v>
      </c>
      <c r="BH148" s="14">
        <v>1.7896710969199601</v>
      </c>
      <c r="BI148" s="14">
        <v>2.0852682674819198</v>
      </c>
      <c r="BJ148" s="14">
        <v>2.3527990585495502</v>
      </c>
      <c r="BK148" s="14">
        <v>2.5617995723667399</v>
      </c>
    </row>
    <row r="149" spans="1:63" ht="16" customHeight="1">
      <c r="A149" s="189"/>
      <c r="B149" s="189"/>
      <c r="C149" s="189"/>
      <c r="D149" s="189"/>
      <c r="E149" s="189"/>
      <c r="F149" s="189"/>
      <c r="G149" s="189"/>
      <c r="H149" s="189"/>
      <c r="I149" s="189"/>
      <c r="J149" s="189"/>
      <c r="K149" s="189"/>
      <c r="L149" s="189"/>
      <c r="M149" s="189"/>
      <c r="O149" s="250"/>
      <c r="P149" s="189" t="s">
        <v>323</v>
      </c>
      <c r="Q149" s="14">
        <v>-0.56999999999999995</v>
      </c>
      <c r="R149" s="14">
        <v>-0.232964178938565</v>
      </c>
      <c r="S149" s="14">
        <f t="shared" si="51"/>
        <v>-0.33703582106143493</v>
      </c>
      <c r="T149" s="14" t="s">
        <v>78</v>
      </c>
      <c r="U149" s="14">
        <v>-4.8732313575525801</v>
      </c>
      <c r="V149" s="14">
        <v>-4.562802718335492</v>
      </c>
      <c r="W149" s="14">
        <f t="shared" si="49"/>
        <v>-0.31042863921708808</v>
      </c>
      <c r="X149" s="14" t="s">
        <v>78</v>
      </c>
      <c r="Y149" s="14">
        <v>6.83323135755258</v>
      </c>
      <c r="Z149" s="14">
        <v>6.5213073853709318</v>
      </c>
      <c r="AA149" s="14">
        <f t="shared" si="50"/>
        <v>0.31192397218164825</v>
      </c>
      <c r="AB149" s="14"/>
      <c r="AC149" s="14"/>
      <c r="AD149" s="14"/>
      <c r="AE149" s="14"/>
      <c r="AF149" s="250"/>
      <c r="AG149" s="250"/>
      <c r="AH149" s="191" t="s">
        <v>323</v>
      </c>
      <c r="AI149" s="14">
        <v>-0.232964178938565</v>
      </c>
      <c r="AJ149" s="14">
        <v>-5.9743407788334011</v>
      </c>
      <c r="AK149" s="14">
        <v>5.7413765998948358</v>
      </c>
      <c r="AL149" s="14">
        <v>57.489215520625002</v>
      </c>
      <c r="AM149" s="14">
        <v>0.108912085544695</v>
      </c>
      <c r="AN149" s="14">
        <f t="shared" si="52"/>
        <v>-6.0691606165487499</v>
      </c>
      <c r="AO149" s="14">
        <v>6.1780727020934449</v>
      </c>
      <c r="AP149" s="14">
        <v>39.619915719300103</v>
      </c>
      <c r="AQ149" s="250"/>
      <c r="AR149" s="14">
        <v>-2.1267515544223698</v>
      </c>
      <c r="AS149" s="14">
        <v>-2.13326943440175</v>
      </c>
      <c r="AT149" s="14">
        <v>-2.1354487813874199</v>
      </c>
      <c r="AU149" s="14">
        <v>-2.13142290409816</v>
      </c>
      <c r="AV149" s="14">
        <v>-2.138328475132</v>
      </c>
      <c r="AW149" s="14">
        <v>1.75800281700468</v>
      </c>
      <c r="AX149" s="14">
        <v>2.01632066587515</v>
      </c>
      <c r="AY149" s="14">
        <v>2.24436086693211</v>
      </c>
      <c r="AZ149" s="14">
        <v>2.3684287955704999</v>
      </c>
      <c r="BA149" s="14">
        <v>2.6304575064438098</v>
      </c>
      <c r="BB149" s="14">
        <v>-2.1667915077814999</v>
      </c>
      <c r="BC149" s="14">
        <v>-2.19772227749336</v>
      </c>
      <c r="BD149" s="14">
        <v>-2.23710555633629</v>
      </c>
      <c r="BE149" s="14">
        <v>-2.2979269859596299</v>
      </c>
      <c r="BF149" s="14">
        <v>-2.2885468598574401</v>
      </c>
      <c r="BG149" s="14">
        <v>1.4959901617386799</v>
      </c>
      <c r="BH149" s="14">
        <v>1.7627170217118799</v>
      </c>
      <c r="BI149" s="14">
        <v>2.0041413773977301</v>
      </c>
      <c r="BJ149" s="14">
        <v>2.2215718451849602</v>
      </c>
      <c r="BK149" s="14">
        <v>2.40357526351224</v>
      </c>
    </row>
    <row r="150" spans="1:63" ht="16" customHeight="1">
      <c r="A150" s="189"/>
      <c r="B150" s="189"/>
      <c r="C150" s="189"/>
      <c r="D150" s="189"/>
      <c r="E150" s="189"/>
      <c r="F150" s="189"/>
      <c r="G150" s="189"/>
      <c r="H150" s="189"/>
      <c r="I150" s="189"/>
      <c r="J150" s="189"/>
      <c r="K150" s="189"/>
      <c r="L150" s="189"/>
      <c r="M150" s="189"/>
      <c r="O150" s="250"/>
      <c r="P150" s="189" t="s">
        <v>210</v>
      </c>
      <c r="Q150" s="14">
        <v>-4.01</v>
      </c>
      <c r="R150" s="14">
        <v>-2.73099838184487</v>
      </c>
      <c r="S150" s="14">
        <f t="shared" si="51"/>
        <v>-1.2790016181551298</v>
      </c>
      <c r="T150" s="14" t="s">
        <v>120</v>
      </c>
      <c r="U150" s="14">
        <v>-12.903824091778199</v>
      </c>
      <c r="V150" s="14">
        <v>-17.322541921849798</v>
      </c>
      <c r="W150" s="14">
        <f t="shared" si="49"/>
        <v>4.4187178300715981</v>
      </c>
      <c r="X150" s="14" t="s">
        <v>120</v>
      </c>
      <c r="Y150" s="14">
        <v>6.4438240917781995</v>
      </c>
      <c r="Z150" s="14">
        <v>8.0951909826688677</v>
      </c>
      <c r="AA150" s="14">
        <f t="shared" si="50"/>
        <v>-1.6513668908906682</v>
      </c>
      <c r="AB150" s="14"/>
      <c r="AC150" s="14"/>
      <c r="AD150" s="14"/>
      <c r="AE150" s="14"/>
      <c r="AF150" s="250"/>
      <c r="AG150" s="250"/>
      <c r="AH150" s="191" t="s">
        <v>210</v>
      </c>
      <c r="AI150" s="14">
        <v>-2.73099838184487</v>
      </c>
      <c r="AJ150" s="14">
        <v>-9.051635848552209</v>
      </c>
      <c r="AK150" s="14">
        <v>6.3206374667073399</v>
      </c>
      <c r="AL150" s="14">
        <v>65.087846766766802</v>
      </c>
      <c r="AM150" s="14">
        <v>-2.4355589289669601</v>
      </c>
      <c r="AN150" s="14">
        <f t="shared" si="52"/>
        <v>-9.484678319806612</v>
      </c>
      <c r="AO150" s="14">
        <v>7.0491193908396523</v>
      </c>
      <c r="AP150" s="14">
        <v>56.1681846067913</v>
      </c>
      <c r="AQ150" s="250"/>
      <c r="AR150" s="14">
        <v>-4.7398414156059001</v>
      </c>
      <c r="AS150" s="14">
        <v>-4.75295703553829</v>
      </c>
      <c r="AT150" s="14">
        <v>-4.7482411296854599</v>
      </c>
      <c r="AU150" s="14">
        <v>-4.7097777820735001</v>
      </c>
      <c r="AV150" s="14">
        <v>-4.7453897090758197</v>
      </c>
      <c r="AW150" s="14">
        <v>1.7723379650651301</v>
      </c>
      <c r="AX150" s="14">
        <v>2.0593533941825801</v>
      </c>
      <c r="AY150" s="14">
        <v>2.3126822007185002</v>
      </c>
      <c r="AZ150" s="14">
        <v>2.46040435115663</v>
      </c>
      <c r="BA150" s="14">
        <v>2.7403036981495799</v>
      </c>
      <c r="BB150" s="14">
        <v>-4.6903638239177496</v>
      </c>
      <c r="BC150" s="14">
        <v>-4.7351338662768301</v>
      </c>
      <c r="BD150" s="14">
        <v>-4.7849814058986899</v>
      </c>
      <c r="BE150" s="14">
        <v>-4.85582712917014</v>
      </c>
      <c r="BF150" s="14">
        <v>-4.8509856408330601</v>
      </c>
      <c r="BG150" s="14">
        <v>1.47868393174422</v>
      </c>
      <c r="BH150" s="14">
        <v>1.7792767036011801</v>
      </c>
      <c r="BI150" s="14">
        <v>2.0539830240538102</v>
      </c>
      <c r="BJ150" s="14">
        <v>2.3021934540423099</v>
      </c>
      <c r="BK150" s="14">
        <v>2.5007829844805398</v>
      </c>
    </row>
    <row r="151" spans="1:63" ht="16" customHeight="1">
      <c r="A151" s="189"/>
      <c r="B151" s="189"/>
      <c r="C151" s="189"/>
      <c r="D151" s="189"/>
      <c r="E151" s="189"/>
      <c r="F151" s="189"/>
      <c r="G151" s="189"/>
      <c r="H151" s="189"/>
      <c r="I151" s="189"/>
      <c r="J151" s="189"/>
      <c r="K151" s="189"/>
      <c r="L151" s="189"/>
      <c r="M151" s="189"/>
      <c r="O151" s="250"/>
      <c r="P151" s="189" t="s">
        <v>324</v>
      </c>
      <c r="Q151" s="14">
        <v>-9.65</v>
      </c>
      <c r="R151" s="14">
        <v>-7.8015481868843199</v>
      </c>
      <c r="S151" s="14">
        <f t="shared" si="51"/>
        <v>-1.8484518131156804</v>
      </c>
      <c r="T151" s="14" t="s">
        <v>121</v>
      </c>
      <c r="U151" s="14">
        <v>-9.1729445506692198</v>
      </c>
      <c r="V151" s="14">
        <v>-9.8210052595365021</v>
      </c>
      <c r="W151" s="14">
        <f t="shared" si="49"/>
        <v>0.64806070886728229</v>
      </c>
      <c r="X151" s="14" t="s">
        <v>121</v>
      </c>
      <c r="Y151" s="14">
        <v>5.3729445506692199</v>
      </c>
      <c r="Z151" s="14">
        <v>5.6684578847319917</v>
      </c>
      <c r="AA151" s="14">
        <f t="shared" si="50"/>
        <v>-0.2955133340627718</v>
      </c>
      <c r="AB151" s="14"/>
      <c r="AC151" s="14"/>
      <c r="AD151" s="14"/>
      <c r="AE151" s="14"/>
      <c r="AF151" s="250"/>
      <c r="AG151" s="250"/>
      <c r="AH151" s="191" t="s">
        <v>324</v>
      </c>
      <c r="AI151" s="14">
        <v>-7.8015481868843199</v>
      </c>
      <c r="AJ151" s="14">
        <v>-15.637460532850191</v>
      </c>
      <c r="AK151" s="14">
        <v>7.8359123459658724</v>
      </c>
      <c r="AL151" s="14">
        <v>65.284251423698294</v>
      </c>
      <c r="AM151" s="14">
        <v>-8.4810212121050306</v>
      </c>
      <c r="AN151" s="14">
        <f t="shared" si="52"/>
        <v>-16.197002362551263</v>
      </c>
      <c r="AO151" s="14">
        <v>7.7159811504462334</v>
      </c>
      <c r="AP151" s="14">
        <v>49.487089563824703</v>
      </c>
      <c r="AQ151" s="250"/>
      <c r="AR151" s="14">
        <v>-10.849338432169899</v>
      </c>
      <c r="AS151" s="14">
        <v>-10.866334609973901</v>
      </c>
      <c r="AT151" s="14">
        <v>-10.8657436023052</v>
      </c>
      <c r="AU151" s="14">
        <v>-10.8465125601978</v>
      </c>
      <c r="AV151" s="14">
        <v>-10.858045329039999</v>
      </c>
      <c r="AW151" s="14">
        <v>1.78745340156629</v>
      </c>
      <c r="AX151" s="14">
        <v>2.1047284729372699</v>
      </c>
      <c r="AY151" s="14">
        <v>2.3847223902002201</v>
      </c>
      <c r="AZ151" s="14">
        <v>2.55738630518035</v>
      </c>
      <c r="BA151" s="14">
        <v>2.8561290198429599</v>
      </c>
      <c r="BB151" s="14">
        <v>-9.8534715602189493</v>
      </c>
      <c r="BC151" s="14">
        <v>-9.8738897070526903</v>
      </c>
      <c r="BD151" s="14">
        <v>-9.9080858299742793</v>
      </c>
      <c r="BE151" s="14">
        <v>-9.9788281322094807</v>
      </c>
      <c r="BF151" s="14">
        <v>-9.9222453844153193</v>
      </c>
      <c r="BG151" s="14">
        <v>1.4604356918618799</v>
      </c>
      <c r="BH151" s="14">
        <v>1.79673775939369</v>
      </c>
      <c r="BI151" s="14">
        <v>2.10653764308997</v>
      </c>
      <c r="BJ151" s="14">
        <v>2.3872034451610999</v>
      </c>
      <c r="BK151" s="14">
        <v>2.6032819002589802</v>
      </c>
    </row>
    <row r="152" spans="1:63" ht="16" customHeight="1">
      <c r="A152" s="189"/>
      <c r="B152" s="189"/>
      <c r="C152" s="189"/>
      <c r="D152" s="189"/>
      <c r="E152" s="189"/>
      <c r="F152" s="189"/>
      <c r="G152" s="189"/>
      <c r="H152" s="189"/>
      <c r="I152" s="189"/>
      <c r="J152" s="189"/>
      <c r="K152" s="189"/>
      <c r="L152" s="189"/>
      <c r="M152" s="189"/>
      <c r="O152" s="250"/>
      <c r="P152" s="189" t="s">
        <v>325</v>
      </c>
      <c r="Q152" s="14">
        <v>-6.75</v>
      </c>
      <c r="R152" s="14">
        <v>-5.3107558809654698</v>
      </c>
      <c r="S152" s="14">
        <f t="shared" si="51"/>
        <v>-1.4392441190345302</v>
      </c>
      <c r="T152" s="14" t="s">
        <v>79</v>
      </c>
      <c r="U152" s="14">
        <v>-4.56252390057361</v>
      </c>
      <c r="V152" s="14">
        <v>-4.6996562631247265</v>
      </c>
      <c r="W152" s="14">
        <f t="shared" si="49"/>
        <v>0.13713236255111649</v>
      </c>
      <c r="X152" s="14" t="s">
        <v>79</v>
      </c>
      <c r="Y152" s="14">
        <v>5.8825239005736103</v>
      </c>
      <c r="Z152" s="14">
        <v>5.9228808155547066</v>
      </c>
      <c r="AA152" s="14">
        <f t="shared" si="50"/>
        <v>-4.0356914981096281E-2</v>
      </c>
      <c r="AB152" s="14"/>
      <c r="AC152" s="14"/>
      <c r="AD152" s="14"/>
      <c r="AE152" s="14"/>
      <c r="AF152" s="250"/>
      <c r="AG152" s="250"/>
      <c r="AH152" s="191" t="s">
        <v>325</v>
      </c>
      <c r="AI152" s="14">
        <v>-5.3107558809654698</v>
      </c>
      <c r="AJ152" s="14">
        <v>-11.14053630344651</v>
      </c>
      <c r="AK152" s="14">
        <v>5.8297804224810399</v>
      </c>
      <c r="AL152" s="14">
        <v>50.045939753229703</v>
      </c>
      <c r="AM152" s="14">
        <v>-4.9894766877557002</v>
      </c>
      <c r="AN152" s="14">
        <f t="shared" si="52"/>
        <v>-12.277826177034814</v>
      </c>
      <c r="AO152" s="14">
        <v>7.2883494892791152</v>
      </c>
      <c r="AP152" s="14">
        <v>57.8619585394529</v>
      </c>
      <c r="AQ152" s="250"/>
      <c r="AR152" s="14">
        <v>-7.3136651820308201</v>
      </c>
      <c r="AS152" s="14">
        <v>-7.3338883819480802</v>
      </c>
      <c r="AT152" s="14">
        <v>-7.3314603254935902</v>
      </c>
      <c r="AU152" s="14">
        <v>-7.2883517580575603</v>
      </c>
      <c r="AV152" s="14">
        <v>-7.3316564677198404</v>
      </c>
      <c r="AW152" s="14">
        <v>1.77848597791526</v>
      </c>
      <c r="AX152" s="14">
        <v>2.0778091342624698</v>
      </c>
      <c r="AY152" s="14">
        <v>2.34198363773789</v>
      </c>
      <c r="AZ152" s="14">
        <v>2.4998505358250398</v>
      </c>
      <c r="BA152" s="14">
        <v>2.7874141845775799</v>
      </c>
      <c r="BB152" s="14">
        <v>-7.2321836752043103</v>
      </c>
      <c r="BC152" s="14">
        <v>-7.3013490237125298</v>
      </c>
      <c r="BD152" s="14">
        <v>-7.38611483241265</v>
      </c>
      <c r="BE152" s="14">
        <v>-7.5101116186960004</v>
      </c>
      <c r="BF152" s="14">
        <v>-7.4944596402871797</v>
      </c>
      <c r="BG152" s="14">
        <v>1.47126169069413</v>
      </c>
      <c r="BH152" s="14">
        <v>1.7863787674668801</v>
      </c>
      <c r="BI152" s="14">
        <v>2.0753589514471802</v>
      </c>
      <c r="BJ152" s="14">
        <v>2.3367701940357302</v>
      </c>
      <c r="BK152" s="14">
        <v>2.5424731236493101</v>
      </c>
    </row>
    <row r="153" spans="1:63" ht="16" customHeight="1">
      <c r="A153" s="189"/>
      <c r="B153" s="189"/>
      <c r="C153" s="189"/>
      <c r="D153" s="189"/>
      <c r="E153" s="189"/>
      <c r="F153" s="189"/>
      <c r="G153" s="189"/>
      <c r="H153" s="189"/>
      <c r="I153" s="189"/>
      <c r="J153" s="189"/>
      <c r="K153" s="189"/>
      <c r="L153" s="189"/>
      <c r="M153" s="189"/>
      <c r="O153" s="250"/>
      <c r="P153" s="189" t="s">
        <v>326</v>
      </c>
      <c r="Q153" s="14">
        <v>-6.25</v>
      </c>
      <c r="R153" s="14">
        <v>-5.6189808024150603</v>
      </c>
      <c r="S153" s="14">
        <f t="shared" si="51"/>
        <v>-0.63101919758493974</v>
      </c>
      <c r="T153" s="14" t="s">
        <v>122</v>
      </c>
      <c r="U153" s="14">
        <v>-4.2279158699808796</v>
      </c>
      <c r="V153" s="14">
        <v>-4.8554982240892492</v>
      </c>
      <c r="W153" s="14">
        <f t="shared" si="49"/>
        <v>0.6275823541083696</v>
      </c>
      <c r="X153" s="14" t="s">
        <v>122</v>
      </c>
      <c r="Y153" s="14">
        <v>3.7479158699808797</v>
      </c>
      <c r="Z153" s="14">
        <v>5.3550530998091048</v>
      </c>
      <c r="AA153" s="14">
        <f t="shared" si="50"/>
        <v>-1.6071372298282252</v>
      </c>
      <c r="AB153" s="14"/>
      <c r="AC153" s="14"/>
      <c r="AD153" s="14"/>
      <c r="AE153" s="14"/>
      <c r="AF153" s="250"/>
      <c r="AG153" s="250"/>
      <c r="AH153" s="191" t="s">
        <v>326</v>
      </c>
      <c r="AI153" s="14">
        <v>-5.6189808024150603</v>
      </c>
      <c r="AJ153" s="14">
        <v>-14.873727408465381</v>
      </c>
      <c r="AK153" s="14">
        <v>9.2547466060503218</v>
      </c>
      <c r="AL153" s="14">
        <v>100.766631298845</v>
      </c>
      <c r="AM153" s="14">
        <v>-5.88197564062175</v>
      </c>
      <c r="AN153" s="14">
        <f t="shared" si="52"/>
        <v>-14.30133684912777</v>
      </c>
      <c r="AO153" s="14">
        <v>8.4193612085060199</v>
      </c>
      <c r="AP153" s="14">
        <v>64.268887453313596</v>
      </c>
      <c r="AQ153" s="250"/>
      <c r="AR153" s="14">
        <v>-8.3177880979224899</v>
      </c>
      <c r="AS153" s="14">
        <v>-8.3328235307522096</v>
      </c>
      <c r="AT153" s="14">
        <v>-8.3311746745209092</v>
      </c>
      <c r="AU153" s="14">
        <v>-8.3062410665067006</v>
      </c>
      <c r="AV153" s="14">
        <v>-8.3246167908549893</v>
      </c>
      <c r="AW153" s="14">
        <v>1.80098185867685</v>
      </c>
      <c r="AX153" s="14">
        <v>2.1453395930179702</v>
      </c>
      <c r="AY153" s="14">
        <v>2.4491990338991698</v>
      </c>
      <c r="AZ153" s="14">
        <v>2.6441860615358301</v>
      </c>
      <c r="BA153" s="14">
        <v>2.9597937665887399</v>
      </c>
      <c r="BB153" s="14">
        <v>-7.7551799611292997</v>
      </c>
      <c r="BC153" s="14">
        <v>-7.7686964751162098</v>
      </c>
      <c r="BD153" s="14">
        <v>-7.7725553213198504</v>
      </c>
      <c r="BE153" s="14">
        <v>-7.7918767211492002</v>
      </c>
      <c r="BF153" s="14">
        <v>-7.76393818669316</v>
      </c>
      <c r="BG153" s="14">
        <v>1.4441033464101101</v>
      </c>
      <c r="BH153" s="14">
        <v>1.81236556771902</v>
      </c>
      <c r="BI153" s="14">
        <v>2.1535745189047901</v>
      </c>
      <c r="BJ153" s="14">
        <v>2.4632881826895598</v>
      </c>
      <c r="BK153" s="14">
        <v>2.6950193890096599</v>
      </c>
    </row>
    <row r="154" spans="1:63" ht="16" customHeight="1">
      <c r="A154" s="189"/>
      <c r="B154" s="189"/>
      <c r="C154" s="189"/>
      <c r="D154" s="189"/>
      <c r="E154" s="189"/>
      <c r="F154" s="189"/>
      <c r="G154" s="189"/>
      <c r="H154" s="189"/>
      <c r="I154" s="189"/>
      <c r="J154" s="189"/>
      <c r="K154" s="189"/>
      <c r="L154" s="189"/>
      <c r="M154" s="189"/>
      <c r="O154" s="250"/>
      <c r="P154" s="189" t="s">
        <v>327</v>
      </c>
      <c r="Q154" s="14">
        <v>-4.59</v>
      </c>
      <c r="R154" s="14">
        <v>-3.2442670660461399</v>
      </c>
      <c r="S154" s="14">
        <f t="shared" si="51"/>
        <v>-1.34573293395386</v>
      </c>
      <c r="T154" s="14" t="s">
        <v>123</v>
      </c>
      <c r="U154" s="14">
        <v>-14.6007648183556</v>
      </c>
      <c r="V154" s="14">
        <v>-14.089878650777646</v>
      </c>
      <c r="W154" s="14">
        <f t="shared" si="49"/>
        <v>-0.51088616757795435</v>
      </c>
      <c r="X154" s="14" t="s">
        <v>123</v>
      </c>
      <c r="Y154" s="14">
        <v>10.0807648183556</v>
      </c>
      <c r="Z154" s="14">
        <v>8.6953377482931344</v>
      </c>
      <c r="AA154" s="14">
        <f t="shared" si="50"/>
        <v>1.385427070062466</v>
      </c>
      <c r="AB154" s="14"/>
      <c r="AC154" s="14"/>
      <c r="AD154" s="14"/>
      <c r="AE154" s="14"/>
      <c r="AF154" s="250"/>
      <c r="AG154" s="250"/>
      <c r="AH154" s="191" t="s">
        <v>327</v>
      </c>
      <c r="AI154" s="14">
        <v>-3.2442670660461399</v>
      </c>
      <c r="AJ154" s="14">
        <v>-11.158018110866124</v>
      </c>
      <c r="AK154" s="14">
        <v>7.9137510448199828</v>
      </c>
      <c r="AL154" s="14">
        <v>96.394342771752704</v>
      </c>
      <c r="AM154" s="14">
        <v>-2.7947219531262801</v>
      </c>
      <c r="AN154" s="14">
        <f t="shared" si="52"/>
        <v>-10.928142715829598</v>
      </c>
      <c r="AO154" s="14">
        <v>8.1334207627033184</v>
      </c>
      <c r="AP154" s="14">
        <v>73.807132788148706</v>
      </c>
      <c r="AQ154" s="250"/>
      <c r="AR154" s="14">
        <v>-5.1970767665235602</v>
      </c>
      <c r="AS154" s="14">
        <v>-5.2109470257089301</v>
      </c>
      <c r="AT154" s="14">
        <v>-5.2023080029639397</v>
      </c>
      <c r="AU154" s="14">
        <v>-5.1495713744674099</v>
      </c>
      <c r="AV154" s="14">
        <v>-5.1958953439927198</v>
      </c>
      <c r="AW154" s="14">
        <v>1.7922506431882299</v>
      </c>
      <c r="AX154" s="14">
        <v>2.11912932840605</v>
      </c>
      <c r="AY154" s="14">
        <v>2.40758604983766</v>
      </c>
      <c r="AZ154" s="14">
        <v>2.5881658242755301</v>
      </c>
      <c r="BA154" s="14">
        <v>2.8928889277727801</v>
      </c>
      <c r="BB154" s="14">
        <v>-5.2951073044816699</v>
      </c>
      <c r="BC154" s="14">
        <v>-5.3365580060824298</v>
      </c>
      <c r="BD154" s="14">
        <v>-5.3674841616842297</v>
      </c>
      <c r="BE154" s="14">
        <v>-5.4064662694201902</v>
      </c>
      <c r="BF154" s="14">
        <v>-5.4163832536823602</v>
      </c>
      <c r="BG154" s="14">
        <v>1.4546441809198101</v>
      </c>
      <c r="BH154" s="14">
        <v>1.80227943882877</v>
      </c>
      <c r="BI154" s="14">
        <v>2.1232170956380898</v>
      </c>
      <c r="BJ154" s="14">
        <v>2.4141833783998301</v>
      </c>
      <c r="BK154" s="14">
        <v>2.6358123577775601</v>
      </c>
    </row>
    <row r="155" spans="1:63" ht="16" customHeight="1">
      <c r="A155" s="189"/>
      <c r="B155" s="189"/>
      <c r="C155" s="189"/>
      <c r="D155" s="189"/>
      <c r="E155" s="189"/>
      <c r="F155" s="189"/>
      <c r="G155" s="189"/>
      <c r="H155" s="189"/>
      <c r="I155" s="189"/>
      <c r="J155" s="189"/>
      <c r="K155" s="189"/>
      <c r="L155" s="189"/>
      <c r="M155" s="189"/>
      <c r="O155" s="250"/>
      <c r="P155" s="189" t="s">
        <v>328</v>
      </c>
      <c r="Q155" s="14">
        <v>-7.1</v>
      </c>
      <c r="R155" s="14">
        <v>-7.99740219510735</v>
      </c>
      <c r="S155" s="14">
        <f t="shared" si="51"/>
        <v>0.89740219510735031</v>
      </c>
      <c r="T155" s="14" t="s">
        <v>124</v>
      </c>
      <c r="U155" s="14">
        <v>-11.3120458891013</v>
      </c>
      <c r="V155" s="14">
        <v>-9.4539479921811473</v>
      </c>
      <c r="W155" s="14">
        <f t="shared" si="49"/>
        <v>-1.8580978969201531</v>
      </c>
      <c r="X155" s="14" t="s">
        <v>124</v>
      </c>
      <c r="Y155" s="14">
        <v>6.6220458891013001</v>
      </c>
      <c r="Z155" s="14">
        <v>5.7514881498890169</v>
      </c>
      <c r="AA155" s="14">
        <f t="shared" si="50"/>
        <v>0.87055773921228319</v>
      </c>
      <c r="AB155" s="14"/>
      <c r="AC155" s="14"/>
      <c r="AD155" s="14"/>
      <c r="AE155" s="14"/>
      <c r="AF155" s="250"/>
      <c r="AG155" s="250"/>
      <c r="AH155" s="191" t="s">
        <v>328</v>
      </c>
      <c r="AI155" s="14">
        <v>-7.99740219510735</v>
      </c>
      <c r="AJ155" s="14">
        <v>-13.506555113756644</v>
      </c>
      <c r="AK155" s="14">
        <v>5.5091529186492947</v>
      </c>
      <c r="AL155" s="14">
        <v>41.114816113138303</v>
      </c>
      <c r="AM155" s="14">
        <v>-7.8674754509557996</v>
      </c>
      <c r="AN155" s="14">
        <f t="shared" si="52"/>
        <v>-15.303387990286401</v>
      </c>
      <c r="AO155" s="14">
        <v>7.4359125393306016</v>
      </c>
      <c r="AP155" s="14">
        <v>67.003685439997497</v>
      </c>
      <c r="AQ155" s="250"/>
      <c r="AR155" s="14">
        <v>-10.186213654522801</v>
      </c>
      <c r="AS155" s="14">
        <v>-10.2126188287018</v>
      </c>
      <c r="AT155" s="14">
        <v>-10.1995001953754</v>
      </c>
      <c r="AU155" s="14">
        <v>-10.109753825459199</v>
      </c>
      <c r="AV155" s="14">
        <v>-10.1903288774679</v>
      </c>
      <c r="AW155" s="14">
        <v>1.7763964079036201</v>
      </c>
      <c r="AX155" s="14">
        <v>2.07153644714329</v>
      </c>
      <c r="AY155" s="14">
        <v>2.3320247444196398</v>
      </c>
      <c r="AZ155" s="14">
        <v>2.4864436730604398</v>
      </c>
      <c r="BA155" s="14">
        <v>2.77140239961984</v>
      </c>
      <c r="BB155" s="14">
        <v>-9.8927543393954895</v>
      </c>
      <c r="BC155" s="14">
        <v>-9.9741152093385903</v>
      </c>
      <c r="BD155" s="14">
        <v>-10.065495954054001</v>
      </c>
      <c r="BE155" s="14">
        <v>-10.192343650013299</v>
      </c>
      <c r="BF155" s="14">
        <v>-10.1830180706263</v>
      </c>
      <c r="BG155" s="14">
        <v>1.47378434194674</v>
      </c>
      <c r="BH155" s="14">
        <v>1.7839649371714199</v>
      </c>
      <c r="BI155" s="14">
        <v>2.06809375894662</v>
      </c>
      <c r="BJ155" s="14">
        <v>2.32501834498275</v>
      </c>
      <c r="BK155" s="14">
        <v>2.5283035916864298</v>
      </c>
    </row>
    <row r="156" spans="1:63" ht="16" customHeight="1">
      <c r="A156" s="189"/>
      <c r="B156" s="189"/>
      <c r="C156" s="189"/>
      <c r="D156" s="189"/>
      <c r="E156" s="189"/>
      <c r="F156" s="189"/>
      <c r="G156" s="189"/>
      <c r="H156" s="189"/>
      <c r="I156" s="189"/>
      <c r="J156" s="189"/>
      <c r="K156" s="189"/>
      <c r="L156" s="189"/>
      <c r="M156" s="189"/>
      <c r="O156" s="250"/>
      <c r="P156" s="189" t="s">
        <v>329</v>
      </c>
      <c r="Q156" s="14">
        <v>-9.5</v>
      </c>
      <c r="R156" s="14">
        <v>-9.8106108684089097</v>
      </c>
      <c r="S156" s="14">
        <f t="shared" si="51"/>
        <v>0.31061086840890972</v>
      </c>
      <c r="T156" s="14" t="s">
        <v>125</v>
      </c>
      <c r="U156" s="14">
        <v>-14.5935946462715</v>
      </c>
      <c r="V156" s="14">
        <v>-10.285944501560964</v>
      </c>
      <c r="W156" s="14">
        <f t="shared" si="49"/>
        <v>-4.3076501447105358</v>
      </c>
      <c r="X156" s="14" t="s">
        <v>125</v>
      </c>
      <c r="Y156" s="14">
        <v>9.1135946462714994</v>
      </c>
      <c r="Z156" s="14">
        <v>7.1627941942729443</v>
      </c>
      <c r="AA156" s="14">
        <f t="shared" si="50"/>
        <v>1.9508004519985551</v>
      </c>
      <c r="AB156" s="14"/>
      <c r="AC156" s="14"/>
      <c r="AD156" s="14"/>
      <c r="AE156" s="14"/>
      <c r="AF156" s="250"/>
      <c r="AG156" s="250"/>
      <c r="AH156" s="191" t="s">
        <v>329</v>
      </c>
      <c r="AI156" s="14">
        <v>-9.8106108684089097</v>
      </c>
      <c r="AJ156" s="14">
        <v>-17.257025051658403</v>
      </c>
      <c r="AK156" s="14">
        <v>7.4464141832494919</v>
      </c>
      <c r="AL156" s="14">
        <v>58.285424721400801</v>
      </c>
      <c r="AM156" s="14">
        <v>-10.4947620417637</v>
      </c>
      <c r="AN156" s="14">
        <f t="shared" si="52"/>
        <v>-18.288731214375836</v>
      </c>
      <c r="AO156" s="14">
        <v>7.7939691726121358</v>
      </c>
      <c r="AP156" s="14">
        <v>59.399475882477802</v>
      </c>
      <c r="AQ156" s="250"/>
      <c r="AR156" s="14">
        <v>-12.853673364159899</v>
      </c>
      <c r="AS156" s="14">
        <v>-12.877543081179001</v>
      </c>
      <c r="AT156" s="14">
        <v>-12.8687278384814</v>
      </c>
      <c r="AU156" s="14">
        <v>-12.8057710247632</v>
      </c>
      <c r="AV156" s="14">
        <v>-12.8560631737243</v>
      </c>
      <c r="AW156" s="14">
        <v>1.7851964585054401</v>
      </c>
      <c r="AX156" s="14">
        <v>2.0979533481088701</v>
      </c>
      <c r="AY156" s="14">
        <v>2.3739657967177101</v>
      </c>
      <c r="AZ156" s="14">
        <v>2.5429055623883499</v>
      </c>
      <c r="BA156" s="14">
        <v>2.8388347024709599</v>
      </c>
      <c r="BB156" s="14">
        <v>-11.8317323961193</v>
      </c>
      <c r="BC156" s="14">
        <v>-11.8685268553107</v>
      </c>
      <c r="BD156" s="14">
        <v>-11.9093013823246</v>
      </c>
      <c r="BE156" s="14">
        <v>-11.981817652498901</v>
      </c>
      <c r="BF156" s="14">
        <v>-11.938833456225</v>
      </c>
      <c r="BG156" s="14">
        <v>1.46316040565841</v>
      </c>
      <c r="BH156" s="14">
        <v>1.7941305830344001</v>
      </c>
      <c r="BI156" s="14">
        <v>2.0986905139157299</v>
      </c>
      <c r="BJ156" s="14">
        <v>2.3745102814840702</v>
      </c>
      <c r="BK156" s="14">
        <v>2.5879773990165802</v>
      </c>
    </row>
    <row r="157" spans="1:63" ht="16" customHeight="1">
      <c r="A157" s="189"/>
      <c r="B157" s="189"/>
      <c r="C157" s="189"/>
      <c r="D157" s="189"/>
      <c r="E157" s="189"/>
      <c r="F157" s="189"/>
      <c r="G157" s="189"/>
      <c r="H157" s="189"/>
      <c r="I157" s="189"/>
      <c r="J157" s="189"/>
      <c r="K157" s="189"/>
      <c r="L157" s="189"/>
      <c r="M157" s="189"/>
      <c r="O157" s="250"/>
      <c r="P157" s="189" t="s">
        <v>330</v>
      </c>
      <c r="Q157" s="14">
        <v>-7.29</v>
      </c>
      <c r="R157" s="14">
        <v>-7.9511301403904397</v>
      </c>
      <c r="S157" s="14">
        <f t="shared" si="51"/>
        <v>0.66113014039043971</v>
      </c>
      <c r="T157" s="14" t="s">
        <v>127</v>
      </c>
      <c r="U157" s="14">
        <v>-2.99942638623327</v>
      </c>
      <c r="V157" s="14">
        <v>-3.8806502739369435</v>
      </c>
      <c r="W157" s="14">
        <f t="shared" si="49"/>
        <v>0.88122388770367355</v>
      </c>
      <c r="X157" s="14" t="s">
        <v>127</v>
      </c>
      <c r="Y157" s="14">
        <v>6.1194263862332701</v>
      </c>
      <c r="Z157" s="14">
        <v>5.1258501615945837</v>
      </c>
      <c r="AA157" s="14">
        <f t="shared" si="50"/>
        <v>0.99357622463868633</v>
      </c>
      <c r="AB157" s="14"/>
      <c r="AC157" s="14"/>
      <c r="AD157" s="14"/>
      <c r="AE157" s="14"/>
      <c r="AF157" s="250"/>
      <c r="AG157" s="250"/>
      <c r="AH157" s="191" t="s">
        <v>330</v>
      </c>
      <c r="AI157" s="14">
        <v>-7.9511301403904397</v>
      </c>
      <c r="AJ157" s="14">
        <v>-16.552875966835195</v>
      </c>
      <c r="AK157" s="14">
        <v>8.6017458264447555</v>
      </c>
      <c r="AL157" s="14">
        <v>82.696576480247003</v>
      </c>
      <c r="AM157" s="14">
        <v>-8.1937943270822302</v>
      </c>
      <c r="AN157" s="14">
        <f t="shared" si="52"/>
        <v>-16.193179753356194</v>
      </c>
      <c r="AO157" s="14">
        <v>7.9993854262739639</v>
      </c>
      <c r="AP157" s="14">
        <v>56.979956221127097</v>
      </c>
      <c r="AQ157" s="250"/>
      <c r="AR157" s="14">
        <v>-10.585018974513901</v>
      </c>
      <c r="AS157" s="14">
        <v>-10.6047454359997</v>
      </c>
      <c r="AT157" s="14">
        <v>-10.6028387076427</v>
      </c>
      <c r="AU157" s="14">
        <v>-10.5708308785341</v>
      </c>
      <c r="AV157" s="14">
        <v>-10.5956947438464</v>
      </c>
      <c r="AW157" s="14">
        <v>1.7925566294106099</v>
      </c>
      <c r="AX157" s="14">
        <v>2.12004786945757</v>
      </c>
      <c r="AY157" s="14">
        <v>2.4090443805604802</v>
      </c>
      <c r="AZ157" s="14">
        <v>2.5901290584664598</v>
      </c>
      <c r="BA157" s="14">
        <v>2.8952336137920902</v>
      </c>
      <c r="BB157" s="14">
        <v>-10.0456655827725</v>
      </c>
      <c r="BC157" s="14">
        <v>-10.0670909624803</v>
      </c>
      <c r="BD157" s="14">
        <v>-10.075411114623501</v>
      </c>
      <c r="BE157" s="14">
        <v>-10.104486765761401</v>
      </c>
      <c r="BF157" s="14">
        <v>-10.0713280634775</v>
      </c>
      <c r="BG157" s="14">
        <v>1.4542747764381001</v>
      </c>
      <c r="BH157" s="14">
        <v>1.8026329081116499</v>
      </c>
      <c r="BI157" s="14">
        <v>2.12428097423305</v>
      </c>
      <c r="BJ157" s="14">
        <v>2.4159042606280301</v>
      </c>
      <c r="BK157" s="14">
        <v>2.6378872734463199</v>
      </c>
    </row>
    <row r="158" spans="1:63" ht="16" customHeight="1">
      <c r="A158" s="189"/>
      <c r="B158" s="189"/>
      <c r="C158" s="189"/>
      <c r="D158" s="189"/>
      <c r="E158" s="189"/>
      <c r="F158" s="189"/>
      <c r="G158" s="189"/>
      <c r="H158" s="189"/>
      <c r="I158" s="189"/>
      <c r="J158" s="189"/>
      <c r="K158" s="189"/>
      <c r="L158" s="189"/>
      <c r="M158" s="189"/>
      <c r="O158" s="250"/>
      <c r="P158" s="189" t="s">
        <v>331</v>
      </c>
      <c r="Q158" s="14">
        <v>-7.66</v>
      </c>
      <c r="R158" s="14">
        <v>-7.8674584348811996</v>
      </c>
      <c r="S158" s="14">
        <f t="shared" si="51"/>
        <v>0.20745843488119942</v>
      </c>
      <c r="T158" s="14" t="s">
        <v>128</v>
      </c>
      <c r="U158" s="14">
        <v>-10.6954110898662</v>
      </c>
      <c r="V158" s="14">
        <v>-8.3351435460553631</v>
      </c>
      <c r="W158" s="14">
        <f t="shared" si="49"/>
        <v>-2.3602675438108367</v>
      </c>
      <c r="X158" s="14" t="s">
        <v>128</v>
      </c>
      <c r="Y158" s="14">
        <v>7.2254110898661992</v>
      </c>
      <c r="Z158" s="14">
        <v>6.5091247491157729</v>
      </c>
      <c r="AA158" s="14">
        <f t="shared" si="50"/>
        <v>0.7162863407504263</v>
      </c>
      <c r="AB158" s="14"/>
      <c r="AC158" s="14"/>
      <c r="AD158" s="14"/>
      <c r="AE158" s="14"/>
      <c r="AF158" s="250"/>
      <c r="AG158" s="250"/>
      <c r="AH158" s="191" t="s">
        <v>331</v>
      </c>
      <c r="AI158" s="14">
        <v>-7.8674584348811996</v>
      </c>
      <c r="AJ158" s="14">
        <v>-15.629010420089489</v>
      </c>
      <c r="AK158" s="14">
        <v>7.761551985208289</v>
      </c>
      <c r="AL158" s="14">
        <v>66.586174739456297</v>
      </c>
      <c r="AM158" s="14">
        <v>-8.1712161120715692</v>
      </c>
      <c r="AN158" s="14">
        <f t="shared" si="52"/>
        <v>-16.155346748684924</v>
      </c>
      <c r="AO158" s="14">
        <v>7.9841306366133553</v>
      </c>
      <c r="AP158" s="14">
        <v>55.905114682076601</v>
      </c>
      <c r="AQ158" s="250"/>
      <c r="AR158" s="14">
        <v>-10.5591054867739</v>
      </c>
      <c r="AS158" s="14">
        <v>-10.5776120780369</v>
      </c>
      <c r="AT158" s="14">
        <v>-10.572714923191</v>
      </c>
      <c r="AU158" s="14">
        <v>-10.538432769983199</v>
      </c>
      <c r="AV158" s="14">
        <v>-10.561756385313201</v>
      </c>
      <c r="AW158" s="14">
        <v>1.7909734218070199</v>
      </c>
      <c r="AX158" s="14">
        <v>2.1152952333234998</v>
      </c>
      <c r="AY158" s="14">
        <v>2.4014988111194402</v>
      </c>
      <c r="AZ158" s="14">
        <v>2.5799710609115198</v>
      </c>
      <c r="BA158" s="14">
        <v>2.8831019409834102</v>
      </c>
      <c r="BB158" s="14">
        <v>-9.9088500729582893</v>
      </c>
      <c r="BC158" s="14">
        <v>-9.9455222887679593</v>
      </c>
      <c r="BD158" s="14">
        <v>-9.98623477995881</v>
      </c>
      <c r="BE158" s="14">
        <v>-10.062733648042</v>
      </c>
      <c r="BF158" s="14">
        <v>-10.019906791731101</v>
      </c>
      <c r="BG158" s="14">
        <v>1.45618611734655</v>
      </c>
      <c r="BH158" s="14">
        <v>1.80080401773888</v>
      </c>
      <c r="BI158" s="14">
        <v>2.11877634507761</v>
      </c>
      <c r="BJ158" s="14">
        <v>2.4070002197616298</v>
      </c>
      <c r="BK158" s="14">
        <v>2.62715142319104</v>
      </c>
    </row>
    <row r="159" spans="1:63" ht="16" customHeight="1">
      <c r="A159" s="189"/>
      <c r="B159" s="189"/>
      <c r="C159" s="189"/>
      <c r="D159" s="189"/>
      <c r="E159" s="189"/>
      <c r="F159" s="189"/>
      <c r="G159" s="189"/>
      <c r="H159" s="189"/>
      <c r="I159" s="189"/>
      <c r="J159" s="189"/>
      <c r="K159" s="189"/>
      <c r="L159" s="189"/>
      <c r="M159" s="189"/>
      <c r="O159" s="250"/>
      <c r="P159" s="189" t="s">
        <v>142</v>
      </c>
      <c r="Q159" s="14">
        <v>-5.88</v>
      </c>
      <c r="R159" s="14">
        <v>-6.1651845788498898</v>
      </c>
      <c r="S159" s="14">
        <f t="shared" si="51"/>
        <v>0.2851845788498899</v>
      </c>
      <c r="T159" s="14" t="s">
        <v>129</v>
      </c>
      <c r="U159" s="14">
        <v>-11.082600382409201</v>
      </c>
      <c r="V159" s="14">
        <v>-8.4004901565011725</v>
      </c>
      <c r="W159" s="14">
        <f t="shared" si="49"/>
        <v>-2.6821102259080281</v>
      </c>
      <c r="X159" s="14" t="s">
        <v>129</v>
      </c>
      <c r="Y159" s="14">
        <v>7.9626003824092004</v>
      </c>
      <c r="Z159" s="14">
        <v>7.2684962488886926</v>
      </c>
      <c r="AA159" s="14">
        <f t="shared" si="50"/>
        <v>0.69410413352050782</v>
      </c>
      <c r="AB159" s="14"/>
      <c r="AC159" s="14"/>
      <c r="AD159" s="14"/>
      <c r="AE159" s="14"/>
      <c r="AF159" s="250"/>
      <c r="AG159" s="250"/>
      <c r="AH159" s="191" t="s">
        <v>142</v>
      </c>
      <c r="AI159" s="14">
        <v>-6.1651845788498898</v>
      </c>
      <c r="AJ159" s="14">
        <v>-14.902817712868401</v>
      </c>
      <c r="AK159" s="14">
        <v>8.7376331340185107</v>
      </c>
      <c r="AL159" s="14">
        <v>93.825802023361405</v>
      </c>
      <c r="AM159" s="14">
        <v>-6.0622588763053198</v>
      </c>
      <c r="AN159" s="14">
        <f t="shared" si="52"/>
        <v>-14.428475295949019</v>
      </c>
      <c r="AO159" s="14">
        <v>8.366216419643699</v>
      </c>
      <c r="AP159" s="14">
        <v>64.970639631084495</v>
      </c>
      <c r="AQ159" s="250"/>
      <c r="AR159" s="14">
        <v>-8.4916849183862908</v>
      </c>
      <c r="AS159" s="14">
        <v>-8.5136035374694501</v>
      </c>
      <c r="AT159" s="14">
        <v>-8.5146846635449602</v>
      </c>
      <c r="AU159" s="14">
        <v>-8.4846736433307708</v>
      </c>
      <c r="AV159" s="14">
        <v>-8.5142484359737498</v>
      </c>
      <c r="AW159" s="14">
        <v>1.8016588944477701</v>
      </c>
      <c r="AX159" s="14">
        <v>2.14737198893474</v>
      </c>
      <c r="AY159" s="14">
        <v>2.45242578723964</v>
      </c>
      <c r="AZ159" s="14">
        <v>2.6485299818720098</v>
      </c>
      <c r="BA159" s="14">
        <v>2.9649817005235999</v>
      </c>
      <c r="BB159" s="14">
        <v>-8.2636448114302308</v>
      </c>
      <c r="BC159" s="14">
        <v>-8.2987100279894808</v>
      </c>
      <c r="BD159" s="14">
        <v>-8.3211130725811309</v>
      </c>
      <c r="BE159" s="14">
        <v>-8.3632491826949291</v>
      </c>
      <c r="BF159" s="14">
        <v>-8.3456305172759393</v>
      </c>
      <c r="BG159" s="14">
        <v>1.4432859891901799</v>
      </c>
      <c r="BH159" s="14">
        <v>1.8131476661631201</v>
      </c>
      <c r="BI159" s="14">
        <v>2.1559284937312402</v>
      </c>
      <c r="BJ159" s="14">
        <v>2.46709586663362</v>
      </c>
      <c r="BK159" s="14">
        <v>2.6996104196727302</v>
      </c>
    </row>
    <row r="160" spans="1:63" ht="16" customHeight="1">
      <c r="A160" s="189"/>
      <c r="B160" s="189"/>
      <c r="C160" s="189"/>
      <c r="D160" s="189"/>
      <c r="E160" s="189"/>
      <c r="F160" s="189"/>
      <c r="G160" s="189"/>
      <c r="H160" s="189"/>
      <c r="I160" s="189"/>
      <c r="J160" s="189"/>
      <c r="K160" s="189"/>
      <c r="L160" s="189"/>
      <c r="M160" s="189"/>
      <c r="O160" s="250"/>
      <c r="P160" s="189" t="s">
        <v>332</v>
      </c>
      <c r="Q160" s="14">
        <v>1.83</v>
      </c>
      <c r="R160" s="14">
        <v>1.4415671598217099</v>
      </c>
      <c r="S160" s="14">
        <f t="shared" si="51"/>
        <v>0.38843284017829016</v>
      </c>
      <c r="T160" s="14" t="s">
        <v>80</v>
      </c>
      <c r="U160" s="14">
        <v>-8.0759082217973202</v>
      </c>
      <c r="V160" s="14">
        <v>-8.3726282815852073</v>
      </c>
      <c r="W160" s="14">
        <f t="shared" si="49"/>
        <v>0.29672005978788718</v>
      </c>
      <c r="X160" s="14" t="s">
        <v>80</v>
      </c>
      <c r="Y160" s="14">
        <v>7.1859082217973205</v>
      </c>
      <c r="Z160" s="14">
        <v>7.3152088658249372</v>
      </c>
      <c r="AA160" s="14">
        <f t="shared" si="50"/>
        <v>-0.12930064402761676</v>
      </c>
      <c r="AB160" s="14"/>
      <c r="AC160" s="14"/>
      <c r="AD160" s="14"/>
      <c r="AE160" s="14"/>
      <c r="AF160" s="250"/>
      <c r="AG160" s="250"/>
      <c r="AH160" s="191" t="s">
        <v>332</v>
      </c>
      <c r="AI160" s="14">
        <v>1.4415671598217099</v>
      </c>
      <c r="AJ160" s="14">
        <v>-6.3042427809953683</v>
      </c>
      <c r="AK160" s="14">
        <v>7.745809940817078</v>
      </c>
      <c r="AL160" s="14">
        <v>98.710489152778905</v>
      </c>
      <c r="AM160" s="14">
        <v>1.77769202923583</v>
      </c>
      <c r="AN160" s="14">
        <f t="shared" si="52"/>
        <v>-5.4347485492658159</v>
      </c>
      <c r="AO160" s="14">
        <v>7.2124405785016457</v>
      </c>
      <c r="AP160" s="14">
        <v>55.220610991496201</v>
      </c>
      <c r="AQ160" s="250"/>
      <c r="AR160" s="14">
        <v>-0.55846167005231695</v>
      </c>
      <c r="AS160" s="14">
        <v>-0.56055299866469199</v>
      </c>
      <c r="AT160" s="14">
        <v>-0.560939020769469</v>
      </c>
      <c r="AU160" s="14">
        <v>-0.55861488156332895</v>
      </c>
      <c r="AV160" s="14">
        <v>-0.56158684390536595</v>
      </c>
      <c r="AW160" s="14">
        <v>1.7777825396351701</v>
      </c>
      <c r="AX160" s="14">
        <v>2.0756974805662098</v>
      </c>
      <c r="AY160" s="14">
        <v>2.3386310500052998</v>
      </c>
      <c r="AZ160" s="14">
        <v>2.4953372146958102</v>
      </c>
      <c r="BA160" s="14">
        <v>2.7820239356703298</v>
      </c>
      <c r="BB160" s="14">
        <v>-0.61567986497579696</v>
      </c>
      <c r="BC160" s="14">
        <v>-0.62398893280521495</v>
      </c>
      <c r="BD160" s="14">
        <v>-0.631346018337826</v>
      </c>
      <c r="BE160" s="14">
        <v>-0.64255946657246399</v>
      </c>
      <c r="BF160" s="14">
        <v>-0.64282464389559202</v>
      </c>
      <c r="BG160" s="14">
        <v>1.47211092256888</v>
      </c>
      <c r="BH160" s="14">
        <v>1.785566169362</v>
      </c>
      <c r="BI160" s="14">
        <v>2.0729131781595398</v>
      </c>
      <c r="BJ160" s="14">
        <v>2.3328140210242099</v>
      </c>
      <c r="BK160" s="14">
        <v>2.5377030555787701</v>
      </c>
    </row>
    <row r="161" spans="1:63" ht="16" customHeight="1">
      <c r="A161" s="189"/>
      <c r="B161" s="189"/>
      <c r="C161" s="189"/>
      <c r="D161" s="189"/>
      <c r="E161" s="189"/>
      <c r="F161" s="189"/>
      <c r="G161" s="189"/>
      <c r="H161" s="189"/>
      <c r="I161" s="189"/>
      <c r="J161" s="189"/>
      <c r="K161" s="189"/>
      <c r="L161" s="189"/>
      <c r="M161" s="189"/>
      <c r="O161" s="250"/>
      <c r="P161" s="189" t="s">
        <v>333</v>
      </c>
      <c r="Q161" s="14">
        <v>1.82</v>
      </c>
      <c r="R161" s="14">
        <v>1.4415671598217099</v>
      </c>
      <c r="S161" s="14">
        <f t="shared" si="51"/>
        <v>0.37843284017829015</v>
      </c>
      <c r="T161" s="189" t="s">
        <v>137</v>
      </c>
      <c r="U161" s="101">
        <v>-7.97</v>
      </c>
      <c r="V161" s="14">
        <v>-7.2669642380207335</v>
      </c>
      <c r="W161" s="14">
        <f t="shared" si="49"/>
        <v>-0.7030357619792662</v>
      </c>
      <c r="X161" s="189" t="s">
        <v>137</v>
      </c>
      <c r="Y161" s="14">
        <v>6.47</v>
      </c>
      <c r="Z161" s="14">
        <v>6.7288239827612557</v>
      </c>
      <c r="AA161" s="14">
        <f t="shared" si="50"/>
        <v>-0.25882398276125596</v>
      </c>
      <c r="AB161" s="14"/>
      <c r="AC161" s="14"/>
      <c r="AD161" s="14"/>
      <c r="AE161" s="14"/>
      <c r="AF161" s="250"/>
      <c r="AG161" s="250"/>
      <c r="AH161" s="191" t="s">
        <v>333</v>
      </c>
      <c r="AI161" s="14">
        <v>1.4415671598217099</v>
      </c>
      <c r="AJ161" s="14">
        <v>-6.3042427692734782</v>
      </c>
      <c r="AK161" s="14">
        <v>7.7458099290951878</v>
      </c>
      <c r="AL161" s="14">
        <v>98.710550716270703</v>
      </c>
      <c r="AM161" s="14">
        <v>1.77769202923583</v>
      </c>
      <c r="AN161" s="14">
        <f t="shared" si="52"/>
        <v>-5.4347485468251664</v>
      </c>
      <c r="AO161" s="14">
        <v>7.2124405760609962</v>
      </c>
      <c r="AP161" s="14">
        <v>55.220623809748197</v>
      </c>
      <c r="AQ161" s="250"/>
      <c r="AR161" s="14">
        <v>-0.55846167005231695</v>
      </c>
      <c r="AS161" s="14">
        <v>-0.56055299866469199</v>
      </c>
      <c r="AT161" s="14">
        <v>-0.560939020769469</v>
      </c>
      <c r="AU161" s="14">
        <v>-0.55861488156332895</v>
      </c>
      <c r="AV161" s="14">
        <v>-0.56158684390536595</v>
      </c>
      <c r="AW161" s="14">
        <v>1.7777825396351701</v>
      </c>
      <c r="AX161" s="14">
        <v>2.0756974805662098</v>
      </c>
      <c r="AY161" s="14">
        <v>2.3386310500052998</v>
      </c>
      <c r="AZ161" s="14">
        <v>2.4953372146958102</v>
      </c>
      <c r="BA161" s="14">
        <v>2.7820239356703298</v>
      </c>
      <c r="BB161" s="14">
        <v>-0.61567986497579696</v>
      </c>
      <c r="BC161" s="14">
        <v>-0.62398893280521495</v>
      </c>
      <c r="BD161" s="14">
        <v>-0.631346018337826</v>
      </c>
      <c r="BE161" s="14">
        <v>-0.64255946657246399</v>
      </c>
      <c r="BF161" s="14">
        <v>-0.64282464389559202</v>
      </c>
      <c r="BG161" s="14">
        <v>1.47211092256888</v>
      </c>
      <c r="BH161" s="14">
        <v>1.785566169362</v>
      </c>
      <c r="BI161" s="14">
        <v>2.0729131781595398</v>
      </c>
      <c r="BJ161" s="14">
        <v>2.3328140210242099</v>
      </c>
      <c r="BK161" s="14">
        <v>2.5377030555787701</v>
      </c>
    </row>
    <row r="162" spans="1:63" ht="16" customHeight="1">
      <c r="A162" s="189"/>
      <c r="B162" s="189"/>
      <c r="C162" s="189"/>
      <c r="D162" s="189"/>
      <c r="E162" s="189"/>
      <c r="F162" s="189"/>
      <c r="G162" s="189"/>
      <c r="H162" s="189"/>
      <c r="I162" s="189"/>
      <c r="J162" s="189"/>
      <c r="K162" s="189"/>
      <c r="L162" s="189"/>
      <c r="M162" s="189"/>
      <c r="O162" s="250"/>
      <c r="P162" s="189" t="s">
        <v>334</v>
      </c>
      <c r="Q162" s="14">
        <v>-4.42</v>
      </c>
      <c r="R162" s="14">
        <v>-5.19186937058931</v>
      </c>
      <c r="S162" s="14">
        <f t="shared" si="51"/>
        <v>0.77186937058931004</v>
      </c>
      <c r="T162" s="189" t="s">
        <v>142</v>
      </c>
      <c r="U162" s="101">
        <v>-14.46</v>
      </c>
      <c r="V162" s="14">
        <v>-14.902817712868401</v>
      </c>
      <c r="W162" s="14">
        <f t="shared" si="49"/>
        <v>0.44281771286840055</v>
      </c>
      <c r="X162" s="189" t="s">
        <v>142</v>
      </c>
      <c r="Y162" s="14">
        <v>8.5800000000000018</v>
      </c>
      <c r="Z162" s="14">
        <v>8.7376331340185107</v>
      </c>
      <c r="AA162" s="14">
        <f t="shared" si="50"/>
        <v>-0.15763313401850887</v>
      </c>
      <c r="AB162" s="14"/>
      <c r="AC162" s="14"/>
      <c r="AD162" s="14"/>
      <c r="AE162" s="14"/>
      <c r="AF162" s="250"/>
      <c r="AG162" s="250"/>
      <c r="AH162" s="191" t="s">
        <v>334</v>
      </c>
      <c r="AI162" s="14">
        <v>-5.19186937058931</v>
      </c>
      <c r="AJ162" s="14">
        <v>-14.749345051610895</v>
      </c>
      <c r="AK162" s="14">
        <v>9.557475681021586</v>
      </c>
      <c r="AL162" s="14">
        <v>102.821774055379</v>
      </c>
      <c r="AM162" s="14">
        <v>-5.5308395281484399</v>
      </c>
      <c r="AN162" s="14">
        <f t="shared" si="52"/>
        <v>-13.8212599061548</v>
      </c>
      <c r="AO162" s="14">
        <v>8.2904203780063614</v>
      </c>
      <c r="AP162" s="14">
        <v>56.597126468575802</v>
      </c>
      <c r="AQ162" s="250"/>
      <c r="AR162" s="14">
        <v>-7.9359934656722704</v>
      </c>
      <c r="AS162" s="14">
        <v>-7.9215702079722403</v>
      </c>
      <c r="AT162" s="14">
        <v>-7.8874963548231802</v>
      </c>
      <c r="AU162" s="14">
        <v>-7.8389630745524199</v>
      </c>
      <c r="AV162" s="14">
        <v>-7.8301960233321104</v>
      </c>
      <c r="AW162" s="14">
        <v>1.7815646990741101</v>
      </c>
      <c r="AX162" s="14">
        <v>2.0870511574773198</v>
      </c>
      <c r="AY162" s="14">
        <v>2.3566568266747399</v>
      </c>
      <c r="AZ162" s="14">
        <v>2.5196038783008698</v>
      </c>
      <c r="BA162" s="14">
        <v>2.8110055554652198</v>
      </c>
      <c r="BB162" s="14">
        <v>-7.36114296530112</v>
      </c>
      <c r="BC162" s="14">
        <v>-7.32887286509873</v>
      </c>
      <c r="BD162" s="14">
        <v>-7.2779326783155396</v>
      </c>
      <c r="BE162" s="14">
        <v>-7.22115628546781</v>
      </c>
      <c r="BF162" s="14">
        <v>-7.1859932892067899</v>
      </c>
      <c r="BG162" s="14">
        <v>1.46754487826644</v>
      </c>
      <c r="BH162" s="14">
        <v>1.78993524576772</v>
      </c>
      <c r="BI162" s="14">
        <v>2.0860633077262198</v>
      </c>
      <c r="BJ162" s="14">
        <v>2.3540850799373398</v>
      </c>
      <c r="BK162" s="14">
        <v>2.5633501641993202</v>
      </c>
    </row>
    <row r="163" spans="1:63" ht="16" customHeight="1">
      <c r="A163" s="189"/>
      <c r="B163" s="189"/>
      <c r="C163" s="189"/>
      <c r="D163" s="189"/>
      <c r="E163" s="189"/>
      <c r="F163" s="189"/>
      <c r="G163" s="189"/>
      <c r="H163" s="189"/>
      <c r="I163" s="189"/>
      <c r="J163" s="189"/>
      <c r="K163" s="189"/>
      <c r="L163" s="189"/>
      <c r="M163" s="189"/>
      <c r="O163" s="250"/>
      <c r="P163" s="189" t="s">
        <v>192</v>
      </c>
      <c r="Q163" s="14">
        <v>-3.24</v>
      </c>
      <c r="R163" s="14">
        <v>-3.7296732972331301</v>
      </c>
      <c r="S163" s="14">
        <f t="shared" si="51"/>
        <v>0.48967329723312991</v>
      </c>
      <c r="T163" s="214" t="s">
        <v>806</v>
      </c>
      <c r="U163" s="214"/>
      <c r="V163" s="214"/>
      <c r="W163" s="214">
        <f>SQRT(SUMSQ(S4:S164)/COUNTA(S4:S164))</f>
        <v>1.3428702217364521</v>
      </c>
      <c r="X163" s="214" t="s">
        <v>806</v>
      </c>
      <c r="Y163" s="214"/>
      <c r="Z163" s="214"/>
      <c r="AA163" s="214">
        <f>SQRT(SUMSQ(AA3:AA162)/COUNTA(AA3:AA162))</f>
        <v>1.2154761267127905</v>
      </c>
      <c r="AB163" s="14"/>
      <c r="AC163" s="14"/>
      <c r="AD163" s="14"/>
      <c r="AE163" s="14"/>
      <c r="AF163" s="250"/>
      <c r="AG163" s="250"/>
      <c r="AH163" s="191" t="s">
        <v>192</v>
      </c>
      <c r="AI163" s="14">
        <v>-3.7296732972331301</v>
      </c>
      <c r="AJ163" s="14">
        <v>-11.233631299439951</v>
      </c>
      <c r="AK163" s="14">
        <v>7.5039580022068204</v>
      </c>
      <c r="AL163" s="14">
        <v>90.064769724113503</v>
      </c>
      <c r="AM163" s="14">
        <v>-3.3623213504280098</v>
      </c>
      <c r="AN163" s="14">
        <f t="shared" si="52"/>
        <v>-11.143229936614677</v>
      </c>
      <c r="AO163" s="14">
        <v>7.7809085861866683</v>
      </c>
      <c r="AP163" s="14">
        <v>73.418146004138706</v>
      </c>
      <c r="AQ163" s="250"/>
      <c r="AR163" s="14">
        <v>-5.72249581267201</v>
      </c>
      <c r="AS163" s="14">
        <v>-5.7357687752809197</v>
      </c>
      <c r="AT163" s="14">
        <v>-5.7204904368507696</v>
      </c>
      <c r="AU163" s="14">
        <v>-5.6463657652218098</v>
      </c>
      <c r="AV163" s="14">
        <v>-5.7077032496704501</v>
      </c>
      <c r="AW163" s="14">
        <v>1.78188200065755</v>
      </c>
      <c r="AX163" s="14">
        <v>2.0880036661486199</v>
      </c>
      <c r="AY163" s="14">
        <v>2.35816908642275</v>
      </c>
      <c r="AZ163" s="14">
        <v>2.5216397128316799</v>
      </c>
      <c r="BA163" s="14">
        <v>2.8134369479012702</v>
      </c>
      <c r="BB163" s="14">
        <v>-5.75679857796107</v>
      </c>
      <c r="BC163" s="14">
        <v>-5.7960986296036703</v>
      </c>
      <c r="BD163" s="14">
        <v>-5.8168398257519698</v>
      </c>
      <c r="BE163" s="14">
        <v>-5.8373283836239303</v>
      </c>
      <c r="BF163" s="14">
        <v>-5.8553769790946903</v>
      </c>
      <c r="BG163" s="14">
        <v>1.4671618132183799</v>
      </c>
      <c r="BH163" s="14">
        <v>1.7903017863338</v>
      </c>
      <c r="BI163" s="14">
        <v>2.0871665285188401</v>
      </c>
      <c r="BJ163" s="14">
        <v>2.3558696003373099</v>
      </c>
      <c r="BK163" s="14">
        <v>2.5655018101855598</v>
      </c>
    </row>
    <row r="164" spans="1:63" ht="16" customHeight="1">
      <c r="A164" s="189"/>
      <c r="B164" s="189"/>
      <c r="C164" s="189"/>
      <c r="D164" s="189"/>
      <c r="E164" s="189"/>
      <c r="F164" s="189"/>
      <c r="G164" s="189"/>
      <c r="H164" s="189"/>
      <c r="I164" s="189"/>
      <c r="J164" s="189"/>
      <c r="K164" s="189"/>
      <c r="L164" s="189"/>
      <c r="M164" s="189"/>
      <c r="O164" s="250"/>
      <c r="P164" s="189" t="s">
        <v>335</v>
      </c>
      <c r="Q164" s="14">
        <v>-6.09</v>
      </c>
      <c r="R164" s="14">
        <v>-8.2840205952257708</v>
      </c>
      <c r="S164" s="14">
        <f t="shared" si="51"/>
        <v>2.194020595225771</v>
      </c>
      <c r="AB164" s="14"/>
      <c r="AC164" s="14"/>
      <c r="AD164" s="14"/>
      <c r="AE164" s="14"/>
      <c r="AF164" s="250"/>
      <c r="AG164" s="250"/>
      <c r="AH164" s="191" t="s">
        <v>335</v>
      </c>
      <c r="AI164" s="14">
        <v>-8.2840205952257708</v>
      </c>
      <c r="AJ164" s="14">
        <v>-17.700307514400741</v>
      </c>
      <c r="AK164" s="14">
        <v>9.4162869191749703</v>
      </c>
      <c r="AL164" s="14">
        <v>96.8667525960674</v>
      </c>
      <c r="AM164" s="14">
        <v>-8.8628362783489791</v>
      </c>
      <c r="AN164" s="14">
        <f t="shared" si="52"/>
        <v>-17.077372496208802</v>
      </c>
      <c r="AO164" s="14">
        <v>8.2145362178598234</v>
      </c>
      <c r="AP164" s="14">
        <v>61.862987614988</v>
      </c>
      <c r="AQ164" s="250"/>
      <c r="AR164" s="14">
        <v>-11.2575438787054</v>
      </c>
      <c r="AS164" s="14">
        <v>-11.2576971347351</v>
      </c>
      <c r="AT164" s="14">
        <v>-11.2310586338841</v>
      </c>
      <c r="AU164" s="14">
        <v>-11.1667969246643</v>
      </c>
      <c r="AV164" s="14">
        <v>-11.188767819780599</v>
      </c>
      <c r="AW164" s="14">
        <v>1.7839913725510701</v>
      </c>
      <c r="AX164" s="14">
        <v>2.0943357966024099</v>
      </c>
      <c r="AY164" s="14">
        <v>2.3682223555350799</v>
      </c>
      <c r="AZ164" s="14">
        <v>2.5351736261910802</v>
      </c>
      <c r="BA164" s="14">
        <v>2.8296004690882999</v>
      </c>
      <c r="BB164" s="14">
        <v>-10.438429746010399</v>
      </c>
      <c r="BC164" s="14">
        <v>-10.4193750650313</v>
      </c>
      <c r="BD164" s="14">
        <v>-10.378521165091099</v>
      </c>
      <c r="BE164" s="14">
        <v>-10.333998287242901</v>
      </c>
      <c r="BF164" s="14">
        <v>-10.300797134835801</v>
      </c>
      <c r="BG164" s="14">
        <v>1.4646152559746699</v>
      </c>
      <c r="BH164" s="14">
        <v>1.7927384913748401</v>
      </c>
      <c r="BI164" s="14">
        <v>2.0945005698653101</v>
      </c>
      <c r="BJ164" s="14">
        <v>2.3677328161908799</v>
      </c>
      <c r="BK164" s="14">
        <v>2.5798056202040498</v>
      </c>
    </row>
    <row r="165" spans="1:63" ht="16" customHeight="1">
      <c r="A165" s="189"/>
      <c r="B165" s="189"/>
      <c r="C165" s="189"/>
      <c r="D165" s="189"/>
      <c r="E165" s="189"/>
      <c r="F165" s="189"/>
      <c r="G165" s="189"/>
      <c r="H165" s="189"/>
      <c r="I165" s="189"/>
      <c r="J165" s="189"/>
      <c r="K165" s="189"/>
      <c r="L165" s="189"/>
      <c r="M165" s="189"/>
      <c r="O165" s="250"/>
      <c r="P165" s="189" t="s">
        <v>336</v>
      </c>
      <c r="Q165" s="14">
        <v>2.97</v>
      </c>
      <c r="R165" s="14">
        <v>2.1653328607501598</v>
      </c>
      <c r="S165" s="14">
        <f t="shared" si="51"/>
        <v>0.80466713924984035</v>
      </c>
      <c r="X165" s="14"/>
      <c r="Y165" s="14"/>
      <c r="Z165" s="14"/>
      <c r="AA165" s="14"/>
      <c r="AB165" s="14"/>
      <c r="AC165" s="14"/>
      <c r="AD165" s="14"/>
      <c r="AE165" s="14"/>
      <c r="AF165" s="250"/>
      <c r="AG165" s="250"/>
      <c r="AH165" s="191" t="s">
        <v>336</v>
      </c>
      <c r="AI165" s="14">
        <v>2.1653328607501598</v>
      </c>
      <c r="AJ165" s="14">
        <v>-8.5297192784014637</v>
      </c>
      <c r="AK165" s="14">
        <v>10.695052139151624</v>
      </c>
      <c r="AL165" s="14">
        <v>152.92972539677501</v>
      </c>
      <c r="AM165" s="14">
        <v>2.49681214401827</v>
      </c>
      <c r="AN165" s="14">
        <f t="shared" si="52"/>
        <v>-6.9891360614415614</v>
      </c>
      <c r="AO165" s="14">
        <v>9.485948205459831</v>
      </c>
      <c r="AP165" s="14">
        <v>86.980157490961304</v>
      </c>
      <c r="AQ165" s="250"/>
      <c r="AR165" s="14">
        <v>-5.8348309207541402E-2</v>
      </c>
      <c r="AS165" s="14">
        <v>-5.8626545872344699E-2</v>
      </c>
      <c r="AT165" s="14">
        <v>-5.87731272798903E-2</v>
      </c>
      <c r="AU165" s="14">
        <v>-5.8714588165677498E-2</v>
      </c>
      <c r="AV165" s="14">
        <v>-5.89887642192558E-2</v>
      </c>
      <c r="AW165" s="14">
        <v>1.82330376576193</v>
      </c>
      <c r="AX165" s="14">
        <v>2.2123477996193701</v>
      </c>
      <c r="AY165" s="14">
        <v>2.5555852712981602</v>
      </c>
      <c r="AZ165" s="14">
        <v>2.7874053570209498</v>
      </c>
      <c r="BA165" s="14">
        <v>3.1308402374425399</v>
      </c>
      <c r="BB165" s="14">
        <v>-6.3660414441964797E-2</v>
      </c>
      <c r="BC165" s="14">
        <v>-6.4780359935698098E-2</v>
      </c>
      <c r="BD165" s="14">
        <v>-6.5852339323273001E-2</v>
      </c>
      <c r="BE165" s="14">
        <v>-6.7554496038984196E-2</v>
      </c>
      <c r="BF165" s="14">
        <v>-6.7485001662741406E-2</v>
      </c>
      <c r="BG165" s="14">
        <v>1.41715503333371</v>
      </c>
      <c r="BH165" s="14">
        <v>1.8381513969921299</v>
      </c>
      <c r="BI165" s="14">
        <v>2.2311852000734298</v>
      </c>
      <c r="BJ165" s="14">
        <v>2.5888277344524799</v>
      </c>
      <c r="BK165" s="14">
        <v>2.8463859257386201</v>
      </c>
    </row>
    <row r="166" spans="1:63" ht="16" customHeight="1">
      <c r="A166" s="189"/>
      <c r="B166" s="189"/>
      <c r="C166" s="189"/>
      <c r="D166" s="189"/>
      <c r="E166" s="189"/>
      <c r="F166" s="189"/>
      <c r="G166" s="189"/>
      <c r="H166" s="189"/>
      <c r="I166" s="189"/>
      <c r="J166" s="189"/>
      <c r="K166" s="189"/>
      <c r="L166" s="189"/>
      <c r="M166" s="189"/>
      <c r="O166" s="250"/>
      <c r="P166" s="189" t="s">
        <v>337</v>
      </c>
      <c r="Q166" s="14">
        <v>2.71</v>
      </c>
      <c r="R166" s="14">
        <v>2.1184088854689902</v>
      </c>
      <c r="S166" s="14">
        <f t="shared" si="51"/>
        <v>0.59159111453100977</v>
      </c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250"/>
      <c r="AG166" s="250"/>
      <c r="AH166" s="191" t="s">
        <v>337</v>
      </c>
      <c r="AI166" s="14">
        <v>2.1184088854689902</v>
      </c>
      <c r="AJ166" s="14">
        <v>-7.5105934570345534</v>
      </c>
      <c r="AK166" s="14">
        <v>9.6290023425035436</v>
      </c>
      <c r="AL166" s="14">
        <v>133.75577100283999</v>
      </c>
      <c r="AM166" s="14">
        <v>2.4261077608747001</v>
      </c>
      <c r="AN166" s="14">
        <f t="shared" si="52"/>
        <v>-6.1829264089262743</v>
      </c>
      <c r="AO166" s="14">
        <v>8.6090341698009745</v>
      </c>
      <c r="AP166" s="14">
        <v>74.818729526778398</v>
      </c>
      <c r="AQ166" s="250"/>
      <c r="AR166" s="14">
        <v>-4.5027160504139699E-2</v>
      </c>
      <c r="AS166" s="14">
        <v>-4.5210621987640601E-2</v>
      </c>
      <c r="AT166" s="14">
        <v>-4.5283066889760797E-2</v>
      </c>
      <c r="AU166" s="14">
        <v>-4.5193867737418097E-2</v>
      </c>
      <c r="AV166" s="14">
        <v>-4.5383753046486799E-2</v>
      </c>
      <c r="AW166" s="14">
        <v>1.80563812975875</v>
      </c>
      <c r="AX166" s="14">
        <v>2.1593172685569999</v>
      </c>
      <c r="AY166" s="14">
        <v>2.4713908277644601</v>
      </c>
      <c r="AZ166" s="14">
        <v>2.67406110139666</v>
      </c>
      <c r="BA166" s="14">
        <v>2.9954734570766899</v>
      </c>
      <c r="BB166" s="14">
        <v>-4.9633123004602202E-2</v>
      </c>
      <c r="BC166" s="14">
        <v>-5.0506193998424202E-2</v>
      </c>
      <c r="BD166" s="14">
        <v>-5.13549477714587E-2</v>
      </c>
      <c r="BE166" s="14">
        <v>-5.2700908555046201E-2</v>
      </c>
      <c r="BF166" s="14">
        <v>-5.26356384044381E-2</v>
      </c>
      <c r="BG166" s="14">
        <v>1.43848202335715</v>
      </c>
      <c r="BH166" s="14">
        <v>1.8177444007510399</v>
      </c>
      <c r="BI166" s="14">
        <v>2.1697638332404399</v>
      </c>
      <c r="BJ166" s="14">
        <v>2.4894752903716899</v>
      </c>
      <c r="BK166" s="14">
        <v>2.7265939146561999</v>
      </c>
    </row>
    <row r="167" spans="1:63" ht="16" customHeight="1">
      <c r="A167" s="189"/>
      <c r="B167" s="189"/>
      <c r="C167" s="189"/>
      <c r="D167" s="189"/>
      <c r="E167" s="189"/>
      <c r="F167" s="189"/>
      <c r="G167" s="189"/>
      <c r="H167" s="189"/>
      <c r="I167" s="189"/>
      <c r="J167" s="189"/>
      <c r="K167" s="189"/>
      <c r="L167" s="189"/>
      <c r="M167" s="189"/>
      <c r="O167" s="250"/>
      <c r="P167" s="189" t="s">
        <v>338</v>
      </c>
      <c r="Q167" s="14">
        <v>2.5099999999999998</v>
      </c>
      <c r="R167" s="14">
        <v>2.0781954702483199</v>
      </c>
      <c r="S167" s="14">
        <f t="shared" si="51"/>
        <v>0.43180452975167993</v>
      </c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250"/>
      <c r="AG167" s="250"/>
      <c r="AH167" s="191" t="s">
        <v>338</v>
      </c>
      <c r="AI167" s="14">
        <v>2.0781954702483199</v>
      </c>
      <c r="AJ167" s="14">
        <v>-6.7751273984689071</v>
      </c>
      <c r="AK167" s="14">
        <v>8.8533228687172265</v>
      </c>
      <c r="AL167" s="14">
        <v>119.79018732420801</v>
      </c>
      <c r="AM167" s="14">
        <v>2.3699023847663399</v>
      </c>
      <c r="AN167" s="14">
        <f t="shared" si="52"/>
        <v>-5.6035080810542208</v>
      </c>
      <c r="AO167" s="14">
        <v>7.9734104658205611</v>
      </c>
      <c r="AP167" s="14">
        <v>65.996386808928705</v>
      </c>
      <c r="AQ167" s="250"/>
      <c r="AR167" s="14">
        <v>-4.0303975068935599E-2</v>
      </c>
      <c r="AS167" s="14">
        <v>-4.0429579905030599E-2</v>
      </c>
      <c r="AT167" s="14">
        <v>-4.0438539441390399E-2</v>
      </c>
      <c r="AU167" s="14">
        <v>-4.0290233179625802E-2</v>
      </c>
      <c r="AV167" s="14">
        <v>-4.0439241023346999E-2</v>
      </c>
      <c r="AW167" s="14">
        <v>1.7928286695497599</v>
      </c>
      <c r="AX167" s="14">
        <v>2.1208645076497601</v>
      </c>
      <c r="AY167" s="14">
        <v>2.4103409242077301</v>
      </c>
      <c r="AZ167" s="14">
        <v>2.5918744916377601</v>
      </c>
      <c r="BA167" s="14">
        <v>2.8973181805611801</v>
      </c>
      <c r="BB167" s="14">
        <v>-4.5457954610509901E-2</v>
      </c>
      <c r="BC167" s="14">
        <v>-4.62570072297648E-2</v>
      </c>
      <c r="BD167" s="14">
        <v>-4.7031355986719502E-2</v>
      </c>
      <c r="BE167" s="14">
        <v>-4.8259957759667502E-2</v>
      </c>
      <c r="BF167" s="14">
        <v>-4.8201898007295199E-2</v>
      </c>
      <c r="BG167" s="14">
        <v>1.45394635365544</v>
      </c>
      <c r="BH167" s="14">
        <v>1.8029471635449701</v>
      </c>
      <c r="BI167" s="14">
        <v>2.12522682623504</v>
      </c>
      <c r="BJ167" s="14">
        <v>2.4174342283409298</v>
      </c>
      <c r="BK167" s="14">
        <v>2.6397319981626</v>
      </c>
    </row>
    <row r="168" spans="1:63" ht="16" customHeight="1">
      <c r="A168" s="189"/>
      <c r="B168" s="189"/>
      <c r="C168" s="189"/>
      <c r="D168" s="189"/>
      <c r="E168" s="189"/>
      <c r="F168" s="189"/>
      <c r="G168" s="189"/>
      <c r="H168" s="189"/>
      <c r="I168" s="189"/>
      <c r="J168" s="189"/>
      <c r="K168" s="189"/>
      <c r="L168" s="189"/>
      <c r="M168" s="189"/>
      <c r="O168" s="250"/>
      <c r="P168" s="189" t="s">
        <v>38</v>
      </c>
      <c r="Q168" s="14">
        <v>-4.7699999999999996</v>
      </c>
      <c r="R168" s="14">
        <v>-3.3670109950082101</v>
      </c>
      <c r="S168" s="14">
        <f t="shared" si="51"/>
        <v>-1.4029890049917895</v>
      </c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250"/>
      <c r="AG168" s="250"/>
      <c r="AH168" s="191" t="s">
        <v>38</v>
      </c>
      <c r="AI168" s="14">
        <v>-3.3670109950082101</v>
      </c>
      <c r="AJ168" s="14">
        <v>-10.331081842980385</v>
      </c>
      <c r="AK168" s="14">
        <v>6.9640708479721756</v>
      </c>
      <c r="AL168" s="14">
        <v>78.871219386595797</v>
      </c>
      <c r="AM168" s="14">
        <v>-2.93239237214316</v>
      </c>
      <c r="AN168" s="14">
        <f t="shared" si="52"/>
        <v>-10.338098663954689</v>
      </c>
      <c r="AO168" s="14">
        <v>7.4057062918115291</v>
      </c>
      <c r="AP168" s="14">
        <v>63.611675683022497</v>
      </c>
      <c r="AQ168" s="250"/>
      <c r="AR168" s="14">
        <v>-5.2650677309133096</v>
      </c>
      <c r="AS168" s="14">
        <v>-5.2791352505835096</v>
      </c>
      <c r="AT168" s="14">
        <v>-5.2706504130575702</v>
      </c>
      <c r="AU168" s="14">
        <v>-5.2180732869125297</v>
      </c>
      <c r="AV168" s="14">
        <v>-5.2644045678367597</v>
      </c>
      <c r="AW168" s="14">
        <v>1.7777042750544101</v>
      </c>
      <c r="AX168" s="14">
        <v>2.07546253786274</v>
      </c>
      <c r="AY168" s="14">
        <v>2.3382580409144098</v>
      </c>
      <c r="AZ168" s="14">
        <v>2.4948350623449702</v>
      </c>
      <c r="BA168" s="14">
        <v>2.7814242162878902</v>
      </c>
      <c r="BB168" s="14">
        <v>-5.3627548792144397</v>
      </c>
      <c r="BC168" s="14">
        <v>-5.4060430932996599</v>
      </c>
      <c r="BD168" s="14">
        <v>-5.4396520563006296</v>
      </c>
      <c r="BE168" s="14">
        <v>-5.4827188419546502</v>
      </c>
      <c r="BF168" s="14">
        <v>-5.4918450479965797</v>
      </c>
      <c r="BG168" s="14">
        <v>1.4722054081528</v>
      </c>
      <c r="BH168" s="14">
        <v>1.78547575965328</v>
      </c>
      <c r="BI168" s="14">
        <v>2.0726410612924102</v>
      </c>
      <c r="BJ168" s="14">
        <v>2.3323738570028301</v>
      </c>
      <c r="BK168" s="14">
        <v>2.5371723375494799</v>
      </c>
    </row>
    <row r="169" spans="1:63" ht="16" customHeight="1">
      <c r="A169" s="189"/>
      <c r="B169" s="189"/>
      <c r="C169" s="189"/>
      <c r="D169" s="189"/>
      <c r="E169" s="189"/>
      <c r="F169" s="189"/>
      <c r="G169" s="189"/>
      <c r="H169" s="189"/>
      <c r="I169" s="189"/>
      <c r="J169" s="189"/>
      <c r="K169" s="189"/>
      <c r="L169" s="189"/>
      <c r="M169" s="189"/>
      <c r="O169" s="250"/>
      <c r="P169" s="189" t="s">
        <v>339</v>
      </c>
      <c r="Q169" s="14">
        <v>-8.84</v>
      </c>
      <c r="R169" s="14">
        <v>-7.3418093444633996</v>
      </c>
      <c r="S169" s="14">
        <f t="shared" si="51"/>
        <v>-1.4981906555366002</v>
      </c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250"/>
      <c r="AG169" s="250"/>
      <c r="AH169" s="191" t="s">
        <v>339</v>
      </c>
      <c r="AI169" s="14">
        <v>-7.3418093444633996</v>
      </c>
      <c r="AJ169" s="14">
        <v>-15.600749406419251</v>
      </c>
      <c r="AK169" s="14">
        <v>8.2589400619558511</v>
      </c>
      <c r="AL169" s="14">
        <v>70.240667449641407</v>
      </c>
      <c r="AM169" s="14">
        <v>-7.8342925233330698</v>
      </c>
      <c r="AN169" s="14">
        <f t="shared" si="52"/>
        <v>-15.732245358591939</v>
      </c>
      <c r="AO169" s="14">
        <v>7.8979528352588702</v>
      </c>
      <c r="AP169" s="14">
        <v>48.526931227009598</v>
      </c>
      <c r="AQ169" s="250"/>
      <c r="AR169" s="14">
        <v>-10.2210173493349</v>
      </c>
      <c r="AS169" s="14">
        <v>-10.2300663455428</v>
      </c>
      <c r="AT169" s="14">
        <v>-10.2257515475965</v>
      </c>
      <c r="AU169" s="14">
        <v>-10.2136480569359</v>
      </c>
      <c r="AV169" s="14">
        <v>-10.2093514412367</v>
      </c>
      <c r="AW169" s="14">
        <v>1.78886687875377</v>
      </c>
      <c r="AX169" s="14">
        <v>2.1089715947746601</v>
      </c>
      <c r="AY169" s="14">
        <v>2.3914590242634102</v>
      </c>
      <c r="AZ169" s="14">
        <v>2.56645529763709</v>
      </c>
      <c r="BA169" s="14">
        <v>2.8669600964005602</v>
      </c>
      <c r="BB169" s="14">
        <v>-9.4219368734366906</v>
      </c>
      <c r="BC169" s="14">
        <v>-9.43344403323478</v>
      </c>
      <c r="BD169" s="14">
        <v>-9.4532614837439493</v>
      </c>
      <c r="BE169" s="14">
        <v>-9.5097885578616097</v>
      </c>
      <c r="BF169" s="14">
        <v>-9.4483211920774597</v>
      </c>
      <c r="BG169" s="14">
        <v>1.45872925944868</v>
      </c>
      <c r="BH169" s="14">
        <v>1.7983705805186401</v>
      </c>
      <c r="BI169" s="14">
        <v>2.1114521392805599</v>
      </c>
      <c r="BJ169" s="14">
        <v>2.3951529134510001</v>
      </c>
      <c r="BK169" s="14">
        <v>2.61286679575193</v>
      </c>
    </row>
    <row r="170" spans="1:63" ht="16" customHeight="1">
      <c r="A170" s="189"/>
      <c r="B170" s="189"/>
      <c r="C170" s="189"/>
      <c r="D170" s="189"/>
      <c r="E170" s="189"/>
      <c r="F170" s="189"/>
      <c r="G170" s="189"/>
      <c r="H170" s="189"/>
      <c r="I170" s="189"/>
      <c r="J170" s="189"/>
      <c r="K170" s="189"/>
      <c r="L170" s="189"/>
      <c r="M170" s="189"/>
      <c r="O170" s="250"/>
      <c r="P170" s="189" t="s">
        <v>40</v>
      </c>
      <c r="Q170" s="14">
        <v>-9.6199999999999992</v>
      </c>
      <c r="R170" s="14">
        <v>-6.4996021098674799</v>
      </c>
      <c r="S170" s="14">
        <f t="shared" si="51"/>
        <v>-3.1203978901325193</v>
      </c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250"/>
      <c r="AG170" s="250"/>
      <c r="AH170" s="191" t="s">
        <v>40</v>
      </c>
      <c r="AI170" s="14">
        <v>-6.4996021098674799</v>
      </c>
      <c r="AJ170" s="14">
        <v>-14.529563590938089</v>
      </c>
      <c r="AK170" s="14">
        <v>8.0299614810706093</v>
      </c>
      <c r="AL170" s="14">
        <v>68.225975821373197</v>
      </c>
      <c r="AM170" s="14">
        <v>-7.3213144132660899</v>
      </c>
      <c r="AN170" s="14">
        <f t="shared" si="52"/>
        <v>-14.993121054716688</v>
      </c>
      <c r="AO170" s="14">
        <v>7.6718066414505985</v>
      </c>
      <c r="AP170" s="14">
        <v>47.2489316855781</v>
      </c>
      <c r="AQ170" s="250"/>
      <c r="AR170" s="14">
        <v>-9.6901016548213104</v>
      </c>
      <c r="AS170" s="14">
        <v>-9.7042916144869302</v>
      </c>
      <c r="AT170" s="14">
        <v>-9.7052593266864999</v>
      </c>
      <c r="AU170" s="14">
        <v>-9.6973136384795406</v>
      </c>
      <c r="AV170" s="14">
        <v>-9.6985045058226902</v>
      </c>
      <c r="AW170" s="14">
        <v>1.7872902717774799</v>
      </c>
      <c r="AX170" s="14">
        <v>2.1042387730854601</v>
      </c>
      <c r="AY170" s="14">
        <v>2.38394491342041</v>
      </c>
      <c r="AZ170" s="14">
        <v>2.5563396502804099</v>
      </c>
      <c r="BA170" s="14">
        <v>2.8548790023349802</v>
      </c>
      <c r="BB170" s="14">
        <v>-8.5669873384868307</v>
      </c>
      <c r="BC170" s="14">
        <v>-8.5775155512015306</v>
      </c>
      <c r="BD170" s="14">
        <v>-8.6055725696079008</v>
      </c>
      <c r="BE170" s="14">
        <v>-8.6704129786382698</v>
      </c>
      <c r="BF170" s="14">
        <v>-8.6074614650079102</v>
      </c>
      <c r="BG170" s="14">
        <v>1.4606326316934199</v>
      </c>
      <c r="BH170" s="14">
        <v>1.7965493150610501</v>
      </c>
      <c r="BI170" s="14">
        <v>2.1059704597404201</v>
      </c>
      <c r="BJ170" s="14">
        <v>2.3862859948514599</v>
      </c>
      <c r="BK170" s="14">
        <v>2.6021757048485199</v>
      </c>
    </row>
    <row r="171" spans="1:63" ht="16" customHeight="1">
      <c r="A171" s="189"/>
      <c r="B171" s="189"/>
      <c r="C171" s="189"/>
      <c r="D171" s="189"/>
      <c r="E171" s="189"/>
      <c r="F171" s="189"/>
      <c r="G171" s="189"/>
      <c r="H171" s="189"/>
      <c r="I171" s="189"/>
      <c r="J171" s="189"/>
      <c r="K171" s="189"/>
      <c r="L171" s="189"/>
      <c r="M171" s="189"/>
      <c r="O171" s="250"/>
      <c r="P171" s="189" t="s">
        <v>340</v>
      </c>
      <c r="Q171" s="14">
        <v>-3.45</v>
      </c>
      <c r="R171" s="14">
        <v>-2.13156030652015</v>
      </c>
      <c r="S171" s="14">
        <f t="shared" si="51"/>
        <v>-1.3184396934798501</v>
      </c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250"/>
      <c r="AG171" s="250"/>
      <c r="AH171" s="191" t="s">
        <v>340</v>
      </c>
      <c r="AI171" s="14">
        <v>-2.13156030652015</v>
      </c>
      <c r="AJ171" s="14">
        <v>-9.7708383436426338</v>
      </c>
      <c r="AK171" s="14">
        <v>7.6392780371224847</v>
      </c>
      <c r="AL171" s="14">
        <v>87.759858022355402</v>
      </c>
      <c r="AM171" s="14">
        <v>-1.64243505648156</v>
      </c>
      <c r="AN171" s="14">
        <f t="shared" si="52"/>
        <v>-9.7999310006130536</v>
      </c>
      <c r="AO171" s="14">
        <v>8.1574959441314938</v>
      </c>
      <c r="AP171" s="14">
        <v>66.382493650022496</v>
      </c>
      <c r="AQ171" s="250"/>
      <c r="AR171" s="14">
        <v>-4.0636389534200097</v>
      </c>
      <c r="AS171" s="14">
        <v>-4.0765243265469904</v>
      </c>
      <c r="AT171" s="14">
        <v>-4.07964162340431</v>
      </c>
      <c r="AU171" s="14">
        <v>-4.06790652490848</v>
      </c>
      <c r="AV171" s="14">
        <v>-4.08429436433698</v>
      </c>
      <c r="AW171" s="14">
        <v>1.7984656052580501</v>
      </c>
      <c r="AX171" s="14">
        <v>2.1377860435696299</v>
      </c>
      <c r="AY171" s="14">
        <v>2.4372065669227498</v>
      </c>
      <c r="AZ171" s="14">
        <v>2.6280415609548999</v>
      </c>
      <c r="BA171" s="14">
        <v>2.94051242716648</v>
      </c>
      <c r="BB171" s="14">
        <v>-4.1661635484578001</v>
      </c>
      <c r="BC171" s="14">
        <v>-4.2164401926643</v>
      </c>
      <c r="BD171" s="14">
        <v>-4.2763861042210802</v>
      </c>
      <c r="BE171" s="14">
        <v>-4.3683199097657903</v>
      </c>
      <c r="BF171" s="14">
        <v>-4.3563162661075099</v>
      </c>
      <c r="BG171" s="14">
        <v>1.44714111485216</v>
      </c>
      <c r="BH171" s="14">
        <v>1.8094588411200001</v>
      </c>
      <c r="BI171" s="14">
        <v>2.1448257977009302</v>
      </c>
      <c r="BJ171" s="14">
        <v>2.4491366442428699</v>
      </c>
      <c r="BK171" s="14">
        <v>2.6779564846581501</v>
      </c>
    </row>
    <row r="172" spans="1:63" ht="16" customHeight="1">
      <c r="A172" s="189"/>
      <c r="B172" s="189"/>
      <c r="C172" s="189"/>
      <c r="D172" s="189"/>
      <c r="E172" s="189"/>
      <c r="F172" s="189"/>
      <c r="G172" s="189"/>
      <c r="H172" s="189"/>
      <c r="I172" s="189"/>
      <c r="J172" s="189"/>
      <c r="K172" s="189"/>
      <c r="L172" s="189"/>
      <c r="M172" s="189"/>
      <c r="O172" s="250"/>
      <c r="P172" s="189" t="s">
        <v>341</v>
      </c>
      <c r="Q172" s="14">
        <v>-6.92</v>
      </c>
      <c r="R172" s="14">
        <v>-6.2924265631363001</v>
      </c>
      <c r="S172" s="14">
        <f t="shared" si="51"/>
        <v>-0.62757343686369982</v>
      </c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250"/>
      <c r="AG172" s="250"/>
      <c r="AH172" s="191" t="s">
        <v>341</v>
      </c>
      <c r="AI172" s="14">
        <v>-6.2924265631363001</v>
      </c>
      <c r="AJ172" s="14">
        <v>-15.614597374125292</v>
      </c>
      <c r="AK172" s="14">
        <v>9.3221708109889914</v>
      </c>
      <c r="AL172" s="14">
        <v>107.544329903861</v>
      </c>
      <c r="AM172" s="14">
        <v>-6.3080581084403198</v>
      </c>
      <c r="AN172" s="14">
        <f t="shared" si="52"/>
        <v>-15.484613870794224</v>
      </c>
      <c r="AO172" s="14">
        <v>9.1765557623539049</v>
      </c>
      <c r="AP172" s="14">
        <v>82.768181441359204</v>
      </c>
      <c r="AQ172" s="250"/>
      <c r="AR172" s="14">
        <v>-8.8071592419544604</v>
      </c>
      <c r="AS172" s="14">
        <v>-8.8304994586611301</v>
      </c>
      <c r="AT172" s="14">
        <v>-8.8262301185135801</v>
      </c>
      <c r="AU172" s="14">
        <v>-8.77293542375625</v>
      </c>
      <c r="AV172" s="14">
        <v>-8.8229685000243698</v>
      </c>
      <c r="AW172" s="14">
        <v>1.8154537340169401</v>
      </c>
      <c r="AX172" s="14">
        <v>2.1887827633977301</v>
      </c>
      <c r="AY172" s="14">
        <v>2.5181720100732599</v>
      </c>
      <c r="AZ172" s="14">
        <v>2.73703887122885</v>
      </c>
      <c r="BA172" s="14">
        <v>3.0706876608300999</v>
      </c>
      <c r="BB172" s="14">
        <v>-8.4205971121717003</v>
      </c>
      <c r="BC172" s="14">
        <v>-8.4643697879019602</v>
      </c>
      <c r="BD172" s="14">
        <v>-8.4963181135855308</v>
      </c>
      <c r="BE172" s="14">
        <v>-8.5460749825058606</v>
      </c>
      <c r="BF172" s="14">
        <v>-8.5365061977277801</v>
      </c>
      <c r="BG172" s="14">
        <v>1.4266320512389199</v>
      </c>
      <c r="BH172" s="14">
        <v>1.82908319428018</v>
      </c>
      <c r="BI172" s="14">
        <v>2.2038915504492298</v>
      </c>
      <c r="BJ172" s="14">
        <v>2.5446787527891002</v>
      </c>
      <c r="BK172" s="14">
        <v>2.7931542679809498</v>
      </c>
    </row>
    <row r="173" spans="1:63" ht="16" customHeight="1">
      <c r="A173" s="189"/>
      <c r="B173" s="189"/>
      <c r="C173" s="189"/>
      <c r="D173" s="189"/>
      <c r="E173" s="189"/>
      <c r="F173" s="189"/>
      <c r="G173" s="189"/>
      <c r="H173" s="189"/>
      <c r="I173" s="189"/>
      <c r="J173" s="189"/>
      <c r="K173" s="189"/>
      <c r="L173" s="189"/>
      <c r="M173" s="189"/>
      <c r="O173" s="250"/>
      <c r="P173" s="189" t="s">
        <v>194</v>
      </c>
      <c r="Q173" s="14">
        <v>-3.11</v>
      </c>
      <c r="R173" s="14">
        <v>-3.5079029919696301</v>
      </c>
      <c r="S173" s="14">
        <f t="shared" si="51"/>
        <v>0.39790299196963019</v>
      </c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250"/>
      <c r="AG173" s="250"/>
      <c r="AH173" s="191" t="s">
        <v>194</v>
      </c>
      <c r="AI173" s="14">
        <v>-3.5079029919696301</v>
      </c>
      <c r="AJ173" s="14">
        <v>-11.606524103625297</v>
      </c>
      <c r="AK173" s="14">
        <v>8.0986211116556674</v>
      </c>
      <c r="AL173" s="14">
        <v>101.586717783202</v>
      </c>
      <c r="AM173" s="14">
        <v>-3.1131608967932198</v>
      </c>
      <c r="AN173" s="14">
        <f t="shared" si="52"/>
        <v>-11.269834318133849</v>
      </c>
      <c r="AO173" s="14">
        <v>8.1566734213406296</v>
      </c>
      <c r="AP173" s="14">
        <v>78.355703423108494</v>
      </c>
      <c r="AQ173" s="250"/>
      <c r="AR173" s="14">
        <v>-5.5104770014543503</v>
      </c>
      <c r="AS173" s="14">
        <v>-5.5231182075642398</v>
      </c>
      <c r="AT173" s="14">
        <v>-5.5082668713850396</v>
      </c>
      <c r="AU173" s="14">
        <v>-5.4367341062837999</v>
      </c>
      <c r="AV173" s="14">
        <v>-5.4958361413585903</v>
      </c>
      <c r="AW173" s="14">
        <v>1.7896320800463901</v>
      </c>
      <c r="AX173" s="14">
        <v>2.1112686550622102</v>
      </c>
      <c r="AY173" s="14">
        <v>2.3951059745918202</v>
      </c>
      <c r="AZ173" s="14">
        <v>2.5713648956215098</v>
      </c>
      <c r="BA173" s="14">
        <v>2.8728236178325099</v>
      </c>
      <c r="BB173" s="14">
        <v>-5.5704804090957998</v>
      </c>
      <c r="BC173" s="14">
        <v>-5.6063812442099801</v>
      </c>
      <c r="BD173" s="14">
        <v>-5.6220156473667098</v>
      </c>
      <c r="BE173" s="14">
        <v>-5.6349515603688696</v>
      </c>
      <c r="BF173" s="14">
        <v>-5.6544720333610998</v>
      </c>
      <c r="BG173" s="14">
        <v>1.4578054636492701</v>
      </c>
      <c r="BH173" s="14">
        <v>1.7992545260442501</v>
      </c>
      <c r="BI173" s="14">
        <v>2.1141126553970802</v>
      </c>
      <c r="BJ173" s="14">
        <v>2.3994564448167401</v>
      </c>
      <c r="BK173" s="14">
        <v>2.6180556834720901</v>
      </c>
    </row>
    <row r="174" spans="1:63" ht="16" customHeight="1">
      <c r="A174" s="189"/>
      <c r="B174" s="189"/>
      <c r="C174" s="189"/>
      <c r="D174" s="189"/>
      <c r="E174" s="189"/>
      <c r="F174" s="189"/>
      <c r="G174" s="189"/>
      <c r="H174" s="189"/>
      <c r="I174" s="189"/>
      <c r="J174" s="189"/>
      <c r="K174" s="189"/>
      <c r="L174" s="189"/>
      <c r="M174" s="189"/>
      <c r="O174" s="250"/>
      <c r="P174" s="189" t="s">
        <v>342</v>
      </c>
      <c r="Q174" s="14">
        <v>2.56</v>
      </c>
      <c r="R174" s="14">
        <v>2.10445464796179</v>
      </c>
      <c r="S174" s="14">
        <f t="shared" si="51"/>
        <v>0.45554535203821001</v>
      </c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250"/>
      <c r="AG174" s="250"/>
      <c r="AH174" s="191" t="s">
        <v>342</v>
      </c>
      <c r="AI174" s="14">
        <v>2.10445464796179</v>
      </c>
      <c r="AJ174" s="14">
        <v>-7.1285868086169781</v>
      </c>
      <c r="AK174" s="14">
        <v>9.2330414565787677</v>
      </c>
      <c r="AL174" s="14">
        <v>126.643973062889</v>
      </c>
      <c r="AM174" s="14">
        <v>2.4024213116021</v>
      </c>
      <c r="AN174" s="14">
        <f t="shared" si="52"/>
        <v>-5.8789005231779994</v>
      </c>
      <c r="AO174" s="14">
        <v>8.2813218347800994</v>
      </c>
      <c r="AP174" s="14">
        <v>70.282938453592706</v>
      </c>
      <c r="AQ174" s="250"/>
      <c r="AR174" s="14">
        <v>-3.7343258195542503E-2</v>
      </c>
      <c r="AS174" s="14">
        <v>-3.7509673920118697E-2</v>
      </c>
      <c r="AT174" s="14">
        <v>-3.7587317587761203E-2</v>
      </c>
      <c r="AU174" s="14">
        <v>-3.75318028393304E-2</v>
      </c>
      <c r="AV174" s="14">
        <v>-3.7698780514073701E-2</v>
      </c>
      <c r="AW174" s="14">
        <v>1.7990535325605099</v>
      </c>
      <c r="AX174" s="14">
        <v>2.1395509444806402</v>
      </c>
      <c r="AY174" s="14">
        <v>2.4400086291898599</v>
      </c>
      <c r="AZ174" s="14">
        <v>2.6318137536145301</v>
      </c>
      <c r="BA174" s="14">
        <v>2.9450175480695302</v>
      </c>
      <c r="BB174" s="14">
        <v>-4.0966721743580799E-2</v>
      </c>
      <c r="BC174" s="14">
        <v>-4.1701965564389099E-2</v>
      </c>
      <c r="BD174" s="14">
        <v>-4.2415304759039998E-2</v>
      </c>
      <c r="BE174" s="14">
        <v>-4.3547833114014903E-2</v>
      </c>
      <c r="BF174" s="14">
        <v>-4.3494417558283399E-2</v>
      </c>
      <c r="BG174" s="14">
        <v>1.4464313345922299</v>
      </c>
      <c r="BH174" s="14">
        <v>1.81013800320899</v>
      </c>
      <c r="BI174" s="14">
        <v>2.1468699527208299</v>
      </c>
      <c r="BJ174" s="14">
        <v>2.4524431775842701</v>
      </c>
      <c r="BK174" s="14">
        <v>2.6819432640709899</v>
      </c>
    </row>
    <row r="175" spans="1:63" ht="16" customHeight="1">
      <c r="A175" s="189"/>
      <c r="B175" s="189"/>
      <c r="C175" s="189"/>
      <c r="D175" s="189"/>
      <c r="E175" s="189"/>
      <c r="F175" s="189"/>
      <c r="G175" s="189"/>
      <c r="H175" s="189"/>
      <c r="I175" s="189"/>
      <c r="J175" s="189"/>
      <c r="K175" s="189"/>
      <c r="L175" s="189"/>
      <c r="M175" s="189"/>
      <c r="O175" s="250"/>
      <c r="P175" s="189" t="s">
        <v>343</v>
      </c>
      <c r="Q175" s="14">
        <v>-6.4</v>
      </c>
      <c r="R175" s="14">
        <v>-7.8147588578493901</v>
      </c>
      <c r="S175" s="14">
        <f t="shared" si="51"/>
        <v>1.4147588578493897</v>
      </c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250"/>
      <c r="AG175" s="250"/>
      <c r="AH175" s="191" t="s">
        <v>343</v>
      </c>
      <c r="AI175" s="14">
        <v>-7.8147588578493901</v>
      </c>
      <c r="AJ175" s="14">
        <v>-14.666293893320312</v>
      </c>
      <c r="AK175" s="14">
        <v>6.8515350354709215</v>
      </c>
      <c r="AL175" s="14">
        <v>63.726606070526898</v>
      </c>
      <c r="AM175" s="14">
        <v>-7.1118811859285698</v>
      </c>
      <c r="AN175" s="14">
        <f t="shared" si="52"/>
        <v>-15.999939755406455</v>
      </c>
      <c r="AO175" s="14">
        <v>8.8880585694778862</v>
      </c>
      <c r="AP175" s="14">
        <v>80.409818543543295</v>
      </c>
      <c r="AQ175" s="250"/>
      <c r="AR175" s="14">
        <v>-9.5800807524909306</v>
      </c>
      <c r="AS175" s="14">
        <v>-9.6100975624308997</v>
      </c>
      <c r="AT175" s="14">
        <v>-9.6067805745900294</v>
      </c>
      <c r="AU175" s="14">
        <v>-9.5444647763886099</v>
      </c>
      <c r="AV175" s="14">
        <v>-9.6075351014547401</v>
      </c>
      <c r="AW175" s="14">
        <v>1.8105706842401901</v>
      </c>
      <c r="AX175" s="14">
        <v>2.17412432014563</v>
      </c>
      <c r="AY175" s="14">
        <v>2.4948993886614601</v>
      </c>
      <c r="AZ175" s="14">
        <v>2.7057087995562399</v>
      </c>
      <c r="BA175" s="14">
        <v>3.03327022924001</v>
      </c>
      <c r="BB175" s="14">
        <v>-9.7792788647459794</v>
      </c>
      <c r="BC175" s="14">
        <v>-9.8856657894704902</v>
      </c>
      <c r="BD175" s="14">
        <v>-10.0016726107516</v>
      </c>
      <c r="BE175" s="14">
        <v>-10.170277173695199</v>
      </c>
      <c r="BF175" s="14">
        <v>-10.1597526017802</v>
      </c>
      <c r="BG175" s="14">
        <v>1.4325271548091401</v>
      </c>
      <c r="BH175" s="14">
        <v>1.8234423909475801</v>
      </c>
      <c r="BI175" s="14">
        <v>2.18691375290221</v>
      </c>
      <c r="BJ175" s="14">
        <v>2.5172162300811398</v>
      </c>
      <c r="BK175" s="14">
        <v>2.7600419388880799</v>
      </c>
    </row>
    <row r="176" spans="1:63" ht="16" customHeight="1">
      <c r="A176" s="189"/>
      <c r="B176" s="189"/>
      <c r="C176" s="189"/>
      <c r="D176" s="189"/>
      <c r="E176" s="189"/>
      <c r="F176" s="189"/>
      <c r="G176" s="189"/>
      <c r="H176" s="189"/>
      <c r="I176" s="189"/>
      <c r="J176" s="189"/>
      <c r="K176" s="189"/>
      <c r="L176" s="189"/>
      <c r="M176" s="189"/>
      <c r="O176" s="250"/>
      <c r="P176" s="189" t="s">
        <v>344</v>
      </c>
      <c r="Q176" s="14">
        <v>-6.5</v>
      </c>
      <c r="R176" s="14">
        <v>-5.53668003330821</v>
      </c>
      <c r="S176" s="14">
        <f t="shared" si="51"/>
        <v>-0.96331996669178999</v>
      </c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250"/>
      <c r="AG176" s="250"/>
      <c r="AH176" s="191" t="s">
        <v>344</v>
      </c>
      <c r="AI176" s="14">
        <v>-5.53668003330821</v>
      </c>
      <c r="AJ176" s="14">
        <v>-14.629567488250901</v>
      </c>
      <c r="AK176" s="14">
        <v>9.0928874549426908</v>
      </c>
      <c r="AL176" s="14">
        <v>98.378056873866797</v>
      </c>
      <c r="AM176" s="14">
        <v>-5.7940826181950698</v>
      </c>
      <c r="AN176" s="14">
        <f t="shared" si="52"/>
        <v>-14.03051472169712</v>
      </c>
      <c r="AO176" s="14">
        <v>8.2364321035020502</v>
      </c>
      <c r="AP176" s="14">
        <v>61.796648476336699</v>
      </c>
      <c r="AQ176" s="250"/>
      <c r="AR176" s="14">
        <v>-8.2129295615592497</v>
      </c>
      <c r="AS176" s="14">
        <v>-8.2276441247810794</v>
      </c>
      <c r="AT176" s="14">
        <v>-8.2259884113502704</v>
      </c>
      <c r="AU176" s="14">
        <v>-8.2020900798809695</v>
      </c>
      <c r="AV176" s="14">
        <v>-8.2196463164129998</v>
      </c>
      <c r="AW176" s="14">
        <v>1.79735339955917</v>
      </c>
      <c r="AX176" s="14">
        <v>2.1344473096088601</v>
      </c>
      <c r="AY176" s="14">
        <v>2.4319057931552099</v>
      </c>
      <c r="AZ176" s="14">
        <v>2.6209055525474798</v>
      </c>
      <c r="BA176" s="14">
        <v>2.93198990895455</v>
      </c>
      <c r="BB176" s="14">
        <v>-7.6641965488336403</v>
      </c>
      <c r="BC176" s="14">
        <v>-7.6762746261121597</v>
      </c>
      <c r="BD176" s="14">
        <v>-7.6776388208311497</v>
      </c>
      <c r="BE176" s="14">
        <v>-7.6930672397973003</v>
      </c>
      <c r="BF176" s="14">
        <v>-7.6662895722759599</v>
      </c>
      <c r="BG176" s="14">
        <v>1.4484838346862901</v>
      </c>
      <c r="BH176" s="14">
        <v>1.80817404290994</v>
      </c>
      <c r="BI176" s="14">
        <v>2.1409587875229401</v>
      </c>
      <c r="BJ176" s="14">
        <v>2.44288154227627</v>
      </c>
      <c r="BK176" s="14">
        <v>2.6704145338683301</v>
      </c>
    </row>
    <row r="177" spans="1:63" ht="16" customHeight="1">
      <c r="A177" s="189"/>
      <c r="B177" s="189"/>
      <c r="C177" s="189"/>
      <c r="D177" s="189"/>
      <c r="E177" s="189"/>
      <c r="F177" s="189"/>
      <c r="G177" s="189"/>
      <c r="H177" s="189"/>
      <c r="I177" s="189"/>
      <c r="J177" s="189"/>
      <c r="K177" s="189"/>
      <c r="L177" s="189"/>
      <c r="M177" s="189"/>
      <c r="O177" s="250"/>
      <c r="P177" s="189" t="s">
        <v>203</v>
      </c>
      <c r="Q177" s="14">
        <v>-5.22</v>
      </c>
      <c r="R177" s="14">
        <v>-3.2786652732227202</v>
      </c>
      <c r="S177" s="14">
        <f t="shared" si="51"/>
        <v>-1.9413347267772796</v>
      </c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250"/>
      <c r="AG177" s="250"/>
      <c r="AH177" s="191" t="s">
        <v>203</v>
      </c>
      <c r="AI177" s="14">
        <v>-3.2786652732227202</v>
      </c>
      <c r="AJ177" s="14">
        <v>-11.058218694386547</v>
      </c>
      <c r="AK177" s="14">
        <v>7.7795534211638264</v>
      </c>
      <c r="AL177" s="14">
        <v>94.5230132361757</v>
      </c>
      <c r="AM177" s="14">
        <v>-2.7900522576041702</v>
      </c>
      <c r="AN177" s="14">
        <f t="shared" si="52"/>
        <v>-10.760804564567739</v>
      </c>
      <c r="AO177" s="14">
        <v>7.9707523069635693</v>
      </c>
      <c r="AP177" s="14">
        <v>71.831443433374503</v>
      </c>
      <c r="AQ177" s="250"/>
      <c r="AR177" s="14">
        <v>-5.1765016254368703</v>
      </c>
      <c r="AS177" s="14">
        <v>-5.1902874970297797</v>
      </c>
      <c r="AT177" s="14">
        <v>-5.1813090480231203</v>
      </c>
      <c r="AU177" s="14">
        <v>-5.1276310683756696</v>
      </c>
      <c r="AV177" s="14">
        <v>-5.1746404253675999</v>
      </c>
      <c r="AW177" s="14">
        <v>1.78882444614974</v>
      </c>
      <c r="AX177" s="14">
        <v>2.1088442162004899</v>
      </c>
      <c r="AY177" s="14">
        <v>2.3912567904189599</v>
      </c>
      <c r="AZ177" s="14">
        <v>2.5661830463625401</v>
      </c>
      <c r="BA177" s="14">
        <v>2.8666349473377899</v>
      </c>
      <c r="BB177" s="14">
        <v>-5.32185908304481</v>
      </c>
      <c r="BC177" s="14">
        <v>-5.3629022408982499</v>
      </c>
      <c r="BD177" s="14">
        <v>-5.3899698792620701</v>
      </c>
      <c r="BE177" s="14">
        <v>-5.4227426229997198</v>
      </c>
      <c r="BF177" s="14">
        <v>-5.4357199215838596</v>
      </c>
      <c r="BG177" s="14">
        <v>1.45878048657249</v>
      </c>
      <c r="BH177" s="14">
        <v>1.79832156320668</v>
      </c>
      <c r="BI177" s="14">
        <v>2.1113046060393499</v>
      </c>
      <c r="BJ177" s="14">
        <v>2.3949142703068702</v>
      </c>
      <c r="BK177" s="14">
        <v>2.6125790570613399</v>
      </c>
    </row>
    <row r="178" spans="1:63" ht="16" customHeight="1">
      <c r="A178" s="189"/>
      <c r="B178" s="189"/>
      <c r="C178" s="189"/>
      <c r="D178" s="189"/>
      <c r="E178" s="189"/>
      <c r="F178" s="189"/>
      <c r="G178" s="189"/>
      <c r="H178" s="189"/>
      <c r="I178" s="189"/>
      <c r="J178" s="189"/>
      <c r="K178" s="189"/>
      <c r="L178" s="189"/>
      <c r="M178" s="189"/>
      <c r="O178" s="250"/>
      <c r="P178" s="189" t="s">
        <v>345</v>
      </c>
      <c r="Q178" s="14">
        <v>-6.27</v>
      </c>
      <c r="R178" s="14">
        <v>-5.7663434405347802</v>
      </c>
      <c r="S178" s="14">
        <f t="shared" si="51"/>
        <v>-0.50365655946521937</v>
      </c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250"/>
      <c r="AG178" s="250"/>
      <c r="AH178" s="191" t="s">
        <v>345</v>
      </c>
      <c r="AI178" s="14">
        <v>-5.7663434405347802</v>
      </c>
      <c r="AJ178" s="14">
        <v>-15.130489608035838</v>
      </c>
      <c r="AK178" s="14">
        <v>9.3641461675010564</v>
      </c>
      <c r="AL178" s="14">
        <v>102.718335471972</v>
      </c>
      <c r="AM178" s="14">
        <v>-6.0431244783652902</v>
      </c>
      <c r="AN178" s="14">
        <f t="shared" si="52"/>
        <v>-14.506461790453649</v>
      </c>
      <c r="AO178" s="14">
        <v>8.4633373120883597</v>
      </c>
      <c r="AP178" s="14">
        <v>65.015297468773696</v>
      </c>
      <c r="AQ178" s="250"/>
      <c r="AR178" s="14">
        <v>-8.4833592098057906</v>
      </c>
      <c r="AS178" s="14">
        <v>-8.4983608111106008</v>
      </c>
      <c r="AT178" s="14">
        <v>-8.4966535635785903</v>
      </c>
      <c r="AU178" s="14">
        <v>-8.4719674125567899</v>
      </c>
      <c r="AV178" s="14">
        <v>-8.4902952087524</v>
      </c>
      <c r="AW178" s="14">
        <v>1.8018903878764101</v>
      </c>
      <c r="AX178" s="14">
        <v>2.1480669098227199</v>
      </c>
      <c r="AY178" s="14">
        <v>2.4535290852133</v>
      </c>
      <c r="AZ178" s="14">
        <v>2.6500152638254</v>
      </c>
      <c r="BA178" s="14">
        <v>2.9667555692993801</v>
      </c>
      <c r="BB178" s="14">
        <v>-7.9095453692666897</v>
      </c>
      <c r="BC178" s="14">
        <v>-7.9214872316343801</v>
      </c>
      <c r="BD178" s="14">
        <v>-7.9230768100597402</v>
      </c>
      <c r="BE178" s="14">
        <v>-7.9398096805982297</v>
      </c>
      <c r="BF178" s="14">
        <v>-7.9116022047098697</v>
      </c>
      <c r="BG178" s="14">
        <v>1.4430065167702699</v>
      </c>
      <c r="BH178" s="14">
        <v>1.81341508283168</v>
      </c>
      <c r="BI178" s="14">
        <v>2.15673336952496</v>
      </c>
      <c r="BJ178" s="14">
        <v>2.4683977975643598</v>
      </c>
      <c r="BK178" s="14">
        <v>2.7011801940846798</v>
      </c>
    </row>
    <row r="179" spans="1:63" ht="16" customHeight="1">
      <c r="A179" s="189"/>
      <c r="B179" s="189"/>
      <c r="C179" s="189"/>
      <c r="D179" s="189"/>
      <c r="E179" s="189"/>
      <c r="F179" s="189"/>
      <c r="G179" s="189"/>
      <c r="H179" s="189"/>
      <c r="I179" s="189"/>
      <c r="J179" s="189"/>
      <c r="K179" s="189"/>
      <c r="L179" s="189"/>
      <c r="M179" s="189"/>
      <c r="O179" s="250"/>
      <c r="P179" s="189" t="s">
        <v>204</v>
      </c>
      <c r="Q179" s="14">
        <v>-4.84</v>
      </c>
      <c r="R179" s="14">
        <v>-3.1712070012826801</v>
      </c>
      <c r="S179" s="14">
        <f t="shared" si="51"/>
        <v>-1.6687929987173198</v>
      </c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250"/>
      <c r="AG179" s="250"/>
      <c r="AH179" s="191" t="s">
        <v>204</v>
      </c>
      <c r="AI179" s="14">
        <v>-3.1712070012826801</v>
      </c>
      <c r="AJ179" s="14">
        <v>-11.356849236761075</v>
      </c>
      <c r="AK179" s="14">
        <v>8.1856422354783955</v>
      </c>
      <c r="AL179" s="14">
        <v>102.50238755040201</v>
      </c>
      <c r="AM179" s="14">
        <v>-2.7065085945690002</v>
      </c>
      <c r="AN179" s="14">
        <f t="shared" si="52"/>
        <v>-10.956326230729706</v>
      </c>
      <c r="AO179" s="14">
        <v>8.2498176361607065</v>
      </c>
      <c r="AP179" s="14">
        <v>76.910618437104404</v>
      </c>
      <c r="AQ179" s="250"/>
      <c r="AR179" s="14">
        <v>-5.1177397111801204</v>
      </c>
      <c r="AS179" s="14">
        <v>-5.1307842727790902</v>
      </c>
      <c r="AT179" s="14">
        <v>-5.1199122379989301</v>
      </c>
      <c r="AU179" s="14">
        <v>-5.0611477054932204</v>
      </c>
      <c r="AV179" s="14">
        <v>-5.11127645410604</v>
      </c>
      <c r="AW179" s="14">
        <v>1.7934712877640799</v>
      </c>
      <c r="AX179" s="14">
        <v>2.1227935853897</v>
      </c>
      <c r="AY179" s="14">
        <v>2.41340364342993</v>
      </c>
      <c r="AZ179" s="14">
        <v>2.5959975859401401</v>
      </c>
      <c r="BA179" s="14">
        <v>2.9022423824784598</v>
      </c>
      <c r="BB179" s="14">
        <v>-5.2386089507262001</v>
      </c>
      <c r="BC179" s="14">
        <v>-5.2767389739559301</v>
      </c>
      <c r="BD179" s="14">
        <v>-5.29866813649297</v>
      </c>
      <c r="BE179" s="14">
        <v>-5.3231693331962999</v>
      </c>
      <c r="BF179" s="14">
        <v>-5.33828776053622</v>
      </c>
      <c r="BG179" s="14">
        <v>1.45317054732482</v>
      </c>
      <c r="BH179" s="14">
        <v>1.8036895035027201</v>
      </c>
      <c r="BI179" s="14">
        <v>2.1274611352102801</v>
      </c>
      <c r="BJ179" s="14">
        <v>2.4210483461791998</v>
      </c>
      <c r="BK179" s="14">
        <v>2.6440896407766399</v>
      </c>
    </row>
    <row r="180" spans="1:63" ht="16" customHeight="1">
      <c r="A180" s="189"/>
      <c r="B180" s="189"/>
      <c r="C180" s="189"/>
      <c r="D180" s="189"/>
      <c r="E180" s="189"/>
      <c r="F180" s="189"/>
      <c r="G180" s="189"/>
      <c r="H180" s="189"/>
      <c r="I180" s="189"/>
      <c r="J180" s="189"/>
      <c r="K180" s="189"/>
      <c r="L180" s="189"/>
      <c r="M180" s="189"/>
      <c r="O180" s="250"/>
      <c r="P180" s="189" t="s">
        <v>346</v>
      </c>
      <c r="Q180" s="14">
        <v>-7.62</v>
      </c>
      <c r="R180" s="14">
        <v>-7.8613488583844404</v>
      </c>
      <c r="S180" s="14">
        <f t="shared" si="51"/>
        <v>0.24134885838444031</v>
      </c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250"/>
      <c r="AG180" s="250"/>
      <c r="AH180" s="191" t="s">
        <v>346</v>
      </c>
      <c r="AI180" s="14">
        <v>-7.8613488583844404</v>
      </c>
      <c r="AJ180" s="14">
        <v>-14.289852568639784</v>
      </c>
      <c r="AK180" s="14">
        <v>6.4285037102553435</v>
      </c>
      <c r="AL180" s="14">
        <v>59.370162317570298</v>
      </c>
      <c r="AM180" s="14">
        <v>-7.5250788471069798</v>
      </c>
      <c r="AN180" s="14">
        <f t="shared" si="52"/>
        <v>-15.703238388728085</v>
      </c>
      <c r="AO180" s="14">
        <v>8.1781595416211061</v>
      </c>
      <c r="AP180" s="14">
        <v>78.278238790633594</v>
      </c>
      <c r="AQ180" s="250"/>
      <c r="AR180" s="14">
        <v>-9.9134826564371998</v>
      </c>
      <c r="AS180" s="14">
        <v>-9.9392662180286102</v>
      </c>
      <c r="AT180" s="14">
        <v>-9.9246586837467792</v>
      </c>
      <c r="AU180" s="14">
        <v>-9.8310679158914294</v>
      </c>
      <c r="AV180" s="14">
        <v>-9.9140030322000694</v>
      </c>
      <c r="AW180" s="14">
        <v>1.7905707835421401</v>
      </c>
      <c r="AX180" s="14">
        <v>2.1140865521863699</v>
      </c>
      <c r="AY180" s="14">
        <v>2.3995798366397998</v>
      </c>
      <c r="AZ180" s="14">
        <v>2.57738769881743</v>
      </c>
      <c r="BA180" s="14">
        <v>2.88001663765445</v>
      </c>
      <c r="BB180" s="14">
        <v>-9.8077278423410093</v>
      </c>
      <c r="BC180" s="14">
        <v>-9.8929709653313598</v>
      </c>
      <c r="BD180" s="14">
        <v>-9.9787252769287704</v>
      </c>
      <c r="BE180" s="14">
        <v>-10.095704480555</v>
      </c>
      <c r="BF180" s="14">
        <v>-10.0958036763344</v>
      </c>
      <c r="BG180" s="14">
        <v>1.4566722058324999</v>
      </c>
      <c r="BH180" s="14">
        <v>1.80033889791209</v>
      </c>
      <c r="BI180" s="14">
        <v>2.11737641854433</v>
      </c>
      <c r="BJ180" s="14">
        <v>2.4047357614829199</v>
      </c>
      <c r="BK180" s="14">
        <v>2.6244211027270801</v>
      </c>
    </row>
    <row r="181" spans="1:63" ht="16" customHeight="1">
      <c r="A181" s="189"/>
      <c r="B181" s="189"/>
      <c r="C181" s="189"/>
      <c r="D181" s="189"/>
      <c r="E181" s="189"/>
      <c r="F181" s="189"/>
      <c r="G181" s="189"/>
      <c r="H181" s="189"/>
      <c r="I181" s="189"/>
      <c r="J181" s="189"/>
      <c r="K181" s="189"/>
      <c r="L181" s="189"/>
      <c r="M181" s="189"/>
      <c r="O181" s="250"/>
      <c r="P181" s="189" t="s">
        <v>211</v>
      </c>
      <c r="Q181" s="14">
        <v>-7.13</v>
      </c>
      <c r="R181" s="14">
        <v>-5.6095649749880598</v>
      </c>
      <c r="S181" s="14">
        <f t="shared" si="51"/>
        <v>-1.5204350250119401</v>
      </c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250"/>
      <c r="AG181" s="250"/>
      <c r="AH181" s="191" t="s">
        <v>211</v>
      </c>
      <c r="AI181" s="14">
        <v>-5.6095649749880598</v>
      </c>
      <c r="AJ181" s="14">
        <v>-13.336958289796454</v>
      </c>
      <c r="AK181" s="14">
        <v>7.7273933148083946</v>
      </c>
      <c r="AL181" s="14">
        <v>67.531207746074699</v>
      </c>
      <c r="AM181" s="14">
        <v>-6.1810048752837998</v>
      </c>
      <c r="AN181" s="14">
        <f t="shared" si="52"/>
        <v>-13.742099343931795</v>
      </c>
      <c r="AO181" s="14">
        <v>7.5610944686479948</v>
      </c>
      <c r="AP181" s="14">
        <v>48.054688306989902</v>
      </c>
      <c r="AQ181" s="250"/>
      <c r="AR181" s="14">
        <v>-8.5381069434411607</v>
      </c>
      <c r="AS181" s="14">
        <v>-8.5504175641603908</v>
      </c>
      <c r="AT181" s="14">
        <v>-8.5493598063391296</v>
      </c>
      <c r="AU181" s="14">
        <v>-8.5367419980803607</v>
      </c>
      <c r="AV181" s="14">
        <v>-8.5410303566736694</v>
      </c>
      <c r="AW181" s="14">
        <v>1.7840191894803801</v>
      </c>
      <c r="AX181" s="14">
        <v>2.0944193003343701</v>
      </c>
      <c r="AY181" s="14">
        <v>2.36835493105534</v>
      </c>
      <c r="AZ181" s="14">
        <v>2.5353521020266201</v>
      </c>
      <c r="BA181" s="14">
        <v>2.8298136223627801</v>
      </c>
      <c r="BB181" s="14">
        <v>-7.65777148073711</v>
      </c>
      <c r="BC181" s="14">
        <v>-7.6743578520916298</v>
      </c>
      <c r="BD181" s="14">
        <v>-7.7041622610892704</v>
      </c>
      <c r="BE181" s="14">
        <v>-7.7672333540282104</v>
      </c>
      <c r="BF181" s="14">
        <v>-7.7156057249368102</v>
      </c>
      <c r="BG181" s="14">
        <v>1.46458167374906</v>
      </c>
      <c r="BH181" s="14">
        <v>1.79277062494601</v>
      </c>
      <c r="BI181" s="14">
        <v>2.0945972861012199</v>
      </c>
      <c r="BJ181" s="14">
        <v>2.36788926002981</v>
      </c>
      <c r="BK181" s="14">
        <v>2.57999424890121</v>
      </c>
    </row>
    <row r="182" spans="1:63" ht="16" customHeight="1">
      <c r="A182" s="189"/>
      <c r="B182" s="189"/>
      <c r="C182" s="189"/>
      <c r="D182" s="189"/>
      <c r="E182" s="189"/>
      <c r="F182" s="189"/>
      <c r="G182" s="189"/>
      <c r="H182" s="189"/>
      <c r="I182" s="189"/>
      <c r="J182" s="189"/>
      <c r="K182" s="189"/>
      <c r="L182" s="189"/>
      <c r="M182" s="189"/>
      <c r="O182" s="250"/>
      <c r="P182" s="189" t="s">
        <v>347</v>
      </c>
      <c r="Q182" s="14">
        <v>-1.39</v>
      </c>
      <c r="R182" s="14">
        <v>-0.69471307624622503</v>
      </c>
      <c r="S182" s="14">
        <f t="shared" si="51"/>
        <v>-0.69528692375377488</v>
      </c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250"/>
      <c r="AG182" s="250"/>
      <c r="AH182" s="191" t="s">
        <v>347</v>
      </c>
      <c r="AI182" s="14">
        <v>-0.69471307624622503</v>
      </c>
      <c r="AJ182" s="14">
        <v>-8.5277163170198982</v>
      </c>
      <c r="AK182" s="14">
        <v>7.8330032407736727</v>
      </c>
      <c r="AL182" s="14">
        <v>94.137191296207504</v>
      </c>
      <c r="AM182" s="14">
        <v>-0.216197553800727</v>
      </c>
      <c r="AN182" s="14">
        <f t="shared" si="52"/>
        <v>-8.2338789538875652</v>
      </c>
      <c r="AO182" s="14">
        <v>8.0176814000868379</v>
      </c>
      <c r="AP182" s="14">
        <v>64.9687392738537</v>
      </c>
      <c r="AQ182" s="250"/>
      <c r="AR182" s="14">
        <v>-2.6260757349018</v>
      </c>
      <c r="AS182" s="14">
        <v>-2.6352498694458699</v>
      </c>
      <c r="AT182" s="14">
        <v>-2.6376074104285099</v>
      </c>
      <c r="AU182" s="14">
        <v>-2.6296283893000001</v>
      </c>
      <c r="AV182" s="14">
        <v>-2.6409955855649501</v>
      </c>
      <c r="AW182" s="14">
        <v>1.79515114741017</v>
      </c>
      <c r="AX182" s="14">
        <v>2.1278363616093801</v>
      </c>
      <c r="AY182" s="14">
        <v>2.4214098566277902</v>
      </c>
      <c r="AZ182" s="14">
        <v>2.6067757113982299</v>
      </c>
      <c r="BA182" s="14">
        <v>2.9151146725967898</v>
      </c>
      <c r="BB182" s="14">
        <v>-2.7450420491473801</v>
      </c>
      <c r="BC182" s="14">
        <v>-2.7838581948635301</v>
      </c>
      <c r="BD182" s="14">
        <v>-2.8280148885502698</v>
      </c>
      <c r="BE182" s="14">
        <v>-2.8958754529083599</v>
      </c>
      <c r="BF182" s="14">
        <v>-2.8885350936585801</v>
      </c>
      <c r="BG182" s="14">
        <v>1.4511425224121299</v>
      </c>
      <c r="BH182" s="14">
        <v>1.80563004441939</v>
      </c>
      <c r="BI182" s="14">
        <v>2.1333018123040399</v>
      </c>
      <c r="BJ182" s="14">
        <v>2.43049596309611</v>
      </c>
      <c r="BK182" s="14">
        <v>2.6554808958271301</v>
      </c>
    </row>
    <row r="183" spans="1:63" ht="16" customHeight="1">
      <c r="A183" s="189"/>
      <c r="B183" s="189"/>
      <c r="C183" s="189"/>
      <c r="D183" s="189"/>
      <c r="E183" s="189"/>
      <c r="F183" s="189"/>
      <c r="G183" s="189"/>
      <c r="H183" s="189"/>
      <c r="I183" s="189"/>
      <c r="J183" s="189"/>
      <c r="K183" s="189"/>
      <c r="L183" s="189"/>
      <c r="M183" s="189"/>
      <c r="O183" s="250"/>
      <c r="P183" s="189" t="s">
        <v>348</v>
      </c>
      <c r="Q183" s="14">
        <v>-6.79</v>
      </c>
      <c r="R183" s="14">
        <v>-5.1532064375312299</v>
      </c>
      <c r="S183" s="14">
        <f t="shared" si="51"/>
        <v>-1.6367935624687702</v>
      </c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250"/>
      <c r="AG183" s="250"/>
      <c r="AH183" s="191" t="s">
        <v>348</v>
      </c>
      <c r="AI183" s="14">
        <v>-5.1532064375312299</v>
      </c>
      <c r="AJ183" s="14">
        <v>-13.709234856414632</v>
      </c>
      <c r="AK183" s="14">
        <v>8.5560284188834022</v>
      </c>
      <c r="AL183" s="14">
        <v>85.242878771266604</v>
      </c>
      <c r="AM183" s="14">
        <v>-5.6054363597625603</v>
      </c>
      <c r="AN183" s="14">
        <f t="shared" si="52"/>
        <v>-13.693454273799334</v>
      </c>
      <c r="AO183" s="14">
        <v>8.0880179140367741</v>
      </c>
      <c r="AP183" s="14">
        <v>56.386391956516903</v>
      </c>
      <c r="AQ183" s="250"/>
      <c r="AR183" s="14">
        <v>-8.0130833747537107</v>
      </c>
      <c r="AS183" s="14">
        <v>-8.0244041363266891</v>
      </c>
      <c r="AT183" s="14">
        <v>-8.0226172819984392</v>
      </c>
      <c r="AU183" s="14">
        <v>-8.00901318952811</v>
      </c>
      <c r="AV183" s="14">
        <v>-8.0139340597801301</v>
      </c>
      <c r="AW183" s="14">
        <v>1.7942638345126201</v>
      </c>
      <c r="AX183" s="14">
        <v>2.1251727340917199</v>
      </c>
      <c r="AY183" s="14">
        <v>2.4171809222358802</v>
      </c>
      <c r="AZ183" s="14">
        <v>2.6010826347459401</v>
      </c>
      <c r="BA183" s="14">
        <v>2.9083154444175299</v>
      </c>
      <c r="BB183" s="14">
        <v>-7.2502335116517802</v>
      </c>
      <c r="BC183" s="14">
        <v>-7.2635974259750302</v>
      </c>
      <c r="BD183" s="14">
        <v>-7.2834231658356998</v>
      </c>
      <c r="BE183" s="14">
        <v>-7.3301759096865498</v>
      </c>
      <c r="BF183" s="14">
        <v>-7.28634633470962</v>
      </c>
      <c r="BG183" s="14">
        <v>1.45221373849006</v>
      </c>
      <c r="BH183" s="14">
        <v>1.8046050379627001</v>
      </c>
      <c r="BI183" s="14">
        <v>2.1302167283044802</v>
      </c>
      <c r="BJ183" s="14">
        <v>2.4255056697933801</v>
      </c>
      <c r="BK183" s="14">
        <v>2.6494639600974002</v>
      </c>
    </row>
    <row r="184" spans="1:63" ht="16" customHeight="1">
      <c r="A184" s="189"/>
      <c r="B184" s="189"/>
      <c r="C184" s="189"/>
      <c r="D184" s="189"/>
      <c r="E184" s="189"/>
      <c r="F184" s="189"/>
      <c r="G184" s="189"/>
      <c r="H184" s="189"/>
      <c r="I184" s="189"/>
      <c r="J184" s="189"/>
      <c r="K184" s="189"/>
      <c r="L184" s="189"/>
      <c r="M184" s="189"/>
      <c r="O184" s="250"/>
      <c r="P184" s="189" t="s">
        <v>349</v>
      </c>
      <c r="Q184" s="14">
        <v>-5.9</v>
      </c>
      <c r="R184" s="14">
        <v>-5.89830799872525</v>
      </c>
      <c r="S184" s="14">
        <f t="shared" si="51"/>
        <v>-1.6920012747503321E-3</v>
      </c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250"/>
      <c r="AG184" s="250"/>
      <c r="AH184" s="191" t="s">
        <v>349</v>
      </c>
      <c r="AI184" s="14">
        <v>-5.89830799872525</v>
      </c>
      <c r="AJ184" s="14">
        <v>-14.132322770954985</v>
      </c>
      <c r="AK184" s="14">
        <v>8.2340147722297345</v>
      </c>
      <c r="AL184" s="14">
        <v>74.917845947206999</v>
      </c>
      <c r="AM184" s="14">
        <v>-6.3051360389703204</v>
      </c>
      <c r="AN184" s="14">
        <f t="shared" si="52"/>
        <v>-13.923677779142674</v>
      </c>
      <c r="AO184" s="14">
        <v>7.6185417401723532</v>
      </c>
      <c r="AP184" s="14">
        <v>47.475750637588398</v>
      </c>
      <c r="AQ184" s="250"/>
      <c r="AR184" s="14">
        <v>-8.6656793598910298</v>
      </c>
      <c r="AS184" s="14">
        <v>-8.6732976919998404</v>
      </c>
      <c r="AT184" s="14">
        <v>-8.6683632185472597</v>
      </c>
      <c r="AU184" s="14">
        <v>-8.6540979057281806</v>
      </c>
      <c r="AV184" s="14">
        <v>-8.6527395084039807</v>
      </c>
      <c r="AW184" s="14">
        <v>1.7829432872316</v>
      </c>
      <c r="AX184" s="14">
        <v>2.0911895458203902</v>
      </c>
      <c r="AY184" s="14">
        <v>2.3632271795769402</v>
      </c>
      <c r="AZ184" s="14">
        <v>2.5284490197096399</v>
      </c>
      <c r="BA184" s="14">
        <v>2.8215692872378799</v>
      </c>
      <c r="BB184" s="14">
        <v>-7.9798352588033197</v>
      </c>
      <c r="BC184" s="14">
        <v>-7.9844907791044104</v>
      </c>
      <c r="BD184" s="14">
        <v>-7.9891644975326299</v>
      </c>
      <c r="BE184" s="14">
        <v>-8.0197322516731298</v>
      </c>
      <c r="BF184" s="14">
        <v>-7.97024823780845</v>
      </c>
      <c r="BG184" s="14">
        <v>1.46588056593282</v>
      </c>
      <c r="BH184" s="14">
        <v>1.79152776376951</v>
      </c>
      <c r="BI184" s="14">
        <v>2.0908564988073799</v>
      </c>
      <c r="BJ184" s="14">
        <v>2.36183833053096</v>
      </c>
      <c r="BK184" s="14">
        <v>2.5726984745466699</v>
      </c>
    </row>
    <row r="185" spans="1:63" ht="16" customHeight="1">
      <c r="A185" s="189"/>
      <c r="B185" s="189"/>
      <c r="C185" s="189"/>
      <c r="D185" s="189"/>
      <c r="E185" s="189"/>
      <c r="F185" s="189"/>
      <c r="G185" s="189"/>
      <c r="H185" s="189"/>
      <c r="I185" s="189"/>
      <c r="J185" s="189"/>
      <c r="K185" s="189"/>
      <c r="L185" s="189"/>
      <c r="M185" s="189"/>
      <c r="O185" s="250"/>
      <c r="P185" s="189" t="s">
        <v>350</v>
      </c>
      <c r="Q185" s="14">
        <v>-7.03</v>
      </c>
      <c r="R185" s="14">
        <v>-5.5716879896032001</v>
      </c>
      <c r="S185" s="14">
        <f t="shared" si="51"/>
        <v>-1.4583120103968001</v>
      </c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250"/>
      <c r="AG185" s="250"/>
      <c r="AH185" s="191" t="s">
        <v>350</v>
      </c>
      <c r="AI185" s="14">
        <v>-5.5716879896032001</v>
      </c>
      <c r="AJ185" s="14">
        <v>-13.165111691562455</v>
      </c>
      <c r="AK185" s="14">
        <v>7.5934237019592548</v>
      </c>
      <c r="AL185" s="14">
        <v>65.772594133222697</v>
      </c>
      <c r="AM185" s="14">
        <v>-6.1343326414284203</v>
      </c>
      <c r="AN185" s="14">
        <f t="shared" si="52"/>
        <v>-13.571299557430017</v>
      </c>
      <c r="AO185" s="14">
        <v>7.4369669160015954</v>
      </c>
      <c r="AP185" s="14">
        <v>46.733612623376203</v>
      </c>
      <c r="AQ185" s="250"/>
      <c r="AR185" s="14">
        <v>-8.4792300380366594</v>
      </c>
      <c r="AS185" s="14">
        <v>-8.4914753887427104</v>
      </c>
      <c r="AT185" s="14">
        <v>-8.4900075104361701</v>
      </c>
      <c r="AU185" s="14">
        <v>-8.4763209649581501</v>
      </c>
      <c r="AV185" s="14">
        <v>-8.4814937736790199</v>
      </c>
      <c r="AW185" s="14">
        <v>1.7813586652078901</v>
      </c>
      <c r="AX185" s="14">
        <v>2.0864326637338402</v>
      </c>
      <c r="AY185" s="14">
        <v>2.35567486900776</v>
      </c>
      <c r="AZ185" s="14">
        <v>2.51828194711221</v>
      </c>
      <c r="BA185" s="14">
        <v>2.8094267761271001</v>
      </c>
      <c r="BB185" s="14">
        <v>-7.6125448946230598</v>
      </c>
      <c r="BC185" s="14">
        <v>-7.6285910341803804</v>
      </c>
      <c r="BD185" s="14">
        <v>-7.65703494148043</v>
      </c>
      <c r="BE185" s="14">
        <v>-7.7178600214233697</v>
      </c>
      <c r="BF185" s="14">
        <v>-7.6675187659119697</v>
      </c>
      <c r="BG185" s="14">
        <v>1.46779361441206</v>
      </c>
      <c r="BH185" s="14">
        <v>1.78969723948633</v>
      </c>
      <c r="BI185" s="14">
        <v>2.0853469518772298</v>
      </c>
      <c r="BJ185" s="14">
        <v>2.3529263348930902</v>
      </c>
      <c r="BK185" s="14">
        <v>2.5619530330017199</v>
      </c>
    </row>
    <row r="186" spans="1:63" ht="16" customHeight="1">
      <c r="A186" s="189"/>
      <c r="B186" s="189"/>
      <c r="C186" s="189"/>
      <c r="D186" s="189"/>
      <c r="E186" s="189"/>
      <c r="F186" s="189"/>
      <c r="G186" s="189"/>
      <c r="H186" s="189"/>
      <c r="I186" s="189"/>
      <c r="J186" s="189"/>
      <c r="K186" s="189"/>
      <c r="L186" s="189"/>
      <c r="M186" s="189"/>
      <c r="O186" s="250"/>
      <c r="P186" s="189" t="s">
        <v>351</v>
      </c>
      <c r="Q186" s="14">
        <v>-10.17</v>
      </c>
      <c r="R186" s="14">
        <v>-8.1005415755148995</v>
      </c>
      <c r="S186" s="14">
        <f t="shared" si="51"/>
        <v>-2.0694584244851004</v>
      </c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250"/>
      <c r="AG186" s="250"/>
      <c r="AH186" s="191" t="s">
        <v>351</v>
      </c>
      <c r="AI186" s="14">
        <v>-8.1005415755148995</v>
      </c>
      <c r="AJ186" s="14">
        <v>-16.057946179552502</v>
      </c>
      <c r="AK186" s="14">
        <v>7.9574046040376016</v>
      </c>
      <c r="AL186" s="14">
        <v>67.051445554326804</v>
      </c>
      <c r="AM186" s="14">
        <v>-8.7306841467749798</v>
      </c>
      <c r="AN186" s="14">
        <f t="shared" si="52"/>
        <v>-16.532843373213243</v>
      </c>
      <c r="AO186" s="14">
        <v>7.8021592264382633</v>
      </c>
      <c r="AP186" s="14">
        <v>49.422721915784003</v>
      </c>
      <c r="AQ186" s="250"/>
      <c r="AR186" s="14">
        <v>-11.1051542693633</v>
      </c>
      <c r="AS186" s="14">
        <v>-11.1193540954649</v>
      </c>
      <c r="AT186" s="14">
        <v>-11.1154335014878</v>
      </c>
      <c r="AU186" s="14">
        <v>-11.0941305355592</v>
      </c>
      <c r="AV186" s="14">
        <v>-11.102151922620999</v>
      </c>
      <c r="AW186" s="14">
        <v>1.78745905924683</v>
      </c>
      <c r="AX186" s="14">
        <v>2.10474545674716</v>
      </c>
      <c r="AY186" s="14">
        <v>2.38474935471281</v>
      </c>
      <c r="AZ186" s="14">
        <v>2.5574226053502902</v>
      </c>
      <c r="BA186" s="14">
        <v>2.8561723730513302</v>
      </c>
      <c r="BB186" s="14">
        <v>-10.160392804984999</v>
      </c>
      <c r="BC186" s="14">
        <v>-10.178409783027799</v>
      </c>
      <c r="BD186" s="14">
        <v>-10.207098889703699</v>
      </c>
      <c r="BE186" s="14">
        <v>-10.2711361072848</v>
      </c>
      <c r="BF186" s="14">
        <v>-10.214889453593999</v>
      </c>
      <c r="BG186" s="14">
        <v>1.4604288615787</v>
      </c>
      <c r="BH186" s="14">
        <v>1.7967442950352801</v>
      </c>
      <c r="BI186" s="14">
        <v>2.1065573141887901</v>
      </c>
      <c r="BJ186" s="14">
        <v>2.3872352642469798</v>
      </c>
      <c r="BK186" s="14">
        <v>2.6033202654177301</v>
      </c>
    </row>
    <row r="187" spans="1:63" ht="16" customHeight="1">
      <c r="A187" s="189"/>
      <c r="B187" s="189"/>
      <c r="C187" s="189"/>
      <c r="D187" s="189"/>
      <c r="E187" s="189"/>
      <c r="F187" s="189"/>
      <c r="G187" s="189"/>
      <c r="H187" s="189"/>
      <c r="I187" s="189"/>
      <c r="J187" s="189"/>
      <c r="K187" s="189"/>
      <c r="L187" s="189"/>
      <c r="M187" s="189"/>
      <c r="O187" s="250"/>
      <c r="P187" s="189" t="s">
        <v>352</v>
      </c>
      <c r="Q187" s="14">
        <v>-6.02</v>
      </c>
      <c r="R187" s="14">
        <v>-5.3817978853295498</v>
      </c>
      <c r="S187" s="14">
        <f t="shared" si="51"/>
        <v>-0.63820211467044974</v>
      </c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250"/>
      <c r="AG187" s="250"/>
      <c r="AH187" s="191" t="s">
        <v>352</v>
      </c>
      <c r="AI187" s="14">
        <v>-5.3817978853295498</v>
      </c>
      <c r="AJ187" s="14">
        <v>-11.119887646865777</v>
      </c>
      <c r="AK187" s="14">
        <v>5.7380897615362283</v>
      </c>
      <c r="AL187" s="14">
        <v>47.910682900842303</v>
      </c>
      <c r="AM187" s="14">
        <v>-5.0650886068136796</v>
      </c>
      <c r="AN187" s="14">
        <f t="shared" si="52"/>
        <v>-12.342644466785236</v>
      </c>
      <c r="AO187" s="14">
        <v>7.2775558599715566</v>
      </c>
      <c r="AP187" s="14">
        <v>57.626366629182499</v>
      </c>
      <c r="AQ187" s="250"/>
      <c r="AR187" s="14">
        <v>-7.38821718804141</v>
      </c>
      <c r="AS187" s="14">
        <v>-7.4086828024820504</v>
      </c>
      <c r="AT187" s="14">
        <v>-7.4063554379250904</v>
      </c>
      <c r="AU187" s="14">
        <v>-7.3632736340781797</v>
      </c>
      <c r="AV187" s="14">
        <v>-7.4067044735498797</v>
      </c>
      <c r="AW187" s="14">
        <v>1.77833557790765</v>
      </c>
      <c r="AX187" s="14">
        <v>2.0773576479829101</v>
      </c>
      <c r="AY187" s="14">
        <v>2.3412668311114202</v>
      </c>
      <c r="AZ187" s="14">
        <v>2.4988855563074699</v>
      </c>
      <c r="BA187" s="14">
        <v>2.7862617117884301</v>
      </c>
      <c r="BB187" s="14">
        <v>-7.2972324217359601</v>
      </c>
      <c r="BC187" s="14">
        <v>-7.3684714732825602</v>
      </c>
      <c r="BD187" s="14">
        <v>-7.4566339133995498</v>
      </c>
      <c r="BE187" s="14">
        <v>-7.5859748018284003</v>
      </c>
      <c r="BF187" s="14">
        <v>-7.5690530780943597</v>
      </c>
      <c r="BG187" s="14">
        <v>1.4714432623885301</v>
      </c>
      <c r="BH187" s="14">
        <v>1.7862050283278299</v>
      </c>
      <c r="BI187" s="14">
        <v>2.07483602807</v>
      </c>
      <c r="BJ187" s="14">
        <v>2.3359243366693301</v>
      </c>
      <c r="BK187" s="14">
        <v>2.5414532498460298</v>
      </c>
    </row>
    <row r="188" spans="1:63" ht="16" customHeight="1">
      <c r="A188" s="189"/>
      <c r="B188" s="189"/>
      <c r="C188" s="189"/>
      <c r="D188" s="189"/>
      <c r="E188" s="189"/>
      <c r="F188" s="189"/>
      <c r="G188" s="189"/>
      <c r="H188" s="189"/>
      <c r="I188" s="189"/>
      <c r="J188" s="189"/>
      <c r="K188" s="189"/>
      <c r="L188" s="189"/>
      <c r="M188" s="189"/>
      <c r="O188" s="250"/>
      <c r="P188" s="189" t="s">
        <v>353</v>
      </c>
      <c r="Q188" s="14">
        <v>-6.13</v>
      </c>
      <c r="R188" s="14">
        <v>-5.8758886585723102</v>
      </c>
      <c r="S188" s="14">
        <f t="shared" si="51"/>
        <v>-0.25411134142768965</v>
      </c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250"/>
      <c r="AG188" s="250"/>
      <c r="AH188" s="191" t="s">
        <v>353</v>
      </c>
      <c r="AI188" s="14">
        <v>-5.8758886585723102</v>
      </c>
      <c r="AJ188" s="14">
        <v>-15.027050721233145</v>
      </c>
      <c r="AK188" s="14">
        <v>9.1511620626608341</v>
      </c>
      <c r="AL188" s="14">
        <v>97.720692485354803</v>
      </c>
      <c r="AM188" s="14">
        <v>-6.1399016612938402</v>
      </c>
      <c r="AN188" s="14">
        <f t="shared" si="52"/>
        <v>-14.564138681801769</v>
      </c>
      <c r="AO188" s="14">
        <v>8.4242370205079276</v>
      </c>
      <c r="AP188" s="14">
        <v>63.640289186378098</v>
      </c>
      <c r="AQ188" s="250"/>
      <c r="AR188" s="14">
        <v>-8.5757753242056793</v>
      </c>
      <c r="AS188" s="14">
        <v>-8.5911908102605405</v>
      </c>
      <c r="AT188" s="14">
        <v>-8.58912990674831</v>
      </c>
      <c r="AU188" s="14">
        <v>-8.5642564873401898</v>
      </c>
      <c r="AV188" s="14">
        <v>-8.5820332479081607</v>
      </c>
      <c r="AW188" s="14">
        <v>1.80098798783077</v>
      </c>
      <c r="AX188" s="14">
        <v>2.1453579921453501</v>
      </c>
      <c r="AY188" s="14">
        <v>2.44922824545448</v>
      </c>
      <c r="AZ188" s="14">
        <v>2.6442253867199299</v>
      </c>
      <c r="BA188" s="14">
        <v>2.9598407325644698</v>
      </c>
      <c r="BB188" s="14">
        <v>-8.0053773932731591</v>
      </c>
      <c r="BC188" s="14">
        <v>-8.0210930197593502</v>
      </c>
      <c r="BD188" s="14">
        <v>-8.0294844878341607</v>
      </c>
      <c r="BE188" s="14">
        <v>-8.0565590401029201</v>
      </c>
      <c r="BF188" s="14">
        <v>-8.0255326620112193</v>
      </c>
      <c r="BG188" s="14">
        <v>1.4440959469366701</v>
      </c>
      <c r="BH188" s="14">
        <v>1.81237264799741</v>
      </c>
      <c r="BI188" s="14">
        <v>2.15359582926185</v>
      </c>
      <c r="BJ188" s="14">
        <v>2.4633226533659398</v>
      </c>
      <c r="BK188" s="14">
        <v>2.6950609512649701</v>
      </c>
    </row>
    <row r="189" spans="1:63" ht="16" customHeight="1">
      <c r="A189" s="189"/>
      <c r="B189" s="189"/>
      <c r="C189" s="189"/>
      <c r="D189" s="189"/>
      <c r="E189" s="189"/>
      <c r="F189" s="189"/>
      <c r="G189" s="189"/>
      <c r="H189" s="189"/>
      <c r="I189" s="189"/>
      <c r="J189" s="189"/>
      <c r="K189" s="189"/>
      <c r="L189" s="189"/>
      <c r="M189" s="189"/>
      <c r="O189" s="250"/>
      <c r="P189" s="189" t="s">
        <v>354</v>
      </c>
      <c r="Q189" s="14">
        <v>-4.7300000000000004</v>
      </c>
      <c r="R189" s="14">
        <v>-3.4035159153410399</v>
      </c>
      <c r="S189" s="14">
        <f t="shared" si="51"/>
        <v>-1.3264840846589605</v>
      </c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250"/>
      <c r="AG189" s="250"/>
      <c r="AH189" s="191" t="s">
        <v>354</v>
      </c>
      <c r="AI189" s="14">
        <v>-3.4035159153410399</v>
      </c>
      <c r="AJ189" s="14">
        <v>-11.207349006358708</v>
      </c>
      <c r="AK189" s="14">
        <v>7.8038330910176672</v>
      </c>
      <c r="AL189" s="14">
        <v>93.936253646891302</v>
      </c>
      <c r="AM189" s="14">
        <v>-2.9505922642454099</v>
      </c>
      <c r="AN189" s="14">
        <f t="shared" si="52"/>
        <v>-11.071402675815868</v>
      </c>
      <c r="AO189" s="14">
        <v>8.1208104115704582</v>
      </c>
      <c r="AP189" s="14">
        <v>73.819737040443897</v>
      </c>
      <c r="AQ189" s="250"/>
      <c r="AR189" s="14">
        <v>-5.3509877481738002</v>
      </c>
      <c r="AS189" s="14">
        <v>-5.3654429028487103</v>
      </c>
      <c r="AT189" s="14">
        <v>-5.3565919019254302</v>
      </c>
      <c r="AU189" s="14">
        <v>-5.3021263645196104</v>
      </c>
      <c r="AV189" s="14">
        <v>-5.35010619760775</v>
      </c>
      <c r="AW189" s="14">
        <v>1.7919177829833099</v>
      </c>
      <c r="AX189" s="14">
        <v>2.1181301142575499</v>
      </c>
      <c r="AY189" s="14">
        <v>2.4059996376800101</v>
      </c>
      <c r="AZ189" s="14">
        <v>2.5860301642773802</v>
      </c>
      <c r="BA189" s="14">
        <v>2.8903383140137202</v>
      </c>
      <c r="BB189" s="14">
        <v>-5.44694044932249</v>
      </c>
      <c r="BC189" s="14">
        <v>-5.4912394194905003</v>
      </c>
      <c r="BD189" s="14">
        <v>-5.5255756946647301</v>
      </c>
      <c r="BE189" s="14">
        <v>-5.56966210456536</v>
      </c>
      <c r="BF189" s="14">
        <v>-5.5790775807956097</v>
      </c>
      <c r="BG189" s="14">
        <v>1.4550460292466001</v>
      </c>
      <c r="BH189" s="14">
        <v>1.8018949252483101</v>
      </c>
      <c r="BI189" s="14">
        <v>2.1220597793236902</v>
      </c>
      <c r="BJ189" s="14">
        <v>2.4123113555136801</v>
      </c>
      <c r="BK189" s="14">
        <v>2.6335552076047799</v>
      </c>
    </row>
    <row r="190" spans="1:63" ht="16" customHeight="1">
      <c r="A190" s="189"/>
      <c r="B190" s="189"/>
      <c r="C190" s="189"/>
      <c r="D190" s="189"/>
      <c r="E190" s="189"/>
      <c r="F190" s="189"/>
      <c r="G190" s="189"/>
      <c r="H190" s="189"/>
      <c r="I190" s="189"/>
      <c r="J190" s="189"/>
      <c r="K190" s="189"/>
      <c r="L190" s="189"/>
      <c r="M190" s="189"/>
      <c r="O190" s="250"/>
      <c r="P190" s="189" t="s">
        <v>355</v>
      </c>
      <c r="Q190" s="14">
        <v>-0.95</v>
      </c>
      <c r="R190" s="14">
        <v>-0.76890768524669095</v>
      </c>
      <c r="S190" s="14">
        <f t="shared" si="51"/>
        <v>-0.181092314753309</v>
      </c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250"/>
      <c r="AG190" s="250"/>
      <c r="AH190" s="191" t="s">
        <v>355</v>
      </c>
      <c r="AI190" s="14">
        <v>-0.76890768524669095</v>
      </c>
      <c r="AJ190" s="14">
        <v>-10.011830653011678</v>
      </c>
      <c r="AK190" s="14">
        <v>9.2429229677649865</v>
      </c>
      <c r="AL190" s="14">
        <v>122.200200525824</v>
      </c>
      <c r="AM190" s="14">
        <v>-0.13895023660643199</v>
      </c>
      <c r="AN190" s="14">
        <f t="shared" si="52"/>
        <v>-9.0479976237001107</v>
      </c>
      <c r="AO190" s="14">
        <v>8.909047387093679</v>
      </c>
      <c r="AP190" s="14">
        <v>78.6564100961116</v>
      </c>
      <c r="AQ190" s="250"/>
      <c r="AR190" s="14">
        <v>-2.63074234922209</v>
      </c>
      <c r="AS190" s="14">
        <v>-2.64094300825146</v>
      </c>
      <c r="AT190" s="14">
        <v>-2.6412850896158302</v>
      </c>
      <c r="AU190" s="14">
        <v>-2.6249669746098299</v>
      </c>
      <c r="AV190" s="14">
        <v>-2.6429605177025901</v>
      </c>
      <c r="AW190" s="14">
        <v>1.8121307896482499</v>
      </c>
      <c r="AX190" s="14">
        <v>2.1788076057226502</v>
      </c>
      <c r="AY190" s="14">
        <v>2.5023348530093998</v>
      </c>
      <c r="AZ190" s="14">
        <v>2.7157185714172698</v>
      </c>
      <c r="BA190" s="14">
        <v>3.04522487644785</v>
      </c>
      <c r="BB190" s="14">
        <v>-2.9010615273773501</v>
      </c>
      <c r="BC190" s="14">
        <v>-2.9350049219784902</v>
      </c>
      <c r="BD190" s="14">
        <v>-2.9612457436507902</v>
      </c>
      <c r="BE190" s="14">
        <v>-2.9992812943358902</v>
      </c>
      <c r="BF190" s="14">
        <v>-3.0045437482985999</v>
      </c>
      <c r="BG190" s="14">
        <v>1.4306437042236599</v>
      </c>
      <c r="BH190" s="14">
        <v>1.82524459411718</v>
      </c>
      <c r="BI190" s="14">
        <v>2.1923380584041001</v>
      </c>
      <c r="BJ190" s="14">
        <v>2.52599034301352</v>
      </c>
      <c r="BK190" s="14">
        <v>2.7706211314118101</v>
      </c>
    </row>
    <row r="191" spans="1:63" ht="16" customHeight="1">
      <c r="A191" s="189"/>
      <c r="B191" s="189"/>
      <c r="C191" s="189"/>
      <c r="D191" s="189"/>
      <c r="E191" s="189"/>
      <c r="F191" s="189"/>
      <c r="G191" s="189"/>
      <c r="H191" s="189"/>
      <c r="I191" s="189"/>
      <c r="J191" s="189"/>
      <c r="K191" s="189"/>
      <c r="L191" s="189"/>
      <c r="M191" s="189"/>
      <c r="O191" s="250"/>
      <c r="P191" s="189" t="s">
        <v>356</v>
      </c>
      <c r="Q191" s="14">
        <v>-6.19</v>
      </c>
      <c r="R191" s="14">
        <v>-5.6265568750908699</v>
      </c>
      <c r="S191" s="14">
        <f t="shared" si="51"/>
        <v>-0.56344312490913051</v>
      </c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250"/>
      <c r="AG191" s="250"/>
      <c r="AH191" s="191" t="s">
        <v>356</v>
      </c>
      <c r="AI191" s="14">
        <v>-5.6265568750908699</v>
      </c>
      <c r="AJ191" s="14">
        <v>-12.893078824139419</v>
      </c>
      <c r="AK191" s="14">
        <v>7.26652194904855</v>
      </c>
      <c r="AL191" s="14">
        <v>60.274697092802903</v>
      </c>
      <c r="AM191" s="14">
        <v>-6.1901481781375898</v>
      </c>
      <c r="AN191" s="14">
        <f t="shared" si="52"/>
        <v>-13.34357143410918</v>
      </c>
      <c r="AO191" s="14">
        <v>7.1534232559715889</v>
      </c>
      <c r="AP191" s="14">
        <v>42.953944825163802</v>
      </c>
      <c r="AQ191" s="250"/>
      <c r="AR191" s="14">
        <v>-8.5075372909348008</v>
      </c>
      <c r="AS191" s="14">
        <v>-8.5198292048582793</v>
      </c>
      <c r="AT191" s="14">
        <v>-8.5181731865223806</v>
      </c>
      <c r="AU191" s="14">
        <v>-8.5036334349487603</v>
      </c>
      <c r="AV191" s="14">
        <v>-8.5094595584054709</v>
      </c>
      <c r="AW191" s="14">
        <v>1.77555718529064</v>
      </c>
      <c r="AX191" s="14">
        <v>2.0690171820096901</v>
      </c>
      <c r="AY191" s="14">
        <v>2.32802500838479</v>
      </c>
      <c r="AZ191" s="14">
        <v>2.48105914785264</v>
      </c>
      <c r="BA191" s="14">
        <v>2.76497167371173</v>
      </c>
      <c r="BB191" s="14">
        <v>-7.6489066020874699</v>
      </c>
      <c r="BC191" s="14">
        <v>-7.6643714412996697</v>
      </c>
      <c r="BD191" s="14">
        <v>-7.6917327543779601</v>
      </c>
      <c r="BE191" s="14">
        <v>-7.7505816768296496</v>
      </c>
      <c r="BF191" s="14">
        <v>-7.7011275535410597</v>
      </c>
      <c r="BG191" s="14">
        <v>1.4747975006176799</v>
      </c>
      <c r="BH191" s="14">
        <v>1.78299548366828</v>
      </c>
      <c r="BI191" s="14">
        <v>2.0651758792870898</v>
      </c>
      <c r="BJ191" s="14">
        <v>2.3202985139100298</v>
      </c>
      <c r="BK191" s="14">
        <v>2.5226127598060302</v>
      </c>
    </row>
    <row r="192" spans="1:63" ht="16" customHeight="1">
      <c r="A192" s="189"/>
      <c r="B192" s="189"/>
      <c r="C192" s="189"/>
      <c r="D192" s="189"/>
      <c r="E192" s="189"/>
      <c r="F192" s="189"/>
      <c r="G192" s="189"/>
      <c r="H192" s="189"/>
      <c r="I192" s="189"/>
      <c r="J192" s="189"/>
      <c r="K192" s="189"/>
      <c r="L192" s="189"/>
      <c r="M192" s="189"/>
      <c r="O192" s="250"/>
      <c r="P192" s="189" t="s">
        <v>357</v>
      </c>
      <c r="Q192" s="14">
        <v>-7</v>
      </c>
      <c r="R192" s="14">
        <v>-7.7836950355419301</v>
      </c>
      <c r="S192" s="14">
        <f t="shared" si="51"/>
        <v>0.7836950355419301</v>
      </c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250"/>
      <c r="AG192" s="250"/>
      <c r="AH192" s="191" t="s">
        <v>357</v>
      </c>
      <c r="AI192" s="14">
        <v>-7.7836950355419301</v>
      </c>
      <c r="AJ192" s="14">
        <v>-13.128095928895728</v>
      </c>
      <c r="AK192" s="14">
        <v>5.3444008933537974</v>
      </c>
      <c r="AL192" s="14">
        <v>37.209248424664501</v>
      </c>
      <c r="AM192" s="14">
        <v>-7.6526715232404703</v>
      </c>
      <c r="AN192" s="14">
        <f t="shared" si="52"/>
        <v>-15.016428098619304</v>
      </c>
      <c r="AO192" s="14">
        <v>7.363756575378833</v>
      </c>
      <c r="AP192" s="14">
        <v>64.437869912509001</v>
      </c>
      <c r="AQ192" s="250"/>
      <c r="AR192" s="14">
        <v>-9.9675639490032797</v>
      </c>
      <c r="AS192" s="14">
        <v>-9.9941045803383197</v>
      </c>
      <c r="AT192" s="14">
        <v>-9.9833705124575403</v>
      </c>
      <c r="AU192" s="14">
        <v>-9.9013379965287704</v>
      </c>
      <c r="AV192" s="14">
        <v>-9.9764904131386203</v>
      </c>
      <c r="AW192" s="14">
        <v>1.7761182386105501</v>
      </c>
      <c r="AX192" s="14">
        <v>2.0707014098237302</v>
      </c>
      <c r="AY192" s="14">
        <v>2.3306989892170802</v>
      </c>
      <c r="AZ192" s="14">
        <v>2.48465891470505</v>
      </c>
      <c r="BA192" s="14">
        <v>2.7692708668750199</v>
      </c>
      <c r="BB192" s="14">
        <v>-9.6692219183705799</v>
      </c>
      <c r="BC192" s="14">
        <v>-9.7527687631834006</v>
      </c>
      <c r="BD192" s="14">
        <v>-9.8508216321294899</v>
      </c>
      <c r="BE192" s="14">
        <v>-9.9892492493201104</v>
      </c>
      <c r="BF192" s="14">
        <v>-9.9752836938362801</v>
      </c>
      <c r="BG192" s="14">
        <v>1.4741201642028401</v>
      </c>
      <c r="BH192" s="14">
        <v>1.7836436014597099</v>
      </c>
      <c r="BI192" s="14">
        <v>2.0671265965875598</v>
      </c>
      <c r="BJ192" s="14">
        <v>2.3234539065934801</v>
      </c>
      <c r="BK192" s="14">
        <v>2.5264173047148302</v>
      </c>
    </row>
    <row r="193" spans="1:63" ht="16" customHeight="1">
      <c r="A193" s="189"/>
      <c r="B193" s="189"/>
      <c r="C193" s="189"/>
      <c r="D193" s="189"/>
      <c r="E193" s="189"/>
      <c r="F193" s="189"/>
      <c r="G193" s="189"/>
      <c r="H193" s="189"/>
      <c r="I193" s="189"/>
      <c r="J193" s="189"/>
      <c r="K193" s="189"/>
      <c r="L193" s="189"/>
      <c r="M193" s="189"/>
      <c r="O193" s="250"/>
      <c r="P193" s="189" t="s">
        <v>358</v>
      </c>
      <c r="Q193" s="14">
        <v>-8.83</v>
      </c>
      <c r="R193" s="14">
        <v>-10.8328187044314</v>
      </c>
      <c r="S193" s="14">
        <f t="shared" si="51"/>
        <v>2.0028187044313999</v>
      </c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250"/>
      <c r="AG193" s="250"/>
      <c r="AH193" s="191" t="s">
        <v>358</v>
      </c>
      <c r="AI193" s="14">
        <v>-10.8328187044314</v>
      </c>
      <c r="AJ193" s="14">
        <v>-18.108572538259022</v>
      </c>
      <c r="AK193" s="14">
        <v>7.2757538338276211</v>
      </c>
      <c r="AL193" s="14">
        <v>52.051066971801703</v>
      </c>
      <c r="AM193" s="14">
        <v>-11.5675843001434</v>
      </c>
      <c r="AN193" s="14">
        <f t="shared" si="52"/>
        <v>-19.413554153172051</v>
      </c>
      <c r="AO193" s="14">
        <v>7.8459698530286506</v>
      </c>
      <c r="AP193" s="14">
        <v>60.145471555622699</v>
      </c>
      <c r="AQ193" s="250"/>
      <c r="AR193" s="14">
        <v>-13.927581554806901</v>
      </c>
      <c r="AS193" s="14">
        <v>-13.952466837625799</v>
      </c>
      <c r="AT193" s="14">
        <v>-13.941610767014399</v>
      </c>
      <c r="AU193" s="14">
        <v>-13.871093022692101</v>
      </c>
      <c r="AV193" s="14">
        <v>-13.926130010943099</v>
      </c>
      <c r="AW193" s="14">
        <v>1.7852091882866501</v>
      </c>
      <c r="AX193" s="14">
        <v>2.0979915616811202</v>
      </c>
      <c r="AY193" s="14">
        <v>2.37402646687105</v>
      </c>
      <c r="AZ193" s="14">
        <v>2.5429872377707201</v>
      </c>
      <c r="BA193" s="14">
        <v>2.8389322471897902</v>
      </c>
      <c r="BB193" s="14">
        <v>-12.841572718893399</v>
      </c>
      <c r="BC193" s="14">
        <v>-12.8834780042241</v>
      </c>
      <c r="BD193" s="14">
        <v>-12.931553478319501</v>
      </c>
      <c r="BE193" s="14">
        <v>-13.0156776881715</v>
      </c>
      <c r="BF193" s="14">
        <v>-12.9681829236402</v>
      </c>
      <c r="BG193" s="14">
        <v>1.46314503752126</v>
      </c>
      <c r="BH193" s="14">
        <v>1.79414528822799</v>
      </c>
      <c r="BI193" s="14">
        <v>2.0987347738880899</v>
      </c>
      <c r="BJ193" s="14">
        <v>2.3745818744273102</v>
      </c>
      <c r="BK193" s="14">
        <v>2.5880637206237598</v>
      </c>
    </row>
    <row r="194" spans="1:63" ht="16" customHeight="1">
      <c r="A194" s="189"/>
      <c r="B194" s="189"/>
      <c r="C194" s="189"/>
      <c r="D194" s="189"/>
      <c r="E194" s="189"/>
      <c r="F194" s="189"/>
      <c r="G194" s="189"/>
      <c r="H194" s="189"/>
      <c r="I194" s="189"/>
      <c r="J194" s="189"/>
      <c r="K194" s="189"/>
      <c r="L194" s="189"/>
      <c r="M194" s="189"/>
      <c r="O194" s="250"/>
      <c r="P194" s="189" t="s">
        <v>359</v>
      </c>
      <c r="Q194" s="14">
        <v>-0.68</v>
      </c>
      <c r="R194" s="14">
        <v>-0.43103853204411502</v>
      </c>
      <c r="S194" s="14">
        <f t="shared" si="51"/>
        <v>-0.24896146795588503</v>
      </c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250"/>
      <c r="AG194" s="250"/>
      <c r="AH194" s="191" t="s">
        <v>359</v>
      </c>
      <c r="AI194" s="14">
        <v>-0.43103853204411502</v>
      </c>
      <c r="AJ194" s="14">
        <v>-10.304489542534229</v>
      </c>
      <c r="AK194" s="14">
        <v>9.8734510104901148</v>
      </c>
      <c r="AL194" s="14">
        <v>133.052317359916</v>
      </c>
      <c r="AM194" s="14">
        <v>0.166098901031249</v>
      </c>
      <c r="AN194" s="14">
        <f t="shared" si="52"/>
        <v>-9.3166896409911342</v>
      </c>
      <c r="AO194" s="14">
        <v>9.4827885420223836</v>
      </c>
      <c r="AP194" s="14">
        <v>86.2585303230845</v>
      </c>
      <c r="AQ194" s="250"/>
      <c r="AR194" s="14">
        <v>-2.3820241207166801</v>
      </c>
      <c r="AS194" s="14">
        <v>-2.39137043614405</v>
      </c>
      <c r="AT194" s="14">
        <v>-2.3922187742098302</v>
      </c>
      <c r="AU194" s="14">
        <v>-2.3790427780967698</v>
      </c>
      <c r="AV194" s="14">
        <v>-2.3942241334968202</v>
      </c>
      <c r="AW194" s="14">
        <v>1.82387707738968</v>
      </c>
      <c r="AX194" s="14">
        <v>2.2140688256881602</v>
      </c>
      <c r="AY194" s="14">
        <v>2.5583176752410801</v>
      </c>
      <c r="AZ194" s="14">
        <v>2.7910837742415699</v>
      </c>
      <c r="BA194" s="14">
        <v>3.1352333625573001</v>
      </c>
      <c r="BB194" s="14">
        <v>-2.5995112608810702</v>
      </c>
      <c r="BC194" s="14">
        <v>-2.6336997115638501</v>
      </c>
      <c r="BD194" s="14">
        <v>-2.6642170701321399</v>
      </c>
      <c r="BE194" s="14">
        <v>-2.7096017518333602</v>
      </c>
      <c r="BF194" s="14">
        <v>-2.7111202540403299</v>
      </c>
      <c r="BG194" s="14">
        <v>1.41646289797199</v>
      </c>
      <c r="BH194" s="14">
        <v>1.8388136753403399</v>
      </c>
      <c r="BI194" s="14">
        <v>2.2331785380880298</v>
      </c>
      <c r="BJ194" s="14">
        <v>2.5920520684886701</v>
      </c>
      <c r="BK194" s="14">
        <v>2.8502735951580398</v>
      </c>
    </row>
    <row r="195" spans="1:63" ht="16" customHeight="1">
      <c r="A195" s="189"/>
      <c r="B195" s="189"/>
      <c r="C195" s="189"/>
      <c r="D195" s="189"/>
      <c r="E195" s="189"/>
      <c r="F195" s="189"/>
      <c r="G195" s="189"/>
      <c r="H195" s="189"/>
      <c r="I195" s="189"/>
      <c r="J195" s="189"/>
      <c r="K195" s="189"/>
      <c r="L195" s="189"/>
      <c r="M195" s="189"/>
      <c r="O195" s="250"/>
      <c r="P195" s="189" t="s">
        <v>360</v>
      </c>
      <c r="Q195" s="14">
        <v>-4.4000000000000004</v>
      </c>
      <c r="R195" s="14">
        <v>-7.7528990312888704</v>
      </c>
      <c r="S195" s="14">
        <f t="shared" si="51"/>
        <v>3.35289903128887</v>
      </c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250"/>
      <c r="AG195" s="250"/>
      <c r="AH195" s="191" t="s">
        <v>360</v>
      </c>
      <c r="AI195" s="14">
        <v>-7.7528990312888704</v>
      </c>
      <c r="AJ195" s="14">
        <v>-15.499477274862727</v>
      </c>
      <c r="AK195" s="14">
        <v>7.7465782435738566</v>
      </c>
      <c r="AL195" s="14">
        <v>82.793522876984596</v>
      </c>
      <c r="AM195" s="14">
        <v>-7.2698054836341397</v>
      </c>
      <c r="AN195" s="14">
        <f t="shared" si="52"/>
        <v>-16.640610630737367</v>
      </c>
      <c r="AO195" s="14">
        <v>9.3708051471032281</v>
      </c>
      <c r="AP195" s="14">
        <v>93.964109639117197</v>
      </c>
      <c r="AQ195" s="250"/>
      <c r="AR195" s="14">
        <v>-9.7740659227916709</v>
      </c>
      <c r="AS195" s="14">
        <v>-9.8001166973182006</v>
      </c>
      <c r="AT195" s="14">
        <v>-9.7868697016483104</v>
      </c>
      <c r="AU195" s="14">
        <v>-9.6973415731228805</v>
      </c>
      <c r="AV195" s="14">
        <v>-9.7775853946653104</v>
      </c>
      <c r="AW195" s="14">
        <v>1.81522129764155</v>
      </c>
      <c r="AX195" s="14">
        <v>2.1880850118747701</v>
      </c>
      <c r="AY195" s="14">
        <v>2.51706421801416</v>
      </c>
      <c r="AZ195" s="14">
        <v>2.73554753924713</v>
      </c>
      <c r="BA195" s="14">
        <v>3.0689065665195998</v>
      </c>
      <c r="BB195" s="14">
        <v>-9.7728448618220494</v>
      </c>
      <c r="BC195" s="14">
        <v>-9.8647971472905507</v>
      </c>
      <c r="BD195" s="14">
        <v>-9.9559824274278999</v>
      </c>
      <c r="BE195" s="14">
        <v>-10.0830045210325</v>
      </c>
      <c r="BF195" s="14">
        <v>-10.0832786003539</v>
      </c>
      <c r="BG195" s="14">
        <v>1.42691266203936</v>
      </c>
      <c r="BH195" s="14">
        <v>1.8288146883380201</v>
      </c>
      <c r="BI195" s="14">
        <v>2.2030833961390299</v>
      </c>
      <c r="BJ195" s="14">
        <v>2.54337151867739</v>
      </c>
      <c r="BK195" s="14">
        <v>2.7915780993758701</v>
      </c>
    </row>
    <row r="196" spans="1:63" ht="16" customHeight="1">
      <c r="A196" s="189"/>
      <c r="B196" s="189"/>
      <c r="C196" s="189"/>
      <c r="D196" s="189"/>
      <c r="E196" s="189"/>
      <c r="F196" s="189"/>
      <c r="G196" s="189"/>
      <c r="H196" s="189"/>
      <c r="I196" s="189"/>
      <c r="J196" s="189"/>
      <c r="K196" s="189"/>
      <c r="L196" s="189"/>
      <c r="M196" s="189"/>
      <c r="O196" s="250"/>
      <c r="P196" s="189" t="s">
        <v>361</v>
      </c>
      <c r="Q196" s="14">
        <v>-7.48</v>
      </c>
      <c r="R196" s="14">
        <v>-8.1205666231286102</v>
      </c>
      <c r="S196" s="14">
        <f t="shared" si="51"/>
        <v>0.64056662312860979</v>
      </c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250"/>
      <c r="AG196" s="250"/>
      <c r="AH196" s="191" t="s">
        <v>361</v>
      </c>
      <c r="AI196" s="14">
        <v>-8.1205666231286102</v>
      </c>
      <c r="AJ196" s="14">
        <v>-16.453314458597909</v>
      </c>
      <c r="AK196" s="14">
        <v>8.3327478354692968</v>
      </c>
      <c r="AL196" s="14">
        <v>77.611502569818796</v>
      </c>
      <c r="AM196" s="14">
        <v>-8.2177286492293309</v>
      </c>
      <c r="AN196" s="14">
        <f t="shared" si="52"/>
        <v>-16.368579629887407</v>
      </c>
      <c r="AO196" s="14">
        <v>8.150850980658074</v>
      </c>
      <c r="AP196" s="14">
        <v>59.252304171919199</v>
      </c>
      <c r="AQ196" s="250"/>
      <c r="AR196" s="14">
        <v>-10.618060941243099</v>
      </c>
      <c r="AS196" s="14">
        <v>-10.634885152241401</v>
      </c>
      <c r="AT196" s="14">
        <v>-10.6268336999432</v>
      </c>
      <c r="AU196" s="14">
        <v>-10.5847779774</v>
      </c>
      <c r="AV196" s="14">
        <v>-10.611453296228801</v>
      </c>
      <c r="AW196" s="14">
        <v>1.7925693591918099</v>
      </c>
      <c r="AX196" s="14">
        <v>2.12008608302982</v>
      </c>
      <c r="AY196" s="14">
        <v>2.4091050507138201</v>
      </c>
      <c r="AZ196" s="14">
        <v>2.59021073384883</v>
      </c>
      <c r="BA196" s="14">
        <v>2.89533115851092</v>
      </c>
      <c r="BB196" s="14">
        <v>-10.196598151634699</v>
      </c>
      <c r="BC196" s="14">
        <v>-10.2263275532958</v>
      </c>
      <c r="BD196" s="14">
        <v>-10.244891857334</v>
      </c>
      <c r="BE196" s="14">
        <v>-10.288400580688799</v>
      </c>
      <c r="BF196" s="14">
        <v>-10.2553484639073</v>
      </c>
      <c r="BG196" s="14">
        <v>1.4542594083009499</v>
      </c>
      <c r="BH196" s="14">
        <v>1.80264761330524</v>
      </c>
      <c r="BI196" s="14">
        <v>2.12432523420541</v>
      </c>
      <c r="BJ196" s="14">
        <v>2.4159758535712701</v>
      </c>
      <c r="BK196" s="14">
        <v>2.6379735950534902</v>
      </c>
    </row>
    <row r="197" spans="1:63" ht="16" customHeight="1">
      <c r="A197" s="189"/>
      <c r="B197" s="189"/>
      <c r="C197" s="189"/>
      <c r="D197" s="189"/>
      <c r="E197" s="189"/>
      <c r="F197" s="189"/>
      <c r="G197" s="189"/>
      <c r="H197" s="189"/>
      <c r="I197" s="189"/>
      <c r="J197" s="189"/>
      <c r="K197" s="189"/>
      <c r="L197" s="189"/>
      <c r="M197" s="189"/>
      <c r="O197" s="250"/>
      <c r="P197" s="189" t="s">
        <v>362</v>
      </c>
      <c r="Q197" s="14">
        <v>-10.27</v>
      </c>
      <c r="R197" s="14">
        <v>-7.2605535253554798</v>
      </c>
      <c r="S197" s="14">
        <f t="shared" ref="S197:S260" si="53">Q197-R197</f>
        <v>-3.0094464746445198</v>
      </c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250"/>
      <c r="AG197" s="250"/>
      <c r="AH197" s="191" t="s">
        <v>362</v>
      </c>
      <c r="AI197" s="14">
        <v>-7.2605535253554798</v>
      </c>
      <c r="AJ197" s="14">
        <v>-14.044613459483886</v>
      </c>
      <c r="AK197" s="14">
        <v>6.7840599341284058</v>
      </c>
      <c r="AL197" s="14">
        <v>60.025606238908303</v>
      </c>
      <c r="AM197" s="14">
        <v>-7.8105056242279396</v>
      </c>
      <c r="AN197" s="14">
        <f t="shared" ref="AN197:AN260" si="54">AM197-AO197</f>
        <v>-14.764996856777612</v>
      </c>
      <c r="AO197" s="14">
        <v>6.9544912325496728</v>
      </c>
      <c r="AP197" s="14">
        <v>58.543834991279901</v>
      </c>
      <c r="AQ197" s="250"/>
      <c r="AR197" s="14">
        <v>-10.0825820614146</v>
      </c>
      <c r="AS197" s="14">
        <v>-10.1027029545959</v>
      </c>
      <c r="AT197" s="14">
        <v>-10.0860060091213</v>
      </c>
      <c r="AU197" s="14">
        <v>-9.9981842580775595</v>
      </c>
      <c r="AV197" s="14">
        <v>-10.0693045817564</v>
      </c>
      <c r="AW197" s="14">
        <v>1.76453649507808</v>
      </c>
      <c r="AX197" s="14">
        <v>2.0359341356625</v>
      </c>
      <c r="AY197" s="14">
        <v>2.2755003848933599</v>
      </c>
      <c r="AZ197" s="14">
        <v>2.4103494418231799</v>
      </c>
      <c r="BA197" s="14">
        <v>2.6805232365756502</v>
      </c>
      <c r="BB197" s="14">
        <v>-9.2486876885019402</v>
      </c>
      <c r="BC197" s="14">
        <v>-9.27370488924422</v>
      </c>
      <c r="BD197" s="14">
        <v>-9.2874117433833696</v>
      </c>
      <c r="BE197" s="14">
        <v>-9.3082256137345496</v>
      </c>
      <c r="BF197" s="14">
        <v>-9.2950494198603106</v>
      </c>
      <c r="BG197" s="14">
        <v>1.4881023230521699</v>
      </c>
      <c r="BH197" s="14">
        <v>1.77026459847958</v>
      </c>
      <c r="BI197" s="14">
        <v>2.0268582180278898</v>
      </c>
      <c r="BJ197" s="14">
        <v>2.25831758619944</v>
      </c>
      <c r="BK197" s="14">
        <v>2.4478806276687499</v>
      </c>
    </row>
    <row r="198" spans="1:63" ht="16" customHeight="1">
      <c r="A198" s="189"/>
      <c r="B198" s="189"/>
      <c r="C198" s="189"/>
      <c r="D198" s="189"/>
      <c r="E198" s="189"/>
      <c r="F198" s="189"/>
      <c r="G198" s="189"/>
      <c r="H198" s="189"/>
      <c r="I198" s="189"/>
      <c r="J198" s="189"/>
      <c r="K198" s="189"/>
      <c r="L198" s="189"/>
      <c r="M198" s="189"/>
      <c r="O198" s="250"/>
      <c r="P198" s="189" t="s">
        <v>363</v>
      </c>
      <c r="Q198" s="14">
        <v>-4.7</v>
      </c>
      <c r="R198" s="14">
        <v>-5.6896676148144296</v>
      </c>
      <c r="S198" s="14">
        <f t="shared" si="53"/>
        <v>0.98966761481442944</v>
      </c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250"/>
      <c r="AG198" s="250"/>
      <c r="AH198" s="191" t="s">
        <v>363</v>
      </c>
      <c r="AI198" s="14">
        <v>-5.6896676148144296</v>
      </c>
      <c r="AJ198" s="14">
        <v>-14.08426230250312</v>
      </c>
      <c r="AK198" s="14">
        <v>8.3945946876886897</v>
      </c>
      <c r="AL198" s="14">
        <v>100.623466427587</v>
      </c>
      <c r="AM198" s="14">
        <v>-5.1950426834381496</v>
      </c>
      <c r="AN198" s="14">
        <f t="shared" si="54"/>
        <v>-14.349960924560982</v>
      </c>
      <c r="AO198" s="14">
        <v>9.1549182411228323</v>
      </c>
      <c r="AP198" s="14">
        <v>91.053330231817398</v>
      </c>
      <c r="AQ198" s="250"/>
      <c r="AR198" s="14">
        <v>-7.6842578609934398</v>
      </c>
      <c r="AS198" s="14">
        <v>-7.7040845429301497</v>
      </c>
      <c r="AT198" s="14">
        <v>-7.6909105475102999</v>
      </c>
      <c r="AU198" s="14">
        <v>-7.6127883475060996</v>
      </c>
      <c r="AV198" s="14">
        <v>-7.6811295721066104</v>
      </c>
      <c r="AW198" s="14">
        <v>1.81077388926614</v>
      </c>
      <c r="AX198" s="14">
        <v>2.1747343219841602</v>
      </c>
      <c r="AY198" s="14">
        <v>2.4958678640721499</v>
      </c>
      <c r="AZ198" s="14">
        <v>2.7070125806599301</v>
      </c>
      <c r="BA198" s="14">
        <v>3.0348273319739398</v>
      </c>
      <c r="BB198" s="14">
        <v>-7.75747456303354</v>
      </c>
      <c r="BC198" s="14">
        <v>-7.8231097700858596</v>
      </c>
      <c r="BD198" s="14">
        <v>-7.8772878880162196</v>
      </c>
      <c r="BE198" s="14">
        <v>-7.9490067697127103</v>
      </c>
      <c r="BF198" s="14">
        <v>-7.9593014573570704</v>
      </c>
      <c r="BG198" s="14">
        <v>1.43228183380511</v>
      </c>
      <c r="BH198" s="14">
        <v>1.8236771294081799</v>
      </c>
      <c r="BI198" s="14">
        <v>2.18762027320179</v>
      </c>
      <c r="BJ198" s="14">
        <v>2.5183590655824499</v>
      </c>
      <c r="BK198" s="14">
        <v>2.7614198875063098</v>
      </c>
    </row>
    <row r="199" spans="1:63" ht="16" customHeight="1">
      <c r="A199" s="189"/>
      <c r="B199" s="189"/>
      <c r="C199" s="189"/>
      <c r="D199" s="189"/>
      <c r="E199" s="189"/>
      <c r="F199" s="189"/>
      <c r="G199" s="189"/>
      <c r="H199" s="189"/>
      <c r="I199" s="189"/>
      <c r="J199" s="189"/>
      <c r="K199" s="189"/>
      <c r="L199" s="189"/>
      <c r="M199" s="189"/>
      <c r="O199" s="250"/>
      <c r="P199" s="189" t="s">
        <v>364</v>
      </c>
      <c r="Q199" s="14">
        <v>-4.2699999999999996</v>
      </c>
      <c r="R199" s="14">
        <v>-5.7096620967694802</v>
      </c>
      <c r="S199" s="14">
        <f t="shared" si="53"/>
        <v>1.4396620967694806</v>
      </c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250"/>
      <c r="AG199" s="250"/>
      <c r="AH199" s="191" t="s">
        <v>364</v>
      </c>
      <c r="AI199" s="14">
        <v>-5.7096620967694802</v>
      </c>
      <c r="AJ199" s="14">
        <v>-13.026782008512416</v>
      </c>
      <c r="AK199" s="14">
        <v>7.3171199117429353</v>
      </c>
      <c r="AL199" s="14">
        <v>78.889016605941507</v>
      </c>
      <c r="AM199" s="14">
        <v>-5.3546786061866802</v>
      </c>
      <c r="AN199" s="14">
        <f t="shared" si="54"/>
        <v>-13.707322816578408</v>
      </c>
      <c r="AO199" s="14">
        <v>8.3526442103917269</v>
      </c>
      <c r="AP199" s="14">
        <v>77.493153141219906</v>
      </c>
      <c r="AQ199" s="250"/>
      <c r="AR199" s="14">
        <v>-7.7706782671660699</v>
      </c>
      <c r="AS199" s="14">
        <v>-7.7914124925839703</v>
      </c>
      <c r="AT199" s="14">
        <v>-7.7816993284768401</v>
      </c>
      <c r="AU199" s="14">
        <v>-7.7133273419876103</v>
      </c>
      <c r="AV199" s="14">
        <v>-7.7750815419485297</v>
      </c>
      <c r="AW199" s="14">
        <v>1.79632841643523</v>
      </c>
      <c r="AX199" s="14">
        <v>2.1313704093838801</v>
      </c>
      <c r="AY199" s="14">
        <v>2.4270207222901701</v>
      </c>
      <c r="AZ199" s="14">
        <v>2.6143291717599699</v>
      </c>
      <c r="BA199" s="14">
        <v>2.9241357527049701</v>
      </c>
      <c r="BB199" s="14">
        <v>-7.7159160946234904</v>
      </c>
      <c r="BC199" s="14">
        <v>-7.7818899691120498</v>
      </c>
      <c r="BD199" s="14">
        <v>-7.8470571368880302</v>
      </c>
      <c r="BE199" s="14">
        <v>-7.9371616787415498</v>
      </c>
      <c r="BF199" s="14">
        <v>-7.9368615988296396</v>
      </c>
      <c r="BG199" s="14">
        <v>1.4497212543214799</v>
      </c>
      <c r="BH199" s="14">
        <v>1.8069900025077901</v>
      </c>
      <c r="BI199" s="14">
        <v>2.13739504011855</v>
      </c>
      <c r="BJ199" s="14">
        <v>2.4371169845503702</v>
      </c>
      <c r="BK199" s="14">
        <v>2.6634640459424999</v>
      </c>
    </row>
    <row r="200" spans="1:63" ht="16" customHeight="1">
      <c r="A200" s="189"/>
      <c r="B200" s="189"/>
      <c r="C200" s="189"/>
      <c r="D200" s="189"/>
      <c r="E200" s="189"/>
      <c r="F200" s="189"/>
      <c r="G200" s="189"/>
      <c r="H200" s="189"/>
      <c r="I200" s="189"/>
      <c r="J200" s="189"/>
      <c r="K200" s="189"/>
      <c r="L200" s="189"/>
      <c r="M200" s="189"/>
      <c r="O200" s="250"/>
      <c r="P200" s="189" t="s">
        <v>365</v>
      </c>
      <c r="Q200" s="14">
        <v>-3.73</v>
      </c>
      <c r="R200" s="14">
        <v>-2.2064528264066801</v>
      </c>
      <c r="S200" s="14">
        <f t="shared" si="53"/>
        <v>-1.5235471735933199</v>
      </c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250"/>
      <c r="AG200" s="250"/>
      <c r="AH200" s="191" t="s">
        <v>365</v>
      </c>
      <c r="AI200" s="14">
        <v>-2.2064528264066801</v>
      </c>
      <c r="AJ200" s="14">
        <v>-11.321216648251545</v>
      </c>
      <c r="AK200" s="14">
        <v>9.1147638218448641</v>
      </c>
      <c r="AL200" s="14">
        <v>111.639853420203</v>
      </c>
      <c r="AM200" s="14">
        <v>-2.3045891450203899</v>
      </c>
      <c r="AN200" s="14">
        <f t="shared" si="54"/>
        <v>-10.439792402642226</v>
      </c>
      <c r="AO200" s="14">
        <v>8.1352032576218356</v>
      </c>
      <c r="AP200" s="14">
        <v>66.342999198151006</v>
      </c>
      <c r="AQ200" s="250"/>
      <c r="AR200" s="14">
        <v>-4.7178871887764497</v>
      </c>
      <c r="AS200" s="14">
        <v>-4.7273457963311696</v>
      </c>
      <c r="AT200" s="14">
        <v>-4.7247047050436404</v>
      </c>
      <c r="AU200" s="14">
        <v>-4.7021026630338998</v>
      </c>
      <c r="AV200" s="14">
        <v>-4.7205825523887102</v>
      </c>
      <c r="AW200" s="14">
        <v>1.7948795787443901</v>
      </c>
      <c r="AX200" s="14">
        <v>2.12702113873469</v>
      </c>
      <c r="AY200" s="14">
        <v>2.42011556002325</v>
      </c>
      <c r="AZ200" s="14">
        <v>2.6050333032410999</v>
      </c>
      <c r="BA200" s="14">
        <v>2.9130337185950599</v>
      </c>
      <c r="BB200" s="14">
        <v>-4.3400397845018297</v>
      </c>
      <c r="BC200" s="14">
        <v>-4.3444440751118902</v>
      </c>
      <c r="BD200" s="14">
        <v>-4.33881042596696</v>
      </c>
      <c r="BE200" s="14">
        <v>-4.3351873680787696</v>
      </c>
      <c r="BF200" s="14">
        <v>-4.3257739738307297</v>
      </c>
      <c r="BG200" s="14">
        <v>1.45147037600453</v>
      </c>
      <c r="BH200" s="14">
        <v>1.8053163336228699</v>
      </c>
      <c r="BI200" s="14">
        <v>2.1323575995602799</v>
      </c>
      <c r="BJ200" s="14">
        <v>2.4289686469737002</v>
      </c>
      <c r="BK200" s="14">
        <v>2.6536393682074002</v>
      </c>
    </row>
    <row r="201" spans="1:63" ht="16" customHeight="1">
      <c r="A201" s="189"/>
      <c r="B201" s="189"/>
      <c r="C201" s="189"/>
      <c r="D201" s="189"/>
      <c r="E201" s="189"/>
      <c r="F201" s="189"/>
      <c r="G201" s="189"/>
      <c r="H201" s="189"/>
      <c r="I201" s="189"/>
      <c r="J201" s="189"/>
      <c r="K201" s="189"/>
      <c r="L201" s="189"/>
      <c r="M201" s="189"/>
      <c r="O201" s="250"/>
      <c r="P201" s="189" t="s">
        <v>42</v>
      </c>
      <c r="Q201" s="14">
        <v>-3.05</v>
      </c>
      <c r="R201" s="14">
        <v>-3.5188501679841302</v>
      </c>
      <c r="S201" s="14">
        <f t="shared" si="53"/>
        <v>0.46885016798413037</v>
      </c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250"/>
      <c r="AG201" s="250"/>
      <c r="AH201" s="191" t="s">
        <v>42</v>
      </c>
      <c r="AI201" s="14">
        <v>-3.5188501679841302</v>
      </c>
      <c r="AJ201" s="14">
        <v>-11.803164425982377</v>
      </c>
      <c r="AK201" s="14">
        <v>8.2843142579982469</v>
      </c>
      <c r="AL201" s="14">
        <v>103.82675755787101</v>
      </c>
      <c r="AM201" s="14">
        <v>-3.1295755936138301</v>
      </c>
      <c r="AN201" s="14">
        <f t="shared" si="54"/>
        <v>-11.574802766004538</v>
      </c>
      <c r="AO201" s="14">
        <v>8.4452271723907089</v>
      </c>
      <c r="AP201" s="14">
        <v>81.935638449266307</v>
      </c>
      <c r="AQ201" s="250"/>
      <c r="AR201" s="14">
        <v>-5.55491974575457</v>
      </c>
      <c r="AS201" s="14">
        <v>-5.5680699844495001</v>
      </c>
      <c r="AT201" s="14">
        <v>-5.5538571708329396</v>
      </c>
      <c r="AU201" s="14">
        <v>-5.4835059352190596</v>
      </c>
      <c r="AV201" s="14">
        <v>-5.5420761452442902</v>
      </c>
      <c r="AW201" s="14">
        <v>1.7957536903873501</v>
      </c>
      <c r="AX201" s="14">
        <v>2.1296451373626102</v>
      </c>
      <c r="AY201" s="14">
        <v>2.42428157721911</v>
      </c>
      <c r="AZ201" s="14">
        <v>2.6106416794968701</v>
      </c>
      <c r="BA201" s="14">
        <v>2.9197317892881198</v>
      </c>
      <c r="BB201" s="14">
        <v>-5.5905963224385502</v>
      </c>
      <c r="BC201" s="14">
        <v>-5.6307658756495904</v>
      </c>
      <c r="BD201" s="14">
        <v>-5.6542469523133798</v>
      </c>
      <c r="BE201" s="14">
        <v>-5.6796750064787904</v>
      </c>
      <c r="BF201" s="14">
        <v>-5.6957702039171503</v>
      </c>
      <c r="BG201" s="14">
        <v>1.450415097254</v>
      </c>
      <c r="BH201" s="14">
        <v>1.80632609024918</v>
      </c>
      <c r="BI201" s="14">
        <v>2.1353967843292501</v>
      </c>
      <c r="BJ201" s="14">
        <v>2.43388469574271</v>
      </c>
      <c r="BK201" s="14">
        <v>2.6595667852333902</v>
      </c>
    </row>
    <row r="202" spans="1:63" ht="16" customHeight="1">
      <c r="A202" s="189"/>
      <c r="B202" s="189"/>
      <c r="C202" s="189"/>
      <c r="D202" s="189"/>
      <c r="E202" s="189"/>
      <c r="F202" s="189"/>
      <c r="G202" s="189"/>
      <c r="H202" s="189"/>
      <c r="I202" s="189"/>
      <c r="J202" s="189"/>
      <c r="K202" s="189"/>
      <c r="L202" s="189"/>
      <c r="M202" s="189"/>
      <c r="O202" s="250"/>
      <c r="P202" s="189" t="s">
        <v>44</v>
      </c>
      <c r="Q202" s="14">
        <v>-4.93</v>
      </c>
      <c r="R202" s="14">
        <v>-3.5358142681901601</v>
      </c>
      <c r="S202" s="14">
        <f t="shared" si="53"/>
        <v>-1.3941857318098396</v>
      </c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250"/>
      <c r="AG202" s="250"/>
      <c r="AH202" s="191" t="s">
        <v>44</v>
      </c>
      <c r="AI202" s="14">
        <v>-3.5358142681901601</v>
      </c>
      <c r="AJ202" s="14">
        <v>-10.409104515004948</v>
      </c>
      <c r="AK202" s="14">
        <v>6.8732902468147872</v>
      </c>
      <c r="AL202" s="14">
        <v>76.831202119106507</v>
      </c>
      <c r="AM202" s="14">
        <v>-3.09816779876363</v>
      </c>
      <c r="AN202" s="14">
        <f t="shared" si="54"/>
        <v>-10.495867935496697</v>
      </c>
      <c r="AO202" s="14">
        <v>7.3977001367330679</v>
      </c>
      <c r="AP202" s="14">
        <v>63.684481433696199</v>
      </c>
      <c r="AQ202" s="250"/>
      <c r="AR202" s="14">
        <v>-5.4292645749639696</v>
      </c>
      <c r="AS202" s="14">
        <v>-5.4439071392454901</v>
      </c>
      <c r="AT202" s="14">
        <v>-5.4352101895685703</v>
      </c>
      <c r="AU202" s="14">
        <v>-5.3807918952768299</v>
      </c>
      <c r="AV202" s="14">
        <v>-5.4288341557356397</v>
      </c>
      <c r="AW202" s="14">
        <v>1.77744920795687</v>
      </c>
      <c r="AX202" s="14">
        <v>2.07469685110022</v>
      </c>
      <c r="AY202" s="14">
        <v>2.3370423908049398</v>
      </c>
      <c r="AZ202" s="14">
        <v>2.49319852968349</v>
      </c>
      <c r="BA202" s="14">
        <v>2.7794697091438998</v>
      </c>
      <c r="BB202" s="14">
        <v>-5.5253719236727701</v>
      </c>
      <c r="BC202" s="14">
        <v>-5.5711411116850096</v>
      </c>
      <c r="BD202" s="14">
        <v>-5.6075684907770702</v>
      </c>
      <c r="BE202" s="14">
        <v>-5.6548283953162901</v>
      </c>
      <c r="BF202" s="14">
        <v>-5.66364564053693</v>
      </c>
      <c r="BG202" s="14">
        <v>1.47251334008594</v>
      </c>
      <c r="BH202" s="14">
        <v>1.78518111114474</v>
      </c>
      <c r="BI202" s="14">
        <v>2.0717542225869101</v>
      </c>
      <c r="BJ202" s="14">
        <v>2.3309393465475798</v>
      </c>
      <c r="BK202" s="14">
        <v>2.5354427083094202</v>
      </c>
    </row>
    <row r="203" spans="1:63" ht="16" customHeight="1">
      <c r="A203" s="189"/>
      <c r="B203" s="189"/>
      <c r="C203" s="189"/>
      <c r="D203" s="189"/>
      <c r="E203" s="189"/>
      <c r="F203" s="189"/>
      <c r="G203" s="189"/>
      <c r="H203" s="189"/>
      <c r="I203" s="189"/>
      <c r="J203" s="189"/>
      <c r="K203" s="189"/>
      <c r="L203" s="189"/>
      <c r="M203" s="189"/>
      <c r="O203" s="250"/>
      <c r="P203" s="189" t="s">
        <v>366</v>
      </c>
      <c r="Q203" s="14">
        <v>-5.9</v>
      </c>
      <c r="R203" s="14">
        <v>-5.7923872478660199</v>
      </c>
      <c r="S203" s="14">
        <f t="shared" si="53"/>
        <v>-0.10761275213398047</v>
      </c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250"/>
      <c r="AG203" s="250"/>
      <c r="AH203" s="191" t="s">
        <v>366</v>
      </c>
      <c r="AI203" s="14">
        <v>-5.7923872478660199</v>
      </c>
      <c r="AJ203" s="14">
        <v>-15.884151490306063</v>
      </c>
      <c r="AK203" s="14">
        <v>10.091764242440043</v>
      </c>
      <c r="AL203" s="14">
        <v>114.694348599419</v>
      </c>
      <c r="AM203" s="14">
        <v>-6.0410654728975199</v>
      </c>
      <c r="AN203" s="14">
        <f t="shared" si="54"/>
        <v>-15.230990229500179</v>
      </c>
      <c r="AO203" s="14">
        <v>9.1899247566026592</v>
      </c>
      <c r="AP203" s="14">
        <v>74.168598377274904</v>
      </c>
      <c r="AQ203" s="250"/>
      <c r="AR203" s="14">
        <v>-8.5502661608071406</v>
      </c>
      <c r="AS203" s="14">
        <v>-8.5657121706781094</v>
      </c>
      <c r="AT203" s="14">
        <v>-8.5633742886113104</v>
      </c>
      <c r="AU203" s="14">
        <v>-8.5385876836743897</v>
      </c>
      <c r="AV203" s="14">
        <v>-8.5561521188474092</v>
      </c>
      <c r="AW203" s="14">
        <v>1.81632171650598</v>
      </c>
      <c r="AX203" s="14">
        <v>2.19138836289827</v>
      </c>
      <c r="AY203" s="14">
        <v>2.5223088157137998</v>
      </c>
      <c r="AZ203" s="14">
        <v>2.7426079223005102</v>
      </c>
      <c r="BA203" s="14">
        <v>3.07733876554743</v>
      </c>
      <c r="BB203" s="14">
        <v>-7.9758811262614504</v>
      </c>
      <c r="BC203" s="14">
        <v>-7.9911772826583798</v>
      </c>
      <c r="BD203" s="14">
        <v>-7.9992966727271497</v>
      </c>
      <c r="BE203" s="14">
        <v>-8.0259141843620299</v>
      </c>
      <c r="BF203" s="14">
        <v>-7.9947927116939104</v>
      </c>
      <c r="BG203" s="14">
        <v>1.4255841719618301</v>
      </c>
      <c r="BH203" s="14">
        <v>1.83008587062809</v>
      </c>
      <c r="BI203" s="14">
        <v>2.2069094248611298</v>
      </c>
      <c r="BJ203" s="14">
        <v>2.5495603308817301</v>
      </c>
      <c r="BK203" s="14">
        <v>2.7990401227516299</v>
      </c>
    </row>
    <row r="204" spans="1:63" ht="16" customHeight="1">
      <c r="A204" s="189"/>
      <c r="B204" s="189"/>
      <c r="C204" s="189"/>
      <c r="D204" s="189"/>
      <c r="E204" s="189"/>
      <c r="F204" s="189"/>
      <c r="G204" s="189"/>
      <c r="H204" s="189"/>
      <c r="I204" s="189"/>
      <c r="J204" s="189"/>
      <c r="K204" s="189"/>
      <c r="L204" s="189"/>
      <c r="M204" s="189"/>
      <c r="O204" s="250"/>
      <c r="P204" s="189" t="s">
        <v>367</v>
      </c>
      <c r="Q204" s="14">
        <v>-10.27</v>
      </c>
      <c r="R204" s="14">
        <v>-8.3108638339582299</v>
      </c>
      <c r="S204" s="14">
        <f t="shared" si="53"/>
        <v>-1.9591361660417697</v>
      </c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250"/>
      <c r="AG204" s="250"/>
      <c r="AH204" s="191" t="s">
        <v>367</v>
      </c>
      <c r="AI204" s="14">
        <v>-8.3108638339582299</v>
      </c>
      <c r="AJ204" s="14">
        <v>-16.755616793446634</v>
      </c>
      <c r="AK204" s="14">
        <v>8.4447529594884063</v>
      </c>
      <c r="AL204" s="14">
        <v>69.188867601806706</v>
      </c>
      <c r="AM204" s="14">
        <v>-8.9195176448590203</v>
      </c>
      <c r="AN204" s="14">
        <f t="shared" si="54"/>
        <v>-16.860116280170729</v>
      </c>
      <c r="AO204" s="14">
        <v>7.9405986353117068</v>
      </c>
      <c r="AP204" s="14">
        <v>46.464271343504599</v>
      </c>
      <c r="AQ204" s="250"/>
      <c r="AR204" s="14">
        <v>-11.308984772142299</v>
      </c>
      <c r="AS204" s="14">
        <v>-11.316850988916</v>
      </c>
      <c r="AT204" s="14">
        <v>-11.3110890212582</v>
      </c>
      <c r="AU204" s="14">
        <v>-11.2998332124985</v>
      </c>
      <c r="AV204" s="14">
        <v>-11.2907264549833</v>
      </c>
      <c r="AW204" s="14">
        <v>1.7888904524226701</v>
      </c>
      <c r="AX204" s="14">
        <v>2.1090423606491999</v>
      </c>
      <c r="AY204" s="14">
        <v>2.3915713763992299</v>
      </c>
      <c r="AZ204" s="14">
        <v>2.5666065483451801</v>
      </c>
      <c r="BA204" s="14">
        <v>2.8671407347687698</v>
      </c>
      <c r="BB204" s="14">
        <v>-10.4033691870046</v>
      </c>
      <c r="BC204" s="14">
        <v>-10.4089290597767</v>
      </c>
      <c r="BD204" s="14">
        <v>-10.422397936150601</v>
      </c>
      <c r="BE204" s="14">
        <v>-10.473897840926499</v>
      </c>
      <c r="BF204" s="14">
        <v>-10.4045392764748</v>
      </c>
      <c r="BG204" s="14">
        <v>1.45870079993545</v>
      </c>
      <c r="BH204" s="14">
        <v>1.79839781235861</v>
      </c>
      <c r="BI204" s="14">
        <v>2.1115341021923402</v>
      </c>
      <c r="BJ204" s="14">
        <v>2.3952854929755101</v>
      </c>
      <c r="BK204" s="14">
        <v>2.6130266505800299</v>
      </c>
    </row>
    <row r="205" spans="1:63" ht="16" customHeight="1">
      <c r="A205" s="189"/>
      <c r="B205" s="189"/>
      <c r="C205" s="189"/>
      <c r="D205" s="189"/>
      <c r="E205" s="189"/>
      <c r="F205" s="189"/>
      <c r="G205" s="189"/>
      <c r="H205" s="189"/>
      <c r="I205" s="189"/>
      <c r="J205" s="189"/>
      <c r="K205" s="189"/>
      <c r="L205" s="189"/>
      <c r="M205" s="189"/>
      <c r="O205" s="250"/>
      <c r="P205" s="189" t="s">
        <v>46</v>
      </c>
      <c r="Q205" s="14">
        <v>-10.64</v>
      </c>
      <c r="R205" s="14">
        <v>-6.9831463801413696</v>
      </c>
      <c r="S205" s="14">
        <f t="shared" si="53"/>
        <v>-3.656853619858631</v>
      </c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250"/>
      <c r="AG205" s="250"/>
      <c r="AH205" s="191" t="s">
        <v>46</v>
      </c>
      <c r="AI205" s="14">
        <v>-6.9831463801413696</v>
      </c>
      <c r="AJ205" s="14">
        <v>-15.022168394973917</v>
      </c>
      <c r="AK205" s="14">
        <v>8.0390220148325469</v>
      </c>
      <c r="AL205" s="14">
        <v>66.698962380854795</v>
      </c>
      <c r="AM205" s="14">
        <v>-7.7630929392700896</v>
      </c>
      <c r="AN205" s="14">
        <f t="shared" si="54"/>
        <v>-15.513191613975323</v>
      </c>
      <c r="AO205" s="14">
        <v>7.7500986747052343</v>
      </c>
      <c r="AP205" s="14">
        <v>46.249589844014302</v>
      </c>
      <c r="AQ205" s="250"/>
      <c r="AR205" s="14">
        <v>-10.1373925127485</v>
      </c>
      <c r="AS205" s="14">
        <v>-10.148913573902201</v>
      </c>
      <c r="AT205" s="14">
        <v>-10.147094028758399</v>
      </c>
      <c r="AU205" s="14">
        <v>-10.13826479692</v>
      </c>
      <c r="AV205" s="14">
        <v>-10.1346250723696</v>
      </c>
      <c r="AW205" s="14">
        <v>1.7873020586119299</v>
      </c>
      <c r="AX205" s="14">
        <v>2.10427415602273</v>
      </c>
      <c r="AY205" s="14">
        <v>2.3840010894883101</v>
      </c>
      <c r="AZ205" s="14">
        <v>2.5564152756344498</v>
      </c>
      <c r="BA205" s="14">
        <v>2.8549693215190799</v>
      </c>
      <c r="BB205" s="14">
        <v>-9.0512402651649797</v>
      </c>
      <c r="BC205" s="14">
        <v>-9.0618056335426704</v>
      </c>
      <c r="BD205" s="14">
        <v>-9.0891578213376807</v>
      </c>
      <c r="BE205" s="14">
        <v>-9.1558204775201997</v>
      </c>
      <c r="BF205" s="14">
        <v>-9.0898047368672596</v>
      </c>
      <c r="BG205" s="14">
        <v>1.46061840193681</v>
      </c>
      <c r="BH205" s="14">
        <v>1.79656293098104</v>
      </c>
      <c r="BI205" s="14">
        <v>2.1060114411963098</v>
      </c>
      <c r="BJ205" s="14">
        <v>2.3863522846137202</v>
      </c>
      <c r="BK205" s="14">
        <v>2.6022556322625698</v>
      </c>
    </row>
    <row r="206" spans="1:63" ht="16" customHeight="1">
      <c r="A206" s="189"/>
      <c r="B206" s="189"/>
      <c r="C206" s="189"/>
      <c r="D206" s="189"/>
      <c r="E206" s="189"/>
      <c r="F206" s="189"/>
      <c r="G206" s="189"/>
      <c r="H206" s="189"/>
      <c r="I206" s="189"/>
      <c r="J206" s="189"/>
      <c r="K206" s="189"/>
      <c r="L206" s="189"/>
      <c r="M206" s="189"/>
      <c r="O206" s="250"/>
      <c r="P206" s="189" t="s">
        <v>368</v>
      </c>
      <c r="Q206" s="14">
        <v>-5.91</v>
      </c>
      <c r="R206" s="14">
        <v>-6.7666306293866398</v>
      </c>
      <c r="S206" s="14">
        <f t="shared" si="53"/>
        <v>0.8566306293866397</v>
      </c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250"/>
      <c r="AG206" s="250"/>
      <c r="AH206" s="191" t="s">
        <v>368</v>
      </c>
      <c r="AI206" s="14">
        <v>-6.7666306293866398</v>
      </c>
      <c r="AJ206" s="14">
        <v>-17.540671989254776</v>
      </c>
      <c r="AK206" s="14">
        <v>10.774041359868136</v>
      </c>
      <c r="AL206" s="14">
        <v>119.44970031544899</v>
      </c>
      <c r="AM206" s="14">
        <v>-6.8537004405144799</v>
      </c>
      <c r="AN206" s="14">
        <f t="shared" si="54"/>
        <v>-16.730017626518929</v>
      </c>
      <c r="AO206" s="14">
        <v>9.8763171860044476</v>
      </c>
      <c r="AP206" s="14">
        <v>74.046841798177397</v>
      </c>
      <c r="AQ206" s="250"/>
      <c r="AR206" s="14">
        <v>-9.4173866287670496</v>
      </c>
      <c r="AS206" s="14">
        <v>-9.41402797249998</v>
      </c>
      <c r="AT206" s="14">
        <v>-9.3917587786261993</v>
      </c>
      <c r="AU206" s="14">
        <v>-9.3598964707918508</v>
      </c>
      <c r="AV206" s="14">
        <v>-9.3492719918382203</v>
      </c>
      <c r="AW206" s="14">
        <v>1.81962627341293</v>
      </c>
      <c r="AX206" s="14">
        <v>2.2013083231912098</v>
      </c>
      <c r="AY206" s="14">
        <v>2.5380583381117199</v>
      </c>
      <c r="AZ206" s="14">
        <v>2.7638102465597898</v>
      </c>
      <c r="BA206" s="14">
        <v>3.1026606520024802</v>
      </c>
      <c r="BB206" s="14">
        <v>-8.9938009895502695</v>
      </c>
      <c r="BC206" s="14">
        <v>-8.9943034433025701</v>
      </c>
      <c r="BD206" s="14">
        <v>-8.9850296152217002</v>
      </c>
      <c r="BE206" s="14">
        <v>-8.9937861402211805</v>
      </c>
      <c r="BF206" s="14">
        <v>-8.9494934529126695</v>
      </c>
      <c r="BG206" s="14">
        <v>1.4215947173974099</v>
      </c>
      <c r="BH206" s="14">
        <v>1.8339032299558999</v>
      </c>
      <c r="BI206" s="14">
        <v>2.2183989858350599</v>
      </c>
      <c r="BJ206" s="14">
        <v>2.5681453286281899</v>
      </c>
      <c r="BK206" s="14">
        <v>2.8214485725548499</v>
      </c>
    </row>
    <row r="207" spans="1:63" ht="16" customHeight="1">
      <c r="A207" s="189"/>
      <c r="B207" s="189"/>
      <c r="C207" s="189"/>
      <c r="D207" s="189"/>
      <c r="E207" s="189"/>
      <c r="F207" s="189"/>
      <c r="G207" s="189"/>
      <c r="H207" s="189"/>
      <c r="I207" s="189"/>
      <c r="J207" s="189"/>
      <c r="K207" s="189"/>
      <c r="L207" s="189"/>
      <c r="M207" s="189"/>
      <c r="O207" s="250"/>
      <c r="P207" s="189" t="s">
        <v>48</v>
      </c>
      <c r="Q207" s="14">
        <v>-3.15</v>
      </c>
      <c r="R207" s="14">
        <v>-3.1153396648446199</v>
      </c>
      <c r="S207" s="14">
        <f t="shared" si="53"/>
        <v>-3.4660335155380029E-2</v>
      </c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250"/>
      <c r="AG207" s="250"/>
      <c r="AH207" s="191" t="s">
        <v>48</v>
      </c>
      <c r="AI207" s="14">
        <v>-3.1153396648446199</v>
      </c>
      <c r="AJ207" s="14">
        <v>-11.816046519642331</v>
      </c>
      <c r="AK207" s="14">
        <v>8.700706854797712</v>
      </c>
      <c r="AL207" s="14">
        <v>107.69540583771401</v>
      </c>
      <c r="AM207" s="14">
        <v>-2.2750793998702701</v>
      </c>
      <c r="AN207" s="14">
        <f t="shared" si="54"/>
        <v>-11.340218365217119</v>
      </c>
      <c r="AO207" s="14">
        <v>9.0651389653468488</v>
      </c>
      <c r="AP207" s="14">
        <v>79.918889837054095</v>
      </c>
      <c r="AQ207" s="250"/>
      <c r="AR207" s="14">
        <v>-4.7769490349535602</v>
      </c>
      <c r="AS207" s="14">
        <v>-4.7947876034918702</v>
      </c>
      <c r="AT207" s="14">
        <v>-4.7963343525501703</v>
      </c>
      <c r="AU207" s="14">
        <v>-4.77088448518177</v>
      </c>
      <c r="AV207" s="14">
        <v>-4.8001270698317997</v>
      </c>
      <c r="AW207" s="14">
        <v>1.81610059549166</v>
      </c>
      <c r="AX207" s="14">
        <v>2.19072457899509</v>
      </c>
      <c r="AY207" s="14">
        <v>2.5212549526799002</v>
      </c>
      <c r="AZ207" s="14">
        <v>2.7411891906586798</v>
      </c>
      <c r="BA207" s="14">
        <v>3.0756443776536599</v>
      </c>
      <c r="BB207" s="14">
        <v>-5.2050679431148401</v>
      </c>
      <c r="BC207" s="14">
        <v>-5.2672764891848098</v>
      </c>
      <c r="BD207" s="14">
        <v>-5.32148027759321</v>
      </c>
      <c r="BE207" s="14">
        <v>-5.4015258623751903</v>
      </c>
      <c r="BF207" s="14">
        <v>-5.4055853130783103</v>
      </c>
      <c r="BG207" s="14">
        <v>1.42585112219592</v>
      </c>
      <c r="BH207" s="14">
        <v>1.82983043596911</v>
      </c>
      <c r="BI207" s="14">
        <v>2.2061406127485901</v>
      </c>
      <c r="BJ207" s="14">
        <v>2.5483167349417801</v>
      </c>
      <c r="BK207" s="14">
        <v>2.7975406844640398</v>
      </c>
    </row>
    <row r="208" spans="1:63" ht="16" customHeight="1">
      <c r="A208" s="189"/>
      <c r="B208" s="189"/>
      <c r="C208" s="189"/>
      <c r="D208" s="189"/>
      <c r="E208" s="189"/>
      <c r="F208" s="189"/>
      <c r="G208" s="189"/>
      <c r="H208" s="189"/>
      <c r="I208" s="189"/>
      <c r="J208" s="189"/>
      <c r="K208" s="189"/>
      <c r="L208" s="189"/>
      <c r="M208" s="189"/>
      <c r="O208" s="250"/>
      <c r="P208" s="189" t="s">
        <v>50</v>
      </c>
      <c r="Q208" s="14">
        <v>-3.5</v>
      </c>
      <c r="R208" s="14">
        <v>-4.3111042066149503</v>
      </c>
      <c r="S208" s="14">
        <f t="shared" si="53"/>
        <v>0.81110420661495031</v>
      </c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250"/>
      <c r="AG208" s="250"/>
      <c r="AH208" s="191" t="s">
        <v>50</v>
      </c>
      <c r="AI208" s="14">
        <v>-4.3111042066149503</v>
      </c>
      <c r="AJ208" s="14">
        <v>-8.6849629189740654</v>
      </c>
      <c r="AK208" s="14">
        <v>4.3738587123591142</v>
      </c>
      <c r="AL208" s="14">
        <v>29.3856292046449</v>
      </c>
      <c r="AM208" s="14">
        <v>-4.1407243604808404</v>
      </c>
      <c r="AN208" s="14">
        <f t="shared" si="54"/>
        <v>-9.5863662868520088</v>
      </c>
      <c r="AO208" s="14">
        <v>5.4456419263711675</v>
      </c>
      <c r="AP208" s="14">
        <v>36.8050502723232</v>
      </c>
      <c r="AQ208" s="250"/>
      <c r="AR208" s="14">
        <v>-6.2838637070813901</v>
      </c>
      <c r="AS208" s="14">
        <v>-6.29901771543972</v>
      </c>
      <c r="AT208" s="14">
        <v>-6.2899836385347703</v>
      </c>
      <c r="AU208" s="14">
        <v>-6.2334341179599404</v>
      </c>
      <c r="AV208" s="14">
        <v>-6.2832775755414803</v>
      </c>
      <c r="AW208" s="14">
        <v>1.7380486492242999</v>
      </c>
      <c r="AX208" s="14">
        <v>1.9564201837124899</v>
      </c>
      <c r="AY208" s="14">
        <v>2.1492592780539201</v>
      </c>
      <c r="AZ208" s="14">
        <v>2.2404011212053798</v>
      </c>
      <c r="BA208" s="14">
        <v>2.4775543532925699</v>
      </c>
      <c r="BB208" s="14">
        <v>-6.1574041486114597</v>
      </c>
      <c r="BC208" s="14">
        <v>-6.2020215095551903</v>
      </c>
      <c r="BD208" s="14">
        <v>-6.2458672577036696</v>
      </c>
      <c r="BE208" s="14">
        <v>-6.3039754351527204</v>
      </c>
      <c r="BF208" s="14">
        <v>-6.3046451632628502</v>
      </c>
      <c r="BG208" s="14">
        <v>1.52008000130637</v>
      </c>
      <c r="BH208" s="14">
        <v>1.73966635844594</v>
      </c>
      <c r="BI208" s="14">
        <v>1.9347630510887099</v>
      </c>
      <c r="BJ208" s="14">
        <v>2.1093485808643</v>
      </c>
      <c r="BK208" s="14">
        <v>2.2682645457177499</v>
      </c>
    </row>
    <row r="209" spans="1:63" ht="16" customHeight="1">
      <c r="A209" s="189"/>
      <c r="B209" s="189"/>
      <c r="C209" s="189"/>
      <c r="D209" s="189"/>
      <c r="E209" s="189"/>
      <c r="F209" s="189"/>
      <c r="G209" s="189"/>
      <c r="H209" s="189"/>
      <c r="I209" s="189"/>
      <c r="J209" s="189"/>
      <c r="K209" s="189"/>
      <c r="L209" s="189"/>
      <c r="M209" s="189"/>
      <c r="O209" s="250"/>
      <c r="P209" s="189" t="s">
        <v>52</v>
      </c>
      <c r="Q209" s="14">
        <v>-6.69</v>
      </c>
      <c r="R209" s="14">
        <v>-9.1560444425136094</v>
      </c>
      <c r="S209" s="14">
        <f t="shared" si="53"/>
        <v>2.466044442513609</v>
      </c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250"/>
      <c r="AG209" s="250"/>
      <c r="AH209" s="191" t="s">
        <v>52</v>
      </c>
      <c r="AI209" s="14">
        <v>-9.1560444425136094</v>
      </c>
      <c r="AJ209" s="14">
        <v>-15.734539304528878</v>
      </c>
      <c r="AK209" s="14">
        <v>6.578494862015269</v>
      </c>
      <c r="AL209" s="14">
        <v>42.4415700997248</v>
      </c>
      <c r="AM209" s="14">
        <v>-9.8130444698227492</v>
      </c>
      <c r="AN209" s="14">
        <f t="shared" si="54"/>
        <v>-16.03585947046448</v>
      </c>
      <c r="AO209" s="14">
        <v>6.22281500064173</v>
      </c>
      <c r="AP209" s="14">
        <v>32.725079306198303</v>
      </c>
      <c r="AQ209" s="250"/>
      <c r="AR209" s="14">
        <v>-12.013838389018501</v>
      </c>
      <c r="AS209" s="14">
        <v>-12.0136496509101</v>
      </c>
      <c r="AT209" s="14">
        <v>-11.984367460307199</v>
      </c>
      <c r="AU209" s="14">
        <v>-11.916107738985099</v>
      </c>
      <c r="AV209" s="14">
        <v>-11.937710752089499</v>
      </c>
      <c r="AW209" s="14">
        <v>1.74267804632365</v>
      </c>
      <c r="AX209" s="14">
        <v>1.9703171861545501</v>
      </c>
      <c r="AY209" s="14">
        <v>2.1713229904843998</v>
      </c>
      <c r="AZ209" s="14">
        <v>2.2701037352589899</v>
      </c>
      <c r="BA209" s="14">
        <v>2.5130281160407701</v>
      </c>
      <c r="BB209" s="14">
        <v>-11.1441037909184</v>
      </c>
      <c r="BC209" s="14">
        <v>-11.133532774451201</v>
      </c>
      <c r="BD209" s="14">
        <v>-11.1069033702185</v>
      </c>
      <c r="BE209" s="14">
        <v>-11.0835675587452</v>
      </c>
      <c r="BF209" s="14">
        <v>-11.04430714623</v>
      </c>
      <c r="BG209" s="14">
        <v>1.51449112209849</v>
      </c>
      <c r="BH209" s="14">
        <v>1.7450141471803899</v>
      </c>
      <c r="BI209" s="14">
        <v>1.95085892770493</v>
      </c>
      <c r="BJ209" s="14">
        <v>2.1353845478884801</v>
      </c>
      <c r="BK209" s="14">
        <v>2.2996568368602501</v>
      </c>
    </row>
    <row r="210" spans="1:63" ht="16" customHeight="1">
      <c r="A210" s="189"/>
      <c r="B210" s="189"/>
      <c r="C210" s="189"/>
      <c r="D210" s="189"/>
      <c r="E210" s="189"/>
      <c r="F210" s="189"/>
      <c r="G210" s="189"/>
      <c r="H210" s="189"/>
      <c r="I210" s="189"/>
      <c r="J210" s="189"/>
      <c r="K210" s="189"/>
      <c r="L210" s="189"/>
      <c r="M210" s="189"/>
      <c r="O210" s="250"/>
      <c r="P210" s="189" t="s">
        <v>369</v>
      </c>
      <c r="Q210" s="14">
        <v>-3.88</v>
      </c>
      <c r="R210" s="14">
        <v>-2.8090560142867198</v>
      </c>
      <c r="S210" s="14">
        <f t="shared" si="53"/>
        <v>-1.0709439857132801</v>
      </c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250"/>
      <c r="AG210" s="250"/>
      <c r="AH210" s="191" t="s">
        <v>369</v>
      </c>
      <c r="AI210" s="14">
        <v>-2.8090560142867198</v>
      </c>
      <c r="AJ210" s="14">
        <v>-7.0486296755418216</v>
      </c>
      <c r="AK210" s="14">
        <v>4.2395736612551023</v>
      </c>
      <c r="AL210" s="14">
        <v>28.098857285284399</v>
      </c>
      <c r="AM210" s="14">
        <v>-2.3529503275658699</v>
      </c>
      <c r="AN210" s="14">
        <f t="shared" si="54"/>
        <v>-7.566472475288947</v>
      </c>
      <c r="AO210" s="14">
        <v>5.2135221477230766</v>
      </c>
      <c r="AP210" s="14">
        <v>27.514053285845399</v>
      </c>
      <c r="AQ210" s="250"/>
      <c r="AR210" s="14">
        <v>-4.4890616220814703</v>
      </c>
      <c r="AS210" s="14">
        <v>-4.5009359722912397</v>
      </c>
      <c r="AT210" s="14">
        <v>-4.5011220369451497</v>
      </c>
      <c r="AU210" s="14">
        <v>-4.4812794002977503</v>
      </c>
      <c r="AV210" s="14">
        <v>-4.5028451107936602</v>
      </c>
      <c r="AW210" s="14">
        <v>1.73782045610931</v>
      </c>
      <c r="AX210" s="14">
        <v>1.9557351700469501</v>
      </c>
      <c r="AY210" s="14">
        <v>2.1481717093792798</v>
      </c>
      <c r="AZ210" s="14">
        <v>2.2389370143511198</v>
      </c>
      <c r="BA210" s="14">
        <v>2.4758057738883399</v>
      </c>
      <c r="BB210" s="14">
        <v>-4.6493207543363297</v>
      </c>
      <c r="BC210" s="14">
        <v>-4.6950280750729796</v>
      </c>
      <c r="BD210" s="14">
        <v>-4.7430256643893598</v>
      </c>
      <c r="BE210" s="14">
        <v>-4.8122281456003302</v>
      </c>
      <c r="BF210" s="14">
        <v>-4.8091780879657202</v>
      </c>
      <c r="BG210" s="14">
        <v>1.52035548939442</v>
      </c>
      <c r="BH210" s="14">
        <v>1.7394027542349699</v>
      </c>
      <c r="BI210" s="14">
        <v>1.93396965010264</v>
      </c>
      <c r="BJ210" s="14">
        <v>2.1080652110670002</v>
      </c>
      <c r="BK210" s="14">
        <v>2.2667171509817399</v>
      </c>
    </row>
    <row r="211" spans="1:63" ht="16" customHeight="1">
      <c r="A211" s="189"/>
      <c r="B211" s="189"/>
      <c r="C211" s="189"/>
      <c r="D211" s="189"/>
      <c r="E211" s="189"/>
      <c r="F211" s="189"/>
      <c r="G211" s="189"/>
      <c r="H211" s="189"/>
      <c r="I211" s="189"/>
      <c r="J211" s="189"/>
      <c r="K211" s="189"/>
      <c r="L211" s="189"/>
      <c r="M211" s="189"/>
      <c r="O211" s="250"/>
      <c r="P211" s="189" t="s">
        <v>370</v>
      </c>
      <c r="Q211" s="14">
        <v>-4.58</v>
      </c>
      <c r="R211" s="14">
        <v>-5.8291793207720497</v>
      </c>
      <c r="S211" s="14">
        <f t="shared" si="53"/>
        <v>1.2491793207720496</v>
      </c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250"/>
      <c r="AG211" s="250"/>
      <c r="AH211" s="191" t="s">
        <v>370</v>
      </c>
      <c r="AI211" s="14">
        <v>-5.8291793207720497</v>
      </c>
      <c r="AJ211" s="14">
        <v>-13.119422785722538</v>
      </c>
      <c r="AK211" s="14">
        <v>7.290243464950489</v>
      </c>
      <c r="AL211" s="14">
        <v>79.661512813569203</v>
      </c>
      <c r="AM211" s="14">
        <v>-5.3902082486465703</v>
      </c>
      <c r="AN211" s="14">
        <f t="shared" si="54"/>
        <v>-13.765344442598167</v>
      </c>
      <c r="AO211" s="14">
        <v>8.3751361939515974</v>
      </c>
      <c r="AP211" s="14">
        <v>79.613854111446898</v>
      </c>
      <c r="AQ211" s="250"/>
      <c r="AR211" s="14">
        <v>-7.8048776983383403</v>
      </c>
      <c r="AS211" s="14">
        <v>-7.8251356887617902</v>
      </c>
      <c r="AT211" s="14">
        <v>-7.8126719683082602</v>
      </c>
      <c r="AU211" s="14">
        <v>-7.7355272418781604</v>
      </c>
      <c r="AV211" s="14">
        <v>-7.80319827232778</v>
      </c>
      <c r="AW211" s="14">
        <v>1.7953722684244899</v>
      </c>
      <c r="AX211" s="14">
        <v>2.1285001455125601</v>
      </c>
      <c r="AY211" s="14">
        <v>2.4224637196616898</v>
      </c>
      <c r="AZ211" s="14">
        <v>2.6081944430400701</v>
      </c>
      <c r="BA211" s="14">
        <v>2.9168090604905501</v>
      </c>
      <c r="BB211" s="14">
        <v>-7.8326702130165602</v>
      </c>
      <c r="BC211" s="14">
        <v>-7.9013440347035697</v>
      </c>
      <c r="BD211" s="14">
        <v>-7.9632499451886298</v>
      </c>
      <c r="BE211" s="14">
        <v>-8.0469224335472092</v>
      </c>
      <c r="BF211" s="14">
        <v>-8.0531726840621101</v>
      </c>
      <c r="BG211" s="14">
        <v>1.45087557217804</v>
      </c>
      <c r="BH211" s="14">
        <v>1.80588547907837</v>
      </c>
      <c r="BI211" s="14">
        <v>2.1340706244165801</v>
      </c>
      <c r="BJ211" s="14">
        <v>2.43173955903606</v>
      </c>
      <c r="BK211" s="14">
        <v>2.6569803341147198</v>
      </c>
    </row>
    <row r="212" spans="1:63" ht="16" customHeight="1">
      <c r="A212" s="189"/>
      <c r="B212" s="189"/>
      <c r="C212" s="189"/>
      <c r="D212" s="189"/>
      <c r="E212" s="189"/>
      <c r="F212" s="189"/>
      <c r="G212" s="189"/>
      <c r="H212" s="189"/>
      <c r="I212" s="189"/>
      <c r="J212" s="189"/>
      <c r="K212" s="189"/>
      <c r="L212" s="189"/>
      <c r="M212" s="189"/>
      <c r="O212" s="250"/>
      <c r="P212" s="189" t="s">
        <v>371</v>
      </c>
      <c r="Q212" s="14">
        <v>-1.24</v>
      </c>
      <c r="R212" s="14">
        <v>-1.70130614484167</v>
      </c>
      <c r="S212" s="14">
        <f t="shared" si="53"/>
        <v>0.46130614484166999</v>
      </c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250"/>
      <c r="AG212" s="250"/>
      <c r="AH212" s="191" t="s">
        <v>371</v>
      </c>
      <c r="AI212" s="14">
        <v>-1.70130614484167</v>
      </c>
      <c r="AJ212" s="14">
        <v>-9.9845276138305614</v>
      </c>
      <c r="AK212" s="14">
        <v>8.2832214689888914</v>
      </c>
      <c r="AL212" s="14">
        <v>102.59326002235299</v>
      </c>
      <c r="AM212" s="14">
        <v>-1.0231373935205199</v>
      </c>
      <c r="AN212" s="14">
        <f t="shared" si="54"/>
        <v>-9.4347352143464711</v>
      </c>
      <c r="AO212" s="14">
        <v>8.4115978208259516</v>
      </c>
      <c r="AP212" s="14">
        <v>71.315331731183903</v>
      </c>
      <c r="AQ212" s="250"/>
      <c r="AR212" s="14">
        <v>-3.46587068555931</v>
      </c>
      <c r="AS212" s="14">
        <v>-3.4788221756221902</v>
      </c>
      <c r="AT212" s="14">
        <v>-3.47982806783553</v>
      </c>
      <c r="AU212" s="14">
        <v>-3.4610296018337601</v>
      </c>
      <c r="AV212" s="14">
        <v>-3.4825383512667201</v>
      </c>
      <c r="AW212" s="14">
        <v>1.8025537509193601</v>
      </c>
      <c r="AX212" s="14">
        <v>2.1500582615322599</v>
      </c>
      <c r="AY212" s="14">
        <v>2.4566906743150101</v>
      </c>
      <c r="AZ212" s="14">
        <v>2.6542714587509</v>
      </c>
      <c r="BA212" s="14">
        <v>2.9718387329806801</v>
      </c>
      <c r="BB212" s="14">
        <v>-3.7737320620727899</v>
      </c>
      <c r="BC212" s="14">
        <v>-3.8198080396542902</v>
      </c>
      <c r="BD212" s="14">
        <v>-3.8603459507042501</v>
      </c>
      <c r="BE212" s="14">
        <v>-3.9201764284996301</v>
      </c>
      <c r="BF212" s="14">
        <v>-3.9229145267597798</v>
      </c>
      <c r="BG212" s="14">
        <v>1.44220566606801</v>
      </c>
      <c r="BH212" s="14">
        <v>1.8141813868086001</v>
      </c>
      <c r="BI212" s="14">
        <v>2.1590398058625699</v>
      </c>
      <c r="BJ212" s="14">
        <v>2.4721285853841999</v>
      </c>
      <c r="BK212" s="14">
        <v>2.70567850894744</v>
      </c>
    </row>
    <row r="213" spans="1:63" ht="16" customHeight="1">
      <c r="A213" s="189"/>
      <c r="B213" s="189"/>
      <c r="C213" s="189"/>
      <c r="D213" s="189"/>
      <c r="E213" s="189"/>
      <c r="F213" s="189"/>
      <c r="G213" s="189"/>
      <c r="H213" s="189"/>
      <c r="I213" s="189"/>
      <c r="J213" s="189"/>
      <c r="K213" s="189"/>
      <c r="L213" s="189"/>
      <c r="M213" s="189"/>
      <c r="O213" s="250"/>
      <c r="P213" s="189" t="s">
        <v>372</v>
      </c>
      <c r="Q213" s="14">
        <v>-5.49</v>
      </c>
      <c r="R213" s="14">
        <v>-6.3922813446018996</v>
      </c>
      <c r="S213" s="14">
        <f t="shared" si="53"/>
        <v>0.90228134460189935</v>
      </c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250"/>
      <c r="AG213" s="250"/>
      <c r="AH213" s="191" t="s">
        <v>372</v>
      </c>
      <c r="AI213" s="14">
        <v>-6.3922813446018996</v>
      </c>
      <c r="AJ213" s="14">
        <v>-14.124741235902707</v>
      </c>
      <c r="AK213" s="14">
        <v>7.7324598913008078</v>
      </c>
      <c r="AL213" s="14">
        <v>69.747138169470404</v>
      </c>
      <c r="AM213" s="14">
        <v>-6.58627273827077</v>
      </c>
      <c r="AN213" s="14">
        <f t="shared" si="54"/>
        <v>-13.698232309509617</v>
      </c>
      <c r="AO213" s="14">
        <v>7.1119595712388461</v>
      </c>
      <c r="AP213" s="14">
        <v>44.140993166508501</v>
      </c>
      <c r="AQ213" s="250"/>
      <c r="AR213" s="14">
        <v>-8.8936475955473693</v>
      </c>
      <c r="AS213" s="14">
        <v>-8.90624399882158</v>
      </c>
      <c r="AT213" s="14">
        <v>-8.9007683024612501</v>
      </c>
      <c r="AU213" s="14">
        <v>-8.8725404661621301</v>
      </c>
      <c r="AV213" s="14">
        <v>-8.8874831500052398</v>
      </c>
      <c r="AW213" s="14">
        <v>1.77271844408124</v>
      </c>
      <c r="AX213" s="14">
        <v>2.0604955553976501</v>
      </c>
      <c r="AY213" s="14">
        <v>2.3144955641904801</v>
      </c>
      <c r="AZ213" s="14">
        <v>2.4628455375851099</v>
      </c>
      <c r="BA213" s="14">
        <v>2.7432192014124199</v>
      </c>
      <c r="BB213" s="14">
        <v>-8.4418571755719203</v>
      </c>
      <c r="BC213" s="14">
        <v>-8.4518551394117196</v>
      </c>
      <c r="BD213" s="14">
        <v>-8.4475872500519102</v>
      </c>
      <c r="BE213" s="14">
        <v>-8.4577160964180091</v>
      </c>
      <c r="BF213" s="14">
        <v>-8.4267528882179903</v>
      </c>
      <c r="BG213" s="14">
        <v>1.4782245952007</v>
      </c>
      <c r="BH213" s="14">
        <v>1.77971622549839</v>
      </c>
      <c r="BI213" s="14">
        <v>2.0553059054500098</v>
      </c>
      <c r="BJ213" s="14">
        <v>2.3043332875679798</v>
      </c>
      <c r="BK213" s="14">
        <v>2.5033630414060899</v>
      </c>
    </row>
    <row r="214" spans="1:63" ht="16" customHeight="1">
      <c r="A214" s="189"/>
      <c r="B214" s="189"/>
      <c r="C214" s="189"/>
      <c r="D214" s="189"/>
      <c r="E214" s="189"/>
      <c r="F214" s="189"/>
      <c r="G214" s="189"/>
      <c r="H214" s="189"/>
      <c r="I214" s="189"/>
      <c r="J214" s="189"/>
      <c r="K214" s="189"/>
      <c r="L214" s="189"/>
      <c r="M214" s="189"/>
      <c r="O214" s="250"/>
      <c r="P214" s="189" t="s">
        <v>373</v>
      </c>
      <c r="Q214" s="14">
        <v>-2.4500000000000002</v>
      </c>
      <c r="R214" s="14">
        <v>-3.1246983229890799</v>
      </c>
      <c r="S214" s="14">
        <f t="shared" si="53"/>
        <v>0.67469832298907972</v>
      </c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250"/>
      <c r="AG214" s="250"/>
      <c r="AH214" s="191" t="s">
        <v>373</v>
      </c>
      <c r="AI214" s="14">
        <v>-3.1246983229890799</v>
      </c>
      <c r="AJ214" s="14">
        <v>-10.016437958203907</v>
      </c>
      <c r="AK214" s="14">
        <v>6.8917396352148277</v>
      </c>
      <c r="AL214" s="14">
        <v>74.5134706045027</v>
      </c>
      <c r="AM214" s="14">
        <v>-2.49389135194185</v>
      </c>
      <c r="AN214" s="14">
        <f t="shared" si="54"/>
        <v>-10.141962580540898</v>
      </c>
      <c r="AO214" s="14">
        <v>7.648071228599048</v>
      </c>
      <c r="AP214" s="14">
        <v>61.458121747518398</v>
      </c>
      <c r="AQ214" s="250"/>
      <c r="AR214" s="14">
        <v>-4.8589758994238297</v>
      </c>
      <c r="AS214" s="14">
        <v>-4.87526164987064</v>
      </c>
      <c r="AT214" s="14">
        <v>-4.87506566169316</v>
      </c>
      <c r="AU214" s="14">
        <v>-4.8463863233099502</v>
      </c>
      <c r="AV214" s="14">
        <v>-4.8769903312500196</v>
      </c>
      <c r="AW214" s="14">
        <v>1.7867089451023099</v>
      </c>
      <c r="AX214" s="14">
        <v>2.10249368661932</v>
      </c>
      <c r="AY214" s="14">
        <v>2.3811743097513198</v>
      </c>
      <c r="AZ214" s="14">
        <v>2.5526098078190498</v>
      </c>
      <c r="BA214" s="14">
        <v>2.8504244601750299</v>
      </c>
      <c r="BB214" s="14">
        <v>-5.1119250922422603</v>
      </c>
      <c r="BC214" s="14">
        <v>-5.1706303654822499</v>
      </c>
      <c r="BD214" s="14">
        <v>-5.2286475773248897</v>
      </c>
      <c r="BE214" s="14">
        <v>-5.3135062627121696</v>
      </c>
      <c r="BF214" s="14">
        <v>-5.3122431698913601</v>
      </c>
      <c r="BG214" s="14">
        <v>1.46133444328965</v>
      </c>
      <c r="BH214" s="14">
        <v>1.7958777778872499</v>
      </c>
      <c r="BI214" s="14">
        <v>2.1039492543358098</v>
      </c>
      <c r="BJ214" s="14">
        <v>2.3830165837769299</v>
      </c>
      <c r="BK214" s="14">
        <v>2.5982336847875498</v>
      </c>
    </row>
    <row r="215" spans="1:63" ht="16" customHeight="1">
      <c r="A215" s="189"/>
      <c r="B215" s="189"/>
      <c r="C215" s="189"/>
      <c r="D215" s="189"/>
      <c r="E215" s="189"/>
      <c r="F215" s="189"/>
      <c r="G215" s="189"/>
      <c r="H215" s="189"/>
      <c r="I215" s="189"/>
      <c r="J215" s="189"/>
      <c r="K215" s="189"/>
      <c r="L215" s="189"/>
      <c r="M215" s="189"/>
      <c r="O215" s="250"/>
      <c r="P215" s="189" t="s">
        <v>54</v>
      </c>
      <c r="Q215" s="14">
        <v>-3.95</v>
      </c>
      <c r="R215" s="14">
        <v>-4.4707128104569396</v>
      </c>
      <c r="S215" s="14">
        <f t="shared" si="53"/>
        <v>0.5207128104569394</v>
      </c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250"/>
      <c r="AG215" s="250"/>
      <c r="AH215" s="191" t="s">
        <v>54</v>
      </c>
      <c r="AI215" s="14">
        <v>-4.4707128104569396</v>
      </c>
      <c r="AJ215" s="14">
        <v>-13.246286973119446</v>
      </c>
      <c r="AK215" s="14">
        <v>8.7755741626625063</v>
      </c>
      <c r="AL215" s="14">
        <v>103.960383022185</v>
      </c>
      <c r="AM215" s="14">
        <v>-3.5620642491797798</v>
      </c>
      <c r="AN215" s="14">
        <f t="shared" si="54"/>
        <v>-13.311856197998326</v>
      </c>
      <c r="AO215" s="14">
        <v>9.7497919488185456</v>
      </c>
      <c r="AP215" s="14">
        <v>87.899771948999103</v>
      </c>
      <c r="AQ215" s="250"/>
      <c r="AR215" s="14">
        <v>-6.12807260588992</v>
      </c>
      <c r="AS215" s="14">
        <v>-6.1509072860205798</v>
      </c>
      <c r="AT215" s="14">
        <v>-6.1544965269383702</v>
      </c>
      <c r="AU215" s="14">
        <v>-6.1275122326766498</v>
      </c>
      <c r="AV215" s="14">
        <v>-6.1608649648567599</v>
      </c>
      <c r="AW215" s="14">
        <v>1.8310349862156501</v>
      </c>
      <c r="AX215" s="14">
        <v>2.2355561758333198</v>
      </c>
      <c r="AY215" s="14">
        <v>2.59243227775859</v>
      </c>
      <c r="AZ215" s="14">
        <v>2.83700953924432</v>
      </c>
      <c r="BA215" s="14">
        <v>3.19008239667922</v>
      </c>
      <c r="BB215" s="14">
        <v>-6.5559263874306</v>
      </c>
      <c r="BC215" s="14">
        <v>-6.6417022762490001</v>
      </c>
      <c r="BD215" s="14">
        <v>-6.7287785670791802</v>
      </c>
      <c r="BE215" s="14">
        <v>-6.86024521751769</v>
      </c>
      <c r="BF215" s="14">
        <v>-6.8545255086038601</v>
      </c>
      <c r="BG215" s="14">
        <v>1.4078214513751801</v>
      </c>
      <c r="BH215" s="14">
        <v>1.8470823512306001</v>
      </c>
      <c r="BI215" s="14">
        <v>2.2580657566222402</v>
      </c>
      <c r="BJ215" s="14">
        <v>2.6323085153123</v>
      </c>
      <c r="BK215" s="14">
        <v>2.8988119151626699</v>
      </c>
    </row>
    <row r="216" spans="1:63" ht="16" customHeight="1">
      <c r="A216" s="189"/>
      <c r="B216" s="189"/>
      <c r="C216" s="189"/>
      <c r="D216" s="189"/>
      <c r="E216" s="189"/>
      <c r="F216" s="189"/>
      <c r="G216" s="189"/>
      <c r="H216" s="189"/>
      <c r="I216" s="189"/>
      <c r="J216" s="189"/>
      <c r="K216" s="189"/>
      <c r="L216" s="189"/>
      <c r="M216" s="189"/>
      <c r="O216" s="250"/>
      <c r="P216" s="189" t="s">
        <v>374</v>
      </c>
      <c r="Q216" s="14">
        <v>-5.56</v>
      </c>
      <c r="R216" s="14">
        <v>-3.50610577580898</v>
      </c>
      <c r="S216" s="14">
        <f t="shared" si="53"/>
        <v>-2.0538942241910196</v>
      </c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250"/>
      <c r="AG216" s="250"/>
      <c r="AH216" s="191" t="s">
        <v>374</v>
      </c>
      <c r="AI216" s="14">
        <v>-3.50610577580898</v>
      </c>
      <c r="AJ216" s="14">
        <v>-9.7149505876210345</v>
      </c>
      <c r="AK216" s="14">
        <v>6.2088448118120549</v>
      </c>
      <c r="AL216" s="14">
        <v>61.724918396629199</v>
      </c>
      <c r="AM216" s="14">
        <v>-3.63124385289083</v>
      </c>
      <c r="AN216" s="14">
        <f t="shared" si="54"/>
        <v>-9.8697481884455485</v>
      </c>
      <c r="AO216" s="14">
        <v>6.2385043355547181</v>
      </c>
      <c r="AP216" s="14">
        <v>50.762982101725903</v>
      </c>
      <c r="AQ216" s="250"/>
      <c r="AR216" s="14">
        <v>-5.8422359758075002</v>
      </c>
      <c r="AS216" s="14">
        <v>-5.8542380554166202</v>
      </c>
      <c r="AT216" s="14">
        <v>-5.8374791460569897</v>
      </c>
      <c r="AU216" s="14">
        <v>-5.7623371788053399</v>
      </c>
      <c r="AV216" s="14">
        <v>-5.8213903314275202</v>
      </c>
      <c r="AW216" s="14">
        <v>1.7500033281988401</v>
      </c>
      <c r="AX216" s="14">
        <v>1.9923069740089301</v>
      </c>
      <c r="AY216" s="14">
        <v>2.2062352931661602</v>
      </c>
      <c r="AZ216" s="14">
        <v>2.3171033802891401</v>
      </c>
      <c r="BA216" s="14">
        <v>2.56915968257695</v>
      </c>
      <c r="BB216" s="14">
        <v>-5.4665773737953502</v>
      </c>
      <c r="BC216" s="14">
        <v>-5.4842425717364396</v>
      </c>
      <c r="BD216" s="14">
        <v>-5.48243385872179</v>
      </c>
      <c r="BE216" s="14">
        <v>-5.4758106544780096</v>
      </c>
      <c r="BF216" s="14">
        <v>-5.4823045188104302</v>
      </c>
      <c r="BG216" s="14">
        <v>1.5056476129577501</v>
      </c>
      <c r="BH216" s="14">
        <v>1.75347616913448</v>
      </c>
      <c r="BI216" s="14">
        <v>1.97632808291281</v>
      </c>
      <c r="BJ216" s="14">
        <v>2.17658230933616</v>
      </c>
      <c r="BK216" s="14">
        <v>2.3493301261444</v>
      </c>
    </row>
    <row r="217" spans="1:63" ht="16" customHeight="1">
      <c r="A217" s="189"/>
      <c r="B217" s="189"/>
      <c r="C217" s="189"/>
      <c r="D217" s="189"/>
      <c r="E217" s="189"/>
      <c r="F217" s="189"/>
      <c r="G217" s="189"/>
      <c r="H217" s="189"/>
      <c r="I217" s="189"/>
      <c r="J217" s="189"/>
      <c r="K217" s="189"/>
      <c r="L217" s="189"/>
      <c r="M217" s="189"/>
      <c r="O217" s="250"/>
      <c r="P217" s="189" t="s">
        <v>375</v>
      </c>
      <c r="Q217" s="14">
        <v>-4.0199999999999996</v>
      </c>
      <c r="R217" s="14">
        <v>-5.80798991734276</v>
      </c>
      <c r="S217" s="14">
        <f t="shared" si="53"/>
        <v>1.7879899173427605</v>
      </c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250"/>
      <c r="AG217" s="250"/>
      <c r="AH217" s="191" t="s">
        <v>375</v>
      </c>
      <c r="AI217" s="14">
        <v>-5.80798991734276</v>
      </c>
      <c r="AJ217" s="14">
        <v>-11.998733963777861</v>
      </c>
      <c r="AK217" s="14">
        <v>6.1907440464351007</v>
      </c>
      <c r="AL217" s="14">
        <v>57.558353488825801</v>
      </c>
      <c r="AM217" s="14">
        <v>-5.4994923622824299</v>
      </c>
      <c r="AN217" s="14">
        <f t="shared" si="54"/>
        <v>-13.060812606357432</v>
      </c>
      <c r="AO217" s="14">
        <v>7.5613202440750023</v>
      </c>
      <c r="AP217" s="14">
        <v>65.881761490788193</v>
      </c>
      <c r="AQ217" s="250"/>
      <c r="AR217" s="14">
        <v>-7.8407048915812698</v>
      </c>
      <c r="AS217" s="14">
        <v>-7.8618558238018998</v>
      </c>
      <c r="AT217" s="14">
        <v>-7.8531269165038697</v>
      </c>
      <c r="AU217" s="14">
        <v>-7.7874118640270797</v>
      </c>
      <c r="AV217" s="14">
        <v>-7.8475539330003699</v>
      </c>
      <c r="AW217" s="14">
        <v>1.78093056738059</v>
      </c>
      <c r="AX217" s="14">
        <v>2.0851475554522101</v>
      </c>
      <c r="AY217" s="14">
        <v>2.3536345542214399</v>
      </c>
      <c r="AZ217" s="14">
        <v>2.5155352342534001</v>
      </c>
      <c r="BA217" s="14">
        <v>2.80614638336049</v>
      </c>
      <c r="BB217" s="14">
        <v>-7.7487370433167202</v>
      </c>
      <c r="BC217" s="14">
        <v>-7.8179610656031997</v>
      </c>
      <c r="BD217" s="14">
        <v>-7.8918484227419903</v>
      </c>
      <c r="BE217" s="14">
        <v>-7.9957044339456704</v>
      </c>
      <c r="BF217" s="14">
        <v>-7.9907087415140996</v>
      </c>
      <c r="BG217" s="14">
        <v>1.4683104391723001</v>
      </c>
      <c r="BH217" s="14">
        <v>1.7892027092723699</v>
      </c>
      <c r="BI217" s="14">
        <v>2.0838585053992298</v>
      </c>
      <c r="BJ217" s="14">
        <v>2.3505186907278999</v>
      </c>
      <c r="BK217" s="14">
        <v>2.5590500693234</v>
      </c>
    </row>
    <row r="218" spans="1:63" ht="16" customHeight="1">
      <c r="A218" s="189"/>
      <c r="B218" s="189"/>
      <c r="C218" s="189"/>
      <c r="D218" s="189"/>
      <c r="E218" s="189"/>
      <c r="F218" s="189"/>
      <c r="G218" s="189"/>
      <c r="H218" s="189"/>
      <c r="I218" s="189"/>
      <c r="J218" s="189"/>
      <c r="K218" s="189"/>
      <c r="L218" s="189"/>
      <c r="M218" s="189"/>
      <c r="O218" s="250"/>
      <c r="P218" s="189" t="s">
        <v>376</v>
      </c>
      <c r="Q218" s="14">
        <v>-11</v>
      </c>
      <c r="R218" s="14">
        <v>-10.701150524473</v>
      </c>
      <c r="S218" s="14">
        <f t="shared" si="53"/>
        <v>-0.2988494755269997</v>
      </c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250"/>
      <c r="AG218" s="250"/>
      <c r="AH218" s="191" t="s">
        <v>376</v>
      </c>
      <c r="AI218" s="14">
        <v>-10.701150524473</v>
      </c>
      <c r="AJ218" s="14">
        <v>-18.234354385989249</v>
      </c>
      <c r="AK218" s="14">
        <v>7.533203861516248</v>
      </c>
      <c r="AL218" s="14">
        <v>67.360697467957806</v>
      </c>
      <c r="AM218" s="14">
        <v>-11.4735182742501</v>
      </c>
      <c r="AN218" s="14">
        <f t="shared" si="54"/>
        <v>-19.606916346605651</v>
      </c>
      <c r="AO218" s="14">
        <v>8.1333980723555523</v>
      </c>
      <c r="AP218" s="14">
        <v>78.925285562718003</v>
      </c>
      <c r="AQ218" s="250"/>
      <c r="AR218" s="14">
        <v>-13.844987227118301</v>
      </c>
      <c r="AS218" s="14">
        <v>-13.8728277737385</v>
      </c>
      <c r="AT218" s="14">
        <v>-13.851099562698201</v>
      </c>
      <c r="AU218" s="14">
        <v>-13.7316458858127</v>
      </c>
      <c r="AV218" s="14">
        <v>-13.830856351230199</v>
      </c>
      <c r="AW218" s="14">
        <v>1.78595505917076</v>
      </c>
      <c r="AX218" s="14">
        <v>2.1002305939515402</v>
      </c>
      <c r="AY218" s="14">
        <v>2.3775812884480998</v>
      </c>
      <c r="AZ218" s="14">
        <v>2.5477728101745098</v>
      </c>
      <c r="BA218" s="14">
        <v>2.8446476451598102</v>
      </c>
      <c r="BB218" s="14">
        <v>-12.7218336848933</v>
      </c>
      <c r="BC218" s="14">
        <v>-12.767851434468801</v>
      </c>
      <c r="BD218" s="14">
        <v>-12.80247860489</v>
      </c>
      <c r="BE218" s="14">
        <v>-12.851606685007599</v>
      </c>
      <c r="BF218" s="14">
        <v>-12.836605565876701</v>
      </c>
      <c r="BG218" s="14">
        <v>1.4622445785227001</v>
      </c>
      <c r="BH218" s="14">
        <v>1.79500690364482</v>
      </c>
      <c r="BI218" s="14">
        <v>2.1013280804169501</v>
      </c>
      <c r="BJ218" s="14">
        <v>2.3787766905829502</v>
      </c>
      <c r="BK218" s="14">
        <v>2.5931215273848802</v>
      </c>
    </row>
    <row r="219" spans="1:63" ht="16" customHeight="1">
      <c r="A219" s="189"/>
      <c r="B219" s="189"/>
      <c r="C219" s="189"/>
      <c r="D219" s="189"/>
      <c r="E219" s="189"/>
      <c r="F219" s="189"/>
      <c r="G219" s="189"/>
      <c r="H219" s="189"/>
      <c r="I219" s="189"/>
      <c r="J219" s="189"/>
      <c r="K219" s="189"/>
      <c r="L219" s="189"/>
      <c r="M219" s="189"/>
      <c r="O219" s="250"/>
      <c r="P219" s="189" t="s">
        <v>18</v>
      </c>
      <c r="Q219" s="14">
        <v>-0.86</v>
      </c>
      <c r="R219" s="14">
        <v>-1.21482139189542</v>
      </c>
      <c r="S219" s="14">
        <f t="shared" si="53"/>
        <v>0.35482139189542006</v>
      </c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250"/>
      <c r="AG219" s="250"/>
      <c r="AH219" s="191" t="s">
        <v>18</v>
      </c>
      <c r="AI219" s="14">
        <v>-1.21482139189542</v>
      </c>
      <c r="AJ219" s="14">
        <v>-7.5065252259097353</v>
      </c>
      <c r="AK219" s="14">
        <v>6.2917038340143154</v>
      </c>
      <c r="AL219" s="14">
        <v>67.579570457098399</v>
      </c>
      <c r="AM219" s="14">
        <v>-0.68208981458096396</v>
      </c>
      <c r="AN219" s="14">
        <f t="shared" si="54"/>
        <v>-7.3335872755794469</v>
      </c>
      <c r="AO219" s="14">
        <v>6.6514974609984829</v>
      </c>
      <c r="AP219" s="14">
        <v>47.210973896177201</v>
      </c>
      <c r="AQ219" s="250"/>
      <c r="AR219" s="14">
        <v>-2.9573201293365901</v>
      </c>
      <c r="AS219" s="14">
        <v>-2.9681169920492301</v>
      </c>
      <c r="AT219" s="14">
        <v>-2.96862542625363</v>
      </c>
      <c r="AU219" s="14">
        <v>-2.9518226926337801</v>
      </c>
      <c r="AV219" s="14">
        <v>-2.9705098856014098</v>
      </c>
      <c r="AW219" s="14">
        <v>1.7668519008378201</v>
      </c>
      <c r="AX219" s="14">
        <v>2.0428847598597599</v>
      </c>
      <c r="AY219" s="14">
        <v>2.2865356116726701</v>
      </c>
      <c r="AZ219" s="14">
        <v>2.4252052863712299</v>
      </c>
      <c r="BA219" s="14">
        <v>2.6982655371007902</v>
      </c>
      <c r="BB219" s="14">
        <v>-3.1762576925381101</v>
      </c>
      <c r="BC219" s="14">
        <v>-3.2143511299938798</v>
      </c>
      <c r="BD219" s="14">
        <v>-3.2497300071187798</v>
      </c>
      <c r="BE219" s="14">
        <v>-3.3013518780764701</v>
      </c>
      <c r="BF219" s="14">
        <v>-3.3024180305850899</v>
      </c>
      <c r="BG219" s="14">
        <v>1.4853070296628299</v>
      </c>
      <c r="BH219" s="14">
        <v>1.7729393098020101</v>
      </c>
      <c r="BI219" s="14">
        <v>2.0349086152233502</v>
      </c>
      <c r="BJ219" s="14">
        <v>2.2713395470972699</v>
      </c>
      <c r="BK219" s="14">
        <v>2.4635815688848401</v>
      </c>
    </row>
    <row r="220" spans="1:63" ht="16" customHeight="1">
      <c r="A220" s="189"/>
      <c r="B220" s="189"/>
      <c r="C220" s="189"/>
      <c r="D220" s="189"/>
      <c r="E220" s="189"/>
      <c r="F220" s="189"/>
      <c r="G220" s="189"/>
      <c r="H220" s="189"/>
      <c r="I220" s="189"/>
      <c r="J220" s="189"/>
      <c r="K220" s="189"/>
      <c r="L220" s="189"/>
      <c r="M220" s="189"/>
      <c r="O220" s="250"/>
      <c r="P220" s="189" t="s">
        <v>377</v>
      </c>
      <c r="Q220" s="14">
        <v>-4.21</v>
      </c>
      <c r="R220" s="14">
        <v>-3.3071879286998902</v>
      </c>
      <c r="S220" s="14">
        <f t="shared" si="53"/>
        <v>-0.90281207130010976</v>
      </c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250"/>
      <c r="AG220" s="250"/>
      <c r="AH220" s="191" t="s">
        <v>377</v>
      </c>
      <c r="AI220" s="14">
        <v>-3.3071879286998902</v>
      </c>
      <c r="AJ220" s="14">
        <v>-9.9104882634928266</v>
      </c>
      <c r="AK220" s="14">
        <v>6.6033003347929373</v>
      </c>
      <c r="AL220" s="14">
        <v>68.4326648461182</v>
      </c>
      <c r="AM220" s="14">
        <v>-2.8296723212302899</v>
      </c>
      <c r="AN220" s="14">
        <f t="shared" si="54"/>
        <v>-10.268422659743672</v>
      </c>
      <c r="AO220" s="14">
        <v>7.4387503385133824</v>
      </c>
      <c r="AP220" s="14">
        <v>57.488652749830102</v>
      </c>
      <c r="AQ220" s="250"/>
      <c r="AR220" s="14">
        <v>-5.1780941315616102</v>
      </c>
      <c r="AS220" s="14">
        <v>-5.1927857485550604</v>
      </c>
      <c r="AT220" s="14">
        <v>-5.19406796301966</v>
      </c>
      <c r="AU220" s="14">
        <v>-5.1733317580311899</v>
      </c>
      <c r="AV220" s="14">
        <v>-5.1971797593147899</v>
      </c>
      <c r="AW220" s="14">
        <v>1.7831884533882101</v>
      </c>
      <c r="AX220" s="14">
        <v>2.0919255109155999</v>
      </c>
      <c r="AY220" s="14">
        <v>2.3643956417893701</v>
      </c>
      <c r="AZ220" s="14">
        <v>2.5300220270737199</v>
      </c>
      <c r="BA220" s="14">
        <v>2.8234479262672201</v>
      </c>
      <c r="BB220" s="14">
        <v>-5.2799899989638996</v>
      </c>
      <c r="BC220" s="14">
        <v>-5.3346648148886802</v>
      </c>
      <c r="BD220" s="14">
        <v>-5.3988968417898198</v>
      </c>
      <c r="BE220" s="14">
        <v>-5.4948126159938502</v>
      </c>
      <c r="BF220" s="14">
        <v>-5.4842730381622502</v>
      </c>
      <c r="BG220" s="14">
        <v>1.46558458699524</v>
      </c>
      <c r="BH220" s="14">
        <v>1.79181097490526</v>
      </c>
      <c r="BI220" s="14">
        <v>2.09170891308993</v>
      </c>
      <c r="BJ220" s="14">
        <v>2.3632171575859102</v>
      </c>
      <c r="BK220" s="14">
        <v>2.5743609647589301</v>
      </c>
    </row>
    <row r="221" spans="1:63" ht="16" customHeight="1">
      <c r="A221" s="189"/>
      <c r="B221" s="189"/>
      <c r="C221" s="189"/>
      <c r="D221" s="189"/>
      <c r="E221" s="189"/>
      <c r="F221" s="189"/>
      <c r="G221" s="189"/>
      <c r="H221" s="189"/>
      <c r="I221" s="189"/>
      <c r="J221" s="189"/>
      <c r="K221" s="189"/>
      <c r="L221" s="189"/>
      <c r="M221" s="189"/>
      <c r="O221" s="250"/>
      <c r="P221" s="189" t="s">
        <v>378</v>
      </c>
      <c r="Q221" s="14">
        <v>-0.25</v>
      </c>
      <c r="R221" s="14">
        <v>-1.7926425268372901</v>
      </c>
      <c r="S221" s="14">
        <f t="shared" si="53"/>
        <v>1.5426425268372901</v>
      </c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250"/>
      <c r="AG221" s="250"/>
      <c r="AH221" s="191" t="s">
        <v>378</v>
      </c>
      <c r="AI221" s="14">
        <v>-1.7926425268372901</v>
      </c>
      <c r="AJ221" s="14">
        <v>-8.8932188230237994</v>
      </c>
      <c r="AK221" s="14">
        <v>7.1005762961865093</v>
      </c>
      <c r="AL221" s="14">
        <v>77.005785255198006</v>
      </c>
      <c r="AM221" s="14">
        <v>-1.3902724374678399</v>
      </c>
      <c r="AN221" s="14">
        <f t="shared" si="54"/>
        <v>-9.2478900943421181</v>
      </c>
      <c r="AO221" s="14">
        <v>7.8576176568742788</v>
      </c>
      <c r="AP221" s="14">
        <v>61.7973993056616</v>
      </c>
      <c r="AQ221" s="250"/>
      <c r="AR221" s="14">
        <v>-3.7841551486468901</v>
      </c>
      <c r="AS221" s="14">
        <v>-3.7962851769676602</v>
      </c>
      <c r="AT221" s="14">
        <v>-3.8000605891673902</v>
      </c>
      <c r="AU221" s="14">
        <v>-3.7916047033716098</v>
      </c>
      <c r="AV221" s="14">
        <v>-3.80515269479706</v>
      </c>
      <c r="AW221" s="14">
        <v>1.79271268709875</v>
      </c>
      <c r="AX221" s="14">
        <v>2.1205163395470201</v>
      </c>
      <c r="AY221" s="14">
        <v>2.4097881516995501</v>
      </c>
      <c r="AZ221" s="14">
        <v>2.5911303381539801</v>
      </c>
      <c r="BA221" s="14">
        <v>2.89642943978961</v>
      </c>
      <c r="BB221" s="14">
        <v>-3.79606017380571</v>
      </c>
      <c r="BC221" s="14">
        <v>-3.8481884892165201</v>
      </c>
      <c r="BD221" s="14">
        <v>-3.9174660955463598</v>
      </c>
      <c r="BE221" s="14">
        <v>-4.0243879599743204</v>
      </c>
      <c r="BF221" s="14">
        <v>-4.0059720144237803</v>
      </c>
      <c r="BG221" s="14">
        <v>1.4540863744605199</v>
      </c>
      <c r="BH221" s="14">
        <v>1.80281318289229</v>
      </c>
      <c r="BI221" s="14">
        <v>2.12482356870906</v>
      </c>
      <c r="BJ221" s="14">
        <v>2.4167819370803199</v>
      </c>
      <c r="BK221" s="14">
        <v>2.6389455124083501</v>
      </c>
    </row>
    <row r="222" spans="1:63" ht="16" customHeight="1">
      <c r="A222" s="189"/>
      <c r="B222" s="189"/>
      <c r="C222" s="189"/>
      <c r="D222" s="189"/>
      <c r="E222" s="189"/>
      <c r="F222" s="189"/>
      <c r="G222" s="189"/>
      <c r="H222" s="189"/>
      <c r="I222" s="189"/>
      <c r="J222" s="189"/>
      <c r="K222" s="189"/>
      <c r="L222" s="189"/>
      <c r="M222" s="189"/>
      <c r="O222" s="250"/>
      <c r="P222" s="189" t="s">
        <v>379</v>
      </c>
      <c r="Q222" s="14">
        <v>-6.62</v>
      </c>
      <c r="R222" s="14">
        <v>-5.8710579879018896</v>
      </c>
      <c r="S222" s="14">
        <f t="shared" si="53"/>
        <v>-0.74894201209811051</v>
      </c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250"/>
      <c r="AG222" s="250"/>
      <c r="AH222" s="191" t="s">
        <v>379</v>
      </c>
      <c r="AI222" s="14">
        <v>-5.8710579879018896</v>
      </c>
      <c r="AJ222" s="14">
        <v>-13.704025741304379</v>
      </c>
      <c r="AK222" s="14">
        <v>7.8329677534024897</v>
      </c>
      <c r="AL222" s="14">
        <v>79.403228660694197</v>
      </c>
      <c r="AM222" s="14">
        <v>-6.0100394902068803</v>
      </c>
      <c r="AN222" s="14">
        <f t="shared" si="54"/>
        <v>-13.855428033268039</v>
      </c>
      <c r="AO222" s="14">
        <v>7.8453885430611585</v>
      </c>
      <c r="AP222" s="14">
        <v>62.916424076336497</v>
      </c>
      <c r="AQ222" s="250"/>
      <c r="AR222" s="14">
        <v>-8.3819280838150405</v>
      </c>
      <c r="AS222" s="14">
        <v>-8.3992623149089791</v>
      </c>
      <c r="AT222" s="14">
        <v>-8.3855849579540909</v>
      </c>
      <c r="AU222" s="14">
        <v>-8.3357690452576101</v>
      </c>
      <c r="AV222" s="14">
        <v>-8.3742128913688205</v>
      </c>
      <c r="AW222" s="14">
        <v>1.7855279042902299</v>
      </c>
      <c r="AX222" s="14">
        <v>2.0989483163048899</v>
      </c>
      <c r="AY222" s="14">
        <v>2.3755454677472101</v>
      </c>
      <c r="AZ222" s="14">
        <v>2.5450321473440201</v>
      </c>
      <c r="BA222" s="14">
        <v>2.8413744779279302</v>
      </c>
      <c r="BB222" s="14">
        <v>-7.9195770671632202</v>
      </c>
      <c r="BC222" s="14">
        <v>-7.9490901673628196</v>
      </c>
      <c r="BD222" s="14">
        <v>-7.9709009003573001</v>
      </c>
      <c r="BE222" s="14">
        <v>-8.0088843641263203</v>
      </c>
      <c r="BF222" s="14">
        <v>-7.9912821162886303</v>
      </c>
      <c r="BG222" s="14">
        <v>1.4627602649024101</v>
      </c>
      <c r="BH222" s="14">
        <v>1.7945134627044601</v>
      </c>
      <c r="BI222" s="14">
        <v>2.0998429124554199</v>
      </c>
      <c r="BJ222" s="14">
        <v>2.3763743495987399</v>
      </c>
      <c r="BK222" s="14">
        <v>2.5902249578996801</v>
      </c>
    </row>
    <row r="223" spans="1:63" ht="16" customHeight="1">
      <c r="A223" s="189"/>
      <c r="B223" s="189"/>
      <c r="C223" s="189"/>
      <c r="D223" s="189"/>
      <c r="E223" s="189"/>
      <c r="F223" s="189"/>
      <c r="G223" s="189"/>
      <c r="H223" s="189"/>
      <c r="I223" s="189"/>
      <c r="J223" s="189"/>
      <c r="K223" s="189"/>
      <c r="L223" s="189"/>
      <c r="M223" s="189"/>
      <c r="O223" s="250"/>
      <c r="P223" s="189" t="s">
        <v>380</v>
      </c>
      <c r="Q223" s="14">
        <v>-2.38</v>
      </c>
      <c r="R223" s="14">
        <v>-2.0096490057893002</v>
      </c>
      <c r="S223" s="14">
        <f t="shared" si="53"/>
        <v>-0.37035099421069972</v>
      </c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250"/>
      <c r="AG223" s="250"/>
      <c r="AH223" s="191" t="s">
        <v>380</v>
      </c>
      <c r="AI223" s="14">
        <v>-2.0096490057893002</v>
      </c>
      <c r="AJ223" s="14">
        <v>-9.2565125855180526</v>
      </c>
      <c r="AK223" s="14">
        <v>7.2468635797287533</v>
      </c>
      <c r="AL223" s="14">
        <v>80.574121331140105</v>
      </c>
      <c r="AM223" s="14">
        <v>-1.4411785682035101</v>
      </c>
      <c r="AN223" s="14">
        <f t="shared" si="54"/>
        <v>-9.3738160124094172</v>
      </c>
      <c r="AO223" s="14">
        <v>7.9326374442059073</v>
      </c>
      <c r="AP223" s="14">
        <v>63.423261965125199</v>
      </c>
      <c r="AQ223" s="250"/>
      <c r="AR223" s="14">
        <v>-3.8398078241791702</v>
      </c>
      <c r="AS223" s="14">
        <v>-3.8533780710725298</v>
      </c>
      <c r="AT223" s="14">
        <v>-3.8562203057735598</v>
      </c>
      <c r="AU223" s="14">
        <v>-3.8422350245922399</v>
      </c>
      <c r="AV223" s="14">
        <v>-3.8606235608153798</v>
      </c>
      <c r="AW223" s="14">
        <v>1.7938149918566899</v>
      </c>
      <c r="AX223" s="14">
        <v>2.1238253518404901</v>
      </c>
      <c r="AY223" s="14">
        <v>2.4150417375700499</v>
      </c>
      <c r="AZ223" s="14">
        <v>2.5982028212640098</v>
      </c>
      <c r="BA223" s="14">
        <v>2.9048760898868999</v>
      </c>
      <c r="BB223" s="14">
        <v>-4.01950809322509</v>
      </c>
      <c r="BC223" s="14">
        <v>-4.0753529845524401</v>
      </c>
      <c r="BD223" s="14">
        <v>-4.1383051602533998</v>
      </c>
      <c r="BE223" s="14">
        <v>-4.2340744901163898</v>
      </c>
      <c r="BF223" s="14">
        <v>-4.2247686718251201</v>
      </c>
      <c r="BG223" s="14">
        <v>1.4527556076219399</v>
      </c>
      <c r="BH223" s="14">
        <v>1.8040865437295599</v>
      </c>
      <c r="BI223" s="14">
        <v>2.1286561544641001</v>
      </c>
      <c r="BJ223" s="14">
        <v>2.4229813556466202</v>
      </c>
      <c r="BK223" s="14">
        <v>2.6464203241703501</v>
      </c>
    </row>
    <row r="224" spans="1:63" ht="16" customHeight="1">
      <c r="A224" s="189"/>
      <c r="B224" s="189"/>
      <c r="C224" s="189"/>
      <c r="D224" s="189"/>
      <c r="E224" s="189"/>
      <c r="F224" s="189"/>
      <c r="G224" s="189"/>
      <c r="H224" s="189"/>
      <c r="I224" s="189"/>
      <c r="J224" s="189"/>
      <c r="K224" s="189"/>
      <c r="L224" s="189"/>
      <c r="M224" s="189"/>
      <c r="O224" s="250"/>
      <c r="P224" s="189" t="s">
        <v>381</v>
      </c>
      <c r="Q224" s="14">
        <v>-1.93</v>
      </c>
      <c r="R224" s="14">
        <v>-2.1880724445505102</v>
      </c>
      <c r="S224" s="14">
        <f t="shared" si="53"/>
        <v>0.25807244455051026</v>
      </c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250"/>
      <c r="AG224" s="250"/>
      <c r="AH224" s="191" t="s">
        <v>381</v>
      </c>
      <c r="AI224" s="14">
        <v>-2.1880724445505102</v>
      </c>
      <c r="AJ224" s="14">
        <v>-9.2771046096839669</v>
      </c>
      <c r="AK224" s="14">
        <v>7.0890321651334576</v>
      </c>
      <c r="AL224" s="14">
        <v>77.702360870673203</v>
      </c>
      <c r="AM224" s="14">
        <v>-1.6088623631754699</v>
      </c>
      <c r="AN224" s="14">
        <f t="shared" si="54"/>
        <v>-9.421589515502319</v>
      </c>
      <c r="AO224" s="14">
        <v>7.8127271523268487</v>
      </c>
      <c r="AP224" s="14">
        <v>61.797094642403401</v>
      </c>
      <c r="AQ224" s="250"/>
      <c r="AR224" s="14">
        <v>-3.9955577906117199</v>
      </c>
      <c r="AS224" s="14">
        <v>-4.0095659530615899</v>
      </c>
      <c r="AT224" s="14">
        <v>-4.0123363248424599</v>
      </c>
      <c r="AU224" s="14">
        <v>-3.99740212729222</v>
      </c>
      <c r="AV224" s="14">
        <v>-4.0167403265084296</v>
      </c>
      <c r="AW224" s="14">
        <v>1.79138784690635</v>
      </c>
      <c r="AX224" s="14">
        <v>2.1165392973979098</v>
      </c>
      <c r="AY224" s="14">
        <v>2.40347396166699</v>
      </c>
      <c r="AZ224" s="14">
        <v>2.5826300483596398</v>
      </c>
      <c r="BA224" s="14">
        <v>2.8862775634964599</v>
      </c>
      <c r="BB224" s="14">
        <v>-4.1885340325011997</v>
      </c>
      <c r="BC224" s="14">
        <v>-4.2450915755834897</v>
      </c>
      <c r="BD224" s="14">
        <v>-4.3082896976172904</v>
      </c>
      <c r="BE224" s="14">
        <v>-4.4041510527939298</v>
      </c>
      <c r="BF224" s="14">
        <v>-4.3953870153683701</v>
      </c>
      <c r="BG224" s="14">
        <v>1.45568579910398</v>
      </c>
      <c r="BH224" s="14">
        <v>1.8012827534856499</v>
      </c>
      <c r="BI224" s="14">
        <v>2.1202172530667802</v>
      </c>
      <c r="BJ224" s="14">
        <v>2.4093309678025898</v>
      </c>
      <c r="BK224" s="14">
        <v>2.6299616710690601</v>
      </c>
    </row>
    <row r="225" spans="1:63" ht="16" customHeight="1">
      <c r="A225" s="189"/>
      <c r="B225" s="189"/>
      <c r="C225" s="189"/>
      <c r="D225" s="189"/>
      <c r="E225" s="189"/>
      <c r="F225" s="189"/>
      <c r="G225" s="189"/>
      <c r="H225" s="189"/>
      <c r="I225" s="189"/>
      <c r="J225" s="189"/>
      <c r="K225" s="189"/>
      <c r="L225" s="189"/>
      <c r="M225" s="189"/>
      <c r="O225" s="250"/>
      <c r="P225" s="189" t="s">
        <v>382</v>
      </c>
      <c r="Q225" s="14">
        <v>-2.66</v>
      </c>
      <c r="R225" s="14">
        <v>-2.9322331922673399</v>
      </c>
      <c r="S225" s="14">
        <f t="shared" si="53"/>
        <v>0.27223319226733977</v>
      </c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250"/>
      <c r="AG225" s="250"/>
      <c r="AH225" s="191" t="s">
        <v>382</v>
      </c>
      <c r="AI225" s="14">
        <v>-2.9322331922673399</v>
      </c>
      <c r="AJ225" s="14">
        <v>-12.283902012696284</v>
      </c>
      <c r="AK225" s="14">
        <v>9.3516688204289444</v>
      </c>
      <c r="AL225" s="14">
        <v>119.28481790853</v>
      </c>
      <c r="AM225" s="14">
        <v>-2.1415019861131901</v>
      </c>
      <c r="AN225" s="14">
        <f t="shared" si="54"/>
        <v>-11.756160942395329</v>
      </c>
      <c r="AO225" s="14">
        <v>9.6146589562821401</v>
      </c>
      <c r="AP225" s="14">
        <v>87.694389457258893</v>
      </c>
      <c r="AQ225" s="250"/>
      <c r="AR225" s="14">
        <v>-4.69613060299955</v>
      </c>
      <c r="AS225" s="14">
        <v>-4.7133141403375598</v>
      </c>
      <c r="AT225" s="14">
        <v>-4.7145714967861903</v>
      </c>
      <c r="AU225" s="14">
        <v>-4.6892394290596497</v>
      </c>
      <c r="AV225" s="14">
        <v>-4.7179387534921</v>
      </c>
      <c r="AW225" s="14">
        <v>1.8269723001167499</v>
      </c>
      <c r="AX225" s="14">
        <v>2.22336038501519</v>
      </c>
      <c r="AY225" s="14">
        <v>2.5730695106730002</v>
      </c>
      <c r="AZ225" s="14">
        <v>2.8109429922130502</v>
      </c>
      <c r="BA225" s="14">
        <v>3.15895118030268</v>
      </c>
      <c r="BB225" s="14">
        <v>-5.0598561166197902</v>
      </c>
      <c r="BC225" s="14">
        <v>-5.1203681927589502</v>
      </c>
      <c r="BD225" s="14">
        <v>-5.1761734606726604</v>
      </c>
      <c r="BE225" s="14">
        <v>-5.2583681580613399</v>
      </c>
      <c r="BF225" s="14">
        <v>-5.2600450453447802</v>
      </c>
      <c r="BG225" s="14">
        <v>1.4127261638850399</v>
      </c>
      <c r="BH225" s="14">
        <v>1.8423892159291699</v>
      </c>
      <c r="BI225" s="14">
        <v>2.24394026840532</v>
      </c>
      <c r="BJ225" s="14">
        <v>2.6094597600574398</v>
      </c>
      <c r="BK225" s="14">
        <v>2.87126253408772</v>
      </c>
    </row>
    <row r="226" spans="1:63" ht="16" customHeight="1">
      <c r="A226" s="189"/>
      <c r="B226" s="189"/>
      <c r="C226" s="189"/>
      <c r="D226" s="189"/>
      <c r="E226" s="189"/>
      <c r="F226" s="189"/>
      <c r="G226" s="189"/>
      <c r="H226" s="189"/>
      <c r="I226" s="189"/>
      <c r="J226" s="189"/>
      <c r="K226" s="189"/>
      <c r="L226" s="189"/>
      <c r="M226" s="189"/>
      <c r="O226" s="250"/>
      <c r="P226" s="189" t="s">
        <v>383</v>
      </c>
      <c r="Q226" s="14">
        <v>-4.2300000000000004</v>
      </c>
      <c r="R226" s="14">
        <v>-4.27615516847509</v>
      </c>
      <c r="S226" s="14">
        <f t="shared" si="53"/>
        <v>4.6155168475089603E-2</v>
      </c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250"/>
      <c r="AG226" s="250"/>
      <c r="AH226" s="191" t="s">
        <v>383</v>
      </c>
      <c r="AI226" s="14">
        <v>-4.27615516847509</v>
      </c>
      <c r="AJ226" s="14">
        <v>-10.756683800466082</v>
      </c>
      <c r="AK226" s="14">
        <v>6.4805286319909916</v>
      </c>
      <c r="AL226" s="14">
        <v>61.114138089444097</v>
      </c>
      <c r="AM226" s="14">
        <v>-3.6340732156081499</v>
      </c>
      <c r="AN226" s="14">
        <f t="shared" si="54"/>
        <v>-11.66563963170568</v>
      </c>
      <c r="AO226" s="14">
        <v>8.0315664160975295</v>
      </c>
      <c r="AP226" s="14">
        <v>65.087350239160799</v>
      </c>
      <c r="AQ226" s="250"/>
      <c r="AR226" s="14">
        <v>-6.03591913388615</v>
      </c>
      <c r="AS226" s="14">
        <v>-6.0561194993081804</v>
      </c>
      <c r="AT226" s="14">
        <v>-6.0584379334077596</v>
      </c>
      <c r="AU226" s="14">
        <v>-6.0313657178809397</v>
      </c>
      <c r="AV226" s="14">
        <v>-6.06326082243159</v>
      </c>
      <c r="AW226" s="14">
        <v>1.79577113490234</v>
      </c>
      <c r="AX226" s="14">
        <v>2.1296975041097701</v>
      </c>
      <c r="AY226" s="14">
        <v>2.4243647177996102</v>
      </c>
      <c r="AZ226" s="14">
        <v>2.6107536050208502</v>
      </c>
      <c r="BA226" s="14">
        <v>2.9198654616805899</v>
      </c>
      <c r="BB226" s="14">
        <v>-6.2305515120218704</v>
      </c>
      <c r="BC226" s="14">
        <v>-6.3147388779161204</v>
      </c>
      <c r="BD226" s="14">
        <v>-6.4116126053590596</v>
      </c>
      <c r="BE226" s="14">
        <v>-6.55785874860194</v>
      </c>
      <c r="BF226" s="14">
        <v>-6.5428114895307097</v>
      </c>
      <c r="BG226" s="14">
        <v>1.4503940372142099</v>
      </c>
      <c r="BH226" s="14">
        <v>1.8063462418107601</v>
      </c>
      <c r="BI226" s="14">
        <v>2.1354574368839701</v>
      </c>
      <c r="BJ226" s="14">
        <v>2.4339828045908498</v>
      </c>
      <c r="BK226" s="14">
        <v>2.65968507780619</v>
      </c>
    </row>
    <row r="227" spans="1:63" ht="16" customHeight="1">
      <c r="A227" s="189"/>
      <c r="B227" s="189"/>
      <c r="C227" s="189"/>
      <c r="D227" s="189"/>
      <c r="E227" s="189"/>
      <c r="F227" s="189"/>
      <c r="G227" s="189"/>
      <c r="H227" s="189"/>
      <c r="I227" s="189"/>
      <c r="J227" s="189"/>
      <c r="K227" s="189"/>
      <c r="L227" s="189"/>
      <c r="M227" s="189"/>
      <c r="O227" s="250"/>
      <c r="P227" s="189" t="s">
        <v>384</v>
      </c>
      <c r="Q227" s="14">
        <v>-1.46</v>
      </c>
      <c r="R227" s="14">
        <v>-0.86265177615187005</v>
      </c>
      <c r="S227" s="14">
        <f t="shared" si="53"/>
        <v>-0.59734822384812991</v>
      </c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250"/>
      <c r="AG227" s="250"/>
      <c r="AH227" s="191" t="s">
        <v>384</v>
      </c>
      <c r="AI227" s="14">
        <v>-0.86265177615187005</v>
      </c>
      <c r="AJ227" s="14">
        <v>-7.6040684850424123</v>
      </c>
      <c r="AK227" s="14">
        <v>6.7414167088905419</v>
      </c>
      <c r="AL227" s="14">
        <v>73.545632319903206</v>
      </c>
      <c r="AM227" s="14">
        <v>-0.43503235789070599</v>
      </c>
      <c r="AN227" s="14">
        <f t="shared" si="54"/>
        <v>-7.6784879246781639</v>
      </c>
      <c r="AO227" s="14">
        <v>7.2434555667874578</v>
      </c>
      <c r="AP227" s="14">
        <v>54.056625886644802</v>
      </c>
      <c r="AQ227" s="250"/>
      <c r="AR227" s="14">
        <v>-2.77075176953766</v>
      </c>
      <c r="AS227" s="14">
        <v>-2.7803317163839401</v>
      </c>
      <c r="AT227" s="14">
        <v>-2.7829616706556899</v>
      </c>
      <c r="AU227" s="14">
        <v>-2.77515746485772</v>
      </c>
      <c r="AV227" s="14">
        <v>-2.7866574760086</v>
      </c>
      <c r="AW227" s="14">
        <v>1.77973349647365</v>
      </c>
      <c r="AX227" s="14">
        <v>2.0815540643430999</v>
      </c>
      <c r="AY227" s="14">
        <v>2.3479293127649798</v>
      </c>
      <c r="AZ227" s="14">
        <v>2.50785472329687</v>
      </c>
      <c r="BA227" s="14">
        <v>2.79697356702302</v>
      </c>
      <c r="BB227" s="14">
        <v>-2.84940088261791</v>
      </c>
      <c r="BC227" s="14">
        <v>-2.89117224405453</v>
      </c>
      <c r="BD227" s="14">
        <v>-2.9423482048906799</v>
      </c>
      <c r="BE227" s="14">
        <v>-3.0209564780778901</v>
      </c>
      <c r="BF227" s="14">
        <v>-3.0102092839365602</v>
      </c>
      <c r="BG227" s="14">
        <v>1.4697556132540599</v>
      </c>
      <c r="BH227" s="14">
        <v>1.7878198764383999</v>
      </c>
      <c r="BI227" s="14">
        <v>2.07969642873881</v>
      </c>
      <c r="BJ227" s="14">
        <v>2.3437863024730499</v>
      </c>
      <c r="BK227" s="14">
        <v>2.55093264115242</v>
      </c>
    </row>
    <row r="228" spans="1:63" ht="16" customHeight="1">
      <c r="A228" s="189"/>
      <c r="B228" s="189"/>
      <c r="C228" s="189"/>
      <c r="D228" s="189"/>
      <c r="E228" s="189"/>
      <c r="F228" s="189"/>
      <c r="G228" s="189"/>
      <c r="H228" s="189"/>
      <c r="I228" s="189"/>
      <c r="J228" s="189"/>
      <c r="K228" s="189"/>
      <c r="L228" s="189"/>
      <c r="M228" s="189"/>
      <c r="O228" s="250"/>
      <c r="P228" s="189" t="s">
        <v>385</v>
      </c>
      <c r="Q228" s="14">
        <v>-0.74</v>
      </c>
      <c r="R228" s="14">
        <v>0.43300867618105099</v>
      </c>
      <c r="S228" s="14">
        <f t="shared" si="53"/>
        <v>-1.173008676181051</v>
      </c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250"/>
      <c r="AG228" s="250"/>
      <c r="AH228" s="191" t="s">
        <v>385</v>
      </c>
      <c r="AI228" s="14">
        <v>0.43300867618105099</v>
      </c>
      <c r="AJ228" s="14">
        <v>-5.33332388354322</v>
      </c>
      <c r="AK228" s="14">
        <v>5.7663325597242707</v>
      </c>
      <c r="AL228" s="14">
        <v>60.9144128368834</v>
      </c>
      <c r="AM228" s="14">
        <v>0.77766191172326904</v>
      </c>
      <c r="AN228" s="14">
        <f t="shared" si="54"/>
        <v>-5.0584846228269047</v>
      </c>
      <c r="AO228" s="14">
        <v>5.8361465345501733</v>
      </c>
      <c r="AP228" s="14">
        <v>35.593543045957603</v>
      </c>
      <c r="AQ228" s="250"/>
      <c r="AR228" s="14">
        <v>-1.42593435087106</v>
      </c>
      <c r="AS228" s="14">
        <v>-1.4301312640763399</v>
      </c>
      <c r="AT228" s="14">
        <v>-1.4313282558129701</v>
      </c>
      <c r="AU228" s="14">
        <v>-1.4280315723855801</v>
      </c>
      <c r="AV228" s="14">
        <v>-1.4330204179664601</v>
      </c>
      <c r="AW228" s="14">
        <v>1.7505813545603599</v>
      </c>
      <c r="AX228" s="14">
        <v>1.99404215325264</v>
      </c>
      <c r="AY228" s="14">
        <v>2.20899016753624</v>
      </c>
      <c r="AZ228" s="14">
        <v>2.3208120476513701</v>
      </c>
      <c r="BA228" s="14">
        <v>2.57358893536535</v>
      </c>
      <c r="BB228" s="14">
        <v>-1.5069076142531601</v>
      </c>
      <c r="BC228" s="14">
        <v>-1.5254853564841999</v>
      </c>
      <c r="BD228" s="14">
        <v>-1.5453291373287199</v>
      </c>
      <c r="BE228" s="14">
        <v>-1.57590191334399</v>
      </c>
      <c r="BF228" s="14">
        <v>-1.5733924765701699</v>
      </c>
      <c r="BG228" s="14">
        <v>1.50494978569338</v>
      </c>
      <c r="BH228" s="14">
        <v>1.7541438938506899</v>
      </c>
      <c r="BI228" s="14">
        <v>1.97833781350977</v>
      </c>
      <c r="BJ228" s="14">
        <v>2.1798331592772602</v>
      </c>
      <c r="BK228" s="14">
        <v>2.3532497665294398</v>
      </c>
    </row>
    <row r="229" spans="1:63" ht="16" customHeight="1">
      <c r="A229" s="189"/>
      <c r="B229" s="189"/>
      <c r="C229" s="189"/>
      <c r="D229" s="189"/>
      <c r="E229" s="189"/>
      <c r="F229" s="189"/>
      <c r="G229" s="189"/>
      <c r="H229" s="189"/>
      <c r="I229" s="189"/>
      <c r="J229" s="189"/>
      <c r="K229" s="189"/>
      <c r="L229" s="189"/>
      <c r="M229" s="189"/>
      <c r="O229" s="250"/>
      <c r="P229" s="189" t="s">
        <v>57</v>
      </c>
      <c r="Q229" s="14">
        <v>-0.82</v>
      </c>
      <c r="R229" s="14">
        <v>0.45388497330052302</v>
      </c>
      <c r="S229" s="14">
        <f t="shared" si="53"/>
        <v>-1.2738849733005231</v>
      </c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250"/>
      <c r="AG229" s="250"/>
      <c r="AH229" s="191" t="s">
        <v>57</v>
      </c>
      <c r="AI229" s="14">
        <v>0.45388497330052302</v>
      </c>
      <c r="AJ229" s="14">
        <v>-4.1328868812948496</v>
      </c>
      <c r="AK229" s="14">
        <v>4.5867718545953728</v>
      </c>
      <c r="AL229" s="14">
        <v>39.060077866564797</v>
      </c>
      <c r="AM229" s="14">
        <v>0.74687864088946898</v>
      </c>
      <c r="AN229" s="14">
        <f t="shared" si="54"/>
        <v>-4.1812496629403659</v>
      </c>
      <c r="AO229" s="14">
        <v>4.9281283038298351</v>
      </c>
      <c r="AP229" s="14">
        <v>22.8838837451454</v>
      </c>
      <c r="AQ229" s="250"/>
      <c r="AR229" s="14">
        <v>-1.3701211034275</v>
      </c>
      <c r="AS229" s="14">
        <v>-1.3740710977594299</v>
      </c>
      <c r="AT229" s="14">
        <v>-1.3754071363990601</v>
      </c>
      <c r="AU229" s="14">
        <v>-1.3730172086631101</v>
      </c>
      <c r="AV229" s="14">
        <v>-1.3771765064111401</v>
      </c>
      <c r="AW229" s="14">
        <v>1.7323890827938599</v>
      </c>
      <c r="AX229" s="14">
        <v>1.9394307125530601</v>
      </c>
      <c r="AY229" s="14">
        <v>2.1222857772885302</v>
      </c>
      <c r="AZ229" s="14">
        <v>2.2040888512084802</v>
      </c>
      <c r="BA229" s="14">
        <v>2.4341866938537899</v>
      </c>
      <c r="BB229" s="14">
        <v>-1.41801274059</v>
      </c>
      <c r="BC229" s="14">
        <v>-1.4376949476498599</v>
      </c>
      <c r="BD229" s="14">
        <v>-1.4612004219269901</v>
      </c>
      <c r="BE229" s="14">
        <v>-1.4972359027772799</v>
      </c>
      <c r="BF229" s="14">
        <v>-1.4925710483080901</v>
      </c>
      <c r="BG229" s="14">
        <v>1.52691256124235</v>
      </c>
      <c r="BH229" s="14">
        <v>1.7331285383045401</v>
      </c>
      <c r="BI229" s="14">
        <v>1.91508539522752</v>
      </c>
      <c r="BJ229" s="14">
        <v>2.0775188886188198</v>
      </c>
      <c r="BK229" s="14">
        <v>2.22988659858723</v>
      </c>
    </row>
    <row r="230" spans="1:63" ht="16" customHeight="1">
      <c r="A230" s="189"/>
      <c r="B230" s="189"/>
      <c r="C230" s="189"/>
      <c r="D230" s="189"/>
      <c r="E230" s="189"/>
      <c r="F230" s="189"/>
      <c r="G230" s="189"/>
      <c r="H230" s="189"/>
      <c r="I230" s="189"/>
      <c r="J230" s="189"/>
      <c r="K230" s="189"/>
      <c r="L230" s="189"/>
      <c r="M230" s="189"/>
      <c r="O230" s="250"/>
      <c r="P230" s="189" t="s">
        <v>386</v>
      </c>
      <c r="Q230" s="14">
        <v>1.79</v>
      </c>
      <c r="R230" s="14">
        <v>1.28019042471196</v>
      </c>
      <c r="S230" s="14">
        <f t="shared" si="53"/>
        <v>0.50980957528804005</v>
      </c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250"/>
      <c r="AG230" s="250"/>
      <c r="AH230" s="191" t="s">
        <v>386</v>
      </c>
      <c r="AI230" s="14">
        <v>1.28019042471196</v>
      </c>
      <c r="AJ230" s="14">
        <v>-4.4169045858678624</v>
      </c>
      <c r="AK230" s="14">
        <v>5.6970950105798224</v>
      </c>
      <c r="AL230" s="14">
        <v>60.1774172458029</v>
      </c>
      <c r="AM230" s="14">
        <v>1.50221169311449</v>
      </c>
      <c r="AN230" s="14">
        <f t="shared" si="54"/>
        <v>-4.2020410579482217</v>
      </c>
      <c r="AO230" s="14">
        <v>5.7042527510627119</v>
      </c>
      <c r="AP230" s="14">
        <v>33.778075889597098</v>
      </c>
      <c r="AQ230" s="250"/>
      <c r="AR230" s="14">
        <v>-0.69011117614144302</v>
      </c>
      <c r="AS230" s="14">
        <v>-0.69258931507386801</v>
      </c>
      <c r="AT230" s="14">
        <v>-0.69373214441142705</v>
      </c>
      <c r="AU230" s="14">
        <v>-0.69322212311328302</v>
      </c>
      <c r="AV230" s="14">
        <v>-0.69510751882416999</v>
      </c>
      <c r="AW230" s="14">
        <v>1.7478439801272401</v>
      </c>
      <c r="AX230" s="14">
        <v>1.9858248199011199</v>
      </c>
      <c r="AY230" s="14">
        <v>2.1959438375259199</v>
      </c>
      <c r="AZ230" s="14">
        <v>2.3032488154286099</v>
      </c>
      <c r="BA230" s="14">
        <v>2.55261320804932</v>
      </c>
      <c r="BB230" s="14">
        <v>-0.65856801370596196</v>
      </c>
      <c r="BC230" s="14">
        <v>-0.67062221326100802</v>
      </c>
      <c r="BD230" s="14">
        <v>-0.68862985548140598</v>
      </c>
      <c r="BE230" s="14">
        <v>-0.71696585899248499</v>
      </c>
      <c r="BF230" s="14">
        <v>-0.71074636678937997</v>
      </c>
      <c r="BG230" s="14">
        <v>1.5082545043695199</v>
      </c>
      <c r="BH230" s="14">
        <v>1.7509817325927</v>
      </c>
      <c r="BI230" s="14">
        <v>1.9688202801933601</v>
      </c>
      <c r="BJ230" s="14">
        <v>2.1644380248906199</v>
      </c>
      <c r="BK230" s="14">
        <v>2.3346874238903399</v>
      </c>
    </row>
    <row r="231" spans="1:63" ht="16" customHeight="1">
      <c r="A231" s="189"/>
      <c r="B231" s="189"/>
      <c r="C231" s="189"/>
      <c r="D231" s="189"/>
      <c r="E231" s="189"/>
      <c r="F231" s="189"/>
      <c r="G231" s="189"/>
      <c r="H231" s="189"/>
      <c r="I231" s="189"/>
      <c r="J231" s="189"/>
      <c r="K231" s="189"/>
      <c r="L231" s="189"/>
      <c r="M231" s="189"/>
      <c r="O231" s="250"/>
      <c r="P231" s="189" t="s">
        <v>20</v>
      </c>
      <c r="Q231" s="14">
        <v>1.38</v>
      </c>
      <c r="R231" s="14">
        <v>1.3426123601699</v>
      </c>
      <c r="S231" s="14">
        <f t="shared" si="53"/>
        <v>3.738763983009985E-2</v>
      </c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250"/>
      <c r="AG231" s="250"/>
      <c r="AH231" s="191" t="s">
        <v>20</v>
      </c>
      <c r="AI231" s="14">
        <v>1.3426123601699</v>
      </c>
      <c r="AJ231" s="14">
        <v>-5.5538443693913395</v>
      </c>
      <c r="AK231" s="14">
        <v>6.8964567295612396</v>
      </c>
      <c r="AL231" s="14">
        <v>83.343741855138404</v>
      </c>
      <c r="AM231" s="14">
        <v>1.66690357104466</v>
      </c>
      <c r="AN231" s="14">
        <f t="shared" si="54"/>
        <v>-4.8585086744919073</v>
      </c>
      <c r="AO231" s="14">
        <v>6.5254122455365673</v>
      </c>
      <c r="AP231" s="14">
        <v>45.709158761425499</v>
      </c>
      <c r="AQ231" s="250"/>
      <c r="AR231" s="14">
        <v>-0.60318474327963001</v>
      </c>
      <c r="AS231" s="14">
        <v>-0.60543525477624804</v>
      </c>
      <c r="AT231" s="14">
        <v>-0.60573408142824403</v>
      </c>
      <c r="AU231" s="14">
        <v>-0.60289056433089605</v>
      </c>
      <c r="AV231" s="14">
        <v>-0.60629602044977904</v>
      </c>
      <c r="AW231" s="14">
        <v>1.7639358379944099</v>
      </c>
      <c r="AX231" s="14">
        <v>2.0341310211792298</v>
      </c>
      <c r="AY231" s="14">
        <v>2.2726376524729099</v>
      </c>
      <c r="AZ231" s="14">
        <v>2.4064955737811902</v>
      </c>
      <c r="BA231" s="14">
        <v>2.6759205709537701</v>
      </c>
      <c r="BB231" s="14">
        <v>-0.66576612773294896</v>
      </c>
      <c r="BC231" s="14">
        <v>-0.67454719130428498</v>
      </c>
      <c r="BD231" s="14">
        <v>-0.68215744286572799</v>
      </c>
      <c r="BE231" s="14">
        <v>-0.69362171424559704</v>
      </c>
      <c r="BF231" s="14">
        <v>-0.694107118915264</v>
      </c>
      <c r="BG231" s="14">
        <v>1.48882747144924</v>
      </c>
      <c r="BH231" s="14">
        <v>1.7695707311969999</v>
      </c>
      <c r="BI231" s="14">
        <v>2.0247698030356198</v>
      </c>
      <c r="BJ231" s="14">
        <v>2.2549394599147998</v>
      </c>
      <c r="BK231" s="14">
        <v>2.44380752664873</v>
      </c>
    </row>
    <row r="232" spans="1:63" ht="16" customHeight="1">
      <c r="A232" s="189"/>
      <c r="B232" s="189"/>
      <c r="C232" s="189"/>
      <c r="D232" s="189"/>
      <c r="E232" s="189"/>
      <c r="F232" s="189"/>
      <c r="G232" s="189"/>
      <c r="H232" s="189"/>
      <c r="I232" s="189"/>
      <c r="J232" s="189"/>
      <c r="K232" s="189"/>
      <c r="L232" s="189"/>
      <c r="M232" s="189"/>
      <c r="O232" s="250"/>
      <c r="P232" s="189" t="s">
        <v>59</v>
      </c>
      <c r="Q232" s="14">
        <v>-0.16</v>
      </c>
      <c r="R232" s="14">
        <v>0.65176761262361604</v>
      </c>
      <c r="S232" s="14">
        <f t="shared" si="53"/>
        <v>-0.81176761262361607</v>
      </c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250"/>
      <c r="AG232" s="250"/>
      <c r="AH232" s="191" t="s">
        <v>59</v>
      </c>
      <c r="AI232" s="14">
        <v>0.65176761262361604</v>
      </c>
      <c r="AJ232" s="14">
        <v>-5.8065375945374011</v>
      </c>
      <c r="AK232" s="14">
        <v>6.4583052071610174</v>
      </c>
      <c r="AL232" s="14">
        <v>73.974578764100301</v>
      </c>
      <c r="AM232" s="14">
        <v>0.99808161075300295</v>
      </c>
      <c r="AN232" s="14">
        <f t="shared" si="54"/>
        <v>-5.3396658127934922</v>
      </c>
      <c r="AO232" s="14">
        <v>6.337747423546495</v>
      </c>
      <c r="AP232" s="14">
        <v>42.732230314230598</v>
      </c>
      <c r="AQ232" s="250"/>
      <c r="AR232" s="14">
        <v>-1.2532032579166399</v>
      </c>
      <c r="AS232" s="14">
        <v>-1.2573208059535299</v>
      </c>
      <c r="AT232" s="14">
        <v>-1.2581930766604601</v>
      </c>
      <c r="AU232" s="14">
        <v>-1.2539980237489801</v>
      </c>
      <c r="AV232" s="14">
        <v>-1.2595502620944301</v>
      </c>
      <c r="AW232" s="14">
        <v>1.76050256885525</v>
      </c>
      <c r="AX232" s="14">
        <v>2.0238246792113102</v>
      </c>
      <c r="AY232" s="14">
        <v>2.2562746874134598</v>
      </c>
      <c r="AZ232" s="14">
        <v>2.3844674206557799</v>
      </c>
      <c r="BA232" s="14">
        <v>2.64961239900832</v>
      </c>
      <c r="BB232" s="14">
        <v>-1.32880116339231</v>
      </c>
      <c r="BC232" s="14">
        <v>-1.3446671305255899</v>
      </c>
      <c r="BD232" s="14">
        <v>-1.3610651119397299</v>
      </c>
      <c r="BE232" s="14">
        <v>-1.3862161701101301</v>
      </c>
      <c r="BF232" s="14">
        <v>-1.3846220478771201</v>
      </c>
      <c r="BG232" s="14">
        <v>1.49297231495589</v>
      </c>
      <c r="BH232" s="14">
        <v>1.76560468602292</v>
      </c>
      <c r="BI232" s="14">
        <v>2.0128327245633399</v>
      </c>
      <c r="BJ232" s="14">
        <v>2.2356305779644901</v>
      </c>
      <c r="BK232" s="14">
        <v>2.4205262694840801</v>
      </c>
    </row>
    <row r="233" spans="1:63" ht="16" customHeight="1">
      <c r="A233" s="189"/>
      <c r="B233" s="189"/>
      <c r="C233" s="189"/>
      <c r="D233" s="189"/>
      <c r="E233" s="189"/>
      <c r="F233" s="189"/>
      <c r="G233" s="189"/>
      <c r="H233" s="189"/>
      <c r="I233" s="189"/>
      <c r="J233" s="189"/>
      <c r="K233" s="189"/>
      <c r="L233" s="189"/>
      <c r="M233" s="189"/>
      <c r="O233" s="250"/>
      <c r="P233" s="189" t="s">
        <v>61</v>
      </c>
      <c r="Q233" s="14">
        <v>0.61</v>
      </c>
      <c r="R233" s="14">
        <v>0.43769988873057702</v>
      </c>
      <c r="S233" s="14">
        <f t="shared" si="53"/>
        <v>0.17230011126942296</v>
      </c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250"/>
      <c r="AG233" s="250"/>
      <c r="AH233" s="191" t="s">
        <v>61</v>
      </c>
      <c r="AI233" s="14">
        <v>0.43769988873057702</v>
      </c>
      <c r="AJ233" s="14">
        <v>-5.7331806818714757</v>
      </c>
      <c r="AK233" s="14">
        <v>6.1708805706020531</v>
      </c>
      <c r="AL233" s="14">
        <v>68.371544631626705</v>
      </c>
      <c r="AM233" s="14">
        <v>0.82872068582756897</v>
      </c>
      <c r="AN233" s="14">
        <f t="shared" si="54"/>
        <v>-5.3437336732310694</v>
      </c>
      <c r="AO233" s="14">
        <v>6.172454359058638</v>
      </c>
      <c r="AP233" s="14">
        <v>40.448921380105801</v>
      </c>
      <c r="AQ233" s="250"/>
      <c r="AR233" s="14">
        <v>-1.40590533851526</v>
      </c>
      <c r="AS233" s="14">
        <v>-1.4110169610444101</v>
      </c>
      <c r="AT233" s="14">
        <v>-1.4118943608966199</v>
      </c>
      <c r="AU233" s="14">
        <v>-1.4059955546344001</v>
      </c>
      <c r="AV233" s="14">
        <v>-1.41340766897401</v>
      </c>
      <c r="AW233" s="14">
        <v>1.7572168708834199</v>
      </c>
      <c r="AX233" s="14">
        <v>2.0139613316179998</v>
      </c>
      <c r="AY233" s="14">
        <v>2.2406150467241899</v>
      </c>
      <c r="AZ233" s="14">
        <v>2.3633860969629699</v>
      </c>
      <c r="BA233" s="14">
        <v>2.6244350232478402</v>
      </c>
      <c r="BB233" s="14">
        <v>-1.5246740273524599</v>
      </c>
      <c r="BC233" s="14">
        <v>-1.5446599760797901</v>
      </c>
      <c r="BD233" s="14">
        <v>-1.5637088451882599</v>
      </c>
      <c r="BE233" s="14">
        <v>-1.5925003732235501</v>
      </c>
      <c r="BF233" s="14">
        <v>-1.5921649090776999</v>
      </c>
      <c r="BG233" s="14">
        <v>1.4969390019097299</v>
      </c>
      <c r="BH233" s="14">
        <v>1.76180911216709</v>
      </c>
      <c r="BI233" s="14">
        <v>2.00140873391884</v>
      </c>
      <c r="BJ233" s="14">
        <v>2.21715164383764</v>
      </c>
      <c r="BK233" s="14">
        <v>2.39824570354335</v>
      </c>
    </row>
    <row r="234" spans="1:63" ht="16" customHeight="1">
      <c r="A234" s="189"/>
      <c r="B234" s="189"/>
      <c r="C234" s="189"/>
      <c r="D234" s="189"/>
      <c r="E234" s="189"/>
      <c r="F234" s="189"/>
      <c r="G234" s="189"/>
      <c r="H234" s="189"/>
      <c r="I234" s="189"/>
      <c r="J234" s="189"/>
      <c r="K234" s="189"/>
      <c r="L234" s="189"/>
      <c r="M234" s="189"/>
      <c r="O234" s="250"/>
      <c r="P234" s="189" t="s">
        <v>22</v>
      </c>
      <c r="Q234" s="14">
        <v>-4.72</v>
      </c>
      <c r="R234" s="14">
        <v>-3.9223645026017402</v>
      </c>
      <c r="S234" s="14">
        <f t="shared" si="53"/>
        <v>-0.79763549739825956</v>
      </c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250"/>
      <c r="AG234" s="250"/>
      <c r="AH234" s="191" t="s">
        <v>22</v>
      </c>
      <c r="AI234" s="14">
        <v>-3.9223645026017402</v>
      </c>
      <c r="AJ234" s="14">
        <v>-11.896841501891187</v>
      </c>
      <c r="AK234" s="14">
        <v>7.9744769992894469</v>
      </c>
      <c r="AL234" s="14">
        <v>86.993882608717499</v>
      </c>
      <c r="AM234" s="14">
        <v>-4.2710685650255096</v>
      </c>
      <c r="AN234" s="14">
        <f t="shared" si="54"/>
        <v>-11.517828410346134</v>
      </c>
      <c r="AO234" s="14">
        <v>7.2467598453206241</v>
      </c>
      <c r="AP234" s="14">
        <v>55.864859685849197</v>
      </c>
      <c r="AQ234" s="250"/>
      <c r="AR234" s="14">
        <v>-6.5884046951249298</v>
      </c>
      <c r="AS234" s="14">
        <v>-6.5977902674850304</v>
      </c>
      <c r="AT234" s="14">
        <v>-6.5871482943309196</v>
      </c>
      <c r="AU234" s="14">
        <v>-6.5417131513332301</v>
      </c>
      <c r="AV234" s="14">
        <v>-6.5732170362498001</v>
      </c>
      <c r="AW234" s="14">
        <v>1.7730508328127801</v>
      </c>
      <c r="AX234" s="14">
        <v>2.06149335422865</v>
      </c>
      <c r="AY234" s="14">
        <v>2.3160797293054101</v>
      </c>
      <c r="AZ234" s="14">
        <v>2.4649781725690998</v>
      </c>
      <c r="BA234" s="14">
        <v>2.7457662024041198</v>
      </c>
      <c r="BB234" s="14">
        <v>-5.9901680926522101</v>
      </c>
      <c r="BC234" s="14">
        <v>-5.99057908149822</v>
      </c>
      <c r="BD234" s="14">
        <v>-5.9788260851079196</v>
      </c>
      <c r="BE234" s="14">
        <v>-5.9652228033421304</v>
      </c>
      <c r="BF234" s="14">
        <v>-5.9529124810337102</v>
      </c>
      <c r="BG234" s="14">
        <v>1.47782331606418</v>
      </c>
      <c r="BH234" s="14">
        <v>1.78010019444205</v>
      </c>
      <c r="BI234" s="14">
        <v>2.0564615825061701</v>
      </c>
      <c r="BJ234" s="14">
        <v>2.30620265886364</v>
      </c>
      <c r="BK234" s="14">
        <v>2.5056169944823199</v>
      </c>
    </row>
    <row r="235" spans="1:63" ht="16" customHeight="1">
      <c r="A235" s="189"/>
      <c r="B235" s="189"/>
      <c r="C235" s="189"/>
      <c r="D235" s="189"/>
      <c r="E235" s="189"/>
      <c r="F235" s="189"/>
      <c r="G235" s="189"/>
      <c r="H235" s="189"/>
      <c r="I235" s="189"/>
      <c r="J235" s="189"/>
      <c r="K235" s="189"/>
      <c r="L235" s="189"/>
      <c r="M235" s="189"/>
      <c r="O235" s="250"/>
      <c r="P235" s="189" t="s">
        <v>23</v>
      </c>
      <c r="Q235" s="14">
        <v>-4.62</v>
      </c>
      <c r="R235" s="14">
        <v>-3.2174559627993098</v>
      </c>
      <c r="S235" s="14">
        <f t="shared" si="53"/>
        <v>-1.4025440372006903</v>
      </c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250"/>
      <c r="AG235" s="250"/>
      <c r="AH235" s="191" t="s">
        <v>23</v>
      </c>
      <c r="AI235" s="14">
        <v>-3.2174559627993098</v>
      </c>
      <c r="AJ235" s="14">
        <v>-10.978750085626526</v>
      </c>
      <c r="AK235" s="14">
        <v>7.7612941228272154</v>
      </c>
      <c r="AL235" s="14">
        <v>84.472240994117897</v>
      </c>
      <c r="AM235" s="14">
        <v>-3.3886185631610699</v>
      </c>
      <c r="AN235" s="14">
        <f t="shared" si="54"/>
        <v>-10.495145609102877</v>
      </c>
      <c r="AO235" s="14">
        <v>7.1065270459418084</v>
      </c>
      <c r="AP235" s="14">
        <v>52.228421784023503</v>
      </c>
      <c r="AQ235" s="250"/>
      <c r="AR235" s="14">
        <v>-5.6978738704382401</v>
      </c>
      <c r="AS235" s="14">
        <v>-5.7070034236928402</v>
      </c>
      <c r="AT235" s="14">
        <v>-5.70025588901653</v>
      </c>
      <c r="AU235" s="14">
        <v>-5.6670701242842201</v>
      </c>
      <c r="AV235" s="14">
        <v>-5.6904579611314796</v>
      </c>
      <c r="AW235" s="14">
        <v>1.77211872994432</v>
      </c>
      <c r="AX235" s="14">
        <v>2.0586952715493601</v>
      </c>
      <c r="AY235" s="14">
        <v>2.3116373258554601</v>
      </c>
      <c r="AZ235" s="14">
        <v>2.4589977195714501</v>
      </c>
      <c r="BA235" s="14">
        <v>2.73862376132527</v>
      </c>
      <c r="BB235" s="14">
        <v>-5.2724994818119999</v>
      </c>
      <c r="BC235" s="14">
        <v>-5.2769455147610902</v>
      </c>
      <c r="BD235" s="14">
        <v>-5.2706767317735297</v>
      </c>
      <c r="BE235" s="14">
        <v>-5.2661891453182301</v>
      </c>
      <c r="BF235" s="14">
        <v>-5.25426477657627</v>
      </c>
      <c r="BG235" s="14">
        <v>1.47894860521724</v>
      </c>
      <c r="BH235" s="14">
        <v>1.77902344748941</v>
      </c>
      <c r="BI235" s="14">
        <v>2.0532207689742199</v>
      </c>
      <c r="BJ235" s="14">
        <v>2.30096046446433</v>
      </c>
      <c r="BK235" s="14">
        <v>2.4992963345792001</v>
      </c>
    </row>
    <row r="236" spans="1:63" ht="16" customHeight="1">
      <c r="A236" s="189"/>
      <c r="B236" s="189"/>
      <c r="C236" s="189"/>
      <c r="D236" s="189"/>
      <c r="E236" s="189"/>
      <c r="F236" s="189"/>
      <c r="G236" s="189"/>
      <c r="H236" s="189"/>
      <c r="I236" s="189"/>
      <c r="J236" s="189"/>
      <c r="K236" s="189"/>
      <c r="L236" s="189"/>
      <c r="M236" s="189"/>
      <c r="O236" s="250"/>
      <c r="P236" s="189" t="s">
        <v>387</v>
      </c>
      <c r="Q236" s="14">
        <v>-3.64</v>
      </c>
      <c r="R236" s="14">
        <v>-2.3132855152788401</v>
      </c>
      <c r="S236" s="14">
        <f t="shared" si="53"/>
        <v>-1.32671448472116</v>
      </c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250"/>
      <c r="AG236" s="250"/>
      <c r="AH236" s="191" t="s">
        <v>387</v>
      </c>
      <c r="AI236" s="14">
        <v>-2.3132855152788401</v>
      </c>
      <c r="AJ236" s="14">
        <v>-8.9712741728403191</v>
      </c>
      <c r="AK236" s="14">
        <v>6.6579886575614795</v>
      </c>
      <c r="AL236" s="14">
        <v>74.643990950650803</v>
      </c>
      <c r="AM236" s="14">
        <v>-1.7747578050663799</v>
      </c>
      <c r="AN236" s="14">
        <f t="shared" si="54"/>
        <v>-8.6450719612734055</v>
      </c>
      <c r="AO236" s="14">
        <v>6.8703141562070247</v>
      </c>
      <c r="AP236" s="14">
        <v>51.074902112247401</v>
      </c>
      <c r="AQ236" s="250"/>
      <c r="AR236" s="14">
        <v>-4.0694133393055498</v>
      </c>
      <c r="AS236" s="14">
        <v>-4.0799815064052201</v>
      </c>
      <c r="AT236" s="14">
        <v>-4.0792090883154</v>
      </c>
      <c r="AU236" s="14">
        <v>-4.0585064556591304</v>
      </c>
      <c r="AV236" s="14">
        <v>-4.0798184435112201</v>
      </c>
      <c r="AW236" s="14">
        <v>1.7706109580812299</v>
      </c>
      <c r="AX236" s="14">
        <v>2.05416908621382</v>
      </c>
      <c r="AY236" s="14">
        <v>2.30445128324902</v>
      </c>
      <c r="AZ236" s="14">
        <v>2.4493237242823702</v>
      </c>
      <c r="BA236" s="14">
        <v>2.72707013129485</v>
      </c>
      <c r="BB236" s="14">
        <v>-4.2961908496751304</v>
      </c>
      <c r="BC236" s="14">
        <v>-4.3315992126788698</v>
      </c>
      <c r="BD236" s="14">
        <v>-4.3612639364153303</v>
      </c>
      <c r="BE236" s="14">
        <v>-4.4028518963548002</v>
      </c>
      <c r="BF236" s="14">
        <v>-4.4069703250479302</v>
      </c>
      <c r="BG236" s="14">
        <v>1.4807688756833599</v>
      </c>
      <c r="BH236" s="14">
        <v>1.7772816990045499</v>
      </c>
      <c r="BI236" s="14">
        <v>2.0479784211364902</v>
      </c>
      <c r="BJ236" s="14">
        <v>2.29248067807637</v>
      </c>
      <c r="BK236" s="14">
        <v>2.4890720197738498</v>
      </c>
    </row>
    <row r="237" spans="1:63" ht="16" customHeight="1">
      <c r="A237" s="189"/>
      <c r="B237" s="189"/>
      <c r="C237" s="189"/>
      <c r="D237" s="189"/>
      <c r="E237" s="189"/>
      <c r="F237" s="189"/>
      <c r="G237" s="189"/>
      <c r="H237" s="189"/>
      <c r="I237" s="189"/>
      <c r="J237" s="189"/>
      <c r="K237" s="189"/>
      <c r="L237" s="189"/>
      <c r="M237" s="189"/>
      <c r="O237" s="250"/>
      <c r="P237" s="189" t="s">
        <v>66</v>
      </c>
      <c r="Q237" s="14">
        <v>-6.35</v>
      </c>
      <c r="R237" s="14">
        <v>-8.5190207255885202</v>
      </c>
      <c r="S237" s="14">
        <f t="shared" si="53"/>
        <v>2.1690207255885205</v>
      </c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250"/>
      <c r="AG237" s="250"/>
      <c r="AH237" s="191" t="s">
        <v>66</v>
      </c>
      <c r="AI237" s="14">
        <v>-8.5190207255885202</v>
      </c>
      <c r="AJ237" s="14">
        <v>-17.470332521503988</v>
      </c>
      <c r="AK237" s="14">
        <v>8.9513117959154673</v>
      </c>
      <c r="AL237" s="14">
        <v>86.249776288501494</v>
      </c>
      <c r="AM237" s="14">
        <v>-9.1399164399007606</v>
      </c>
      <c r="AN237" s="14">
        <f t="shared" si="54"/>
        <v>-16.981171935922553</v>
      </c>
      <c r="AO237" s="14">
        <v>7.8412554960217928</v>
      </c>
      <c r="AP237" s="14">
        <v>53.7976515545799</v>
      </c>
      <c r="AQ237" s="250"/>
      <c r="AR237" s="14">
        <v>-11.4955589657531</v>
      </c>
      <c r="AS237" s="14">
        <v>-11.491890021450599</v>
      </c>
      <c r="AT237" s="14">
        <v>-11.460195892042799</v>
      </c>
      <c r="AU237" s="14">
        <v>-11.393726214164699</v>
      </c>
      <c r="AV237" s="14">
        <v>-11.409108431713699</v>
      </c>
      <c r="AW237" s="14">
        <v>1.7739320165564101</v>
      </c>
      <c r="AX237" s="14">
        <v>2.06413858261894</v>
      </c>
      <c r="AY237" s="14">
        <v>2.3202794521420098</v>
      </c>
      <c r="AZ237" s="14">
        <v>2.4706319240373</v>
      </c>
      <c r="BA237" s="14">
        <v>2.7525184646076402</v>
      </c>
      <c r="BB237" s="14">
        <v>-10.6476437946638</v>
      </c>
      <c r="BC237" s="14">
        <v>-10.6246873830047</v>
      </c>
      <c r="BD237" s="14">
        <v>-10.578546081737199</v>
      </c>
      <c r="BE237" s="14">
        <v>-10.527429163708501</v>
      </c>
      <c r="BF237" s="14">
        <v>-10.491472615134001</v>
      </c>
      <c r="BG237" s="14">
        <v>1.47675949945968</v>
      </c>
      <c r="BH237" s="14">
        <v>1.7811181206203499</v>
      </c>
      <c r="BI237" s="14">
        <v>2.0595253561486802</v>
      </c>
      <c r="BJ237" s="14">
        <v>2.3111584814899899</v>
      </c>
      <c r="BK237" s="14">
        <v>2.51159236795674</v>
      </c>
    </row>
    <row r="238" spans="1:63" ht="16" customHeight="1">
      <c r="A238" s="189"/>
      <c r="B238" s="189"/>
      <c r="C238" s="189"/>
      <c r="D238" s="189"/>
      <c r="E238" s="189"/>
      <c r="F238" s="189"/>
      <c r="G238" s="189"/>
      <c r="H238" s="189"/>
      <c r="I238" s="189"/>
      <c r="J238" s="189"/>
      <c r="K238" s="189"/>
      <c r="L238" s="189"/>
      <c r="M238" s="189"/>
      <c r="O238" s="250"/>
      <c r="P238" s="189" t="s">
        <v>68</v>
      </c>
      <c r="Q238" s="14">
        <v>-3.71</v>
      </c>
      <c r="R238" s="14">
        <v>-3.9861652451227201</v>
      </c>
      <c r="S238" s="14">
        <f t="shared" si="53"/>
        <v>0.27616524512272012</v>
      </c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250"/>
      <c r="AG238" s="250"/>
      <c r="AH238" s="191" t="s">
        <v>68</v>
      </c>
      <c r="AI238" s="14">
        <v>-3.9861652451227201</v>
      </c>
      <c r="AJ238" s="14">
        <v>-10.3447678994869</v>
      </c>
      <c r="AK238" s="14">
        <v>6.35860265436418</v>
      </c>
      <c r="AL238" s="14">
        <v>65.992057442165404</v>
      </c>
      <c r="AM238" s="14">
        <v>-3.7900961237957098</v>
      </c>
      <c r="AN238" s="14">
        <f t="shared" si="54"/>
        <v>-10.848677411730792</v>
      </c>
      <c r="AO238" s="14">
        <v>7.0585812879350822</v>
      </c>
      <c r="AP238" s="14">
        <v>60.778065336191702</v>
      </c>
      <c r="AQ238" s="250"/>
      <c r="AR238" s="14">
        <v>-6.0848932853858004</v>
      </c>
      <c r="AS238" s="14">
        <v>-6.0996899492940502</v>
      </c>
      <c r="AT238" s="14">
        <v>-6.0882781578665099</v>
      </c>
      <c r="AU238" s="14">
        <v>-6.02440356384243</v>
      </c>
      <c r="AV238" s="14">
        <v>-6.0792958584897496</v>
      </c>
      <c r="AW238" s="14">
        <v>1.7692955473563901</v>
      </c>
      <c r="AX238" s="14">
        <v>2.05022035041452</v>
      </c>
      <c r="AY238" s="14">
        <v>2.2981820340707899</v>
      </c>
      <c r="AZ238" s="14">
        <v>2.4408839347712599</v>
      </c>
      <c r="BA238" s="14">
        <v>2.71699051034898</v>
      </c>
      <c r="BB238" s="14">
        <v>-5.94657891696873</v>
      </c>
      <c r="BC238" s="14">
        <v>-5.9897658203600104</v>
      </c>
      <c r="BD238" s="14">
        <v>-6.0295701357816496</v>
      </c>
      <c r="BE238" s="14">
        <v>-6.0809486063161202</v>
      </c>
      <c r="BF238" s="14">
        <v>-6.0844551528303104</v>
      </c>
      <c r="BG238" s="14">
        <v>1.48235691652153</v>
      </c>
      <c r="BH238" s="14">
        <v>1.7757621623338999</v>
      </c>
      <c r="BI238" s="14">
        <v>2.0434048906589202</v>
      </c>
      <c r="BJ238" s="14">
        <v>2.2850827406084502</v>
      </c>
      <c r="BK238" s="14">
        <v>2.4801521203658101</v>
      </c>
    </row>
    <row r="239" spans="1:63" ht="16" customHeight="1">
      <c r="A239" s="189"/>
      <c r="B239" s="189"/>
      <c r="C239" s="189"/>
      <c r="D239" s="189"/>
      <c r="E239" s="189"/>
      <c r="F239" s="189"/>
      <c r="G239" s="189"/>
      <c r="H239" s="189"/>
      <c r="I239" s="189"/>
      <c r="J239" s="189"/>
      <c r="K239" s="189"/>
      <c r="L239" s="189"/>
      <c r="M239" s="189"/>
      <c r="O239" s="250"/>
      <c r="P239" s="189" t="s">
        <v>388</v>
      </c>
      <c r="Q239" s="14">
        <v>-3.18</v>
      </c>
      <c r="R239" s="14">
        <v>-3.9861652451227201</v>
      </c>
      <c r="S239" s="14">
        <f t="shared" si="53"/>
        <v>0.80616524512271992</v>
      </c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250"/>
      <c r="AG239" s="250"/>
      <c r="AH239" s="191" t="s">
        <v>388</v>
      </c>
      <c r="AI239" s="14">
        <v>-3.9861652451227201</v>
      </c>
      <c r="AJ239" s="14">
        <v>-10.344767900161363</v>
      </c>
      <c r="AK239" s="14">
        <v>6.3586026550386432</v>
      </c>
      <c r="AL239" s="14">
        <v>65.992053900063596</v>
      </c>
      <c r="AM239" s="14">
        <v>-3.7900961237957098</v>
      </c>
      <c r="AN239" s="14">
        <f t="shared" si="54"/>
        <v>-10.848677350476802</v>
      </c>
      <c r="AO239" s="14">
        <v>7.0585812266810928</v>
      </c>
      <c r="AP239" s="14">
        <v>60.778153473749597</v>
      </c>
      <c r="AQ239" s="250"/>
      <c r="AR239" s="14">
        <v>-6.0848932853858004</v>
      </c>
      <c r="AS239" s="14">
        <v>-6.0996899492940502</v>
      </c>
      <c r="AT239" s="14">
        <v>-6.0882781578665099</v>
      </c>
      <c r="AU239" s="14">
        <v>-6.02440356384243</v>
      </c>
      <c r="AV239" s="14">
        <v>-6.0792958584897496</v>
      </c>
      <c r="AW239" s="14">
        <v>1.7692955473563901</v>
      </c>
      <c r="AX239" s="14">
        <v>2.05022035041452</v>
      </c>
      <c r="AY239" s="14">
        <v>2.2981820340707899</v>
      </c>
      <c r="AZ239" s="14">
        <v>2.4408839347712599</v>
      </c>
      <c r="BA239" s="14">
        <v>2.71699051034898</v>
      </c>
      <c r="BB239" s="14">
        <v>-5.94657891696873</v>
      </c>
      <c r="BC239" s="14">
        <v>-5.9897658203600104</v>
      </c>
      <c r="BD239" s="14">
        <v>-6.0295701357816496</v>
      </c>
      <c r="BE239" s="14">
        <v>-6.0809486063161202</v>
      </c>
      <c r="BF239" s="14">
        <v>-6.0844551528303104</v>
      </c>
      <c r="BG239" s="14">
        <v>1.48235691652153</v>
      </c>
      <c r="BH239" s="14">
        <v>1.7757621623338999</v>
      </c>
      <c r="BI239" s="14">
        <v>2.0434048906589202</v>
      </c>
      <c r="BJ239" s="14">
        <v>2.2850827406084502</v>
      </c>
      <c r="BK239" s="14">
        <v>2.4801521203658101</v>
      </c>
    </row>
    <row r="240" spans="1:63" ht="16" customHeight="1">
      <c r="A240" s="189"/>
      <c r="B240" s="189"/>
      <c r="C240" s="189"/>
      <c r="D240" s="189"/>
      <c r="E240" s="189"/>
      <c r="F240" s="189"/>
      <c r="G240" s="189"/>
      <c r="H240" s="189"/>
      <c r="I240" s="189"/>
      <c r="J240" s="189"/>
      <c r="K240" s="189"/>
      <c r="L240" s="189"/>
      <c r="M240" s="189"/>
      <c r="O240" s="250"/>
      <c r="P240" s="189" t="s">
        <v>389</v>
      </c>
      <c r="Q240" s="14">
        <v>-1.1200000000000001</v>
      </c>
      <c r="R240" s="14">
        <v>-0.77810405700251395</v>
      </c>
      <c r="S240" s="14">
        <f t="shared" si="53"/>
        <v>-0.34189594299748616</v>
      </c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250"/>
      <c r="AG240" s="250"/>
      <c r="AH240" s="191" t="s">
        <v>389</v>
      </c>
      <c r="AI240" s="14">
        <v>-0.77810405700251395</v>
      </c>
      <c r="AJ240" s="14">
        <v>-7.4171442350374264</v>
      </c>
      <c r="AK240" s="14">
        <v>6.6390401780349126</v>
      </c>
      <c r="AL240" s="14">
        <v>72.084035044729205</v>
      </c>
      <c r="AM240" s="14">
        <v>-0.35658668776330998</v>
      </c>
      <c r="AN240" s="14">
        <f t="shared" si="54"/>
        <v>-7.4707864676061222</v>
      </c>
      <c r="AO240" s="14">
        <v>7.1141997798428118</v>
      </c>
      <c r="AP240" s="14">
        <v>52.374015826315201</v>
      </c>
      <c r="AQ240" s="250"/>
      <c r="AR240" s="14">
        <v>-2.6800420669667702</v>
      </c>
      <c r="AS240" s="14">
        <v>-2.6893414806282099</v>
      </c>
      <c r="AT240" s="14">
        <v>-2.6918808793350402</v>
      </c>
      <c r="AU240" s="14">
        <v>-2.6842016452861199</v>
      </c>
      <c r="AV240" s="14">
        <v>-2.6954823736171099</v>
      </c>
      <c r="AW240" s="14">
        <v>1.7770824016687199</v>
      </c>
      <c r="AX240" s="14">
        <v>2.0735957340923901</v>
      </c>
      <c r="AY240" s="14">
        <v>2.3352941915717298</v>
      </c>
      <c r="AZ240" s="14">
        <v>2.4908450686657</v>
      </c>
      <c r="BA240" s="14">
        <v>2.7766589761346201</v>
      </c>
      <c r="BB240" s="14">
        <v>-2.7596325138483402</v>
      </c>
      <c r="BC240" s="14">
        <v>-2.7997479663355498</v>
      </c>
      <c r="BD240" s="14">
        <v>-2.8485829366820599</v>
      </c>
      <c r="BE240" s="14">
        <v>-2.92358208344903</v>
      </c>
      <c r="BF240" s="14">
        <v>-2.9135384060962499</v>
      </c>
      <c r="BG240" s="14">
        <v>1.4729561701117799</v>
      </c>
      <c r="BH240" s="14">
        <v>1.7847573837147199</v>
      </c>
      <c r="BI240" s="14">
        <v>2.0704788796795399</v>
      </c>
      <c r="BJ240" s="14">
        <v>2.32887640914613</v>
      </c>
      <c r="BK240" s="14">
        <v>2.53295536718417</v>
      </c>
    </row>
    <row r="241" spans="1:63" ht="16" customHeight="1">
      <c r="A241" s="189"/>
      <c r="B241" s="189"/>
      <c r="C241" s="189"/>
      <c r="D241" s="189"/>
      <c r="E241" s="189"/>
      <c r="F241" s="189"/>
      <c r="G241" s="189"/>
      <c r="H241" s="189"/>
      <c r="I241" s="189"/>
      <c r="J241" s="189"/>
      <c r="K241" s="189"/>
      <c r="L241" s="189"/>
      <c r="M241" s="189"/>
      <c r="O241" s="250"/>
      <c r="P241" s="189" t="s">
        <v>70</v>
      </c>
      <c r="Q241" s="14">
        <v>-0.5</v>
      </c>
      <c r="R241" s="14">
        <v>-0.80845521489677996</v>
      </c>
      <c r="S241" s="14">
        <f t="shared" si="53"/>
        <v>0.30845521489677996</v>
      </c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250"/>
      <c r="AG241" s="250"/>
      <c r="AH241" s="191" t="s">
        <v>70</v>
      </c>
      <c r="AI241" s="14">
        <v>-0.80845521489677996</v>
      </c>
      <c r="AJ241" s="14">
        <v>-6.1006197763989478</v>
      </c>
      <c r="AK241" s="14">
        <v>5.292164561502168</v>
      </c>
      <c r="AL241" s="14">
        <v>40.3581804082025</v>
      </c>
      <c r="AM241" s="14">
        <v>-1.3310986293151901</v>
      </c>
      <c r="AN241" s="14">
        <f t="shared" si="54"/>
        <v>-6.4520319859320301</v>
      </c>
      <c r="AO241" s="14">
        <v>5.12093335661684</v>
      </c>
      <c r="AP241" s="14">
        <v>21.248537495781601</v>
      </c>
      <c r="AQ241" s="250"/>
      <c r="AR241" s="14">
        <v>-3.46836457984246</v>
      </c>
      <c r="AS241" s="14">
        <v>-3.4788409335899999</v>
      </c>
      <c r="AT241" s="14">
        <v>-3.4860451724838399</v>
      </c>
      <c r="AU241" s="14">
        <v>-3.4914681194877599</v>
      </c>
      <c r="AV241" s="14">
        <v>-3.4936390269442499</v>
      </c>
      <c r="AW241" s="14">
        <v>1.7392419483442201</v>
      </c>
      <c r="AX241" s="14">
        <v>1.9600023522816801</v>
      </c>
      <c r="AY241" s="14">
        <v>2.1549465431686499</v>
      </c>
      <c r="AZ241" s="14">
        <v>2.24805743204861</v>
      </c>
      <c r="BA241" s="14">
        <v>2.4866982674911302</v>
      </c>
      <c r="BB241" s="14">
        <v>-2.7243504649957502</v>
      </c>
      <c r="BC241" s="14">
        <v>-2.7280309510046701</v>
      </c>
      <c r="BD241" s="14">
        <v>-2.7473672285800199</v>
      </c>
      <c r="BE241" s="14">
        <v>-2.7829390586485099</v>
      </c>
      <c r="BF241" s="14">
        <v>-2.7528845102092299</v>
      </c>
      <c r="BG241" s="14">
        <v>1.51863938074672</v>
      </c>
      <c r="BH241" s="14">
        <v>1.74104483418552</v>
      </c>
      <c r="BI241" s="14">
        <v>1.9389120136832401</v>
      </c>
      <c r="BJ241" s="14">
        <v>2.1160597563952299</v>
      </c>
      <c r="BK241" s="14">
        <v>2.2763563971162299</v>
      </c>
    </row>
    <row r="242" spans="1:63" ht="16" customHeight="1">
      <c r="A242" s="189"/>
      <c r="B242" s="189"/>
      <c r="C242" s="189"/>
      <c r="D242" s="189"/>
      <c r="E242" s="189"/>
      <c r="F242" s="189"/>
      <c r="G242" s="189"/>
      <c r="H242" s="189"/>
      <c r="I242" s="189"/>
      <c r="J242" s="189"/>
      <c r="K242" s="189"/>
      <c r="L242" s="189"/>
      <c r="M242" s="189"/>
      <c r="O242" s="250"/>
      <c r="P242" s="189" t="s">
        <v>390</v>
      </c>
      <c r="Q242" s="14">
        <v>-0.63</v>
      </c>
      <c r="R242" s="14">
        <v>0.21658884413617999</v>
      </c>
      <c r="S242" s="14">
        <f t="shared" si="53"/>
        <v>-0.84658884413617996</v>
      </c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250"/>
      <c r="AG242" s="250"/>
      <c r="AH242" s="191" t="s">
        <v>390</v>
      </c>
      <c r="AI242" s="14">
        <v>0.21658884413617999</v>
      </c>
      <c r="AJ242" s="14">
        <v>-5.3648357310887098</v>
      </c>
      <c r="AK242" s="14">
        <v>5.5814245752248901</v>
      </c>
      <c r="AL242" s="14">
        <v>57.425429241988098</v>
      </c>
      <c r="AM242" s="14">
        <v>0.57680610071049998</v>
      </c>
      <c r="AN242" s="14">
        <f t="shared" si="54"/>
        <v>-5.1316282635876425</v>
      </c>
      <c r="AO242" s="14">
        <v>5.7084343642981423</v>
      </c>
      <c r="AP242" s="14">
        <v>33.852143757944397</v>
      </c>
      <c r="AQ242" s="250"/>
      <c r="AR242" s="14">
        <v>-1.61398254552375</v>
      </c>
      <c r="AS242" s="14">
        <v>-1.6187435834689701</v>
      </c>
      <c r="AT242" s="14">
        <v>-1.6198635316127501</v>
      </c>
      <c r="AU242" s="14">
        <v>-1.6153698606025499</v>
      </c>
      <c r="AV242" s="14">
        <v>-1.6215527784404999</v>
      </c>
      <c r="AW242" s="14">
        <v>1.7479962660283599</v>
      </c>
      <c r="AX242" s="14">
        <v>1.98628196745064</v>
      </c>
      <c r="AY242" s="14">
        <v>2.1966696323232502</v>
      </c>
      <c r="AZ242" s="14">
        <v>2.30422589500284</v>
      </c>
      <c r="BA242" s="14">
        <v>2.5537801319079301</v>
      </c>
      <c r="BB242" s="14">
        <v>-1.71209076429645</v>
      </c>
      <c r="BC242" s="14">
        <v>-1.73211207307546</v>
      </c>
      <c r="BD242" s="14">
        <v>-1.7527609164673099</v>
      </c>
      <c r="BE242" s="14">
        <v>-1.78432084743568</v>
      </c>
      <c r="BF242" s="14">
        <v>-1.78238904504911</v>
      </c>
      <c r="BG242" s="14">
        <v>1.50807065591406</v>
      </c>
      <c r="BH242" s="14">
        <v>1.7511576502789401</v>
      </c>
      <c r="BI242" s="14">
        <v>1.96934976060349</v>
      </c>
      <c r="BJ242" s="14">
        <v>2.1652944886189802</v>
      </c>
      <c r="BK242" s="14">
        <v>2.3357200860798701</v>
      </c>
    </row>
    <row r="243" spans="1:63" ht="16" customHeight="1">
      <c r="A243" s="189"/>
      <c r="B243" s="189"/>
      <c r="C243" s="189"/>
      <c r="D243" s="189"/>
      <c r="E243" s="189"/>
      <c r="F243" s="189"/>
      <c r="G243" s="189"/>
      <c r="H243" s="189"/>
      <c r="I243" s="189"/>
      <c r="J243" s="189"/>
      <c r="K243" s="189"/>
      <c r="L243" s="189"/>
      <c r="M243" s="189"/>
      <c r="O243" s="250"/>
      <c r="P243" s="189" t="s">
        <v>72</v>
      </c>
      <c r="Q243" s="14">
        <v>-0.59</v>
      </c>
      <c r="R243" s="14">
        <v>0.40212435120161499</v>
      </c>
      <c r="S243" s="14">
        <f t="shared" si="53"/>
        <v>-0.99212435120161491</v>
      </c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250"/>
      <c r="AG243" s="250"/>
      <c r="AH243" s="191" t="s">
        <v>72</v>
      </c>
      <c r="AI243" s="14">
        <v>0.40212435120161499</v>
      </c>
      <c r="AJ243" s="14">
        <v>-4.6195437755102615</v>
      </c>
      <c r="AK243" s="14">
        <v>5.0216681267118766</v>
      </c>
      <c r="AL243" s="14">
        <v>46.016328354752197</v>
      </c>
      <c r="AM243" s="14">
        <v>0.64644857548647305</v>
      </c>
      <c r="AN243" s="14">
        <f t="shared" si="54"/>
        <v>-4.7145511573362509</v>
      </c>
      <c r="AO243" s="14">
        <v>5.3609997328227239</v>
      </c>
      <c r="AP243" s="14">
        <v>28.5567404383332</v>
      </c>
      <c r="AQ243" s="250"/>
      <c r="AR243" s="14">
        <v>-1.51205996826807</v>
      </c>
      <c r="AS243" s="14">
        <v>-1.5166941399045</v>
      </c>
      <c r="AT243" s="14">
        <v>-1.51851753115376</v>
      </c>
      <c r="AU243" s="14">
        <v>-1.5165224084805</v>
      </c>
      <c r="AV243" s="14">
        <v>-1.5208166557799301</v>
      </c>
      <c r="AW243" s="14">
        <v>1.74134424813707</v>
      </c>
      <c r="AX243" s="14">
        <v>1.9663132529731</v>
      </c>
      <c r="AY243" s="14">
        <v>2.1649661066402399</v>
      </c>
      <c r="AZ243" s="14">
        <v>2.2615459701955798</v>
      </c>
      <c r="BA243" s="14">
        <v>2.5028075971677</v>
      </c>
      <c r="BB243" s="14">
        <v>-1.4944599674780199</v>
      </c>
      <c r="BC243" s="14">
        <v>-1.5152551284450899</v>
      </c>
      <c r="BD243" s="14">
        <v>-1.5440971149545599</v>
      </c>
      <c r="BE243" s="14">
        <v>-1.5890456607976799</v>
      </c>
      <c r="BF243" s="14">
        <v>-1.5802486748032301</v>
      </c>
      <c r="BG243" s="14">
        <v>1.51610136135697</v>
      </c>
      <c r="BH243" s="14">
        <v>1.7434733696745599</v>
      </c>
      <c r="BI243" s="14">
        <v>1.9462214661561701</v>
      </c>
      <c r="BJ243" s="14">
        <v>2.1278831983914399</v>
      </c>
      <c r="BK243" s="14">
        <v>2.2906122506862898</v>
      </c>
    </row>
    <row r="244" spans="1:63" ht="16" customHeight="1">
      <c r="A244" s="189"/>
      <c r="B244" s="189"/>
      <c r="C244" s="189"/>
      <c r="D244" s="189"/>
      <c r="E244" s="189"/>
      <c r="F244" s="189"/>
      <c r="G244" s="189"/>
      <c r="H244" s="189"/>
      <c r="I244" s="189"/>
      <c r="J244" s="189"/>
      <c r="K244" s="189"/>
      <c r="L244" s="189"/>
      <c r="M244" s="189"/>
      <c r="O244" s="250"/>
      <c r="P244" s="189" t="s">
        <v>74</v>
      </c>
      <c r="Q244" s="14">
        <v>-0.77</v>
      </c>
      <c r="R244" s="14">
        <v>-0.90407553689843301</v>
      </c>
      <c r="S244" s="14">
        <f t="shared" si="53"/>
        <v>0.13407553689843299</v>
      </c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250"/>
      <c r="AG244" s="250"/>
      <c r="AH244" s="191" t="s">
        <v>74</v>
      </c>
      <c r="AI244" s="14">
        <v>-0.90407553689843301</v>
      </c>
      <c r="AJ244" s="14">
        <v>-4.9273032604885207</v>
      </c>
      <c r="AK244" s="14">
        <v>4.0232277235900877</v>
      </c>
      <c r="AL244" s="14">
        <v>21.473866062344399</v>
      </c>
      <c r="AM244" s="14">
        <v>-0.94520831512667003</v>
      </c>
      <c r="AN244" s="14">
        <f t="shared" si="54"/>
        <v>-5.8632931098662322</v>
      </c>
      <c r="AO244" s="14">
        <v>4.9180847947395625</v>
      </c>
      <c r="AP244" s="14">
        <v>20.5575498259198</v>
      </c>
      <c r="AQ244" s="250"/>
      <c r="AR244" s="14">
        <v>-3.0607300657699601</v>
      </c>
      <c r="AS244" s="14">
        <v>-3.0700707708702399</v>
      </c>
      <c r="AT244" s="14">
        <v>-3.0745655358431101</v>
      </c>
      <c r="AU244" s="14">
        <v>-3.0731677703243698</v>
      </c>
      <c r="AV244" s="14">
        <v>-3.07988800576998</v>
      </c>
      <c r="AW244" s="14">
        <v>1.73387280951467</v>
      </c>
      <c r="AX244" s="14">
        <v>1.94388471669657</v>
      </c>
      <c r="AY244" s="14">
        <v>2.12935722071644</v>
      </c>
      <c r="AZ244" s="14">
        <v>2.2136085707753099</v>
      </c>
      <c r="BA244" s="14">
        <v>2.4455560727486398</v>
      </c>
      <c r="BB244" s="14">
        <v>-2.73980120302202</v>
      </c>
      <c r="BC244" s="14">
        <v>-2.7695068933606501</v>
      </c>
      <c r="BD244" s="14">
        <v>-2.8243196777936599</v>
      </c>
      <c r="BE244" s="14">
        <v>-2.9111967175849101</v>
      </c>
      <c r="BF244" s="14">
        <v>-2.8835690796738702</v>
      </c>
      <c r="BG244" s="14">
        <v>1.52512131947972</v>
      </c>
      <c r="BH244" s="14">
        <v>1.7348425103126199</v>
      </c>
      <c r="BI244" s="14">
        <v>1.92024414089523</v>
      </c>
      <c r="BJ244" s="14">
        <v>2.0858634438917698</v>
      </c>
      <c r="BK244" s="14">
        <v>2.23994786146792</v>
      </c>
    </row>
    <row r="245" spans="1:63" ht="16" customHeight="1">
      <c r="A245" s="189"/>
      <c r="B245" s="189"/>
      <c r="C245" s="189"/>
      <c r="D245" s="189"/>
      <c r="E245" s="189"/>
      <c r="F245" s="189"/>
      <c r="G245" s="189"/>
      <c r="H245" s="189"/>
      <c r="I245" s="189"/>
      <c r="J245" s="189"/>
      <c r="K245" s="189"/>
      <c r="L245" s="189"/>
      <c r="M245" s="189"/>
      <c r="O245" s="250"/>
      <c r="P245" s="189" t="s">
        <v>76</v>
      </c>
      <c r="Q245" s="14">
        <v>-0.55000000000000004</v>
      </c>
      <c r="R245" s="14">
        <v>0.21861779494832401</v>
      </c>
      <c r="S245" s="14">
        <f t="shared" si="53"/>
        <v>-0.76861779494832405</v>
      </c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250"/>
      <c r="AG245" s="250"/>
      <c r="AH245" s="191" t="s">
        <v>76</v>
      </c>
      <c r="AI245" s="14">
        <v>0.21861779494832401</v>
      </c>
      <c r="AJ245" s="14">
        <v>-4.1377452887266486</v>
      </c>
      <c r="AK245" s="14">
        <v>4.3563630836749727</v>
      </c>
      <c r="AL245" s="14">
        <v>34.583269232262602</v>
      </c>
      <c r="AM245" s="14">
        <v>0.522757048650762</v>
      </c>
      <c r="AN245" s="14">
        <f t="shared" si="54"/>
        <v>-4.2591331383183313</v>
      </c>
      <c r="AO245" s="14">
        <v>4.7818901869690933</v>
      </c>
      <c r="AP245" s="14">
        <v>20.826755134962099</v>
      </c>
      <c r="AQ245" s="250"/>
      <c r="AR245" s="14">
        <v>-1.5797618015750099</v>
      </c>
      <c r="AS245" s="14">
        <v>-1.58434638569686</v>
      </c>
      <c r="AT245" s="14">
        <v>-1.58573413340295</v>
      </c>
      <c r="AU245" s="14">
        <v>-1.58240173220854</v>
      </c>
      <c r="AV245" s="14">
        <v>-1.58763953446345</v>
      </c>
      <c r="AW245" s="14">
        <v>1.72949470772584</v>
      </c>
      <c r="AX245" s="14">
        <v>1.9307420784771101</v>
      </c>
      <c r="AY245" s="14">
        <v>2.1084911820537098</v>
      </c>
      <c r="AZ245" s="14">
        <v>2.1855182892698699</v>
      </c>
      <c r="BA245" s="14">
        <v>2.4120079150055198</v>
      </c>
      <c r="BB245" s="14">
        <v>-1.6392518815813999</v>
      </c>
      <c r="BC245" s="14">
        <v>-1.66093288957411</v>
      </c>
      <c r="BD245" s="14">
        <v>-1.6864041939703101</v>
      </c>
      <c r="BE245" s="14">
        <v>-1.72528274819745</v>
      </c>
      <c r="BF245" s="14">
        <v>-1.7206194177338601</v>
      </c>
      <c r="BG245" s="14">
        <v>1.5304068202765899</v>
      </c>
      <c r="BH245" s="14">
        <v>1.72978501299231</v>
      </c>
      <c r="BI245" s="14">
        <v>1.9050219889186299</v>
      </c>
      <c r="BJ245" s="14">
        <v>2.0612407745989101</v>
      </c>
      <c r="BK245" s="14">
        <v>2.21025962279298</v>
      </c>
    </row>
    <row r="246" spans="1:63" ht="16" customHeight="1">
      <c r="A246" s="189"/>
      <c r="B246" s="189"/>
      <c r="C246" s="189"/>
      <c r="D246" s="189"/>
      <c r="E246" s="189"/>
      <c r="F246" s="189"/>
      <c r="G246" s="189"/>
      <c r="H246" s="189"/>
      <c r="I246" s="189"/>
      <c r="J246" s="189"/>
      <c r="K246" s="189"/>
      <c r="L246" s="189"/>
      <c r="M246" s="189"/>
      <c r="O246" s="250"/>
      <c r="P246" s="189" t="s">
        <v>391</v>
      </c>
      <c r="Q246" s="14">
        <v>1.58</v>
      </c>
      <c r="R246" s="14">
        <v>2.1028920033186198</v>
      </c>
      <c r="S246" s="14">
        <f t="shared" si="53"/>
        <v>-0.52289200331861974</v>
      </c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250"/>
      <c r="AG246" s="250"/>
      <c r="AH246" s="191" t="s">
        <v>391</v>
      </c>
      <c r="AI246" s="14">
        <v>2.1028920033186198</v>
      </c>
      <c r="AJ246" s="14">
        <v>-7.3003903834377839</v>
      </c>
      <c r="AK246" s="14">
        <v>9.4032823867564037</v>
      </c>
      <c r="AL246" s="14">
        <v>129.680930677097</v>
      </c>
      <c r="AM246" s="14">
        <v>2.4057696420520398</v>
      </c>
      <c r="AN246" s="14">
        <f t="shared" si="54"/>
        <v>-6.0187345361251374</v>
      </c>
      <c r="AO246" s="14">
        <v>8.4245041781771768</v>
      </c>
      <c r="AP246" s="14">
        <v>72.260473439364503</v>
      </c>
      <c r="AQ246" s="250"/>
      <c r="AR246" s="14">
        <v>-4.7697250234003397E-2</v>
      </c>
      <c r="AS246" s="14">
        <v>-4.7898824462709599E-2</v>
      </c>
      <c r="AT246" s="14">
        <v>-4.7988641518322502E-2</v>
      </c>
      <c r="AU246" s="14">
        <v>-4.7912855520153501E-2</v>
      </c>
      <c r="AV246" s="14">
        <v>-4.8116207356464998E-2</v>
      </c>
      <c r="AW246" s="14">
        <v>1.80193847816097</v>
      </c>
      <c r="AX246" s="14">
        <v>2.1482112722067801</v>
      </c>
      <c r="AY246" s="14">
        <v>2.4537582835703602</v>
      </c>
      <c r="AZ246" s="14">
        <v>2.6503238152698998</v>
      </c>
      <c r="BA246" s="14">
        <v>2.9671240715705198</v>
      </c>
      <c r="BB246" s="14">
        <v>-5.2210538538290302E-2</v>
      </c>
      <c r="BC246" s="14">
        <v>-5.31199973127294E-2</v>
      </c>
      <c r="BD246" s="14">
        <v>-5.4008570546376297E-2</v>
      </c>
      <c r="BE246" s="14">
        <v>-5.5416189041522797E-2</v>
      </c>
      <c r="BF246" s="14">
        <v>-5.5344270701387303E-2</v>
      </c>
      <c r="BG246" s="14">
        <v>1.44294845936328</v>
      </c>
      <c r="BH246" s="14">
        <v>1.8134706357852299</v>
      </c>
      <c r="BI246" s="14">
        <v>2.1569005738649998</v>
      </c>
      <c r="BJ246" s="14">
        <v>2.4686682597943701</v>
      </c>
      <c r="BK246" s="14">
        <v>2.7015062979339999</v>
      </c>
    </row>
    <row r="247" spans="1:63" ht="16" customHeight="1">
      <c r="A247" s="189"/>
      <c r="B247" s="189"/>
      <c r="C247" s="189"/>
      <c r="D247" s="189"/>
      <c r="E247" s="189"/>
      <c r="F247" s="189"/>
      <c r="G247" s="189"/>
      <c r="H247" s="189"/>
      <c r="I247" s="189"/>
      <c r="J247" s="189"/>
      <c r="K247" s="189"/>
      <c r="L247" s="189"/>
      <c r="M247" s="189"/>
      <c r="O247" s="250"/>
      <c r="P247" s="189" t="s">
        <v>392</v>
      </c>
      <c r="Q247" s="14">
        <v>-4.0999999999999996</v>
      </c>
      <c r="R247" s="14">
        <v>-3.3071879286998902</v>
      </c>
      <c r="S247" s="14">
        <f t="shared" si="53"/>
        <v>-0.79281207130010944</v>
      </c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250"/>
      <c r="AG247" s="250"/>
      <c r="AH247" s="191" t="s">
        <v>392</v>
      </c>
      <c r="AI247" s="14">
        <v>-3.3071879286998902</v>
      </c>
      <c r="AJ247" s="14">
        <v>-9.9104884163646823</v>
      </c>
      <c r="AK247" s="14">
        <v>6.6033004876647929</v>
      </c>
      <c r="AL247" s="14">
        <v>68.432771148835201</v>
      </c>
      <c r="AM247" s="14">
        <v>-2.8296723212302899</v>
      </c>
      <c r="AN247" s="14">
        <f t="shared" si="54"/>
        <v>-10.268422928620877</v>
      </c>
      <c r="AO247" s="14">
        <v>7.4387506073905874</v>
      </c>
      <c r="AP247" s="14">
        <v>57.4887701103072</v>
      </c>
      <c r="AQ247" s="250"/>
      <c r="AR247" s="14">
        <v>-5.1780941315616102</v>
      </c>
      <c r="AS247" s="14">
        <v>-5.1927857485550604</v>
      </c>
      <c r="AT247" s="14">
        <v>-5.19406796301966</v>
      </c>
      <c r="AU247" s="14">
        <v>-5.1733317580311899</v>
      </c>
      <c r="AV247" s="14">
        <v>-5.1971797593147899</v>
      </c>
      <c r="AW247" s="14">
        <v>1.7831884533882101</v>
      </c>
      <c r="AX247" s="14">
        <v>2.0919255109155999</v>
      </c>
      <c r="AY247" s="14">
        <v>2.3643956417893701</v>
      </c>
      <c r="AZ247" s="14">
        <v>2.5300220270737199</v>
      </c>
      <c r="BA247" s="14">
        <v>2.8234479262672201</v>
      </c>
      <c r="BB247" s="14">
        <v>-5.2799899989638996</v>
      </c>
      <c r="BC247" s="14">
        <v>-5.3346648148886802</v>
      </c>
      <c r="BD247" s="14">
        <v>-5.3988968417898198</v>
      </c>
      <c r="BE247" s="14">
        <v>-5.4948126159938502</v>
      </c>
      <c r="BF247" s="14">
        <v>-5.4842730381622502</v>
      </c>
      <c r="BG247" s="14">
        <v>1.46558458699524</v>
      </c>
      <c r="BH247" s="14">
        <v>1.79181097490526</v>
      </c>
      <c r="BI247" s="14">
        <v>2.09170891308993</v>
      </c>
      <c r="BJ247" s="14">
        <v>2.3632171575859102</v>
      </c>
      <c r="BK247" s="14">
        <v>2.5743609647589301</v>
      </c>
    </row>
    <row r="248" spans="1:63" ht="16" customHeight="1">
      <c r="A248" s="189"/>
      <c r="B248" s="189"/>
      <c r="C248" s="189"/>
      <c r="D248" s="189"/>
      <c r="E248" s="189"/>
      <c r="F248" s="189"/>
      <c r="G248" s="189"/>
      <c r="H248" s="189"/>
      <c r="I248" s="189"/>
      <c r="J248" s="189"/>
      <c r="K248" s="189"/>
      <c r="L248" s="189"/>
      <c r="M248" s="189"/>
      <c r="O248" s="250"/>
      <c r="P248" s="189" t="s">
        <v>178</v>
      </c>
      <c r="Q248" s="14">
        <v>-0.99</v>
      </c>
      <c r="R248" s="14">
        <v>-0.97986403137636602</v>
      </c>
      <c r="S248" s="14">
        <f t="shared" si="53"/>
        <v>-1.0135968623633973E-2</v>
      </c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250"/>
      <c r="AG248" s="250"/>
      <c r="AH248" s="191" t="s">
        <v>178</v>
      </c>
      <c r="AI248" s="14">
        <v>-0.97986403137636602</v>
      </c>
      <c r="AJ248" s="14">
        <v>-8.1833090662709687</v>
      </c>
      <c r="AK248" s="14">
        <v>7.2034450348946022</v>
      </c>
      <c r="AL248" s="14">
        <v>84.680984097420904</v>
      </c>
      <c r="AM248" s="14">
        <v>-0.39201276722195799</v>
      </c>
      <c r="AN248" s="14">
        <f t="shared" si="54"/>
        <v>-7.711842899240045</v>
      </c>
      <c r="AO248" s="14">
        <v>7.3198301320180867</v>
      </c>
      <c r="AP248" s="14">
        <v>56.386265159514302</v>
      </c>
      <c r="AQ248" s="250"/>
      <c r="AR248" s="14">
        <v>-2.7318281184976301</v>
      </c>
      <c r="AS248" s="14">
        <v>-2.74221821298873</v>
      </c>
      <c r="AT248" s="14">
        <v>-2.7428812118597401</v>
      </c>
      <c r="AU248" s="14">
        <v>-2.7273138091663802</v>
      </c>
      <c r="AV248" s="14">
        <v>-2.7448715064361902</v>
      </c>
      <c r="AW248" s="14">
        <v>1.78035018365218</v>
      </c>
      <c r="AX248" s="14">
        <v>2.0834052996210501</v>
      </c>
      <c r="AY248" s="14">
        <v>2.3508684446377801</v>
      </c>
      <c r="AZ248" s="14">
        <v>2.5118114418203601</v>
      </c>
      <c r="BA248" s="14">
        <v>2.8016990667352699</v>
      </c>
      <c r="BB248" s="14">
        <v>-2.9941687266362198</v>
      </c>
      <c r="BC248" s="14">
        <v>-3.0308194648800799</v>
      </c>
      <c r="BD248" s="14">
        <v>-3.0617046098874598</v>
      </c>
      <c r="BE248" s="14">
        <v>-3.1068448208292399</v>
      </c>
      <c r="BF248" s="14">
        <v>-3.1102835480516999</v>
      </c>
      <c r="BG248" s="14">
        <v>1.4690111123879901</v>
      </c>
      <c r="BH248" s="14">
        <v>1.7885322613721699</v>
      </c>
      <c r="BI248" s="14">
        <v>2.0818405785110898</v>
      </c>
      <c r="BJ248" s="14">
        <v>2.3472545828343501</v>
      </c>
      <c r="BK248" s="14">
        <v>2.5551144434555502</v>
      </c>
    </row>
    <row r="249" spans="1:63" ht="16" customHeight="1">
      <c r="A249" s="189"/>
      <c r="B249" s="189"/>
      <c r="C249" s="189"/>
      <c r="D249" s="189"/>
      <c r="E249" s="189"/>
      <c r="F249" s="189"/>
      <c r="G249" s="189"/>
      <c r="H249" s="189"/>
      <c r="I249" s="189"/>
      <c r="J249" s="189"/>
      <c r="K249" s="189"/>
      <c r="L249" s="189"/>
      <c r="M249" s="189"/>
      <c r="O249" s="250"/>
      <c r="P249" s="189" t="s">
        <v>24</v>
      </c>
      <c r="Q249" s="14">
        <v>-5.48</v>
      </c>
      <c r="R249" s="14">
        <v>-3.6704325557334401</v>
      </c>
      <c r="S249" s="14">
        <f t="shared" si="53"/>
        <v>-1.8095674442665604</v>
      </c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250"/>
      <c r="AG249" s="250"/>
      <c r="AH249" s="191" t="s">
        <v>24</v>
      </c>
      <c r="AI249" s="14">
        <v>-3.6704325557334401</v>
      </c>
      <c r="AJ249" s="14">
        <v>-12.623330572700119</v>
      </c>
      <c r="AK249" s="14">
        <v>8.9528980169666799</v>
      </c>
      <c r="AL249" s="14">
        <v>105.630447567232</v>
      </c>
      <c r="AM249" s="14">
        <v>-3.9228334101545199</v>
      </c>
      <c r="AN249" s="14">
        <f t="shared" si="54"/>
        <v>-12.240170259051926</v>
      </c>
      <c r="AO249" s="14">
        <v>8.3173368488974049</v>
      </c>
      <c r="AP249" s="14">
        <v>73.030016804598105</v>
      </c>
      <c r="AQ249" s="250"/>
      <c r="AR249" s="14">
        <v>-6.3411951656266101</v>
      </c>
      <c r="AS249" s="14">
        <v>-6.3518780284016998</v>
      </c>
      <c r="AT249" s="14">
        <v>-6.3410322427408401</v>
      </c>
      <c r="AU249" s="14">
        <v>-6.2896756466732198</v>
      </c>
      <c r="AV249" s="14">
        <v>-6.3282311379900502</v>
      </c>
      <c r="AW249" s="14">
        <v>1.7944774119528899</v>
      </c>
      <c r="AX249" s="14">
        <v>2.1258138729150402</v>
      </c>
      <c r="AY249" s="14">
        <v>2.4181988325863202</v>
      </c>
      <c r="AZ249" s="14">
        <v>2.6024529661611799</v>
      </c>
      <c r="BA249" s="14">
        <v>2.9099520280334699</v>
      </c>
      <c r="BB249" s="14">
        <v>-5.7917455348807296</v>
      </c>
      <c r="BC249" s="14">
        <v>-5.8012333381765098</v>
      </c>
      <c r="BD249" s="14">
        <v>-5.8013918680186798</v>
      </c>
      <c r="BE249" s="14">
        <v>-5.8058812467542404</v>
      </c>
      <c r="BF249" s="14">
        <v>-5.7937668312421398</v>
      </c>
      <c r="BG249" s="14">
        <v>1.4519558953002101</v>
      </c>
      <c r="BH249" s="14">
        <v>1.80485175843288</v>
      </c>
      <c r="BI249" s="14">
        <v>2.1309593122852402</v>
      </c>
      <c r="BJ249" s="14">
        <v>2.4267068402854801</v>
      </c>
      <c r="BK249" s="14">
        <v>2.6509122448400002</v>
      </c>
    </row>
    <row r="250" spans="1:63" ht="16" customHeight="1">
      <c r="A250" s="189"/>
      <c r="B250" s="189"/>
      <c r="C250" s="189"/>
      <c r="D250" s="189"/>
      <c r="E250" s="189"/>
      <c r="F250" s="189"/>
      <c r="G250" s="189"/>
      <c r="H250" s="189"/>
      <c r="I250" s="189"/>
      <c r="J250" s="189"/>
      <c r="K250" s="189"/>
      <c r="L250" s="189"/>
      <c r="M250" s="189"/>
      <c r="O250" s="250"/>
      <c r="P250" s="189" t="s">
        <v>25</v>
      </c>
      <c r="Q250" s="14">
        <v>1.23</v>
      </c>
      <c r="R250" s="14">
        <v>2.0358224247369598</v>
      </c>
      <c r="S250" s="14">
        <f t="shared" si="53"/>
        <v>-0.80582242473695986</v>
      </c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250"/>
      <c r="AG250" s="250"/>
      <c r="AH250" s="191" t="s">
        <v>25</v>
      </c>
      <c r="AI250" s="14">
        <v>2.0358224247369598</v>
      </c>
      <c r="AJ250" s="14">
        <v>-6.1304134553503697</v>
      </c>
      <c r="AK250" s="14">
        <v>8.1662358800873296</v>
      </c>
      <c r="AL250" s="14">
        <v>107.40067839434499</v>
      </c>
      <c r="AM250" s="14">
        <v>2.31215879033341</v>
      </c>
      <c r="AN250" s="14">
        <f t="shared" si="54"/>
        <v>-5.0976479281198781</v>
      </c>
      <c r="AO250" s="14">
        <v>7.4098067184532876</v>
      </c>
      <c r="AP250" s="14">
        <v>58.186226585447599</v>
      </c>
      <c r="AQ250" s="250"/>
      <c r="AR250" s="14">
        <v>-4.4091502132976801E-2</v>
      </c>
      <c r="AS250" s="14">
        <v>-4.4253941046225903E-2</v>
      </c>
      <c r="AT250" s="14">
        <v>-4.4309284753168199E-2</v>
      </c>
      <c r="AU250" s="14">
        <v>-4.4212588276951202E-2</v>
      </c>
      <c r="AV250" s="14">
        <v>-4.4382905551044599E-2</v>
      </c>
      <c r="AW250" s="14">
        <v>1.7815250953103501</v>
      </c>
      <c r="AX250" s="14">
        <v>2.0869322708080902</v>
      </c>
      <c r="AY250" s="14">
        <v>2.3564680750865801</v>
      </c>
      <c r="AZ250" s="14">
        <v>2.51934977711129</v>
      </c>
      <c r="BA250" s="14">
        <v>2.81070208300663</v>
      </c>
      <c r="BB250" s="14">
        <v>-4.8477678639884197E-2</v>
      </c>
      <c r="BC250" s="14">
        <v>-4.9296364234000897E-2</v>
      </c>
      <c r="BD250" s="14">
        <v>-5.0103185297466102E-2</v>
      </c>
      <c r="BE250" s="14">
        <v>-5.1378509332262602E-2</v>
      </c>
      <c r="BF250" s="14">
        <v>-5.1307047395113103E-2</v>
      </c>
      <c r="BG250" s="14">
        <v>1.46759269024867</v>
      </c>
      <c r="BH250" s="14">
        <v>1.7898894962765599</v>
      </c>
      <c r="BI250" s="14">
        <v>2.0859256100344301</v>
      </c>
      <c r="BJ250" s="14">
        <v>2.3538623463361601</v>
      </c>
      <c r="BK250" s="14">
        <v>2.56308160808811</v>
      </c>
    </row>
    <row r="251" spans="1:63" ht="16" customHeight="1">
      <c r="A251" s="189"/>
      <c r="B251" s="189"/>
      <c r="C251" s="189"/>
      <c r="D251" s="189"/>
      <c r="E251" s="189"/>
      <c r="F251" s="189"/>
      <c r="G251" s="189"/>
      <c r="H251" s="189"/>
      <c r="I251" s="189"/>
      <c r="J251" s="189"/>
      <c r="K251" s="189"/>
      <c r="L251" s="189"/>
      <c r="M251" s="189"/>
      <c r="O251" s="250"/>
      <c r="P251" s="189" t="s">
        <v>26</v>
      </c>
      <c r="Q251" s="14">
        <v>-5.46</v>
      </c>
      <c r="R251" s="14">
        <v>-4.21300102931965</v>
      </c>
      <c r="S251" s="14">
        <f t="shared" si="53"/>
        <v>-1.2469989706803499</v>
      </c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250"/>
      <c r="AG251" s="250"/>
      <c r="AH251" s="191" t="s">
        <v>26</v>
      </c>
      <c r="AI251" s="14">
        <v>-4.21300102931965</v>
      </c>
      <c r="AJ251" s="14">
        <v>-13.370371499034448</v>
      </c>
      <c r="AK251" s="14">
        <v>9.1573704697147988</v>
      </c>
      <c r="AL251" s="14">
        <v>103.697445556239</v>
      </c>
      <c r="AM251" s="14">
        <v>-4.4812990774551498</v>
      </c>
      <c r="AN251" s="14">
        <f t="shared" si="54"/>
        <v>-12.597910071223811</v>
      </c>
      <c r="AO251" s="14">
        <v>8.1166109937686617</v>
      </c>
      <c r="AP251" s="14">
        <v>64.645613093458394</v>
      </c>
      <c r="AQ251" s="250"/>
      <c r="AR251" s="14">
        <v>-6.8754262441464897</v>
      </c>
      <c r="AS251" s="14">
        <v>-6.8749603144406999</v>
      </c>
      <c r="AT251" s="14">
        <v>-6.8536380152463297</v>
      </c>
      <c r="AU251" s="14">
        <v>-6.8011096732592398</v>
      </c>
      <c r="AV251" s="14">
        <v>-6.8216962170369397</v>
      </c>
      <c r="AW251" s="14">
        <v>1.78485511177971</v>
      </c>
      <c r="AX251" s="14">
        <v>2.0969286582455302</v>
      </c>
      <c r="AY251" s="14">
        <v>2.3723389377911799</v>
      </c>
      <c r="AZ251" s="14">
        <v>2.5407154521352902</v>
      </c>
      <c r="BA251" s="14">
        <v>2.8362190588993501</v>
      </c>
      <c r="BB251" s="14">
        <v>-6.3529414150263497</v>
      </c>
      <c r="BC251" s="14">
        <v>-6.3406588506636501</v>
      </c>
      <c r="BD251" s="14">
        <v>-6.31050472027274</v>
      </c>
      <c r="BE251" s="14">
        <v>-6.2761740128644998</v>
      </c>
      <c r="BF251" s="14">
        <v>-6.2569167678837703</v>
      </c>
      <c r="BG251" s="14">
        <v>1.4635724994099599</v>
      </c>
      <c r="BH251" s="14">
        <v>1.7937362659915499</v>
      </c>
      <c r="BI251" s="14">
        <v>2.09750369095309</v>
      </c>
      <c r="BJ251" s="14">
        <v>2.3725905299690999</v>
      </c>
      <c r="BK251" s="14">
        <v>2.5856627011056799</v>
      </c>
    </row>
    <row r="252" spans="1:63" ht="16" customHeight="1">
      <c r="A252" s="189"/>
      <c r="B252" s="189"/>
      <c r="C252" s="189"/>
      <c r="D252" s="189"/>
      <c r="E252" s="189"/>
      <c r="F252" s="189"/>
      <c r="G252" s="189"/>
      <c r="H252" s="189"/>
      <c r="I252" s="189"/>
      <c r="J252" s="189"/>
      <c r="K252" s="189"/>
      <c r="L252" s="189"/>
      <c r="M252" s="189"/>
      <c r="O252" s="250"/>
      <c r="P252" s="189" t="s">
        <v>393</v>
      </c>
      <c r="Q252" s="14">
        <v>-4.91</v>
      </c>
      <c r="R252" s="14">
        <v>-3.8550719761697301</v>
      </c>
      <c r="S252" s="14">
        <f t="shared" si="53"/>
        <v>-1.0549280238302701</v>
      </c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250"/>
      <c r="AG252" s="250"/>
      <c r="AH252" s="191" t="s">
        <v>393</v>
      </c>
      <c r="AI252" s="14">
        <v>-3.8550719761697301</v>
      </c>
      <c r="AJ252" s="14">
        <v>-11.557823315607701</v>
      </c>
      <c r="AK252" s="14">
        <v>7.7027513394379712</v>
      </c>
      <c r="AL252" s="14">
        <v>94.400535687190597</v>
      </c>
      <c r="AM252" s="14">
        <v>-3.49727646350409</v>
      </c>
      <c r="AN252" s="14">
        <f t="shared" si="54"/>
        <v>-11.318899488731587</v>
      </c>
      <c r="AO252" s="14">
        <v>7.8216230252274972</v>
      </c>
      <c r="AP252" s="14">
        <v>73.853167016186802</v>
      </c>
      <c r="AQ252" s="250"/>
      <c r="AR252" s="14">
        <v>-5.8621867447589304</v>
      </c>
      <c r="AS252" s="14">
        <v>-5.8749198347188596</v>
      </c>
      <c r="AT252" s="14">
        <v>-5.85992165901754</v>
      </c>
      <c r="AU252" s="14">
        <v>-5.7876105908699902</v>
      </c>
      <c r="AV252" s="14">
        <v>-5.8473628261381503</v>
      </c>
      <c r="AW252" s="14">
        <v>1.7828211756266801</v>
      </c>
      <c r="AX252" s="14">
        <v>2.0908229785902699</v>
      </c>
      <c r="AY252" s="14">
        <v>2.3626451955134402</v>
      </c>
      <c r="AZ252" s="14">
        <v>2.5276655410417699</v>
      </c>
      <c r="BA252" s="14">
        <v>2.8206335804905698</v>
      </c>
      <c r="BB252" s="14">
        <v>-5.8951335682088803</v>
      </c>
      <c r="BC252" s="14">
        <v>-5.9300887236020197</v>
      </c>
      <c r="BD252" s="14">
        <v>-5.9455039070940696</v>
      </c>
      <c r="BE252" s="14">
        <v>-5.9574815516108002</v>
      </c>
      <c r="BF252" s="14">
        <v>-5.9767382882151496</v>
      </c>
      <c r="BG252" s="14">
        <v>1.4660279862113501</v>
      </c>
      <c r="BH252" s="14">
        <v>1.79138670283844</v>
      </c>
      <c r="BI252" s="14">
        <v>2.0904319309243302</v>
      </c>
      <c r="BJ252" s="14">
        <v>2.3611515685939701</v>
      </c>
      <c r="BK252" s="14">
        <v>2.5718704265371102</v>
      </c>
    </row>
    <row r="253" spans="1:63" ht="16" customHeight="1">
      <c r="A253" s="189"/>
      <c r="B253" s="189"/>
      <c r="C253" s="189"/>
      <c r="D253" s="189"/>
      <c r="E253" s="189"/>
      <c r="F253" s="189"/>
      <c r="G253" s="189"/>
      <c r="H253" s="189"/>
      <c r="I253" s="189"/>
      <c r="J253" s="189"/>
      <c r="K253" s="189"/>
      <c r="L253" s="189"/>
      <c r="M253" s="189"/>
      <c r="O253" s="250"/>
      <c r="P253" s="189" t="s">
        <v>177</v>
      </c>
      <c r="Q253" s="14">
        <v>0.37</v>
      </c>
      <c r="R253" s="14">
        <v>1.25101308427446</v>
      </c>
      <c r="S253" s="14">
        <f t="shared" si="53"/>
        <v>-0.88101308427446001</v>
      </c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250"/>
      <c r="AG253" s="250"/>
      <c r="AH253" s="191" t="s">
        <v>177</v>
      </c>
      <c r="AI253" s="14">
        <v>1.25101308427446</v>
      </c>
      <c r="AJ253" s="14">
        <v>-6.4774731145741189</v>
      </c>
      <c r="AK253" s="14">
        <v>7.7284861988485787</v>
      </c>
      <c r="AL253" s="14">
        <v>98.153149603320301</v>
      </c>
      <c r="AM253" s="14">
        <v>1.6142411238846099</v>
      </c>
      <c r="AN253" s="14">
        <f t="shared" si="54"/>
        <v>-5.6193401759035551</v>
      </c>
      <c r="AO253" s="14">
        <v>7.233581299788165</v>
      </c>
      <c r="AP253" s="14">
        <v>55.522392863505999</v>
      </c>
      <c r="AQ253" s="250"/>
      <c r="AR253" s="14">
        <v>-0.72325620749672004</v>
      </c>
      <c r="AS253" s="14">
        <v>-0.726070261575263</v>
      </c>
      <c r="AT253" s="14">
        <v>-0.72640327639441105</v>
      </c>
      <c r="AU253" s="14">
        <v>-0.72268255744315901</v>
      </c>
      <c r="AV253" s="14">
        <v>-0.72708517653962301</v>
      </c>
      <c r="AW253" s="14">
        <v>1.7782049797819299</v>
      </c>
      <c r="AX253" s="14">
        <v>2.0769656050379601</v>
      </c>
      <c r="AY253" s="14">
        <v>2.3406444002790199</v>
      </c>
      <c r="AZ253" s="14">
        <v>2.4980476273846799</v>
      </c>
      <c r="BA253" s="14">
        <v>2.78526097522857</v>
      </c>
      <c r="BB253" s="14">
        <v>-0.80428335800532602</v>
      </c>
      <c r="BC253" s="14">
        <v>-0.81479838524398296</v>
      </c>
      <c r="BD253" s="14">
        <v>-0.82336886926425001</v>
      </c>
      <c r="BE253" s="14">
        <v>-0.83618379799951303</v>
      </c>
      <c r="BF253" s="14">
        <v>-0.83726367899962395</v>
      </c>
      <c r="BG253" s="14">
        <v>1.4716009280918201</v>
      </c>
      <c r="BH253" s="14">
        <v>1.7860541639343701</v>
      </c>
      <c r="BI253" s="14">
        <v>2.07438195353871</v>
      </c>
      <c r="BJ253" s="14">
        <v>2.3351898461035199</v>
      </c>
      <c r="BK253" s="14">
        <v>2.5405676540983499</v>
      </c>
    </row>
    <row r="254" spans="1:63" ht="16" customHeight="1">
      <c r="A254" s="189"/>
      <c r="B254" s="189"/>
      <c r="C254" s="189"/>
      <c r="D254" s="189"/>
      <c r="E254" s="189"/>
      <c r="F254" s="189"/>
      <c r="G254" s="189"/>
      <c r="H254" s="189"/>
      <c r="I254" s="189"/>
      <c r="J254" s="189"/>
      <c r="K254" s="189"/>
      <c r="L254" s="189"/>
      <c r="M254" s="189"/>
      <c r="O254" s="250"/>
      <c r="P254" s="189" t="s">
        <v>81</v>
      </c>
      <c r="Q254" s="14">
        <v>-4.59</v>
      </c>
      <c r="R254" s="14">
        <v>-2.2973533180426702</v>
      </c>
      <c r="S254" s="14">
        <f t="shared" si="53"/>
        <v>-2.2926466819573297</v>
      </c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250"/>
      <c r="AG254" s="250"/>
      <c r="AH254" s="191" t="s">
        <v>81</v>
      </c>
      <c r="AI254" s="14">
        <v>-2.2973533180426702</v>
      </c>
      <c r="AJ254" s="14">
        <v>-11.154002534765876</v>
      </c>
      <c r="AK254" s="14">
        <v>8.8566492167232056</v>
      </c>
      <c r="AL254" s="14">
        <v>104.250603651804</v>
      </c>
      <c r="AM254" s="14">
        <v>-2.5862261859702298</v>
      </c>
      <c r="AN254" s="14">
        <f t="shared" si="54"/>
        <v>-10.398086306795634</v>
      </c>
      <c r="AO254" s="14">
        <v>7.8118601208254042</v>
      </c>
      <c r="AP254" s="14">
        <v>62.858416253837802</v>
      </c>
      <c r="AQ254" s="250"/>
      <c r="AR254" s="14">
        <v>-4.9623359202512498</v>
      </c>
      <c r="AS254" s="14">
        <v>-4.9682105779109502</v>
      </c>
      <c r="AT254" s="14">
        <v>-4.9588954390406901</v>
      </c>
      <c r="AU254" s="14">
        <v>-4.9237439381649901</v>
      </c>
      <c r="AV254" s="14">
        <v>-4.94568376732897</v>
      </c>
      <c r="AW254" s="14">
        <v>1.78492441836629</v>
      </c>
      <c r="AX254" s="14">
        <v>2.09713670991668</v>
      </c>
      <c r="AY254" s="14">
        <v>2.3726692530704598</v>
      </c>
      <c r="AZ254" s="14">
        <v>2.5411601292170598</v>
      </c>
      <c r="BA254" s="14">
        <v>2.8367501357018701</v>
      </c>
      <c r="BB254" s="14">
        <v>-4.4197960822856199</v>
      </c>
      <c r="BC254" s="14">
        <v>-4.41283525097555</v>
      </c>
      <c r="BD254" s="14">
        <v>-4.3950979799564101</v>
      </c>
      <c r="BE254" s="14">
        <v>-4.3759969073454696</v>
      </c>
      <c r="BF254" s="14">
        <v>-4.3610956538621899</v>
      </c>
      <c r="BG254" s="14">
        <v>1.4634888284410701</v>
      </c>
      <c r="BH254" s="14">
        <v>1.7938163276010799</v>
      </c>
      <c r="BI254" s="14">
        <v>2.0977446619137399</v>
      </c>
      <c r="BJ254" s="14">
        <v>2.37298031377117</v>
      </c>
      <c r="BK254" s="14">
        <v>2.5861326743002899</v>
      </c>
    </row>
    <row r="255" spans="1:63" ht="16" customHeight="1">
      <c r="A255" s="189"/>
      <c r="B255" s="189"/>
      <c r="C255" s="189"/>
      <c r="D255" s="189"/>
      <c r="E255" s="189"/>
      <c r="F255" s="189"/>
      <c r="G255" s="189"/>
      <c r="H255" s="189"/>
      <c r="I255" s="189"/>
      <c r="J255" s="189"/>
      <c r="K255" s="189"/>
      <c r="L255" s="189"/>
      <c r="M255" s="189"/>
      <c r="O255" s="250"/>
      <c r="P255" s="189" t="s">
        <v>174</v>
      </c>
      <c r="Q255" s="14">
        <v>1.2</v>
      </c>
      <c r="R255" s="14">
        <v>1.9727639272305699</v>
      </c>
      <c r="S255" s="14">
        <f t="shared" si="53"/>
        <v>-0.77276392723056997</v>
      </c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250"/>
      <c r="AG255" s="250"/>
      <c r="AH255" s="191" t="s">
        <v>174</v>
      </c>
      <c r="AI255" s="14">
        <v>1.9727639272305699</v>
      </c>
      <c r="AJ255" s="14">
        <v>-5.5198855329540732</v>
      </c>
      <c r="AK255" s="14">
        <v>7.4926494601846434</v>
      </c>
      <c r="AL255" s="14">
        <v>95.205247401962694</v>
      </c>
      <c r="AM255" s="14">
        <v>2.2399833232350002</v>
      </c>
      <c r="AN255" s="14">
        <f t="shared" si="54"/>
        <v>-4.6278623015433595</v>
      </c>
      <c r="AO255" s="14">
        <v>6.8678456247783597</v>
      </c>
      <c r="AP255" s="14">
        <v>50.639999587046098</v>
      </c>
      <c r="AQ255" s="250"/>
      <c r="AR255" s="14">
        <v>-6.4251330533442494E-2</v>
      </c>
      <c r="AS255" s="14">
        <v>-6.4447904118348096E-2</v>
      </c>
      <c r="AT255" s="14">
        <v>-6.4454477757721701E-2</v>
      </c>
      <c r="AU255" s="14">
        <v>-6.4202194217028496E-2</v>
      </c>
      <c r="AV255" s="14">
        <v>-6.4446125112607194E-2</v>
      </c>
      <c r="AW255" s="14">
        <v>1.7706081292409599</v>
      </c>
      <c r="AX255" s="14">
        <v>2.0541605943088799</v>
      </c>
      <c r="AY255" s="14">
        <v>2.3044378009927202</v>
      </c>
      <c r="AZ255" s="14">
        <v>2.4493055741974001</v>
      </c>
      <c r="BA255" s="14">
        <v>2.7270484546906602</v>
      </c>
      <c r="BB255" s="14">
        <v>-7.2809281690591907E-2</v>
      </c>
      <c r="BC255" s="14">
        <v>-7.4043336972323806E-2</v>
      </c>
      <c r="BD255" s="14">
        <v>-7.5204658356504597E-2</v>
      </c>
      <c r="BE255" s="14">
        <v>-7.7043887720718698E-2</v>
      </c>
      <c r="BF255" s="14">
        <v>-7.6985271636448305E-2</v>
      </c>
      <c r="BG255" s="14">
        <v>1.4807722908249501</v>
      </c>
      <c r="BH255" s="14">
        <v>1.7772784311837599</v>
      </c>
      <c r="BI255" s="14">
        <v>2.0479685855870802</v>
      </c>
      <c r="BJ255" s="14">
        <v>2.2924647685334301</v>
      </c>
      <c r="BK255" s="14">
        <v>2.48905283719448</v>
      </c>
    </row>
    <row r="256" spans="1:63" ht="16" customHeight="1">
      <c r="A256" s="189"/>
      <c r="B256" s="189"/>
      <c r="C256" s="189"/>
      <c r="D256" s="189"/>
      <c r="E256" s="189"/>
      <c r="F256" s="189"/>
      <c r="G256" s="189"/>
      <c r="H256" s="189"/>
      <c r="I256" s="189"/>
      <c r="J256" s="189"/>
      <c r="K256" s="189"/>
      <c r="L256" s="189"/>
      <c r="M256" s="189"/>
      <c r="O256" s="250"/>
      <c r="P256" s="189" t="s">
        <v>28</v>
      </c>
      <c r="Q256" s="14">
        <v>-5.49</v>
      </c>
      <c r="R256" s="14">
        <v>-4.04885119234965</v>
      </c>
      <c r="S256" s="14">
        <f t="shared" si="53"/>
        <v>-1.4411488076503502</v>
      </c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250"/>
      <c r="AG256" s="250"/>
      <c r="AH256" s="191" t="s">
        <v>28</v>
      </c>
      <c r="AI256" s="14">
        <v>-4.04885119234965</v>
      </c>
      <c r="AJ256" s="14">
        <v>-12.543665040550849</v>
      </c>
      <c r="AK256" s="14">
        <v>8.4948138482011988</v>
      </c>
      <c r="AL256" s="14">
        <v>91.136063304482903</v>
      </c>
      <c r="AM256" s="14">
        <v>-4.3909943792480703</v>
      </c>
      <c r="AN256" s="14">
        <f t="shared" si="54"/>
        <v>-11.832876290817449</v>
      </c>
      <c r="AO256" s="14">
        <v>7.4418819115693795</v>
      </c>
      <c r="AP256" s="14">
        <v>53.946465962067002</v>
      </c>
      <c r="AQ256" s="250"/>
      <c r="AR256" s="14">
        <v>-6.7245294924864698</v>
      </c>
      <c r="AS256" s="14">
        <v>-6.7257762977010103</v>
      </c>
      <c r="AT256" s="14">
        <v>-6.7085728860451903</v>
      </c>
      <c r="AU256" s="14">
        <v>-6.6651274095426603</v>
      </c>
      <c r="AV256" s="14">
        <v>-6.6815824723533197</v>
      </c>
      <c r="AW256" s="14">
        <v>1.7733653055559599</v>
      </c>
      <c r="AX256" s="14">
        <v>2.0624373709950099</v>
      </c>
      <c r="AY256" s="14">
        <v>2.31757850679712</v>
      </c>
      <c r="AZ256" s="14">
        <v>2.4669958570149499</v>
      </c>
      <c r="BA256" s="14">
        <v>2.74817591823598</v>
      </c>
      <c r="BB256" s="14">
        <v>-6.1517390315354898</v>
      </c>
      <c r="BC256" s="14">
        <v>-6.1373360910901402</v>
      </c>
      <c r="BD256" s="14">
        <v>-6.1064061600990298</v>
      </c>
      <c r="BE256" s="14">
        <v>-6.0719914993298003</v>
      </c>
      <c r="BF256" s="14">
        <v>-6.0502551893385803</v>
      </c>
      <c r="BG256" s="14">
        <v>1.4774436661577</v>
      </c>
      <c r="BH256" s="14">
        <v>1.7804634671873301</v>
      </c>
      <c r="BI256" s="14">
        <v>2.0575549677493798</v>
      </c>
      <c r="BJ256" s="14">
        <v>2.3079712697206598</v>
      </c>
      <c r="BK256" s="14">
        <v>2.5077494578891799</v>
      </c>
    </row>
    <row r="257" spans="1:63" ht="16" customHeight="1">
      <c r="A257" s="189"/>
      <c r="B257" s="189"/>
      <c r="C257" s="189"/>
      <c r="D257" s="189"/>
      <c r="E257" s="189"/>
      <c r="F257" s="189"/>
      <c r="G257" s="189"/>
      <c r="H257" s="189"/>
      <c r="I257" s="189"/>
      <c r="J257" s="189"/>
      <c r="K257" s="189"/>
      <c r="L257" s="189"/>
      <c r="M257" s="189"/>
      <c r="O257" s="250"/>
      <c r="P257" s="189" t="s">
        <v>394</v>
      </c>
      <c r="Q257" s="14">
        <v>-4.7</v>
      </c>
      <c r="R257" s="14">
        <v>-3.7678533803184902</v>
      </c>
      <c r="S257" s="14">
        <f t="shared" si="53"/>
        <v>-0.93214661968151002</v>
      </c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250"/>
      <c r="AG257" s="250"/>
      <c r="AH257" s="191" t="s">
        <v>394</v>
      </c>
      <c r="AI257" s="14">
        <v>-3.7678533803184902</v>
      </c>
      <c r="AJ257" s="14">
        <v>-10.756069408038222</v>
      </c>
      <c r="AK257" s="14">
        <v>6.9882160277197318</v>
      </c>
      <c r="AL257" s="14">
        <v>81.330828408607204</v>
      </c>
      <c r="AM257" s="14">
        <v>-3.3839320301626299</v>
      </c>
      <c r="AN257" s="14">
        <f t="shared" si="54"/>
        <v>-10.595916638003473</v>
      </c>
      <c r="AO257" s="14">
        <v>7.2119846078408427</v>
      </c>
      <c r="AP257" s="14">
        <v>63.654603329294098</v>
      </c>
      <c r="AQ257" s="250"/>
      <c r="AR257" s="14">
        <v>-5.6939359472476703</v>
      </c>
      <c r="AS257" s="14">
        <v>-5.7065920403350301</v>
      </c>
      <c r="AT257" s="14">
        <v>-5.69416046023502</v>
      </c>
      <c r="AU257" s="14">
        <v>-5.6306195173944102</v>
      </c>
      <c r="AV257" s="14">
        <v>-5.6840061513378801</v>
      </c>
      <c r="AW257" s="14">
        <v>1.7718231161362701</v>
      </c>
      <c r="AX257" s="14">
        <v>2.0578078674826399</v>
      </c>
      <c r="AY257" s="14">
        <v>2.3102284300723999</v>
      </c>
      <c r="AZ257" s="14">
        <v>2.4571010356920699</v>
      </c>
      <c r="BA257" s="14">
        <v>2.73635855618797</v>
      </c>
      <c r="BB257" s="14">
        <v>-5.7672452114381398</v>
      </c>
      <c r="BC257" s="14">
        <v>-5.8023905527902002</v>
      </c>
      <c r="BD257" s="14">
        <v>-5.8200463343789304</v>
      </c>
      <c r="BE257" s="14">
        <v>-5.83631224129382</v>
      </c>
      <c r="BF257" s="14">
        <v>-5.85346088518257</v>
      </c>
      <c r="BG257" s="14">
        <v>1.47930548751313</v>
      </c>
      <c r="BH257" s="14">
        <v>1.7786819602161099</v>
      </c>
      <c r="BI257" s="14">
        <v>2.0521929540604402</v>
      </c>
      <c r="BJ257" s="14">
        <v>2.2992979172269101</v>
      </c>
      <c r="BK257" s="14">
        <v>2.4972917550348099</v>
      </c>
    </row>
    <row r="258" spans="1:63" ht="16" customHeight="1">
      <c r="A258" s="189"/>
      <c r="B258" s="189"/>
      <c r="C258" s="189"/>
      <c r="D258" s="189"/>
      <c r="E258" s="189"/>
      <c r="F258" s="189"/>
      <c r="G258" s="189"/>
      <c r="H258" s="189"/>
      <c r="I258" s="189"/>
      <c r="J258" s="189"/>
      <c r="K258" s="189"/>
      <c r="L258" s="189"/>
      <c r="M258" s="189"/>
      <c r="O258" s="250"/>
      <c r="P258" s="189" t="s">
        <v>176</v>
      </c>
      <c r="Q258" s="14">
        <v>0.56000000000000005</v>
      </c>
      <c r="R258" s="14">
        <v>1.09065798070033</v>
      </c>
      <c r="S258" s="14">
        <f t="shared" si="53"/>
        <v>-0.53065798070032999</v>
      </c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250"/>
      <c r="AG258" s="250"/>
      <c r="AH258" s="191" t="s">
        <v>176</v>
      </c>
      <c r="AI258" s="14">
        <v>1.09065798070033</v>
      </c>
      <c r="AJ258" s="14">
        <v>-5.8523767004120053</v>
      </c>
      <c r="AK258" s="14">
        <v>6.9430346811123353</v>
      </c>
      <c r="AL258" s="14">
        <v>83.592985398078397</v>
      </c>
      <c r="AM258" s="14">
        <v>1.4347519533915301</v>
      </c>
      <c r="AN258" s="14">
        <f t="shared" si="54"/>
        <v>-5.2051301877888285</v>
      </c>
      <c r="AO258" s="14">
        <v>6.6398821411803581</v>
      </c>
      <c r="AP258" s="14">
        <v>47.214243711547397</v>
      </c>
      <c r="AQ258" s="250"/>
      <c r="AR258" s="14">
        <v>-0.84565398257445201</v>
      </c>
      <c r="AS258" s="14">
        <v>-0.84880525472356705</v>
      </c>
      <c r="AT258" s="14">
        <v>-0.84919281802934499</v>
      </c>
      <c r="AU258" s="14">
        <v>-0.84510458818915601</v>
      </c>
      <c r="AV258" s="14">
        <v>-0.84994579500613499</v>
      </c>
      <c r="AW258" s="14">
        <v>1.7663082920328901</v>
      </c>
      <c r="AX258" s="14">
        <v>2.0412528987928802</v>
      </c>
      <c r="AY258" s="14">
        <v>2.28394477142088</v>
      </c>
      <c r="AZ258" s="14">
        <v>2.4217174450428001</v>
      </c>
      <c r="BA258" s="14">
        <v>2.6941000163299802</v>
      </c>
      <c r="BB258" s="14">
        <v>-0.91903753397005905</v>
      </c>
      <c r="BC258" s="14">
        <v>-0.93112139817325201</v>
      </c>
      <c r="BD258" s="14">
        <v>-0.942360569777273</v>
      </c>
      <c r="BE258" s="14">
        <v>-0.95919053142141297</v>
      </c>
      <c r="BF258" s="14">
        <v>-0.95931121572603595</v>
      </c>
      <c r="BG258" s="14">
        <v>1.4859633060378901</v>
      </c>
      <c r="BH258" s="14">
        <v>1.77231134357217</v>
      </c>
      <c r="BI258" s="14">
        <v>2.0330185504776002</v>
      </c>
      <c r="BJ258" s="14">
        <v>2.2682822632619599</v>
      </c>
      <c r="BK258" s="14">
        <v>2.4598953165488302</v>
      </c>
    </row>
    <row r="259" spans="1:63" ht="16" customHeight="1">
      <c r="A259" s="189"/>
      <c r="B259" s="189"/>
      <c r="C259" s="189"/>
      <c r="D259" s="189"/>
      <c r="E259" s="189"/>
      <c r="F259" s="189"/>
      <c r="G259" s="189"/>
      <c r="H259" s="189"/>
      <c r="I259" s="189"/>
      <c r="J259" s="189"/>
      <c r="K259" s="189"/>
      <c r="L259" s="189"/>
      <c r="M259" s="189"/>
      <c r="O259" s="250"/>
      <c r="P259" s="189" t="s">
        <v>30</v>
      </c>
      <c r="Q259" s="14">
        <v>0.75</v>
      </c>
      <c r="R259" s="14">
        <v>1.7323452555465499</v>
      </c>
      <c r="S259" s="14">
        <f t="shared" si="53"/>
        <v>-0.98234525554654994</v>
      </c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250"/>
      <c r="AG259" s="250"/>
      <c r="AH259" s="191" t="s">
        <v>30</v>
      </c>
      <c r="AI259" s="14">
        <v>1.7323452555465499</v>
      </c>
      <c r="AJ259" s="14">
        <v>-4.1965744349681193</v>
      </c>
      <c r="AK259" s="14">
        <v>5.928919690514669</v>
      </c>
      <c r="AL259" s="14">
        <v>66.726212985441606</v>
      </c>
      <c r="AM259" s="14">
        <v>1.98488701101039</v>
      </c>
      <c r="AN259" s="14">
        <f t="shared" si="54"/>
        <v>-3.6379775043497378</v>
      </c>
      <c r="AO259" s="14">
        <v>5.6228645153601278</v>
      </c>
      <c r="AP259" s="14">
        <v>33.311144412461701</v>
      </c>
      <c r="AQ259" s="250"/>
      <c r="AR259" s="14">
        <v>-0.199869016676267</v>
      </c>
      <c r="AS259" s="14">
        <v>-0.20061214785076301</v>
      </c>
      <c r="AT259" s="14">
        <v>-0.200799076516021</v>
      </c>
      <c r="AU259" s="14">
        <v>-0.20014100603162599</v>
      </c>
      <c r="AV259" s="14">
        <v>-0.201073855792477</v>
      </c>
      <c r="AW259" s="14">
        <v>1.74569170415632</v>
      </c>
      <c r="AX259" s="14">
        <v>1.97936389555567</v>
      </c>
      <c r="AY259" s="14">
        <v>2.1856860875264199</v>
      </c>
      <c r="AZ259" s="14">
        <v>2.2894396257805001</v>
      </c>
      <c r="BA259" s="14">
        <v>2.5361209250321601</v>
      </c>
      <c r="BB259" s="14">
        <v>-0.22289168240256199</v>
      </c>
      <c r="BC259" s="14">
        <v>-0.22614270518435101</v>
      </c>
      <c r="BD259" s="14">
        <v>-0.22899181080089701</v>
      </c>
      <c r="BE259" s="14">
        <v>-0.23343149332824201</v>
      </c>
      <c r="BF259" s="14">
        <v>-0.23348927181318899</v>
      </c>
      <c r="BG259" s="14">
        <v>1.5108528579273099</v>
      </c>
      <c r="BH259" s="14">
        <v>1.7484954656028999</v>
      </c>
      <c r="BI259" s="14">
        <v>1.9613370663474501</v>
      </c>
      <c r="BJ259" s="14">
        <v>2.15233351430243</v>
      </c>
      <c r="BK259" s="14">
        <v>2.3200926780847002</v>
      </c>
    </row>
    <row r="260" spans="1:63" ht="16" customHeight="1">
      <c r="A260" s="189"/>
      <c r="B260" s="189"/>
      <c r="C260" s="189"/>
      <c r="D260" s="189"/>
      <c r="E260" s="189"/>
      <c r="F260" s="189"/>
      <c r="G260" s="189"/>
      <c r="H260" s="189"/>
      <c r="I260" s="189"/>
      <c r="J260" s="189"/>
      <c r="K260" s="189"/>
      <c r="L260" s="189"/>
      <c r="M260" s="189"/>
      <c r="O260" s="250"/>
      <c r="P260" s="189" t="s">
        <v>395</v>
      </c>
      <c r="Q260" s="14">
        <v>-3.64</v>
      </c>
      <c r="R260" s="14">
        <v>-4.0602624181792599</v>
      </c>
      <c r="S260" s="14">
        <f t="shared" si="53"/>
        <v>0.4202624181792598</v>
      </c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250"/>
      <c r="AG260" s="250"/>
      <c r="AH260" s="191" t="s">
        <v>395</v>
      </c>
      <c r="AI260" s="14">
        <v>-4.0602624181792599</v>
      </c>
      <c r="AJ260" s="14">
        <v>-18.081214613609269</v>
      </c>
      <c r="AK260" s="14">
        <v>14.020952195430009</v>
      </c>
      <c r="AL260" s="14">
        <v>190.91470462524799</v>
      </c>
      <c r="AM260" s="14">
        <v>-4.2946624716197297</v>
      </c>
      <c r="AN260" s="14">
        <f t="shared" si="54"/>
        <v>-16.316782283910843</v>
      </c>
      <c r="AO260" s="14">
        <v>12.022119812291114</v>
      </c>
      <c r="AP260" s="14">
        <v>118.49429679424399</v>
      </c>
      <c r="AQ260" s="250"/>
      <c r="AR260" s="14">
        <v>-7.0661807914251797</v>
      </c>
      <c r="AS260" s="14">
        <v>-7.0684075866260097</v>
      </c>
      <c r="AT260" s="14">
        <v>-7.0513558189760399</v>
      </c>
      <c r="AU260" s="14">
        <v>-7.0050444441482602</v>
      </c>
      <c r="AV260" s="14">
        <v>-7.0251837173845697</v>
      </c>
      <c r="AW260" s="14">
        <v>1.8655001616264999</v>
      </c>
      <c r="AX260" s="14">
        <v>2.3390172997274798</v>
      </c>
      <c r="AY260" s="14">
        <v>2.7566933473563102</v>
      </c>
      <c r="AZ260" s="14">
        <v>3.0581410994778802</v>
      </c>
      <c r="BA260" s="14">
        <v>3.4541793037630502</v>
      </c>
      <c r="BB260" s="14">
        <v>-6.4787314432070104</v>
      </c>
      <c r="BC260" s="14">
        <v>-6.4664992305144802</v>
      </c>
      <c r="BD260" s="14">
        <v>-6.4381595910885103</v>
      </c>
      <c r="BE260" s="14">
        <v>-6.40693752539282</v>
      </c>
      <c r="BF260" s="14">
        <v>-6.3858375346638301</v>
      </c>
      <c r="BG260" s="14">
        <v>1.3662130738443401</v>
      </c>
      <c r="BH260" s="14">
        <v>1.8868958459120699</v>
      </c>
      <c r="BI260" s="14">
        <v>2.37789717290925</v>
      </c>
      <c r="BJ260" s="14">
        <v>2.82614243174319</v>
      </c>
      <c r="BK260" s="14">
        <v>3.1325228709430899</v>
      </c>
    </row>
    <row r="261" spans="1:63" ht="16" customHeight="1">
      <c r="A261" s="189"/>
      <c r="B261" s="189"/>
      <c r="C261" s="189"/>
      <c r="D261" s="189"/>
      <c r="E261" s="189"/>
      <c r="F261" s="189"/>
      <c r="G261" s="189"/>
      <c r="H261" s="189"/>
      <c r="I261" s="189"/>
      <c r="J261" s="189"/>
      <c r="K261" s="189"/>
      <c r="L261" s="189"/>
      <c r="M261" s="189"/>
      <c r="O261" s="250"/>
      <c r="P261" s="189" t="s">
        <v>396</v>
      </c>
      <c r="Q261" s="14">
        <v>-2.34</v>
      </c>
      <c r="R261" s="14">
        <v>-3.4146277608698901</v>
      </c>
      <c r="S261" s="14">
        <f t="shared" ref="S261:S324" si="55">Q261-R261</f>
        <v>1.0746277608698902</v>
      </c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250"/>
      <c r="AG261" s="250"/>
      <c r="AH261" s="191" t="s">
        <v>396</v>
      </c>
      <c r="AI261" s="14">
        <v>-3.4146277608698901</v>
      </c>
      <c r="AJ261" s="14">
        <v>-15.667246299883587</v>
      </c>
      <c r="AK261" s="14">
        <v>12.252618539013698</v>
      </c>
      <c r="AL261" s="14">
        <v>174.82957392145499</v>
      </c>
      <c r="AM261" s="14">
        <v>-2.92358237314791</v>
      </c>
      <c r="AN261" s="14">
        <f t="shared" ref="AN261:AN324" si="56">AM261-AO261</f>
        <v>-14.633825420865092</v>
      </c>
      <c r="AO261" s="14">
        <v>11.710243047717181</v>
      </c>
      <c r="AP261" s="14">
        <v>126.110698912237</v>
      </c>
      <c r="AQ261" s="250"/>
      <c r="AR261" s="14">
        <v>-5.6636241802889602</v>
      </c>
      <c r="AS261" s="14">
        <v>-5.6772064272206402</v>
      </c>
      <c r="AT261" s="14">
        <v>-5.6646767499682804</v>
      </c>
      <c r="AU261" s="14">
        <v>-5.5992848363633998</v>
      </c>
      <c r="AV261" s="14">
        <v>-5.6545971811626803</v>
      </c>
      <c r="AW261" s="14">
        <v>1.8622271934358801</v>
      </c>
      <c r="AX261" s="14">
        <v>2.3291921657064201</v>
      </c>
      <c r="AY261" s="14">
        <v>2.7410943768203699</v>
      </c>
      <c r="AZ261" s="14">
        <v>3.0371414511674399</v>
      </c>
      <c r="BA261" s="14">
        <v>3.4290994727213899</v>
      </c>
      <c r="BB261" s="14">
        <v>-5.7131511013847298</v>
      </c>
      <c r="BC261" s="14">
        <v>-5.7545932420627297</v>
      </c>
      <c r="BD261" s="14">
        <v>-5.7811452031070001</v>
      </c>
      <c r="BE261" s="14">
        <v>-5.8114283635685098</v>
      </c>
      <c r="BF261" s="14">
        <v>-5.8258141466569002</v>
      </c>
      <c r="BG261" s="14">
        <v>1.3701643926610301</v>
      </c>
      <c r="BH261" s="14">
        <v>1.8831149772498199</v>
      </c>
      <c r="BI261" s="14">
        <v>2.36651744223711</v>
      </c>
      <c r="BJ261" s="14">
        <v>2.8077350905595799</v>
      </c>
      <c r="BK261" s="14">
        <v>3.11032862660953</v>
      </c>
    </row>
    <row r="262" spans="1:63" ht="16" customHeight="1">
      <c r="A262" s="189"/>
      <c r="B262" s="189"/>
      <c r="C262" s="189"/>
      <c r="D262" s="189"/>
      <c r="E262" s="189"/>
      <c r="F262" s="189"/>
      <c r="G262" s="189"/>
      <c r="H262" s="189"/>
      <c r="I262" s="189"/>
      <c r="J262" s="189"/>
      <c r="K262" s="189"/>
      <c r="L262" s="189"/>
      <c r="M262" s="189"/>
      <c r="O262" s="250"/>
      <c r="P262" s="189" t="s">
        <v>397</v>
      </c>
      <c r="Q262" s="14">
        <v>-1.21</v>
      </c>
      <c r="R262" s="14">
        <v>-0.784572587180839</v>
      </c>
      <c r="S262" s="14">
        <f t="shared" si="55"/>
        <v>-0.42542741281916097</v>
      </c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250"/>
      <c r="AG262" s="250"/>
      <c r="AH262" s="191" t="s">
        <v>397</v>
      </c>
      <c r="AI262" s="14">
        <v>-0.784572587180839</v>
      </c>
      <c r="AJ262" s="14">
        <v>-9.9384366722614477</v>
      </c>
      <c r="AK262" s="14">
        <v>9.1538640850806079</v>
      </c>
      <c r="AL262" s="14">
        <v>122.356150472141</v>
      </c>
      <c r="AM262" s="14">
        <v>-0.17603874658934701</v>
      </c>
      <c r="AN262" s="14">
        <f t="shared" si="56"/>
        <v>-8.7998429579745618</v>
      </c>
      <c r="AO262" s="14">
        <v>8.6238042113852149</v>
      </c>
      <c r="AP262" s="14">
        <v>75.642064862991404</v>
      </c>
      <c r="AQ262" s="250"/>
      <c r="AR262" s="14">
        <v>-2.6398048592448902</v>
      </c>
      <c r="AS262" s="14">
        <v>-2.6485751395963502</v>
      </c>
      <c r="AT262" s="14">
        <v>-2.6474700211226998</v>
      </c>
      <c r="AU262" s="14">
        <v>-2.6288554210017598</v>
      </c>
      <c r="AV262" s="14">
        <v>-2.6475794167556401</v>
      </c>
      <c r="AW262" s="14">
        <v>1.8056466162795499</v>
      </c>
      <c r="AX262" s="14">
        <v>2.15934274427183</v>
      </c>
      <c r="AY262" s="14">
        <v>2.47143127453336</v>
      </c>
      <c r="AZ262" s="14">
        <v>2.6741155516515702</v>
      </c>
      <c r="BA262" s="14">
        <v>2.9955384868892501</v>
      </c>
      <c r="BB262" s="14">
        <v>-2.9144227134362701</v>
      </c>
      <c r="BC262" s="14">
        <v>-2.9403090965421002</v>
      </c>
      <c r="BD262" s="14">
        <v>-2.9543659270695199</v>
      </c>
      <c r="BE262" s="14">
        <v>-2.9728237017564498</v>
      </c>
      <c r="BF262" s="14">
        <v>-2.9824374126178101</v>
      </c>
      <c r="BG262" s="14">
        <v>1.4384717779323799</v>
      </c>
      <c r="BH262" s="14">
        <v>1.81775420421343</v>
      </c>
      <c r="BI262" s="14">
        <v>2.1697933398886899</v>
      </c>
      <c r="BJ262" s="14">
        <v>2.48952301900052</v>
      </c>
      <c r="BK262" s="14">
        <v>2.7266514623943099</v>
      </c>
    </row>
    <row r="263" spans="1:63" ht="16" customHeight="1">
      <c r="A263" s="189"/>
      <c r="B263" s="189"/>
      <c r="C263" s="189"/>
      <c r="D263" s="189"/>
      <c r="E263" s="189"/>
      <c r="F263" s="189"/>
      <c r="G263" s="189"/>
      <c r="H263" s="189"/>
      <c r="I263" s="189"/>
      <c r="J263" s="189"/>
      <c r="K263" s="189"/>
      <c r="L263" s="189"/>
      <c r="M263" s="189"/>
      <c r="O263" s="250"/>
      <c r="P263" s="189" t="s">
        <v>398</v>
      </c>
      <c r="Q263" s="14">
        <v>-0.83</v>
      </c>
      <c r="R263" s="14">
        <v>-0.36601840172980499</v>
      </c>
      <c r="S263" s="14">
        <f t="shared" si="55"/>
        <v>-0.46398159827019497</v>
      </c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250"/>
      <c r="AG263" s="250"/>
      <c r="AH263" s="191" t="s">
        <v>398</v>
      </c>
      <c r="AI263" s="14">
        <v>-0.36601840172980499</v>
      </c>
      <c r="AJ263" s="14">
        <v>-11.965362708242855</v>
      </c>
      <c r="AK263" s="14">
        <v>11.59934430651305</v>
      </c>
      <c r="AL263" s="14">
        <v>167.367617501648</v>
      </c>
      <c r="AM263" s="14">
        <v>0.15176281616917001</v>
      </c>
      <c r="AN263" s="14">
        <f t="shared" si="56"/>
        <v>-10.443227289077782</v>
      </c>
      <c r="AO263" s="14">
        <v>10.594990105246952</v>
      </c>
      <c r="AP263" s="14">
        <v>106.51107444774</v>
      </c>
      <c r="AQ263" s="250"/>
      <c r="AR263" s="14">
        <v>-2.4945874350997501</v>
      </c>
      <c r="AS263" s="14">
        <v>-2.50232658334262</v>
      </c>
      <c r="AT263" s="14">
        <v>-2.4958658188704201</v>
      </c>
      <c r="AU263" s="14">
        <v>-2.4612220829739599</v>
      </c>
      <c r="AV263" s="14">
        <v>-2.49076123767207</v>
      </c>
      <c r="AW263" s="14">
        <v>1.8426162582747501</v>
      </c>
      <c r="AX263" s="14">
        <v>2.2703220346770601</v>
      </c>
      <c r="AY263" s="14">
        <v>2.6476286350395899</v>
      </c>
      <c r="AZ263" s="14">
        <v>2.9113159871120202</v>
      </c>
      <c r="BA263" s="14">
        <v>3.27882641421122</v>
      </c>
      <c r="BB263" s="14">
        <v>-2.63735642316546</v>
      </c>
      <c r="BC263" s="14">
        <v>-2.6578295489479702</v>
      </c>
      <c r="BD263" s="14">
        <v>-2.6643508976534802</v>
      </c>
      <c r="BE263" s="14">
        <v>-2.66939944998144</v>
      </c>
      <c r="BF263" s="14">
        <v>-2.6820221374793798</v>
      </c>
      <c r="BG263" s="14">
        <v>1.3938398617161101</v>
      </c>
      <c r="BH263" s="14">
        <v>1.8604608095739299</v>
      </c>
      <c r="BI263" s="14">
        <v>2.2983324959236699</v>
      </c>
      <c r="BJ263" s="14">
        <v>2.6974421841158498</v>
      </c>
      <c r="BK263" s="14">
        <v>2.9773453951121902</v>
      </c>
    </row>
    <row r="264" spans="1:63" ht="16" customHeight="1">
      <c r="A264" s="189"/>
      <c r="B264" s="189"/>
      <c r="C264" s="189"/>
      <c r="D264" s="189"/>
      <c r="E264" s="189"/>
      <c r="F264" s="189"/>
      <c r="G264" s="189"/>
      <c r="H264" s="189"/>
      <c r="I264" s="189"/>
      <c r="J264" s="189"/>
      <c r="K264" s="189"/>
      <c r="L264" s="189"/>
      <c r="M264" s="189"/>
      <c r="O264" s="250"/>
      <c r="P264" s="189" t="s">
        <v>82</v>
      </c>
      <c r="Q264" s="14">
        <v>-3.24</v>
      </c>
      <c r="R264" s="14">
        <v>-1.80979564053658</v>
      </c>
      <c r="S264" s="14">
        <f t="shared" si="55"/>
        <v>-1.4302043594634202</v>
      </c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250"/>
      <c r="AG264" s="250"/>
      <c r="AH264" s="191" t="s">
        <v>82</v>
      </c>
      <c r="AI264" s="14">
        <v>-1.80979564053658</v>
      </c>
      <c r="AJ264" s="14">
        <v>-13.687394632525008</v>
      </c>
      <c r="AK264" s="14">
        <v>11.877598991988428</v>
      </c>
      <c r="AL264" s="14">
        <v>166.17613750848</v>
      </c>
      <c r="AM264" s="14">
        <v>-1.6918808008553301</v>
      </c>
      <c r="AN264" s="14">
        <f t="shared" si="56"/>
        <v>-12.552890418976736</v>
      </c>
      <c r="AO264" s="14">
        <v>10.861009618121406</v>
      </c>
      <c r="AP264" s="14">
        <v>114.035099953376</v>
      </c>
      <c r="AQ264" s="250"/>
      <c r="AR264" s="14">
        <v>-4.34943757726949</v>
      </c>
      <c r="AS264" s="14">
        <v>-4.35806248743563</v>
      </c>
      <c r="AT264" s="14">
        <v>-4.3417340081839697</v>
      </c>
      <c r="AU264" s="14">
        <v>-4.2751959513866202</v>
      </c>
      <c r="AV264" s="14">
        <v>-4.3255245637500996</v>
      </c>
      <c r="AW264" s="14">
        <v>1.84308301691904</v>
      </c>
      <c r="AX264" s="14">
        <v>2.2717231989929401</v>
      </c>
      <c r="AY264" s="14">
        <v>2.6498532073286398</v>
      </c>
      <c r="AZ264" s="14">
        <v>2.9143107511320898</v>
      </c>
      <c r="BA264" s="14">
        <v>3.2824030539016902</v>
      </c>
      <c r="BB264" s="14">
        <v>-4.0973204112837598</v>
      </c>
      <c r="BC264" s="14">
        <v>-4.1122082180611299</v>
      </c>
      <c r="BD264" s="14">
        <v>-4.1097510021135797</v>
      </c>
      <c r="BE264" s="14">
        <v>-4.1040001624831204</v>
      </c>
      <c r="BF264" s="14">
        <v>-4.1099977061215203</v>
      </c>
      <c r="BG264" s="14">
        <v>1.39327636335418</v>
      </c>
      <c r="BH264" s="14">
        <v>1.8610000000054501</v>
      </c>
      <c r="BI264" s="14">
        <v>2.2999553615770001</v>
      </c>
      <c r="BJ264" s="14">
        <v>2.7000672587012402</v>
      </c>
      <c r="BK264" s="14">
        <v>2.9805105207086</v>
      </c>
    </row>
    <row r="265" spans="1:63" ht="16" customHeight="1">
      <c r="A265" s="189"/>
      <c r="B265" s="189"/>
      <c r="C265" s="189"/>
      <c r="D265" s="189"/>
      <c r="E265" s="189"/>
      <c r="F265" s="189"/>
      <c r="G265" s="189"/>
      <c r="H265" s="189"/>
      <c r="I265" s="189"/>
      <c r="J265" s="189"/>
      <c r="K265" s="189"/>
      <c r="L265" s="189"/>
      <c r="M265" s="189"/>
      <c r="O265" s="250"/>
      <c r="P265" s="189" t="s">
        <v>399</v>
      </c>
      <c r="Q265" s="14">
        <v>-1.1599999999999999</v>
      </c>
      <c r="R265" s="14">
        <v>-0.49482868249143702</v>
      </c>
      <c r="S265" s="14">
        <f t="shared" si="55"/>
        <v>-0.66517131750856295</v>
      </c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250"/>
      <c r="AG265" s="250"/>
      <c r="AH265" s="191" t="s">
        <v>399</v>
      </c>
      <c r="AI265" s="14">
        <v>-0.49482868249143702</v>
      </c>
      <c r="AJ265" s="14">
        <v>-10.226008929943301</v>
      </c>
      <c r="AK265" s="14">
        <v>9.7311802474518636</v>
      </c>
      <c r="AL265" s="14">
        <v>133.66024854435199</v>
      </c>
      <c r="AM265" s="14">
        <v>-1.63316871313368E-2</v>
      </c>
      <c r="AN265" s="14">
        <f t="shared" si="56"/>
        <v>-9.0826737251190881</v>
      </c>
      <c r="AO265" s="14">
        <v>9.0663420379877522</v>
      </c>
      <c r="AP265" s="14">
        <v>85.158213450751703</v>
      </c>
      <c r="AQ265" s="250"/>
      <c r="AR265" s="14">
        <v>-2.5160205697667699</v>
      </c>
      <c r="AS265" s="14">
        <v>-2.5238686251190998</v>
      </c>
      <c r="AT265" s="14">
        <v>-2.5176531238757298</v>
      </c>
      <c r="AU265" s="14">
        <v>-2.4827299593765502</v>
      </c>
      <c r="AV265" s="14">
        <v>-2.5124409124917499</v>
      </c>
      <c r="AW265" s="14">
        <v>1.8119181551547401</v>
      </c>
      <c r="AX265" s="14">
        <v>2.1781692975343101</v>
      </c>
      <c r="AY265" s="14">
        <v>2.5013214367443899</v>
      </c>
      <c r="AZ265" s="14">
        <v>2.7143542900303501</v>
      </c>
      <c r="BA265" s="14">
        <v>3.0435955183666401</v>
      </c>
      <c r="BB265" s="14">
        <v>-2.6590860258501601</v>
      </c>
      <c r="BC265" s="14">
        <v>-2.6797529582118398</v>
      </c>
      <c r="BD265" s="14">
        <v>-2.6864274354312401</v>
      </c>
      <c r="BE265" s="14">
        <v>-2.6916296005902498</v>
      </c>
      <c r="BF265" s="14">
        <v>-2.7043059161545302</v>
      </c>
      <c r="BG265" s="14">
        <v>1.43090040903298</v>
      </c>
      <c r="BH265" s="14">
        <v>1.8249989629206</v>
      </c>
      <c r="BI265" s="14">
        <v>2.1915987529398002</v>
      </c>
      <c r="BJ265" s="14">
        <v>2.5247944757024001</v>
      </c>
      <c r="BK265" s="14">
        <v>2.7691792408623401</v>
      </c>
    </row>
    <row r="266" spans="1:63" ht="16" customHeight="1">
      <c r="A266" s="189"/>
      <c r="B266" s="189"/>
      <c r="C266" s="189"/>
      <c r="D266" s="189"/>
      <c r="E266" s="189"/>
      <c r="F266" s="189"/>
      <c r="G266" s="189"/>
      <c r="H266" s="189"/>
      <c r="I266" s="189"/>
      <c r="J266" s="189"/>
      <c r="K266" s="189"/>
      <c r="L266" s="189"/>
      <c r="M266" s="189"/>
      <c r="O266" s="250"/>
      <c r="P266" s="189" t="s">
        <v>32</v>
      </c>
      <c r="Q266" s="14">
        <v>-1.28</v>
      </c>
      <c r="R266" s="14">
        <v>-0.357953857457047</v>
      </c>
      <c r="S266" s="14">
        <f t="shared" si="55"/>
        <v>-0.92204614254295303</v>
      </c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250"/>
      <c r="AG266" s="250"/>
      <c r="AH266" s="191" t="s">
        <v>32</v>
      </c>
      <c r="AI266" s="14">
        <v>-0.357953857457047</v>
      </c>
      <c r="AJ266" s="14">
        <v>-10.12639958780907</v>
      </c>
      <c r="AK266" s="14">
        <v>9.7684457303520222</v>
      </c>
      <c r="AL266" s="14">
        <v>132.951258844129</v>
      </c>
      <c r="AM266" s="14">
        <v>0.20433807661277001</v>
      </c>
      <c r="AN266" s="14">
        <f t="shared" si="56"/>
        <v>-8.9744552864159246</v>
      </c>
      <c r="AO266" s="14">
        <v>9.178793363028694</v>
      </c>
      <c r="AP266" s="14">
        <v>82.652359643357102</v>
      </c>
      <c r="AQ266" s="250"/>
      <c r="AR266" s="14">
        <v>-2.3150173061856401</v>
      </c>
      <c r="AS266" s="14">
        <v>-2.3226623571327898</v>
      </c>
      <c r="AT266" s="14">
        <v>-2.3226872817623598</v>
      </c>
      <c r="AU266" s="14">
        <v>-2.30965564553428</v>
      </c>
      <c r="AV266" s="14">
        <v>-2.3237239671263801</v>
      </c>
      <c r="AW266" s="14">
        <v>1.8173113391265701</v>
      </c>
      <c r="AX266" s="14">
        <v>2.1943591143114398</v>
      </c>
      <c r="AY266" s="14">
        <v>2.5270253583751301</v>
      </c>
      <c r="AZ266" s="14">
        <v>2.7489574270258998</v>
      </c>
      <c r="BA266" s="14">
        <v>3.0849219642447001</v>
      </c>
      <c r="BB266" s="14">
        <v>-2.5237761496900299</v>
      </c>
      <c r="BC266" s="14">
        <v>-2.5491270042552499</v>
      </c>
      <c r="BD266" s="14">
        <v>-2.56830408535488</v>
      </c>
      <c r="BE266" s="14">
        <v>-2.5960663559436301</v>
      </c>
      <c r="BF266" s="14">
        <v>-2.6003680141112899</v>
      </c>
      <c r="BG266" s="14">
        <v>1.4243894415964899</v>
      </c>
      <c r="BH266" s="14">
        <v>1.8312290632702699</v>
      </c>
      <c r="BI266" s="14">
        <v>2.2103502278978402</v>
      </c>
      <c r="BJ266" s="14">
        <v>2.5551260193208498</v>
      </c>
      <c r="BK266" s="14">
        <v>2.8057508284353099</v>
      </c>
    </row>
    <row r="267" spans="1:63" ht="16" customHeight="1">
      <c r="A267" s="189"/>
      <c r="B267" s="189"/>
      <c r="C267" s="189"/>
      <c r="D267" s="189"/>
      <c r="E267" s="189"/>
      <c r="F267" s="189"/>
      <c r="G267" s="189"/>
      <c r="H267" s="189"/>
      <c r="I267" s="189"/>
      <c r="J267" s="189"/>
      <c r="K267" s="189"/>
      <c r="L267" s="189"/>
      <c r="M267" s="189"/>
      <c r="O267" s="250"/>
      <c r="P267" s="189" t="s">
        <v>83</v>
      </c>
      <c r="Q267" s="14">
        <v>-3.65</v>
      </c>
      <c r="R267" s="14">
        <v>-1.88817825324827</v>
      </c>
      <c r="S267" s="14">
        <f t="shared" si="55"/>
        <v>-1.7618217467517299</v>
      </c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250"/>
      <c r="AG267" s="250"/>
      <c r="AH267" s="191" t="s">
        <v>83</v>
      </c>
      <c r="AI267" s="14">
        <v>-1.88817825324827</v>
      </c>
      <c r="AJ267" s="14">
        <v>-11.937615467287088</v>
      </c>
      <c r="AK267" s="14">
        <v>10.049437214038818</v>
      </c>
      <c r="AL267" s="14">
        <v>133.251895363909</v>
      </c>
      <c r="AM267" s="14">
        <v>-1.82041588283206</v>
      </c>
      <c r="AN267" s="14">
        <f t="shared" si="56"/>
        <v>-11.156621769591563</v>
      </c>
      <c r="AO267" s="14">
        <v>9.3362058867595028</v>
      </c>
      <c r="AP267" s="14">
        <v>92.841784413497393</v>
      </c>
      <c r="AQ267" s="250"/>
      <c r="AR267" s="14">
        <v>-4.3320577195818197</v>
      </c>
      <c r="AS267" s="14">
        <v>-4.3404517237825999</v>
      </c>
      <c r="AT267" s="14">
        <v>-4.3240787380867403</v>
      </c>
      <c r="AU267" s="14">
        <v>-4.2579169793469998</v>
      </c>
      <c r="AV267" s="14">
        <v>-4.3077633473572501</v>
      </c>
      <c r="AW267" s="14">
        <v>1.8124094304147</v>
      </c>
      <c r="AX267" s="14">
        <v>2.1796440583597101</v>
      </c>
      <c r="AY267" s="14">
        <v>2.5036628552546798</v>
      </c>
      <c r="AZ267" s="14">
        <v>2.7175063547868299</v>
      </c>
      <c r="BA267" s="14">
        <v>3.0473600219600399</v>
      </c>
      <c r="BB267" s="14">
        <v>-4.0714710901207498</v>
      </c>
      <c r="BC267" s="14">
        <v>-4.0851391917792004</v>
      </c>
      <c r="BD267" s="14">
        <v>-4.0814851132696601</v>
      </c>
      <c r="BE267" s="14">
        <v>-4.0740296412111201</v>
      </c>
      <c r="BF267" s="14">
        <v>-4.0798205333715698</v>
      </c>
      <c r="BG267" s="14">
        <v>1.4303073127772901</v>
      </c>
      <c r="BH267" s="14">
        <v>1.8255664744657001</v>
      </c>
      <c r="BI267" s="14">
        <v>2.1933068600213899</v>
      </c>
      <c r="BJ267" s="14">
        <v>2.5275574329932802</v>
      </c>
      <c r="BK267" s="14">
        <v>2.7725106154799701</v>
      </c>
    </row>
    <row r="268" spans="1:63" ht="16" customHeight="1">
      <c r="A268" s="189"/>
      <c r="B268" s="189"/>
      <c r="C268" s="189"/>
      <c r="D268" s="189"/>
      <c r="E268" s="189"/>
      <c r="F268" s="189"/>
      <c r="G268" s="189"/>
      <c r="H268" s="189"/>
      <c r="I268" s="189"/>
      <c r="J268" s="189"/>
      <c r="K268" s="189"/>
      <c r="L268" s="189"/>
      <c r="M268" s="189"/>
      <c r="O268" s="250"/>
      <c r="P268" s="189" t="s">
        <v>400</v>
      </c>
      <c r="Q268" s="14">
        <v>-1.96</v>
      </c>
      <c r="R268" s="14">
        <v>0.45321830003260299</v>
      </c>
      <c r="S268" s="14">
        <f t="shared" si="55"/>
        <v>-2.4132183000326028</v>
      </c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250"/>
      <c r="AG268" s="250"/>
      <c r="AH268" s="191" t="s">
        <v>400</v>
      </c>
      <c r="AI268" s="14">
        <v>0.45321830003260299</v>
      </c>
      <c r="AJ268" s="14">
        <v>-4.6967481163464839</v>
      </c>
      <c r="AK268" s="14">
        <v>5.1499664163790868</v>
      </c>
      <c r="AL268" s="14">
        <v>46.507520888083697</v>
      </c>
      <c r="AM268" s="14">
        <v>0.56596625681497803</v>
      </c>
      <c r="AN268" s="14">
        <f t="shared" si="56"/>
        <v>-5.0265345644813264</v>
      </c>
      <c r="AO268" s="14">
        <v>5.5925008212963041</v>
      </c>
      <c r="AP268" s="14">
        <v>31.183015623514098</v>
      </c>
      <c r="AQ268" s="250"/>
      <c r="AR268" s="14">
        <v>-1.61554489287167</v>
      </c>
      <c r="AS268" s="14">
        <v>-1.62050532365359</v>
      </c>
      <c r="AT268" s="14">
        <v>-1.62319151170798</v>
      </c>
      <c r="AU268" s="14">
        <v>-1.6234341856539301</v>
      </c>
      <c r="AV268" s="14">
        <v>-1.6263090863643499</v>
      </c>
      <c r="AW268" s="14">
        <v>1.7464201305254501</v>
      </c>
      <c r="AX268" s="14">
        <v>1.9815505610789399</v>
      </c>
      <c r="AY268" s="14">
        <v>2.1891577685229602</v>
      </c>
      <c r="AZ268" s="14">
        <v>2.2941132726603102</v>
      </c>
      <c r="BA268" s="14">
        <v>2.54170265060971</v>
      </c>
      <c r="BB268" s="14">
        <v>-1.4505809438800901</v>
      </c>
      <c r="BC268" s="14">
        <v>-1.47229960063559</v>
      </c>
      <c r="BD268" s="14">
        <v>-1.51065142028898</v>
      </c>
      <c r="BE268" s="14">
        <v>-1.57125041769155</v>
      </c>
      <c r="BF268" s="14">
        <v>-1.55413683385827</v>
      </c>
      <c r="BG268" s="14">
        <v>1.5099734589685401</v>
      </c>
      <c r="BH268" s="14">
        <v>1.74933692945816</v>
      </c>
      <c r="BI268" s="14">
        <v>1.96386972032159</v>
      </c>
      <c r="BJ268" s="14">
        <v>2.15643022160994</v>
      </c>
      <c r="BK268" s="14">
        <v>2.3250321922730302</v>
      </c>
    </row>
    <row r="269" spans="1:63" ht="16" customHeight="1">
      <c r="A269" s="189"/>
      <c r="B269" s="189"/>
      <c r="C269" s="189"/>
      <c r="D269" s="189"/>
      <c r="E269" s="189"/>
      <c r="F269" s="189"/>
      <c r="G269" s="189"/>
      <c r="H269" s="189"/>
      <c r="I269" s="189"/>
      <c r="J269" s="189"/>
      <c r="K269" s="189"/>
      <c r="L269" s="189"/>
      <c r="M269" s="189"/>
      <c r="O269" s="250"/>
      <c r="P269" s="189" t="s">
        <v>401</v>
      </c>
      <c r="Q269" s="14">
        <v>-1.31</v>
      </c>
      <c r="R269" s="14">
        <v>-9.7196264574303207E-2</v>
      </c>
      <c r="S269" s="14">
        <f t="shared" si="55"/>
        <v>-1.2128037354256969</v>
      </c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250"/>
      <c r="AG269" s="250"/>
      <c r="AH269" s="191" t="s">
        <v>401</v>
      </c>
      <c r="AI269" s="14">
        <v>-9.7196264574303207E-2</v>
      </c>
      <c r="AJ269" s="14">
        <v>-4.6591748124370786</v>
      </c>
      <c r="AK269" s="14">
        <v>4.5619785478627755</v>
      </c>
      <c r="AL269" s="14">
        <v>34.074666833968003</v>
      </c>
      <c r="AM269" s="14">
        <v>-2.14598380522566E-2</v>
      </c>
      <c r="AN269" s="14">
        <f t="shared" si="56"/>
        <v>-5.3061466394812413</v>
      </c>
      <c r="AO269" s="14">
        <v>5.2846868014289843</v>
      </c>
      <c r="AP269" s="14">
        <v>26.411416482749399</v>
      </c>
      <c r="AQ269" s="250"/>
      <c r="AR269" s="14">
        <v>-2.17298057630064</v>
      </c>
      <c r="AS269" s="14">
        <v>-2.1796476696584501</v>
      </c>
      <c r="AT269" s="14">
        <v>-2.1830598747036101</v>
      </c>
      <c r="AU269" s="14">
        <v>-2.1827402572733399</v>
      </c>
      <c r="AV269" s="14">
        <v>-2.1870665024039799</v>
      </c>
      <c r="AW269" s="14">
        <v>1.7406379810167101</v>
      </c>
      <c r="AX269" s="14">
        <v>1.9641931073718999</v>
      </c>
      <c r="AY269" s="14">
        <v>2.1616000366513499</v>
      </c>
      <c r="AZ269" s="14">
        <v>2.2570144989813699</v>
      </c>
      <c r="BA269" s="14">
        <v>2.49739567165626</v>
      </c>
      <c r="BB269" s="14">
        <v>-1.96520244661808</v>
      </c>
      <c r="BC269" s="14">
        <v>-1.9925991311025599</v>
      </c>
      <c r="BD269" s="14">
        <v>-2.04096212189341</v>
      </c>
      <c r="BE269" s="14">
        <v>-2.11747090733749</v>
      </c>
      <c r="BF269" s="14">
        <v>-2.09574114760257</v>
      </c>
      <c r="BG269" s="14">
        <v>1.51695400837331</v>
      </c>
      <c r="BH269" s="14">
        <v>1.7426575037488801</v>
      </c>
      <c r="BI269" s="14">
        <v>1.9437658573191099</v>
      </c>
      <c r="BJ269" s="14">
        <v>2.1239111158369801</v>
      </c>
      <c r="BK269" s="14">
        <v>2.2858230000363799</v>
      </c>
    </row>
    <row r="270" spans="1:63" ht="16" customHeight="1">
      <c r="A270" s="189"/>
      <c r="B270" s="189"/>
      <c r="C270" s="189"/>
      <c r="D270" s="189"/>
      <c r="E270" s="189"/>
      <c r="F270" s="189"/>
      <c r="G270" s="189"/>
      <c r="H270" s="189"/>
      <c r="I270" s="189"/>
      <c r="J270" s="189"/>
      <c r="K270" s="189"/>
      <c r="L270" s="189"/>
      <c r="M270" s="189"/>
      <c r="O270" s="250"/>
      <c r="P270" s="189" t="s">
        <v>402</v>
      </c>
      <c r="Q270" s="14">
        <v>-5.23</v>
      </c>
      <c r="R270" s="14">
        <v>-5.1109701682029103</v>
      </c>
      <c r="S270" s="14">
        <f t="shared" si="55"/>
        <v>-0.11902983179709015</v>
      </c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250"/>
      <c r="AG270" s="250"/>
      <c r="AH270" s="191" t="s">
        <v>402</v>
      </c>
      <c r="AI270" s="14">
        <v>-5.1109701682029103</v>
      </c>
      <c r="AJ270" s="14">
        <v>-16.673850733195792</v>
      </c>
      <c r="AK270" s="14">
        <v>11.562880564992881</v>
      </c>
      <c r="AL270" s="14">
        <v>157.15886113635199</v>
      </c>
      <c r="AM270" s="14">
        <v>-4.2350948461466098</v>
      </c>
      <c r="AN270" s="14">
        <f t="shared" si="56"/>
        <v>-15.918215861088139</v>
      </c>
      <c r="AO270" s="14">
        <v>11.683121014941531</v>
      </c>
      <c r="AP270" s="14">
        <v>120.53822832541999</v>
      </c>
      <c r="AQ270" s="250"/>
      <c r="AR270" s="14">
        <v>-6.9742499140218204</v>
      </c>
      <c r="AS270" s="14">
        <v>-6.9975488520282401</v>
      </c>
      <c r="AT270" s="14">
        <v>-6.9925139883002601</v>
      </c>
      <c r="AU270" s="14">
        <v>-6.9354673706452301</v>
      </c>
      <c r="AV270" s="14">
        <v>-6.9907002982695401</v>
      </c>
      <c r="AW270" s="14">
        <v>1.8656524475276199</v>
      </c>
      <c r="AX270" s="14">
        <v>2.3394744472769999</v>
      </c>
      <c r="AY270" s="14">
        <v>2.7574191421536498</v>
      </c>
      <c r="AZ270" s="14">
        <v>3.0591181790521</v>
      </c>
      <c r="BA270" s="14">
        <v>3.45534622762165</v>
      </c>
      <c r="BB270" s="14">
        <v>-7.3582527037633501</v>
      </c>
      <c r="BC270" s="14">
        <v>-7.4315407165317202</v>
      </c>
      <c r="BD270" s="14">
        <v>-7.4893968215222904</v>
      </c>
      <c r="BE270" s="14">
        <v>-7.5702230594749897</v>
      </c>
      <c r="BF270" s="14">
        <v>-7.5813000644482296</v>
      </c>
      <c r="BG270" s="14">
        <v>1.3660292253888799</v>
      </c>
      <c r="BH270" s="14">
        <v>1.8870717635983101</v>
      </c>
      <c r="BI270" s="14">
        <v>2.3784266533193801</v>
      </c>
      <c r="BJ270" s="14">
        <v>2.8269988954715601</v>
      </c>
      <c r="BK270" s="14">
        <v>3.1335555331326201</v>
      </c>
    </row>
    <row r="271" spans="1:63" ht="16" customHeight="1">
      <c r="A271" s="189"/>
      <c r="B271" s="189"/>
      <c r="C271" s="189"/>
      <c r="D271" s="189"/>
      <c r="E271" s="189"/>
      <c r="F271" s="189"/>
      <c r="G271" s="189"/>
      <c r="H271" s="189"/>
      <c r="I271" s="189"/>
      <c r="J271" s="189"/>
      <c r="K271" s="189"/>
      <c r="L271" s="189"/>
      <c r="M271" s="189"/>
      <c r="O271" s="250"/>
      <c r="P271" s="189" t="s">
        <v>33</v>
      </c>
      <c r="Q271" s="14">
        <v>-1.64</v>
      </c>
      <c r="R271" s="14">
        <v>-0.97134096640021195</v>
      </c>
      <c r="S271" s="14">
        <f t="shared" si="55"/>
        <v>-0.66865903359978796</v>
      </c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250"/>
      <c r="AG271" s="250"/>
      <c r="AH271" s="191" t="s">
        <v>33</v>
      </c>
      <c r="AI271" s="14">
        <v>-0.97134096640021195</v>
      </c>
      <c r="AJ271" s="14">
        <v>-9.4633317226577489</v>
      </c>
      <c r="AK271" s="14">
        <v>8.4919907562575361</v>
      </c>
      <c r="AL271" s="14">
        <v>108.03022540901701</v>
      </c>
      <c r="AM271" s="14">
        <v>-0.38955539333776601</v>
      </c>
      <c r="AN271" s="14">
        <f t="shared" si="56"/>
        <v>-8.7383464829231947</v>
      </c>
      <c r="AO271" s="14">
        <v>8.3487910895854291</v>
      </c>
      <c r="AP271" s="14">
        <v>70.172988427793399</v>
      </c>
      <c r="AQ271" s="250"/>
      <c r="AR271" s="14">
        <v>-2.8301875412120401</v>
      </c>
      <c r="AS271" s="14">
        <v>-2.8391548372108</v>
      </c>
      <c r="AT271" s="14">
        <v>-2.8406262138195402</v>
      </c>
      <c r="AU271" s="14">
        <v>-2.83009773205249</v>
      </c>
      <c r="AV271" s="14">
        <v>-2.8431927070010898</v>
      </c>
      <c r="AW271" s="14">
        <v>1.8013745960007901</v>
      </c>
      <c r="AX271" s="14">
        <v>2.1465185524877901</v>
      </c>
      <c r="AY271" s="14">
        <v>2.4510708204817702</v>
      </c>
      <c r="AZ271" s="14">
        <v>2.6467058983325198</v>
      </c>
      <c r="BA271" s="14">
        <v>2.9628032018030401</v>
      </c>
      <c r="BB271" s="14">
        <v>-3.0609335774822002</v>
      </c>
      <c r="BC271" s="14">
        <v>-3.0951833080026101</v>
      </c>
      <c r="BD271" s="14">
        <v>-3.1262809874153299</v>
      </c>
      <c r="BE271" s="14">
        <v>-3.1734257783245798</v>
      </c>
      <c r="BF271" s="14">
        <v>-3.1739226835631902</v>
      </c>
      <c r="BG271" s="14">
        <v>1.44362921091972</v>
      </c>
      <c r="BH271" s="14">
        <v>1.81281925017301</v>
      </c>
      <c r="BI271" s="14">
        <v>2.1549400210151202</v>
      </c>
      <c r="BJ271" s="14">
        <v>2.4654969575679799</v>
      </c>
      <c r="BK271" s="14">
        <v>2.69768257044583</v>
      </c>
    </row>
    <row r="272" spans="1:63" ht="16" customHeight="1">
      <c r="A272" s="189"/>
      <c r="B272" s="189"/>
      <c r="C272" s="189"/>
      <c r="D272" s="189"/>
      <c r="E272" s="189"/>
      <c r="F272" s="189"/>
      <c r="G272" s="189"/>
      <c r="H272" s="189"/>
      <c r="I272" s="189"/>
      <c r="J272" s="189"/>
      <c r="K272" s="189"/>
      <c r="L272" s="189"/>
      <c r="M272" s="189"/>
      <c r="O272" s="250"/>
      <c r="P272" s="189" t="s">
        <v>403</v>
      </c>
      <c r="Q272" s="14">
        <v>-1.59</v>
      </c>
      <c r="R272" s="14">
        <v>-0.91891858480889499</v>
      </c>
      <c r="S272" s="14">
        <f t="shared" si="55"/>
        <v>-0.67108141519110509</v>
      </c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250"/>
      <c r="AG272" s="250"/>
      <c r="AH272" s="191" t="s">
        <v>403</v>
      </c>
      <c r="AI272" s="14">
        <v>-0.91891858480889499</v>
      </c>
      <c r="AJ272" s="14">
        <v>-8.5377734688530342</v>
      </c>
      <c r="AK272" s="14">
        <v>7.6188548840441399</v>
      </c>
      <c r="AL272" s="14">
        <v>94.400617381664205</v>
      </c>
      <c r="AM272" s="14">
        <v>-0.47478813679714799</v>
      </c>
      <c r="AN272" s="14">
        <f t="shared" si="56"/>
        <v>-7.9678006097453196</v>
      </c>
      <c r="AO272" s="14">
        <v>7.4930124729481715</v>
      </c>
      <c r="AP272" s="14">
        <v>63.743331398294004</v>
      </c>
      <c r="AQ272" s="250"/>
      <c r="AR272" s="14">
        <v>-2.82264048448324</v>
      </c>
      <c r="AS272" s="14">
        <v>-2.8316192126783202</v>
      </c>
      <c r="AT272" s="14">
        <v>-2.8247734936474602</v>
      </c>
      <c r="AU272" s="14">
        <v>-2.7871153996986102</v>
      </c>
      <c r="AV272" s="14">
        <v>-2.81964026875074</v>
      </c>
      <c r="AW272" s="14">
        <v>1.78016489461459</v>
      </c>
      <c r="AX272" s="14">
        <v>2.0828490798471702</v>
      </c>
      <c r="AY272" s="14">
        <v>2.34998535685031</v>
      </c>
      <c r="AZ272" s="14">
        <v>2.5106226112548198</v>
      </c>
      <c r="BA272" s="14">
        <v>2.8002792491611799</v>
      </c>
      <c r="BB272" s="14">
        <v>-2.9598462071206102</v>
      </c>
      <c r="BC272" s="14">
        <v>-2.9863356102574801</v>
      </c>
      <c r="BD272" s="14">
        <v>-3.00011493483336</v>
      </c>
      <c r="BE272" s="14">
        <v>-3.01592506531117</v>
      </c>
      <c r="BF272" s="14">
        <v>-3.02727468694702</v>
      </c>
      <c r="BG272" s="14">
        <v>1.4692348041619701</v>
      </c>
      <c r="BH272" s="14">
        <v>1.78831821910996</v>
      </c>
      <c r="BI272" s="14">
        <v>2.0811963500244701</v>
      </c>
      <c r="BJ272" s="14">
        <v>2.3462125077716598</v>
      </c>
      <c r="BK272" s="14">
        <v>2.55385798450668</v>
      </c>
    </row>
    <row r="273" spans="1:63" ht="16" customHeight="1">
      <c r="A273" s="189"/>
      <c r="B273" s="189"/>
      <c r="C273" s="189"/>
      <c r="D273" s="189"/>
      <c r="E273" s="189"/>
      <c r="F273" s="189"/>
      <c r="G273" s="189"/>
      <c r="H273" s="189"/>
      <c r="I273" s="189"/>
      <c r="J273" s="189"/>
      <c r="K273" s="189"/>
      <c r="L273" s="189"/>
      <c r="M273" s="189"/>
      <c r="O273" s="250"/>
      <c r="P273" s="189" t="s">
        <v>404</v>
      </c>
      <c r="Q273" s="14">
        <v>-6</v>
      </c>
      <c r="R273" s="14">
        <v>-9.6603965934588096</v>
      </c>
      <c r="S273" s="14">
        <f t="shared" si="55"/>
        <v>3.6603965934588096</v>
      </c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250"/>
      <c r="AG273" s="250"/>
      <c r="AH273" s="191" t="s">
        <v>404</v>
      </c>
      <c r="AI273" s="14">
        <v>-9.6603965934588096</v>
      </c>
      <c r="AJ273" s="14">
        <v>-19.229980065211379</v>
      </c>
      <c r="AK273" s="14">
        <v>9.5695834717525692</v>
      </c>
      <c r="AL273" s="14">
        <v>115.248828722315</v>
      </c>
      <c r="AM273" s="14">
        <v>-9.3242685794568398</v>
      </c>
      <c r="AN273" s="14">
        <f t="shared" si="56"/>
        <v>-20.119384773607635</v>
      </c>
      <c r="AO273" s="14">
        <v>10.795116194150793</v>
      </c>
      <c r="AP273" s="14">
        <v>119.39383553391799</v>
      </c>
      <c r="AQ273" s="250"/>
      <c r="AR273" s="14">
        <v>-11.9491756979839</v>
      </c>
      <c r="AS273" s="14">
        <v>-11.9801184880754</v>
      </c>
      <c r="AT273" s="14">
        <v>-11.9580958781335</v>
      </c>
      <c r="AU273" s="14">
        <v>-11.831034451541999</v>
      </c>
      <c r="AV273" s="14">
        <v>-11.9411122886029</v>
      </c>
      <c r="AW273" s="14">
        <v>1.83972046878659</v>
      </c>
      <c r="AX273" s="14">
        <v>2.26162915464863</v>
      </c>
      <c r="AY273" s="14">
        <v>2.63382729867662</v>
      </c>
      <c r="AZ273" s="14">
        <v>2.8927363501309298</v>
      </c>
      <c r="BA273" s="14">
        <v>3.2566367970608598</v>
      </c>
      <c r="BB273" s="14">
        <v>-11.7837779077409</v>
      </c>
      <c r="BC273" s="14">
        <v>-11.871572188748599</v>
      </c>
      <c r="BD273" s="14">
        <v>-11.9486607652989</v>
      </c>
      <c r="BE273" s="14">
        <v>-12.048782845646899</v>
      </c>
      <c r="BF273" s="14">
        <v>-12.058249173101199</v>
      </c>
      <c r="BG273" s="14">
        <v>1.3973358283211399</v>
      </c>
      <c r="BH273" s="14">
        <v>1.8571156503513</v>
      </c>
      <c r="BI273" s="14">
        <v>2.2882641718400798</v>
      </c>
      <c r="BJ273" s="14">
        <v>2.6811561153244701</v>
      </c>
      <c r="BK273" s="14">
        <v>2.9577088280282502</v>
      </c>
    </row>
    <row r="274" spans="1:63" ht="16" customHeight="1">
      <c r="A274" s="189"/>
      <c r="B274" s="189"/>
      <c r="C274" s="189"/>
      <c r="D274" s="189"/>
      <c r="E274" s="189"/>
      <c r="F274" s="189"/>
      <c r="G274" s="189"/>
      <c r="H274" s="189"/>
      <c r="I274" s="189"/>
      <c r="J274" s="189"/>
      <c r="K274" s="189"/>
      <c r="L274" s="189"/>
      <c r="M274" s="189"/>
      <c r="O274" s="250"/>
      <c r="P274" s="189" t="s">
        <v>405</v>
      </c>
      <c r="Q274" s="14">
        <v>-5.71</v>
      </c>
      <c r="R274" s="14">
        <v>-8.7564384871507599</v>
      </c>
      <c r="S274" s="14">
        <f t="shared" si="55"/>
        <v>3.0464384871507599</v>
      </c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250"/>
      <c r="AG274" s="250"/>
      <c r="AH274" s="191" t="s">
        <v>405</v>
      </c>
      <c r="AI274" s="14">
        <v>-8.7564384871507599</v>
      </c>
      <c r="AJ274" s="14">
        <v>-19.492508533498626</v>
      </c>
      <c r="AK274" s="14">
        <v>10.736070046347866</v>
      </c>
      <c r="AL274" s="14">
        <v>139.503526511687</v>
      </c>
      <c r="AM274" s="14">
        <v>-8.3399584978228791</v>
      </c>
      <c r="AN274" s="14">
        <f t="shared" si="56"/>
        <v>-20.045819634430117</v>
      </c>
      <c r="AO274" s="14">
        <v>11.705861136607236</v>
      </c>
      <c r="AP274" s="14">
        <v>135.172541696895</v>
      </c>
      <c r="AQ274" s="250"/>
      <c r="AR274" s="14">
        <v>-11.0489081084659</v>
      </c>
      <c r="AS274" s="14">
        <v>-11.076330527120801</v>
      </c>
      <c r="AT274" s="14">
        <v>-11.0495268653348</v>
      </c>
      <c r="AU274" s="14">
        <v>-10.9130064111456</v>
      </c>
      <c r="AV274" s="14">
        <v>-11.027663733453601</v>
      </c>
      <c r="AW274" s="14">
        <v>1.85561242194145</v>
      </c>
      <c r="AX274" s="14">
        <v>2.3093352613106499</v>
      </c>
      <c r="AY274" s="14">
        <v>2.70956836751194</v>
      </c>
      <c r="AZ274" s="14">
        <v>2.9947005024789601</v>
      </c>
      <c r="BA274" s="14">
        <v>3.3784123466029201</v>
      </c>
      <c r="BB274" s="14">
        <v>-10.947866174460501</v>
      </c>
      <c r="BC274" s="14">
        <v>-11.03296792794</v>
      </c>
      <c r="BD274" s="14">
        <v>-11.0999571363412</v>
      </c>
      <c r="BE274" s="14">
        <v>-11.183335166829099</v>
      </c>
      <c r="BF274" s="14">
        <v>-11.201724847926601</v>
      </c>
      <c r="BG274" s="14">
        <v>1.37815013207305</v>
      </c>
      <c r="BH274" s="14">
        <v>1.8754737229526</v>
      </c>
      <c r="BI274" s="14">
        <v>2.3435186491904099</v>
      </c>
      <c r="BJ274" s="14">
        <v>2.7705332759807701</v>
      </c>
      <c r="BK274" s="14">
        <v>3.0654733618443499</v>
      </c>
    </row>
    <row r="275" spans="1:63" ht="16" customHeight="1">
      <c r="A275" s="189"/>
      <c r="B275" s="189"/>
      <c r="C275" s="189"/>
      <c r="D275" s="189"/>
      <c r="E275" s="189"/>
      <c r="F275" s="189"/>
      <c r="G275" s="189"/>
      <c r="H275" s="189"/>
      <c r="I275" s="189"/>
      <c r="J275" s="189"/>
      <c r="K275" s="189"/>
      <c r="L275" s="189"/>
      <c r="M275" s="189"/>
      <c r="O275" s="250"/>
      <c r="P275" s="189" t="s">
        <v>35</v>
      </c>
      <c r="Q275" s="14">
        <v>-1.46</v>
      </c>
      <c r="R275" s="14">
        <v>-0.59094006080049799</v>
      </c>
      <c r="S275" s="14">
        <f t="shared" si="55"/>
        <v>-0.86905993919950197</v>
      </c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250"/>
      <c r="AG275" s="250"/>
      <c r="AH275" s="191" t="s">
        <v>35</v>
      </c>
      <c r="AI275" s="14">
        <v>-0.59094006080049799</v>
      </c>
      <c r="AJ275" s="14">
        <v>-8.4349425773035129</v>
      </c>
      <c r="AK275" s="14">
        <v>7.8440025165030143</v>
      </c>
      <c r="AL275" s="14">
        <v>98.108622539574398</v>
      </c>
      <c r="AM275" s="14">
        <v>-5.14679204557522E-2</v>
      </c>
      <c r="AN275" s="14">
        <f t="shared" si="56"/>
        <v>-7.6683006998668564</v>
      </c>
      <c r="AO275" s="14">
        <v>7.6168327794111041</v>
      </c>
      <c r="AP275" s="14">
        <v>61.004284288683699</v>
      </c>
      <c r="AQ275" s="250"/>
      <c r="AR275" s="14">
        <v>-2.4208275716569698</v>
      </c>
      <c r="AS275" s="14">
        <v>-2.4287662904462999</v>
      </c>
      <c r="AT275" s="14">
        <v>-2.42870541136827</v>
      </c>
      <c r="AU275" s="14">
        <v>-2.4149175864841599</v>
      </c>
      <c r="AV275" s="14">
        <v>-2.42967090001618</v>
      </c>
      <c r="AW275" s="14">
        <v>1.78588292374392</v>
      </c>
      <c r="AX275" s="14">
        <v>2.1000140503754499</v>
      </c>
      <c r="AY275" s="14">
        <v>2.37723749091252</v>
      </c>
      <c r="AZ275" s="14">
        <v>2.5473099830077701</v>
      </c>
      <c r="BA275" s="14">
        <v>2.8440948917531101</v>
      </c>
      <c r="BB275" s="14">
        <v>-2.6460054698688702</v>
      </c>
      <c r="BC275" s="14">
        <v>-2.67248020304149</v>
      </c>
      <c r="BD275" s="14">
        <v>-2.6920173347073901</v>
      </c>
      <c r="BE275" s="14">
        <v>-2.7200597198484</v>
      </c>
      <c r="BF275" s="14">
        <v>-2.72499808023968</v>
      </c>
      <c r="BG275" s="14">
        <v>1.4623316646331801</v>
      </c>
      <c r="BH275" s="14">
        <v>1.7949235742145</v>
      </c>
      <c r="BI275" s="14">
        <v>2.1010772739068901</v>
      </c>
      <c r="BJ275" s="14">
        <v>2.3783709972379401</v>
      </c>
      <c r="BK275" s="14">
        <v>2.5926323716108901</v>
      </c>
    </row>
    <row r="276" spans="1:63" ht="16" customHeight="1">
      <c r="A276" s="189"/>
      <c r="B276" s="189"/>
      <c r="C276" s="189"/>
      <c r="D276" s="189"/>
      <c r="E276" s="189"/>
      <c r="F276" s="189"/>
      <c r="G276" s="189"/>
      <c r="H276" s="189"/>
      <c r="I276" s="189"/>
      <c r="J276" s="189"/>
      <c r="K276" s="189"/>
      <c r="L276" s="189"/>
      <c r="M276" s="189"/>
      <c r="O276" s="250"/>
      <c r="P276" s="189" t="s">
        <v>84</v>
      </c>
      <c r="Q276" s="14">
        <v>-4.07</v>
      </c>
      <c r="R276" s="14">
        <v>-2.15123594277477</v>
      </c>
      <c r="S276" s="14">
        <f t="shared" si="55"/>
        <v>-1.9187640572252302</v>
      </c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250"/>
      <c r="AG276" s="250"/>
      <c r="AH276" s="191" t="s">
        <v>84</v>
      </c>
      <c r="AI276" s="14">
        <v>-2.15123594277477</v>
      </c>
      <c r="AJ276" s="14">
        <v>-10.283269229430452</v>
      </c>
      <c r="AK276" s="14">
        <v>8.1320332866556821</v>
      </c>
      <c r="AL276" s="14">
        <v>98.048811109075103</v>
      </c>
      <c r="AM276" s="14">
        <v>-2.1379598756653801</v>
      </c>
      <c r="AN276" s="14">
        <f t="shared" si="56"/>
        <v>-9.9222932136587829</v>
      </c>
      <c r="AO276" s="14">
        <v>7.7843333379934032</v>
      </c>
      <c r="AP276" s="14">
        <v>71.409229794477</v>
      </c>
      <c r="AQ276" s="250"/>
      <c r="AR276" s="14">
        <v>-4.5000145673194396</v>
      </c>
      <c r="AS276" s="14">
        <v>-4.5085952129304596</v>
      </c>
      <c r="AT276" s="14">
        <v>-4.4918078989448498</v>
      </c>
      <c r="AU276" s="14">
        <v>-4.4237432092593298</v>
      </c>
      <c r="AV276" s="14">
        <v>-4.4748476162505098</v>
      </c>
      <c r="AW276" s="14">
        <v>1.7809753573515099</v>
      </c>
      <c r="AX276" s="14">
        <v>2.0852820106138301</v>
      </c>
      <c r="AY276" s="14">
        <v>2.3538480232794798</v>
      </c>
      <c r="AZ276" s="14">
        <v>2.51582261059876</v>
      </c>
      <c r="BA276" s="14">
        <v>2.80648959626008</v>
      </c>
      <c r="BB276" s="14">
        <v>-4.2242706329776603</v>
      </c>
      <c r="BC276" s="14">
        <v>-4.2387064873562803</v>
      </c>
      <c r="BD276" s="14">
        <v>-4.2352501777063898</v>
      </c>
      <c r="BE276" s="14">
        <v>-4.2283099128182098</v>
      </c>
      <c r="BF276" s="14">
        <v>-4.2337569693134398</v>
      </c>
      <c r="BG276" s="14">
        <v>1.4682563660971699</v>
      </c>
      <c r="BH276" s="14">
        <v>1.78925444976833</v>
      </c>
      <c r="BI276" s="14">
        <v>2.0840142349316202</v>
      </c>
      <c r="BJ276" s="14">
        <v>2.3507705918244799</v>
      </c>
      <c r="BK276" s="14">
        <v>2.5593537934967898</v>
      </c>
    </row>
    <row r="277" spans="1:63" ht="16" customHeight="1">
      <c r="A277" s="189"/>
      <c r="B277" s="189"/>
      <c r="C277" s="189"/>
      <c r="D277" s="189"/>
      <c r="E277" s="189"/>
      <c r="F277" s="189"/>
      <c r="G277" s="189"/>
      <c r="H277" s="189"/>
      <c r="I277" s="189"/>
      <c r="J277" s="189"/>
      <c r="K277" s="189"/>
      <c r="L277" s="189"/>
      <c r="M277" s="189"/>
      <c r="O277" s="250"/>
      <c r="P277" s="189" t="s">
        <v>406</v>
      </c>
      <c r="Q277" s="14">
        <v>-2.4900000000000002</v>
      </c>
      <c r="R277" s="14">
        <v>-1.09500026063145</v>
      </c>
      <c r="S277" s="14">
        <f t="shared" si="55"/>
        <v>-1.3949997393685503</v>
      </c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250"/>
      <c r="AG277" s="250"/>
      <c r="AH277" s="191" t="s">
        <v>406</v>
      </c>
      <c r="AI277" s="14">
        <v>-1.09500026063145</v>
      </c>
      <c r="AJ277" s="14">
        <v>-6.266889104133174</v>
      </c>
      <c r="AK277" s="14">
        <v>5.1718888435017236</v>
      </c>
      <c r="AL277" s="14">
        <v>38.956997795345799</v>
      </c>
      <c r="AM277" s="14">
        <v>-1.2801056490310201</v>
      </c>
      <c r="AN277" s="14">
        <f t="shared" si="56"/>
        <v>-7.180834149562088</v>
      </c>
      <c r="AO277" s="14">
        <v>5.9007285005310681</v>
      </c>
      <c r="AP277" s="14">
        <v>33.153274594376001</v>
      </c>
      <c r="AQ277" s="250"/>
      <c r="AR277" s="14">
        <v>-3.4907136232775402</v>
      </c>
      <c r="AS277" s="14">
        <v>-3.5012234938548299</v>
      </c>
      <c r="AT277" s="14">
        <v>-3.5072384394579399</v>
      </c>
      <c r="AU277" s="14">
        <v>-3.5087595233431901</v>
      </c>
      <c r="AV277" s="14">
        <v>-3.5140850412698601</v>
      </c>
      <c r="AW277" s="14">
        <v>1.75438803061496</v>
      </c>
      <c r="AX277" s="14">
        <v>2.0054694266732702</v>
      </c>
      <c r="AY277" s="14">
        <v>2.22713279042692</v>
      </c>
      <c r="AZ277" s="14">
        <v>2.3452360119928399</v>
      </c>
      <c r="BA277" s="14">
        <v>2.6027584190631798</v>
      </c>
      <c r="BB277" s="14">
        <v>-2.99590163387716</v>
      </c>
      <c r="BC277" s="14">
        <v>-3.0258414207988702</v>
      </c>
      <c r="BD277" s="14">
        <v>-3.0865734451361599</v>
      </c>
      <c r="BE277" s="14">
        <v>-3.1835730077314</v>
      </c>
      <c r="BF277" s="14">
        <v>-3.1480841002765798</v>
      </c>
      <c r="BG277" s="14">
        <v>1.5003541434971901</v>
      </c>
      <c r="BH277" s="14">
        <v>1.75854129136999</v>
      </c>
      <c r="BI277" s="14">
        <v>1.99157318450471</v>
      </c>
      <c r="BJ277" s="14">
        <v>2.2012421008958798</v>
      </c>
      <c r="BK277" s="14">
        <v>2.3790631241712101</v>
      </c>
    </row>
    <row r="278" spans="1:63" ht="16" customHeight="1">
      <c r="A278" s="189"/>
      <c r="B278" s="189"/>
      <c r="C278" s="189"/>
      <c r="D278" s="189"/>
      <c r="E278" s="189"/>
      <c r="F278" s="189"/>
      <c r="G278" s="189"/>
      <c r="H278" s="189"/>
      <c r="I278" s="189"/>
      <c r="J278" s="189"/>
      <c r="K278" s="189"/>
      <c r="L278" s="189"/>
      <c r="M278" s="189"/>
      <c r="O278" s="250"/>
      <c r="P278" s="189" t="s">
        <v>407</v>
      </c>
      <c r="Q278" s="14">
        <v>-0.53</v>
      </c>
      <c r="R278" s="14">
        <v>-0.227729834261861</v>
      </c>
      <c r="S278" s="14">
        <f t="shared" si="55"/>
        <v>-0.30227016573813903</v>
      </c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250"/>
      <c r="AG278" s="250"/>
      <c r="AH278" s="191" t="s">
        <v>407</v>
      </c>
      <c r="AI278" s="14">
        <v>-0.227729834261861</v>
      </c>
      <c r="AJ278" s="14">
        <v>-9.3315639140159483</v>
      </c>
      <c r="AK278" s="14">
        <v>9.1038340797540869</v>
      </c>
      <c r="AL278" s="14">
        <v>122.266315171869</v>
      </c>
      <c r="AM278" s="14">
        <v>0.26313575817884699</v>
      </c>
      <c r="AN278" s="14">
        <f t="shared" si="56"/>
        <v>-8.2763388966590679</v>
      </c>
      <c r="AO278" s="14">
        <v>8.5394746548379157</v>
      </c>
      <c r="AP278" s="14">
        <v>76.993419744382294</v>
      </c>
      <c r="AQ278" s="250"/>
      <c r="AR278" s="14">
        <v>-2.18862799887627</v>
      </c>
      <c r="AS278" s="14">
        <v>-2.1962044389092199</v>
      </c>
      <c r="AT278" s="14">
        <v>-2.1913258497616801</v>
      </c>
      <c r="AU278" s="14">
        <v>-2.1623424297731901</v>
      </c>
      <c r="AV278" s="14">
        <v>-2.1877785678228001</v>
      </c>
      <c r="AW278" s="14">
        <v>1.80208604932831</v>
      </c>
      <c r="AX278" s="14">
        <v>2.1486542665813899</v>
      </c>
      <c r="AY278" s="14">
        <v>2.4544616079405301</v>
      </c>
      <c r="AZ278" s="14">
        <v>2.6512706447025001</v>
      </c>
      <c r="BA278" s="14">
        <v>2.9682548677554799</v>
      </c>
      <c r="BB278" s="14">
        <v>-2.35617614643323</v>
      </c>
      <c r="BC278" s="14">
        <v>-2.3772400643680802</v>
      </c>
      <c r="BD278" s="14">
        <v>-2.38514349595463</v>
      </c>
      <c r="BE278" s="14">
        <v>-2.3929838811782802</v>
      </c>
      <c r="BF278" s="14">
        <v>-2.4045745296932202</v>
      </c>
      <c r="BG278" s="14">
        <v>1.4427703028104699</v>
      </c>
      <c r="BH278" s="14">
        <v>1.8136411071034799</v>
      </c>
      <c r="BI278" s="14">
        <v>2.1574136616927699</v>
      </c>
      <c r="BJ278" s="14">
        <v>2.4694982076178298</v>
      </c>
      <c r="BK278" s="14">
        <v>2.7025069891579201</v>
      </c>
    </row>
    <row r="279" spans="1:63" ht="16" customHeight="1">
      <c r="A279" s="189"/>
      <c r="B279" s="189"/>
      <c r="C279" s="189"/>
      <c r="D279" s="189"/>
      <c r="E279" s="189"/>
      <c r="F279" s="189"/>
      <c r="G279" s="189"/>
      <c r="H279" s="189"/>
      <c r="I279" s="189"/>
      <c r="J279" s="189"/>
      <c r="K279" s="189"/>
      <c r="L279" s="189"/>
      <c r="M279" s="189"/>
      <c r="O279" s="250"/>
      <c r="P279" s="189" t="s">
        <v>408</v>
      </c>
      <c r="Q279" s="14">
        <v>-3.22</v>
      </c>
      <c r="R279" s="14">
        <v>-1.61953393214801</v>
      </c>
      <c r="S279" s="14">
        <f t="shared" si="55"/>
        <v>-1.6004660678519902</v>
      </c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250"/>
      <c r="AG279" s="250"/>
      <c r="AH279" s="191" t="s">
        <v>408</v>
      </c>
      <c r="AI279" s="14">
        <v>-1.61953393214801</v>
      </c>
      <c r="AJ279" s="14">
        <v>-10.937766897005538</v>
      </c>
      <c r="AK279" s="14">
        <v>9.3182329648575273</v>
      </c>
      <c r="AL279" s="14">
        <v>120.62678908029601</v>
      </c>
      <c r="AM279" s="14">
        <v>-1.4284162959069699</v>
      </c>
      <c r="AN279" s="14">
        <f t="shared" si="56"/>
        <v>-10.206208304568312</v>
      </c>
      <c r="AO279" s="14">
        <v>8.7777920086613417</v>
      </c>
      <c r="AP279" s="14">
        <v>83.294278334024398</v>
      </c>
      <c r="AQ279" s="250"/>
      <c r="AR279" s="14">
        <v>-3.88959918701878</v>
      </c>
      <c r="AS279" s="14">
        <v>-3.8967325809981501</v>
      </c>
      <c r="AT279" s="14">
        <v>-3.8817656177029698</v>
      </c>
      <c r="AU279" s="14">
        <v>-3.82373579503792</v>
      </c>
      <c r="AV279" s="14">
        <v>-3.86617637860398</v>
      </c>
      <c r="AW279" s="14">
        <v>1.8018526700061599</v>
      </c>
      <c r="AX279" s="14">
        <v>2.1479536844234501</v>
      </c>
      <c r="AY279" s="14">
        <v>2.4533493217960101</v>
      </c>
      <c r="AZ279" s="14">
        <v>2.6497732626924702</v>
      </c>
      <c r="BA279" s="14">
        <v>2.9664665479102501</v>
      </c>
      <c r="BB279" s="14">
        <v>-3.7605673164367399</v>
      </c>
      <c r="BC279" s="14">
        <v>-3.77636175037357</v>
      </c>
      <c r="BD279" s="14">
        <v>-3.77613616101412</v>
      </c>
      <c r="BE279" s="14">
        <v>-3.7740487765830002</v>
      </c>
      <c r="BF279" s="14">
        <v>-3.7796877139198499</v>
      </c>
      <c r="BG279" s="14">
        <v>1.4430520519914301</v>
      </c>
      <c r="BH279" s="14">
        <v>1.8133715118877201</v>
      </c>
      <c r="BI279" s="14">
        <v>2.15660222886611</v>
      </c>
      <c r="BJ279" s="14">
        <v>2.4681856703251301</v>
      </c>
      <c r="BK279" s="14">
        <v>2.7009244263597201</v>
      </c>
    </row>
    <row r="280" spans="1:63" ht="16" customHeight="1">
      <c r="A280" s="189"/>
      <c r="B280" s="189"/>
      <c r="C280" s="189"/>
      <c r="D280" s="189"/>
      <c r="E280" s="189"/>
      <c r="F280" s="189"/>
      <c r="G280" s="189"/>
      <c r="H280" s="189"/>
      <c r="I280" s="189"/>
      <c r="J280" s="189"/>
      <c r="K280" s="189"/>
      <c r="L280" s="189"/>
      <c r="M280" s="189"/>
      <c r="O280" s="250"/>
      <c r="P280" s="189" t="s">
        <v>85</v>
      </c>
      <c r="Q280" s="14">
        <v>-2.93</v>
      </c>
      <c r="R280" s="14">
        <v>-2.75168503531216</v>
      </c>
      <c r="S280" s="14">
        <f t="shared" si="55"/>
        <v>-0.17831496468784014</v>
      </c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250"/>
      <c r="AG280" s="250"/>
      <c r="AH280" s="191" t="s">
        <v>85</v>
      </c>
      <c r="AI280" s="14">
        <v>-2.75168503531216</v>
      </c>
      <c r="AJ280" s="14">
        <v>-8.7916014462430745</v>
      </c>
      <c r="AK280" s="14">
        <v>6.0399164109309149</v>
      </c>
      <c r="AL280" s="14">
        <v>62.590835250316303</v>
      </c>
      <c r="AM280" s="14">
        <v>-2.3376634062595301</v>
      </c>
      <c r="AN280" s="14">
        <f t="shared" si="56"/>
        <v>-8.916258192545401</v>
      </c>
      <c r="AO280" s="14">
        <v>6.5785947862858709</v>
      </c>
      <c r="AP280" s="14">
        <v>51.367086230647999</v>
      </c>
      <c r="AQ280" s="250"/>
      <c r="AR280" s="14">
        <v>-4.5934299665866796</v>
      </c>
      <c r="AS280" s="14">
        <v>-4.6065568093603497</v>
      </c>
      <c r="AT280" s="14">
        <v>-4.5991894325007703</v>
      </c>
      <c r="AU280" s="14">
        <v>-4.5520898840246602</v>
      </c>
      <c r="AV280" s="14">
        <v>-4.59388468977561</v>
      </c>
      <c r="AW280" s="14">
        <v>1.7616044021398101</v>
      </c>
      <c r="AX280" s="14">
        <v>2.0271322761872801</v>
      </c>
      <c r="AY280" s="14">
        <v>2.2615260262412402</v>
      </c>
      <c r="AZ280" s="14">
        <v>2.3915368787516398</v>
      </c>
      <c r="BA280" s="14">
        <v>2.65805543633825</v>
      </c>
      <c r="BB280" s="14">
        <v>-4.6957803692834101</v>
      </c>
      <c r="BC280" s="14">
        <v>-4.7362307574762603</v>
      </c>
      <c r="BD280" s="14">
        <v>-4.7683487063723096</v>
      </c>
      <c r="BE280" s="14">
        <v>-4.8095007944615302</v>
      </c>
      <c r="BF280" s="14">
        <v>-4.8175676791542204</v>
      </c>
      <c r="BG280" s="14">
        <v>1.49164211730757</v>
      </c>
      <c r="BH280" s="14">
        <v>1.76687750222339</v>
      </c>
      <c r="BI280" s="14">
        <v>2.01666367106015</v>
      </c>
      <c r="BJ280" s="14">
        <v>2.2418273449403099</v>
      </c>
      <c r="BK280" s="14">
        <v>2.42799788414953</v>
      </c>
    </row>
    <row r="281" spans="1:63" ht="16" customHeight="1">
      <c r="A281" s="189"/>
      <c r="B281" s="189"/>
      <c r="C281" s="189"/>
      <c r="D281" s="189"/>
      <c r="E281" s="189"/>
      <c r="F281" s="189"/>
      <c r="G281" s="189"/>
      <c r="H281" s="189"/>
      <c r="I281" s="189"/>
      <c r="J281" s="189"/>
      <c r="K281" s="189"/>
      <c r="L281" s="189"/>
      <c r="M281" s="189"/>
      <c r="O281" s="250"/>
      <c r="P281" s="189" t="s">
        <v>37</v>
      </c>
      <c r="Q281" s="14">
        <v>-1.83</v>
      </c>
      <c r="R281" s="14">
        <v>0.983385717754372</v>
      </c>
      <c r="S281" s="14">
        <f t="shared" si="55"/>
        <v>-2.8133857177543722</v>
      </c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250"/>
      <c r="AG281" s="250"/>
      <c r="AH281" s="191" t="s">
        <v>37</v>
      </c>
      <c r="AI281" s="14">
        <v>0.983385717754372</v>
      </c>
      <c r="AJ281" s="14">
        <v>-5.8081038258913313</v>
      </c>
      <c r="AK281" s="14">
        <v>6.791489543645703</v>
      </c>
      <c r="AL281" s="14">
        <v>80.283482271351303</v>
      </c>
      <c r="AM281" s="14">
        <v>1.3286117012554799</v>
      </c>
      <c r="AN281" s="14">
        <f t="shared" si="56"/>
        <v>-5.239148837680613</v>
      </c>
      <c r="AO281" s="14">
        <v>6.5677605389360929</v>
      </c>
      <c r="AP281" s="14">
        <v>45.908525674117598</v>
      </c>
      <c r="AQ281" s="250"/>
      <c r="AR281" s="14">
        <v>-0.94571399847242799</v>
      </c>
      <c r="AS281" s="14">
        <v>-0.94866274513654603</v>
      </c>
      <c r="AT281" s="14">
        <v>-0.94954918221387496</v>
      </c>
      <c r="AU281" s="14">
        <v>-0.94743257632307099</v>
      </c>
      <c r="AV281" s="14">
        <v>-0.95075584516665801</v>
      </c>
      <c r="AW281" s="14">
        <v>1.76509471955772</v>
      </c>
      <c r="AX281" s="14">
        <v>2.0376098715715898</v>
      </c>
      <c r="AY281" s="14">
        <v>2.2781608834693499</v>
      </c>
      <c r="AZ281" s="14">
        <v>2.4139310585906202</v>
      </c>
      <c r="BA281" s="14">
        <v>2.68480075313476</v>
      </c>
      <c r="BB281" s="14">
        <v>-1.0170278143135001</v>
      </c>
      <c r="BC281" s="14">
        <v>-1.03110139316548</v>
      </c>
      <c r="BD281" s="14">
        <v>-1.0454133820245699</v>
      </c>
      <c r="BE281" s="14">
        <v>-1.0676285953531299</v>
      </c>
      <c r="BF281" s="14">
        <v>-1.06619915435837</v>
      </c>
      <c r="BG281" s="14">
        <v>1.4874284017789099</v>
      </c>
      <c r="BH281" s="14">
        <v>1.7709094484502099</v>
      </c>
      <c r="BI281" s="14">
        <v>2.02879909977894</v>
      </c>
      <c r="BJ281" s="14">
        <v>2.2614570693399401</v>
      </c>
      <c r="BK281" s="14">
        <v>2.4516659899981801</v>
      </c>
    </row>
    <row r="282" spans="1:63" ht="16" customHeight="1">
      <c r="A282" s="189"/>
      <c r="B282" s="189"/>
      <c r="C282" s="189"/>
      <c r="D282" s="189"/>
      <c r="E282" s="189"/>
      <c r="F282" s="189"/>
      <c r="G282" s="189"/>
      <c r="H282" s="189"/>
      <c r="I282" s="189"/>
      <c r="J282" s="189"/>
      <c r="K282" s="189"/>
      <c r="L282" s="189"/>
      <c r="M282" s="189"/>
      <c r="O282" s="250"/>
      <c r="P282" s="189" t="s">
        <v>409</v>
      </c>
      <c r="Q282" s="14">
        <v>-1.91</v>
      </c>
      <c r="R282" s="14">
        <v>-1.59035309528721</v>
      </c>
      <c r="S282" s="14">
        <f t="shared" si="55"/>
        <v>-0.31964690471278989</v>
      </c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250"/>
      <c r="AG282" s="250"/>
      <c r="AH282" s="191" t="s">
        <v>409</v>
      </c>
      <c r="AI282" s="14">
        <v>-1.59035309528721</v>
      </c>
      <c r="AJ282" s="14">
        <v>-6.7981056388999139</v>
      </c>
      <c r="AK282" s="14">
        <v>5.2077525436127043</v>
      </c>
      <c r="AL282" s="14">
        <v>50.089734902046501</v>
      </c>
      <c r="AM282" s="14">
        <v>-1.22035743547634</v>
      </c>
      <c r="AN282" s="14">
        <f t="shared" si="56"/>
        <v>-6.8084271265766168</v>
      </c>
      <c r="AO282" s="14">
        <v>5.5880696911002765</v>
      </c>
      <c r="AP282" s="14">
        <v>37.054422385392499</v>
      </c>
      <c r="AQ282" s="250"/>
      <c r="AR282" s="14">
        <v>-3.3854611697616699</v>
      </c>
      <c r="AS282" s="14">
        <v>-3.3949075851995798</v>
      </c>
      <c r="AT282" s="14">
        <v>-3.3884828841755699</v>
      </c>
      <c r="AU282" s="14">
        <v>-3.35056716676096</v>
      </c>
      <c r="AV282" s="14">
        <v>-3.38348001703547</v>
      </c>
      <c r="AW282" s="14">
        <v>1.7420071397066399</v>
      </c>
      <c r="AX282" s="14">
        <v>1.9683031893651499</v>
      </c>
      <c r="AY282" s="14">
        <v>2.1681254486992301</v>
      </c>
      <c r="AZ282" s="14">
        <v>2.26579914010691</v>
      </c>
      <c r="BA282" s="14">
        <v>2.50788714808164</v>
      </c>
      <c r="BB282" s="14">
        <v>-3.4920341782965298</v>
      </c>
      <c r="BC282" s="14">
        <v>-3.5205573134922501</v>
      </c>
      <c r="BD282" s="14">
        <v>-3.53887935852276</v>
      </c>
      <c r="BE282" s="14">
        <v>-3.5604982328911499</v>
      </c>
      <c r="BF282" s="14">
        <v>-3.5701719300047001</v>
      </c>
      <c r="BG282" s="14">
        <v>1.51530107984498</v>
      </c>
      <c r="BH282" s="14">
        <v>1.7442391290146799</v>
      </c>
      <c r="BI282" s="14">
        <v>1.94852626323555</v>
      </c>
      <c r="BJ282" s="14">
        <v>2.1316113346207999</v>
      </c>
      <c r="BK282" s="14">
        <v>2.2951073684524999</v>
      </c>
    </row>
    <row r="283" spans="1:63" ht="16" customHeight="1">
      <c r="A283" s="189"/>
      <c r="B283" s="189"/>
      <c r="C283" s="189"/>
      <c r="D283" s="189"/>
      <c r="E283" s="189"/>
      <c r="F283" s="189"/>
      <c r="G283" s="189"/>
      <c r="H283" s="189"/>
      <c r="I283" s="189"/>
      <c r="J283" s="189"/>
      <c r="K283" s="189"/>
      <c r="L283" s="189"/>
      <c r="M283" s="189"/>
      <c r="O283" s="250"/>
      <c r="P283" s="189" t="s">
        <v>410</v>
      </c>
      <c r="Q283" s="14">
        <v>-5.0999999999999996</v>
      </c>
      <c r="R283" s="14">
        <v>-8.9563599857064506</v>
      </c>
      <c r="S283" s="14">
        <f t="shared" si="55"/>
        <v>3.856359985706451</v>
      </c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250"/>
      <c r="AG283" s="250"/>
      <c r="AH283" s="191" t="s">
        <v>410</v>
      </c>
      <c r="AI283" s="14">
        <v>-8.9563599857064506</v>
      </c>
      <c r="AJ283" s="14">
        <v>-14.578111239568436</v>
      </c>
      <c r="AK283" s="14">
        <v>5.6217512538619863</v>
      </c>
      <c r="AL283" s="14">
        <v>41.696852316111602</v>
      </c>
      <c r="AM283" s="14">
        <v>-8.97834724724434</v>
      </c>
      <c r="AN283" s="14">
        <f t="shared" si="56"/>
        <v>-16.686879627921442</v>
      </c>
      <c r="AO283" s="14">
        <v>7.7085323806771004</v>
      </c>
      <c r="AP283" s="14">
        <v>74.126494266387198</v>
      </c>
      <c r="AQ283" s="250"/>
      <c r="AR283" s="14">
        <v>-11.314602936307001</v>
      </c>
      <c r="AS283" s="14">
        <v>-11.3431236576307</v>
      </c>
      <c r="AT283" s="14">
        <v>-11.324993498618401</v>
      </c>
      <c r="AU283" s="14">
        <v>-11.214569205876099</v>
      </c>
      <c r="AV283" s="14">
        <v>-11.311271296748499</v>
      </c>
      <c r="AW283" s="14">
        <v>1.77946428517477</v>
      </c>
      <c r="AX283" s="14">
        <v>2.0807459180558499</v>
      </c>
      <c r="AY283" s="14">
        <v>2.3466462513740201</v>
      </c>
      <c r="AZ283" s="14">
        <v>2.50612744021055</v>
      </c>
      <c r="BA283" s="14">
        <v>2.7949106768581098</v>
      </c>
      <c r="BB283" s="14">
        <v>-10.8560003129293</v>
      </c>
      <c r="BC283" s="14">
        <v>-10.940214738526601</v>
      </c>
      <c r="BD283" s="14">
        <v>-11.035120397992699</v>
      </c>
      <c r="BE283" s="14">
        <v>-11.164950031084</v>
      </c>
      <c r="BF283" s="14">
        <v>-11.1554618881334</v>
      </c>
      <c r="BG283" s="14">
        <v>1.47008062089513</v>
      </c>
      <c r="BH283" s="14">
        <v>1.7875088888258801</v>
      </c>
      <c r="BI283" s="14">
        <v>2.0787604122862402</v>
      </c>
      <c r="BJ283" s="14">
        <v>2.3422722443030901</v>
      </c>
      <c r="BK283" s="14">
        <v>2.5491070990155098</v>
      </c>
    </row>
    <row r="284" spans="1:63" ht="16" customHeight="1">
      <c r="A284" s="189"/>
      <c r="B284" s="189"/>
      <c r="C284" s="189"/>
      <c r="D284" s="189"/>
      <c r="E284" s="189"/>
      <c r="F284" s="189"/>
      <c r="G284" s="189"/>
      <c r="H284" s="189"/>
      <c r="I284" s="189"/>
      <c r="J284" s="189"/>
      <c r="K284" s="189"/>
      <c r="L284" s="189"/>
      <c r="M284" s="189"/>
      <c r="O284" s="250"/>
      <c r="P284" s="189" t="s">
        <v>39</v>
      </c>
      <c r="Q284" s="14">
        <v>-1.61</v>
      </c>
      <c r="R284" s="14">
        <v>-0.44128331615747401</v>
      </c>
      <c r="S284" s="14">
        <f t="shared" si="55"/>
        <v>-1.168716683842526</v>
      </c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250"/>
      <c r="AG284" s="250"/>
      <c r="AH284" s="191" t="s">
        <v>39</v>
      </c>
      <c r="AI284" s="14">
        <v>-0.44128331615747401</v>
      </c>
      <c r="AJ284" s="14">
        <v>-6.0525757481531741</v>
      </c>
      <c r="AK284" s="14">
        <v>5.6112924319957003</v>
      </c>
      <c r="AL284" s="14">
        <v>57.479435501834701</v>
      </c>
      <c r="AM284" s="14">
        <v>2.14993128073715E-3</v>
      </c>
      <c r="AN284" s="14">
        <f t="shared" si="56"/>
        <v>-5.8023693298690446</v>
      </c>
      <c r="AO284" s="14">
        <v>5.8045192611497818</v>
      </c>
      <c r="AP284" s="14">
        <v>35.411039514597</v>
      </c>
      <c r="AQ284" s="250"/>
      <c r="AR284" s="14">
        <v>-2.1955927332062402</v>
      </c>
      <c r="AS284" s="14">
        <v>-2.2022907241625198</v>
      </c>
      <c r="AT284" s="14">
        <v>-2.20294611122831</v>
      </c>
      <c r="AU284" s="14">
        <v>-2.1936574236838999</v>
      </c>
      <c r="AV284" s="14">
        <v>-2.2044193599489699</v>
      </c>
      <c r="AW284" s="14">
        <v>1.74976429119615</v>
      </c>
      <c r="AX284" s="14">
        <v>1.9915894080411001</v>
      </c>
      <c r="AY284" s="14">
        <v>2.20509604250904</v>
      </c>
      <c r="AZ284" s="14">
        <v>2.31556969810917</v>
      </c>
      <c r="BA284" s="14">
        <v>2.5673280095233499</v>
      </c>
      <c r="BB284" s="14">
        <v>-2.3691951450230802</v>
      </c>
      <c r="BC284" s="14">
        <v>-2.3944963087158899</v>
      </c>
      <c r="BD284" s="14">
        <v>-2.4167802951447901</v>
      </c>
      <c r="BE284" s="14">
        <v>-2.4497454646407899</v>
      </c>
      <c r="BF284" s="14">
        <v>-2.4510342380731198</v>
      </c>
      <c r="BG284" s="14">
        <v>1.5059361924218899</v>
      </c>
      <c r="BH284" s="14">
        <v>1.75320003827713</v>
      </c>
      <c r="BI284" s="14">
        <v>1.97549697898732</v>
      </c>
      <c r="BJ284" s="14">
        <v>2.17523795295758</v>
      </c>
      <c r="BK284" s="14">
        <v>2.3477091981874598</v>
      </c>
    </row>
    <row r="285" spans="1:63" ht="16" customHeight="1">
      <c r="A285" s="189"/>
      <c r="B285" s="189"/>
      <c r="C285" s="189"/>
      <c r="D285" s="189"/>
      <c r="E285" s="189"/>
      <c r="F285" s="189"/>
      <c r="G285" s="189"/>
      <c r="H285" s="189"/>
      <c r="I285" s="189"/>
      <c r="J285" s="189"/>
      <c r="K285" s="189"/>
      <c r="L285" s="189"/>
      <c r="M285" s="189"/>
      <c r="O285" s="250"/>
      <c r="P285" s="189" t="s">
        <v>411</v>
      </c>
      <c r="Q285" s="14">
        <v>-10.08</v>
      </c>
      <c r="R285" s="14">
        <v>-10.882333024228901</v>
      </c>
      <c r="S285" s="14">
        <f t="shared" si="55"/>
        <v>0.80233302422890063</v>
      </c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250"/>
      <c r="AG285" s="250"/>
      <c r="AH285" s="191" t="s">
        <v>411</v>
      </c>
      <c r="AI285" s="14">
        <v>-10.882333024228901</v>
      </c>
      <c r="AJ285" s="14">
        <v>-15.126989394849589</v>
      </c>
      <c r="AK285" s="14">
        <v>4.2446563706206888</v>
      </c>
      <c r="AL285" s="14">
        <v>15.2491783030168</v>
      </c>
      <c r="AM285" s="14">
        <v>-11.126905311916399</v>
      </c>
      <c r="AN285" s="14">
        <f t="shared" si="56"/>
        <v>-18.158864339812151</v>
      </c>
      <c r="AO285" s="14">
        <v>7.031959027895752</v>
      </c>
      <c r="AP285" s="14">
        <v>72.393189112107905</v>
      </c>
      <c r="AQ285" s="250"/>
      <c r="AR285" s="14">
        <v>-13.3820833406639</v>
      </c>
      <c r="AS285" s="14">
        <v>-13.411841374850599</v>
      </c>
      <c r="AT285" s="14">
        <v>-13.3824811690451</v>
      </c>
      <c r="AU285" s="14">
        <v>-13.231669283447401</v>
      </c>
      <c r="AV285" s="14">
        <v>-13.3582017112044</v>
      </c>
      <c r="AW285" s="14">
        <v>1.76035594063467</v>
      </c>
      <c r="AX285" s="14">
        <v>2.0233845154716699</v>
      </c>
      <c r="AY285" s="14">
        <v>2.2555758571287199</v>
      </c>
      <c r="AZ285" s="14">
        <v>2.3835266412514899</v>
      </c>
      <c r="BA285" s="14">
        <v>2.6484888283580799</v>
      </c>
      <c r="BB285" s="14">
        <v>-12.697271689140001</v>
      </c>
      <c r="BC285" s="14">
        <v>-12.7922283747978</v>
      </c>
      <c r="BD285" s="14">
        <v>-12.8946559394809</v>
      </c>
      <c r="BE285" s="14">
        <v>-13.0310215459935</v>
      </c>
      <c r="BF285" s="14">
        <v>-13.026265229353699</v>
      </c>
      <c r="BG285" s="14">
        <v>1.49314933312817</v>
      </c>
      <c r="BH285" s="14">
        <v>1.76543530397827</v>
      </c>
      <c r="BI285" s="14">
        <v>2.0123229152520499</v>
      </c>
      <c r="BJ285" s="14">
        <v>2.2348059333220101</v>
      </c>
      <c r="BK285" s="14">
        <v>2.41953197245329</v>
      </c>
    </row>
    <row r="286" spans="1:63" ht="16" customHeight="1">
      <c r="A286" s="189"/>
      <c r="B286" s="189"/>
      <c r="C286" s="189"/>
      <c r="D286" s="189"/>
      <c r="E286" s="189"/>
      <c r="F286" s="189"/>
      <c r="G286" s="189"/>
      <c r="H286" s="189"/>
      <c r="I286" s="189"/>
      <c r="J286" s="189"/>
      <c r="K286" s="189"/>
      <c r="L286" s="189"/>
      <c r="M286" s="189"/>
      <c r="O286" s="250"/>
      <c r="P286" s="189" t="s">
        <v>86</v>
      </c>
      <c r="Q286" s="14">
        <v>-8.7100000000000009</v>
      </c>
      <c r="R286" s="14">
        <v>-8.3998236219894196</v>
      </c>
      <c r="S286" s="14">
        <f t="shared" si="55"/>
        <v>-0.31017637801058129</v>
      </c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250"/>
      <c r="AG286" s="250"/>
      <c r="AH286" s="191" t="s">
        <v>86</v>
      </c>
      <c r="AI286" s="14">
        <v>-8.3998236219894196</v>
      </c>
      <c r="AJ286" s="14">
        <v>-13.257276233719828</v>
      </c>
      <c r="AK286" s="14">
        <v>4.857452611730408</v>
      </c>
      <c r="AL286" s="14">
        <v>34.779139294940599</v>
      </c>
      <c r="AM286" s="14">
        <v>-8.1785270204971496</v>
      </c>
      <c r="AN286" s="14">
        <f t="shared" si="56"/>
        <v>-14.87332709648976</v>
      </c>
      <c r="AO286" s="14">
        <v>6.6948000759926112</v>
      </c>
      <c r="AP286" s="14">
        <v>65.4294828266856</v>
      </c>
      <c r="AQ286" s="250"/>
      <c r="AR286" s="14">
        <v>-10.4128578678674</v>
      </c>
      <c r="AS286" s="14">
        <v>-10.4350384382376</v>
      </c>
      <c r="AT286" s="14">
        <v>-10.4092213736293</v>
      </c>
      <c r="AU286" s="14">
        <v>-10.283924483612701</v>
      </c>
      <c r="AV286" s="14">
        <v>-10.3875442979512</v>
      </c>
      <c r="AW286" s="14">
        <v>1.75513531591921</v>
      </c>
      <c r="AX286" s="14">
        <v>2.00771270489617</v>
      </c>
      <c r="AY286" s="14">
        <v>2.2306943531321202</v>
      </c>
      <c r="AZ286" s="14">
        <v>2.35003065943912</v>
      </c>
      <c r="BA286" s="14">
        <v>2.6084846553352898</v>
      </c>
      <c r="BB286" s="14">
        <v>-10.258091709360301</v>
      </c>
      <c r="BC286" s="14">
        <v>-10.334128754984</v>
      </c>
      <c r="BD286" s="14">
        <v>-10.393995030797701</v>
      </c>
      <c r="BE286" s="14">
        <v>-10.4660986768264</v>
      </c>
      <c r="BF286" s="14">
        <v>-10.4836855507019</v>
      </c>
      <c r="BG286" s="14">
        <v>1.4994519769278301</v>
      </c>
      <c r="BH286" s="14">
        <v>1.7594045406972201</v>
      </c>
      <c r="BI286" s="14">
        <v>1.99417140880827</v>
      </c>
      <c r="BJ286" s="14">
        <v>2.205444871823</v>
      </c>
      <c r="BK286" s="14">
        <v>2.3841305222220202</v>
      </c>
    </row>
    <row r="287" spans="1:63" ht="16" customHeight="1">
      <c r="A287" s="189"/>
      <c r="B287" s="189"/>
      <c r="C287" s="189"/>
      <c r="D287" s="189"/>
      <c r="E287" s="189"/>
      <c r="F287" s="189"/>
      <c r="G287" s="189"/>
      <c r="H287" s="189"/>
      <c r="I287" s="189"/>
      <c r="J287" s="189"/>
      <c r="K287" s="189"/>
      <c r="L287" s="189"/>
      <c r="M287" s="189"/>
      <c r="O287" s="250"/>
      <c r="P287" s="189" t="s">
        <v>87</v>
      </c>
      <c r="Q287" s="14">
        <v>-4.29</v>
      </c>
      <c r="R287" s="14">
        <v>-3.5923648769877201</v>
      </c>
      <c r="S287" s="14">
        <f t="shared" si="55"/>
        <v>-0.69763512301227992</v>
      </c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250"/>
      <c r="AG287" s="250"/>
      <c r="AH287" s="191" t="s">
        <v>87</v>
      </c>
      <c r="AI287" s="14">
        <v>-3.5923648769877201</v>
      </c>
      <c r="AJ287" s="14">
        <v>-9.7755993726201176</v>
      </c>
      <c r="AK287" s="14">
        <v>6.1832344956323979</v>
      </c>
      <c r="AL287" s="14">
        <v>57.406329893180001</v>
      </c>
      <c r="AM287" s="14">
        <v>-3.8605388265215299</v>
      </c>
      <c r="AN287" s="14">
        <f t="shared" si="56"/>
        <v>-9.9510348299014293</v>
      </c>
      <c r="AO287" s="14">
        <v>6.0904960033798989</v>
      </c>
      <c r="AP287" s="14">
        <v>46.294699949538597</v>
      </c>
      <c r="AQ287" s="250"/>
      <c r="AR287" s="14">
        <v>-6.0537537477601502</v>
      </c>
      <c r="AS287" s="14">
        <v>-6.0586508465162998</v>
      </c>
      <c r="AT287" s="14">
        <v>-6.0349155480572501</v>
      </c>
      <c r="AU287" s="14">
        <v>-5.95683590987825</v>
      </c>
      <c r="AV287" s="14">
        <v>-6.0068930964838803</v>
      </c>
      <c r="AW287" s="14">
        <v>1.74331877864445</v>
      </c>
      <c r="AX287" s="14">
        <v>1.97224060262453</v>
      </c>
      <c r="AY287" s="14">
        <v>2.1743767215357299</v>
      </c>
      <c r="AZ287" s="14">
        <v>2.2742147295047301</v>
      </c>
      <c r="BA287" s="14">
        <v>2.5179378668885901</v>
      </c>
      <c r="BB287" s="14">
        <v>-5.5562240029942496</v>
      </c>
      <c r="BC287" s="14">
        <v>-5.5602143027897997</v>
      </c>
      <c r="BD287" s="14">
        <v>-5.5454515566349496</v>
      </c>
      <c r="BE287" s="14">
        <v>-5.5246386618467502</v>
      </c>
      <c r="BF287" s="14">
        <v>-5.5216234073111199</v>
      </c>
      <c r="BG287" s="14">
        <v>1.5137175925289299</v>
      </c>
      <c r="BH287" s="14">
        <v>1.7457543085909399</v>
      </c>
      <c r="BI287" s="14">
        <v>1.9530866796472299</v>
      </c>
      <c r="BJ287" s="14">
        <v>2.1389880593647899</v>
      </c>
      <c r="BK287" s="14">
        <v>2.3040016910880401</v>
      </c>
    </row>
    <row r="288" spans="1:63" ht="16" customHeight="1">
      <c r="A288" s="189"/>
      <c r="B288" s="189"/>
      <c r="C288" s="189"/>
      <c r="D288" s="189"/>
      <c r="E288" s="189"/>
      <c r="F288" s="189"/>
      <c r="G288" s="189"/>
      <c r="H288" s="189"/>
      <c r="I288" s="189"/>
      <c r="J288" s="189"/>
      <c r="K288" s="189"/>
      <c r="L288" s="189"/>
      <c r="M288" s="189"/>
      <c r="O288" s="250"/>
      <c r="P288" s="189" t="s">
        <v>412</v>
      </c>
      <c r="Q288" s="14">
        <v>-0.78</v>
      </c>
      <c r="R288" s="14">
        <v>0.66258382153676898</v>
      </c>
      <c r="S288" s="14">
        <f t="shared" si="55"/>
        <v>-1.442583821536769</v>
      </c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250"/>
      <c r="AG288" s="250"/>
      <c r="AH288" s="191" t="s">
        <v>412</v>
      </c>
      <c r="AI288" s="14">
        <v>0.66258382153676898</v>
      </c>
      <c r="AJ288" s="14">
        <v>-5.0385526086609174</v>
      </c>
      <c r="AK288" s="14">
        <v>5.7011364301976863</v>
      </c>
      <c r="AL288" s="14">
        <v>57.123158279727598</v>
      </c>
      <c r="AM288" s="14">
        <v>0.77016725100155603</v>
      </c>
      <c r="AN288" s="14">
        <f t="shared" si="56"/>
        <v>-5.1484466394568535</v>
      </c>
      <c r="AO288" s="14">
        <v>5.9186138904584098</v>
      </c>
      <c r="AP288" s="14">
        <v>35.865532713610797</v>
      </c>
      <c r="AQ288" s="250"/>
      <c r="AR288" s="14">
        <v>-1.4427320462578801</v>
      </c>
      <c r="AS288" s="14">
        <v>-1.4471438121073099</v>
      </c>
      <c r="AT288" s="14">
        <v>-1.4495907452307599</v>
      </c>
      <c r="AU288" s="14">
        <v>-1.4499905540668001</v>
      </c>
      <c r="AV288" s="14">
        <v>-1.45240931665648</v>
      </c>
      <c r="AW288" s="14">
        <v>1.7528406549881099</v>
      </c>
      <c r="AX288" s="14">
        <v>2.0008243546685001</v>
      </c>
      <c r="AY288" s="14">
        <v>2.2197579962323202</v>
      </c>
      <c r="AZ288" s="14">
        <v>2.3353079155141798</v>
      </c>
      <c r="BA288" s="14">
        <v>2.5909013165741701</v>
      </c>
      <c r="BB288" s="14">
        <v>-1.2742951841194301</v>
      </c>
      <c r="BC288" s="14">
        <v>-1.29165275814874</v>
      </c>
      <c r="BD288" s="14">
        <v>-1.32360931743841</v>
      </c>
      <c r="BE288" s="14">
        <v>-1.3742259743522101</v>
      </c>
      <c r="BF288" s="14">
        <v>-1.35885809055671</v>
      </c>
      <c r="BG288" s="14">
        <v>1.50222222594553</v>
      </c>
      <c r="BH288" s="14">
        <v>1.7567537933939701</v>
      </c>
      <c r="BI288" s="14">
        <v>1.9861931389751799</v>
      </c>
      <c r="BJ288" s="14">
        <v>2.1925395809067401</v>
      </c>
      <c r="BK288" s="14">
        <v>2.3685702532546502</v>
      </c>
    </row>
    <row r="289" spans="1:63" ht="16" customHeight="1">
      <c r="A289" s="189"/>
      <c r="B289" s="189"/>
      <c r="C289" s="189"/>
      <c r="D289" s="189"/>
      <c r="E289" s="189"/>
      <c r="F289" s="189"/>
      <c r="G289" s="189"/>
      <c r="H289" s="189"/>
      <c r="I289" s="189"/>
      <c r="J289" s="189"/>
      <c r="K289" s="189"/>
      <c r="L289" s="189"/>
      <c r="M289" s="189"/>
      <c r="O289" s="250"/>
      <c r="P289" s="189" t="s">
        <v>413</v>
      </c>
      <c r="Q289" s="14">
        <v>-4.22</v>
      </c>
      <c r="R289" s="14">
        <v>-5.0481767871049401</v>
      </c>
      <c r="S289" s="14">
        <f t="shared" si="55"/>
        <v>0.82817678710494036</v>
      </c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250"/>
      <c r="AG289" s="250"/>
      <c r="AH289" s="191" t="s">
        <v>413</v>
      </c>
      <c r="AI289" s="14">
        <v>-5.0481767871049401</v>
      </c>
      <c r="AJ289" s="14">
        <v>-11.051389480447536</v>
      </c>
      <c r="AK289" s="14">
        <v>6.0032126933425953</v>
      </c>
      <c r="AL289" s="14">
        <v>59.049540836903098</v>
      </c>
      <c r="AM289" s="14">
        <v>-4.8047301985669302</v>
      </c>
      <c r="AN289" s="14">
        <f t="shared" si="56"/>
        <v>-11.688048476329788</v>
      </c>
      <c r="AO289" s="14">
        <v>6.8833182777628581</v>
      </c>
      <c r="AP289" s="14">
        <v>59.317364328303498</v>
      </c>
      <c r="AQ289" s="250"/>
      <c r="AR289" s="14">
        <v>-7.0795587239078301</v>
      </c>
      <c r="AS289" s="14">
        <v>-7.0957701012519498</v>
      </c>
      <c r="AT289" s="14">
        <v>-7.0829045642925799</v>
      </c>
      <c r="AU289" s="14">
        <v>-7.0116268762595899</v>
      </c>
      <c r="AV289" s="14">
        <v>-7.0727065105002502</v>
      </c>
      <c r="AW289" s="14">
        <v>1.76509754839799</v>
      </c>
      <c r="AX289" s="14">
        <v>2.0376183634765401</v>
      </c>
      <c r="AY289" s="14">
        <v>2.2781743657256501</v>
      </c>
      <c r="AZ289" s="14">
        <v>2.4139492086755898</v>
      </c>
      <c r="BA289" s="14">
        <v>2.68482242973894</v>
      </c>
      <c r="BB289" s="14">
        <v>-6.9854109468669598</v>
      </c>
      <c r="BC289" s="14">
        <v>-7.0345056648241204</v>
      </c>
      <c r="BD289" s="14">
        <v>-7.0769857224333004</v>
      </c>
      <c r="BE289" s="14">
        <v>-7.1308679393783798</v>
      </c>
      <c r="BF289" s="14">
        <v>-7.1376332329030303</v>
      </c>
      <c r="BG289" s="14">
        <v>1.4874249866373199</v>
      </c>
      <c r="BH289" s="14">
        <v>1.7709127162710101</v>
      </c>
      <c r="BI289" s="14">
        <v>2.0288089353283598</v>
      </c>
      <c r="BJ289" s="14">
        <v>2.2614729788828898</v>
      </c>
      <c r="BK289" s="14">
        <v>2.4516851725775601</v>
      </c>
    </row>
    <row r="290" spans="1:63" ht="16" customHeight="1">
      <c r="A290" s="189"/>
      <c r="B290" s="189"/>
      <c r="C290" s="189"/>
      <c r="D290" s="189"/>
      <c r="E290" s="189"/>
      <c r="F290" s="189"/>
      <c r="G290" s="189"/>
      <c r="H290" s="189"/>
      <c r="I290" s="189"/>
      <c r="J290" s="189"/>
      <c r="K290" s="189"/>
      <c r="L290" s="189"/>
      <c r="M290" s="189"/>
      <c r="O290" s="250"/>
      <c r="P290" s="189" t="s">
        <v>414</v>
      </c>
      <c r="Q290" s="14">
        <v>1.68</v>
      </c>
      <c r="R290" s="14">
        <v>1.48324725478557</v>
      </c>
      <c r="S290" s="14">
        <f t="shared" si="55"/>
        <v>0.19675274521442998</v>
      </c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250"/>
      <c r="AG290" s="250"/>
      <c r="AH290" s="191" t="s">
        <v>414</v>
      </c>
      <c r="AI290" s="14">
        <v>1.48324725478557</v>
      </c>
      <c r="AJ290" s="14">
        <v>-8.4175943527089991</v>
      </c>
      <c r="AK290" s="14">
        <v>9.9008416074945682</v>
      </c>
      <c r="AL290" s="14">
        <v>137.49614488435401</v>
      </c>
      <c r="AM290" s="14">
        <v>1.8783237787795399</v>
      </c>
      <c r="AN290" s="14">
        <f t="shared" si="56"/>
        <v>-7.1107576051719494</v>
      </c>
      <c r="AO290" s="14">
        <v>8.9890813839514898</v>
      </c>
      <c r="AP290" s="14">
        <v>79.855823565434093</v>
      </c>
      <c r="AQ290" s="250"/>
      <c r="AR290" s="14">
        <v>-0.62772360819682904</v>
      </c>
      <c r="AS290" s="14">
        <v>-0.63013647990455401</v>
      </c>
      <c r="AT290" s="14">
        <v>-0.63050278063699705</v>
      </c>
      <c r="AU290" s="14">
        <v>-0.627577949625999</v>
      </c>
      <c r="AV290" s="14">
        <v>-0.63116661456229595</v>
      </c>
      <c r="AW290" s="14">
        <v>1.81349287623752</v>
      </c>
      <c r="AX290" s="14">
        <v>2.1828964579535399</v>
      </c>
      <c r="AY290" s="14">
        <v>2.50882655941653</v>
      </c>
      <c r="AZ290" s="14">
        <v>2.72445783733039</v>
      </c>
      <c r="BA290" s="14">
        <v>3.0556621613627701</v>
      </c>
      <c r="BB290" s="14">
        <v>-0.697069738615541</v>
      </c>
      <c r="BC290" s="14">
        <v>-0.70620245130847903</v>
      </c>
      <c r="BD290" s="14">
        <v>-0.71382662066143399</v>
      </c>
      <c r="BE290" s="14">
        <v>-0.72542936709112005</v>
      </c>
      <c r="BF290" s="14">
        <v>-0.72612326784598002</v>
      </c>
      <c r="BG290" s="14">
        <v>1.42899931354929</v>
      </c>
      <c r="BH290" s="14">
        <v>1.8268180498309901</v>
      </c>
      <c r="BI290" s="14">
        <v>2.1970738754469998</v>
      </c>
      <c r="BJ290" s="14">
        <v>2.5336507879399699</v>
      </c>
      <c r="BK290" s="14">
        <v>2.7798575433794901</v>
      </c>
    </row>
    <row r="291" spans="1:63" ht="16" customHeight="1">
      <c r="A291" s="189"/>
      <c r="B291" s="189"/>
      <c r="C291" s="189"/>
      <c r="D291" s="189"/>
      <c r="E291" s="189"/>
      <c r="F291" s="189"/>
      <c r="G291" s="189"/>
      <c r="H291" s="189"/>
      <c r="I291" s="189"/>
      <c r="J291" s="189"/>
      <c r="K291" s="189"/>
      <c r="L291" s="189"/>
      <c r="M291" s="189"/>
      <c r="O291" s="250"/>
      <c r="P291" s="189" t="s">
        <v>415</v>
      </c>
      <c r="Q291" s="14">
        <v>-3.68</v>
      </c>
      <c r="R291" s="14">
        <v>-4.5300685679869703</v>
      </c>
      <c r="S291" s="14">
        <f t="shared" si="55"/>
        <v>0.85006856798697017</v>
      </c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250"/>
      <c r="AG291" s="250"/>
      <c r="AH291" s="191" t="s">
        <v>415</v>
      </c>
      <c r="AI291" s="14">
        <v>-4.5300685679869703</v>
      </c>
      <c r="AJ291" s="14">
        <v>-12.588905414113313</v>
      </c>
      <c r="AK291" s="14">
        <v>8.0588368461263435</v>
      </c>
      <c r="AL291" s="14">
        <v>97.121852059800204</v>
      </c>
      <c r="AM291" s="14">
        <v>-4.2269809401874401</v>
      </c>
      <c r="AN291" s="14">
        <f t="shared" si="56"/>
        <v>-12.667543204515352</v>
      </c>
      <c r="AO291" s="14">
        <v>8.4405622643279123</v>
      </c>
      <c r="AP291" s="14">
        <v>80.388851848861805</v>
      </c>
      <c r="AQ291" s="250"/>
      <c r="AR291" s="14">
        <v>-6.6528406813407699</v>
      </c>
      <c r="AS291" s="14">
        <v>-6.6681852145136098</v>
      </c>
      <c r="AT291" s="14">
        <v>-6.6561363530579998</v>
      </c>
      <c r="AU291" s="14">
        <v>-6.5891372165695001</v>
      </c>
      <c r="AV291" s="14">
        <v>-6.6466303554263098</v>
      </c>
      <c r="AW291" s="14">
        <v>1.7967763161443999</v>
      </c>
      <c r="AX291" s="14">
        <v>2.1327149610001301</v>
      </c>
      <c r="AY291" s="14">
        <v>2.4291554128705699</v>
      </c>
      <c r="AZ291" s="14">
        <v>2.6172029352135699</v>
      </c>
      <c r="BA291" s="14">
        <v>2.9275678817008699</v>
      </c>
      <c r="BB291" s="14">
        <v>-6.58690937283012</v>
      </c>
      <c r="BC291" s="14">
        <v>-6.6318059852715603</v>
      </c>
      <c r="BD291" s="14">
        <v>-6.6690209034294297</v>
      </c>
      <c r="BE291" s="14">
        <v>-6.7154820024892699</v>
      </c>
      <c r="BF291" s="14">
        <v>-6.7231998683142402</v>
      </c>
      <c r="BG291" s="14">
        <v>1.4491805235701301</v>
      </c>
      <c r="BH291" s="14">
        <v>1.8075074074673301</v>
      </c>
      <c r="BI291" s="14">
        <v>2.1389523354424602</v>
      </c>
      <c r="BJ291" s="14">
        <v>2.43963599551615</v>
      </c>
      <c r="BK291" s="14">
        <v>2.6665012876764198</v>
      </c>
    </row>
    <row r="292" spans="1:63" ht="16" customHeight="1">
      <c r="A292" s="189"/>
      <c r="B292" s="189"/>
      <c r="C292" s="189"/>
      <c r="D292" s="189"/>
      <c r="E292" s="189"/>
      <c r="F292" s="189"/>
      <c r="G292" s="189"/>
      <c r="H292" s="189"/>
      <c r="I292" s="189"/>
      <c r="J292" s="189"/>
      <c r="K292" s="189"/>
      <c r="L292" s="189"/>
      <c r="M292" s="189"/>
      <c r="O292" s="250"/>
      <c r="P292" s="189" t="s">
        <v>416</v>
      </c>
      <c r="Q292" s="14">
        <v>-3.43</v>
      </c>
      <c r="R292" s="14">
        <v>-4.30489735833957</v>
      </c>
      <c r="S292" s="14">
        <f t="shared" si="55"/>
        <v>0.87489735833956983</v>
      </c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250"/>
      <c r="AG292" s="250"/>
      <c r="AH292" s="191" t="s">
        <v>416</v>
      </c>
      <c r="AI292" s="14">
        <v>-4.30489735833957</v>
      </c>
      <c r="AJ292" s="14">
        <v>-14.239439650913804</v>
      </c>
      <c r="AK292" s="14">
        <v>9.9345422925742337</v>
      </c>
      <c r="AL292" s="14">
        <v>130.78734612192699</v>
      </c>
      <c r="AM292" s="14">
        <v>-3.9635087773123399</v>
      </c>
      <c r="AN292" s="14">
        <f t="shared" si="56"/>
        <v>-13.91555365460809</v>
      </c>
      <c r="AO292" s="14">
        <v>9.9520448772957497</v>
      </c>
      <c r="AP292" s="14">
        <v>100.53548818829501</v>
      </c>
      <c r="AQ292" s="250"/>
      <c r="AR292" s="14">
        <v>-6.5357952732985396</v>
      </c>
      <c r="AS292" s="14">
        <v>-6.5510854221593702</v>
      </c>
      <c r="AT292" s="14">
        <v>-6.5402229912710297</v>
      </c>
      <c r="AU292" s="14">
        <v>-6.4773324444901297</v>
      </c>
      <c r="AV292" s="14">
        <v>-6.5318246258261201</v>
      </c>
      <c r="AW292" s="14">
        <v>1.8277370299360001</v>
      </c>
      <c r="AX292" s="14">
        <v>2.2256560299852501</v>
      </c>
      <c r="AY292" s="14">
        <v>2.5767142139586898</v>
      </c>
      <c r="AZ292" s="14">
        <v>2.81584956518331</v>
      </c>
      <c r="BA292" s="14">
        <v>3.1648110889672698</v>
      </c>
      <c r="BB292" s="14">
        <v>-6.4696148539850302</v>
      </c>
      <c r="BC292" s="14">
        <v>-6.5137116102955996</v>
      </c>
      <c r="BD292" s="14">
        <v>-6.55149650360317</v>
      </c>
      <c r="BE292" s="14">
        <v>-6.5994070204781501</v>
      </c>
      <c r="BF292" s="14">
        <v>-6.6056087107895696</v>
      </c>
      <c r="BG292" s="14">
        <v>1.4118029372759</v>
      </c>
      <c r="BH292" s="14">
        <v>1.84327261681798</v>
      </c>
      <c r="BI292" s="14">
        <v>2.2465991452636001</v>
      </c>
      <c r="BJ292" s="14">
        <v>2.6137606398326998</v>
      </c>
      <c r="BK292" s="14">
        <v>2.8764482247113201</v>
      </c>
    </row>
    <row r="293" spans="1:63" ht="16" customHeight="1">
      <c r="A293" s="189"/>
      <c r="B293" s="189"/>
      <c r="C293" s="189"/>
      <c r="D293" s="189"/>
      <c r="E293" s="189"/>
      <c r="F293" s="189"/>
      <c r="G293" s="189"/>
      <c r="H293" s="189"/>
      <c r="I293" s="189"/>
      <c r="J293" s="189"/>
      <c r="K293" s="189"/>
      <c r="L293" s="189"/>
      <c r="M293" s="189"/>
      <c r="O293" s="250"/>
      <c r="P293" s="189" t="s">
        <v>88</v>
      </c>
      <c r="Q293" s="14">
        <v>-9.7100000000000009</v>
      </c>
      <c r="R293" s="14">
        <v>-9.8022259355624595</v>
      </c>
      <c r="S293" s="14">
        <f t="shared" si="55"/>
        <v>9.2225935562458616E-2</v>
      </c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250"/>
      <c r="AG293" s="250"/>
      <c r="AH293" s="191" t="s">
        <v>88</v>
      </c>
      <c r="AI293" s="14">
        <v>-9.8022259355624595</v>
      </c>
      <c r="AJ293" s="14">
        <v>-15.783662720590524</v>
      </c>
      <c r="AK293" s="14">
        <v>5.9814367850280634</v>
      </c>
      <c r="AL293" s="14">
        <v>42.670968785499902</v>
      </c>
      <c r="AM293" s="14">
        <v>-10.6800594340282</v>
      </c>
      <c r="AN293" s="14">
        <f t="shared" si="56"/>
        <v>-16.853162986237596</v>
      </c>
      <c r="AO293" s="14">
        <v>6.1731035522093958</v>
      </c>
      <c r="AP293" s="14">
        <v>52.205399857632798</v>
      </c>
      <c r="AQ293" s="250"/>
      <c r="AR293" s="14">
        <v>-12.865102009895599</v>
      </c>
      <c r="AS293" s="14">
        <v>-12.8849012832013</v>
      </c>
      <c r="AT293" s="14">
        <v>-12.859474025333601</v>
      </c>
      <c r="AU293" s="14">
        <v>-12.743047781113001</v>
      </c>
      <c r="AV293" s="14">
        <v>-12.8330587403031</v>
      </c>
      <c r="AW293" s="14">
        <v>1.7443758219581</v>
      </c>
      <c r="AX293" s="14">
        <v>1.97541374443888</v>
      </c>
      <c r="AY293" s="14">
        <v>2.1794145913054699</v>
      </c>
      <c r="AZ293" s="14">
        <v>2.2809968112552301</v>
      </c>
      <c r="BA293" s="14">
        <v>2.5260376913189302</v>
      </c>
      <c r="BB293" s="14">
        <v>-11.7440879211604</v>
      </c>
      <c r="BC293" s="14">
        <v>-11.7628485704601</v>
      </c>
      <c r="BD293" s="14">
        <v>-11.7589878321741</v>
      </c>
      <c r="BE293" s="14">
        <v>-11.750738746139801</v>
      </c>
      <c r="BF293" s="14">
        <v>-11.7428897418328</v>
      </c>
      <c r="BG293" s="14">
        <v>1.5124414679557401</v>
      </c>
      <c r="BH293" s="14">
        <v>1.7469753842954501</v>
      </c>
      <c r="BI293" s="14">
        <v>1.95676189661164</v>
      </c>
      <c r="BJ293" s="14">
        <v>2.1449329252440301</v>
      </c>
      <c r="BK293" s="14">
        <v>2.3111695815801001</v>
      </c>
    </row>
    <row r="294" spans="1:63" ht="16" customHeight="1">
      <c r="A294" s="189"/>
      <c r="B294" s="189"/>
      <c r="C294" s="189"/>
      <c r="D294" s="189"/>
      <c r="E294" s="189"/>
      <c r="F294" s="189"/>
      <c r="G294" s="189"/>
      <c r="H294" s="189"/>
      <c r="I294" s="189"/>
      <c r="J294" s="189"/>
      <c r="K294" s="189"/>
      <c r="L294" s="189"/>
      <c r="M294" s="189"/>
      <c r="O294" s="250"/>
      <c r="P294" s="189" t="s">
        <v>41</v>
      </c>
      <c r="Q294" s="14">
        <v>1.83</v>
      </c>
      <c r="R294" s="14">
        <v>1.9132021548898701</v>
      </c>
      <c r="S294" s="14">
        <f t="shared" si="55"/>
        <v>-8.3202154889870039E-2</v>
      </c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250"/>
      <c r="AG294" s="250"/>
      <c r="AH294" s="191" t="s">
        <v>41</v>
      </c>
      <c r="AI294" s="14">
        <v>1.9132021548898701</v>
      </c>
      <c r="AJ294" s="14">
        <v>-3.6691583170601048</v>
      </c>
      <c r="AK294" s="14">
        <v>5.5823604719499746</v>
      </c>
      <c r="AL294" s="14">
        <v>60.912861696725898</v>
      </c>
      <c r="AM294" s="14">
        <v>2.1310179899661001</v>
      </c>
      <c r="AN294" s="14">
        <f t="shared" si="56"/>
        <v>-3.1516633935370333</v>
      </c>
      <c r="AO294" s="14">
        <v>5.2826813835031334</v>
      </c>
      <c r="AP294" s="14">
        <v>28.711493550978201</v>
      </c>
      <c r="AQ294" s="250"/>
      <c r="AR294" s="14">
        <v>-2.1521471575979501E-2</v>
      </c>
      <c r="AS294" s="14">
        <v>-2.16218297671361E-2</v>
      </c>
      <c r="AT294" s="14">
        <v>-2.1677016400909899E-2</v>
      </c>
      <c r="AU294" s="14">
        <v>-2.1661029759931599E-2</v>
      </c>
      <c r="AV294" s="14">
        <v>-2.1758528935962002E-2</v>
      </c>
      <c r="AW294" s="14">
        <v>1.7387695320193799</v>
      </c>
      <c r="AX294" s="14">
        <v>1.9585842041559101</v>
      </c>
      <c r="AY294" s="14">
        <v>2.1526950063670101</v>
      </c>
      <c r="AZ294" s="14">
        <v>2.2450263678586002</v>
      </c>
      <c r="BA294" s="14">
        <v>2.4830782745922901</v>
      </c>
      <c r="BB294" s="14">
        <v>-2.3304482358835501E-2</v>
      </c>
      <c r="BC294" s="14">
        <v>-2.36939261026924E-2</v>
      </c>
      <c r="BD294" s="14">
        <v>-2.4067322041207099E-2</v>
      </c>
      <c r="BE294" s="14">
        <v>-2.4658731069216702E-2</v>
      </c>
      <c r="BF294" s="14">
        <v>-2.4633530864240801E-2</v>
      </c>
      <c r="BG294" s="14">
        <v>1.51920970939183</v>
      </c>
      <c r="BH294" s="14">
        <v>1.7404991081123999</v>
      </c>
      <c r="BI294" s="14">
        <v>1.9372694769310801</v>
      </c>
      <c r="BJ294" s="14">
        <v>2.1134028627239498</v>
      </c>
      <c r="BK294" s="14">
        <v>2.2731529063610898</v>
      </c>
    </row>
    <row r="295" spans="1:63" ht="16" customHeight="1">
      <c r="A295" s="189"/>
      <c r="B295" s="189"/>
      <c r="C295" s="189"/>
      <c r="D295" s="189"/>
      <c r="E295" s="189"/>
      <c r="F295" s="189"/>
      <c r="G295" s="189"/>
      <c r="H295" s="189"/>
      <c r="I295" s="189"/>
      <c r="J295" s="189"/>
      <c r="K295" s="189"/>
      <c r="L295" s="189"/>
      <c r="M295" s="189"/>
      <c r="O295" s="250"/>
      <c r="P295" s="189" t="s">
        <v>188</v>
      </c>
      <c r="Q295" s="14">
        <v>-1.1399999999999999</v>
      </c>
      <c r="R295" s="14">
        <v>-1.5550643505098101</v>
      </c>
      <c r="S295" s="14">
        <f t="shared" si="55"/>
        <v>0.41506435050981016</v>
      </c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250"/>
      <c r="AG295" s="250"/>
      <c r="AH295" s="191" t="s">
        <v>188</v>
      </c>
      <c r="AI295" s="14">
        <v>-1.5550643505098101</v>
      </c>
      <c r="AJ295" s="14">
        <v>-7.5536899461462106</v>
      </c>
      <c r="AK295" s="14">
        <v>5.9986255956364003</v>
      </c>
      <c r="AL295" s="14">
        <v>59.054716750540898</v>
      </c>
      <c r="AM295" s="14">
        <v>-1.44026505033178</v>
      </c>
      <c r="AN295" s="14">
        <f t="shared" si="56"/>
        <v>-7.1979655611654305</v>
      </c>
      <c r="AO295" s="14">
        <v>5.7577005108336508</v>
      </c>
      <c r="AP295" s="14">
        <v>32.463590399094599</v>
      </c>
      <c r="AQ295" s="250"/>
      <c r="AR295" s="14">
        <v>-3.6326269928426198</v>
      </c>
      <c r="AS295" s="14">
        <v>-3.6411736787242002</v>
      </c>
      <c r="AT295" s="14">
        <v>-3.6427635114608901</v>
      </c>
      <c r="AU295" s="14">
        <v>-3.6343264137914799</v>
      </c>
      <c r="AV295" s="14">
        <v>-3.6439485178117299</v>
      </c>
      <c r="AW295" s="14">
        <v>1.7492192679711001</v>
      </c>
      <c r="AX295" s="14">
        <v>1.9899533010217501</v>
      </c>
      <c r="AY295" s="14">
        <v>2.2024984611291001</v>
      </c>
      <c r="AZ295" s="14">
        <v>2.31207278173826</v>
      </c>
      <c r="BA295" s="14">
        <v>2.5631516504504299</v>
      </c>
      <c r="BB295" s="14">
        <v>-3.5088174656021902</v>
      </c>
      <c r="BC295" s="14">
        <v>-3.5212864945778102</v>
      </c>
      <c r="BD295" s="14">
        <v>-3.5286663469766699</v>
      </c>
      <c r="BE295" s="14">
        <v>-3.5438662828387302</v>
      </c>
      <c r="BF295" s="14">
        <v>-3.5363804846728502</v>
      </c>
      <c r="BG295" s="14">
        <v>1.5065941763677499</v>
      </c>
      <c r="BH295" s="14">
        <v>1.7525704381368901</v>
      </c>
      <c r="BI295" s="14">
        <v>1.9736019964668601</v>
      </c>
      <c r="BJ295" s="14">
        <v>2.1721727143508001</v>
      </c>
      <c r="BK295" s="14">
        <v>2.3440133545617599</v>
      </c>
    </row>
    <row r="296" spans="1:63" ht="16" customHeight="1">
      <c r="A296" s="189"/>
      <c r="B296" s="189"/>
      <c r="C296" s="189"/>
      <c r="D296" s="189"/>
      <c r="E296" s="189"/>
      <c r="F296" s="189"/>
      <c r="G296" s="189"/>
      <c r="H296" s="189"/>
      <c r="I296" s="189"/>
      <c r="J296" s="189"/>
      <c r="K296" s="189"/>
      <c r="L296" s="189"/>
      <c r="M296" s="189"/>
      <c r="O296" s="250"/>
      <c r="P296" s="189" t="s">
        <v>43</v>
      </c>
      <c r="Q296" s="14">
        <v>-5</v>
      </c>
      <c r="R296" s="14">
        <v>-4.7432038743568601</v>
      </c>
      <c r="S296" s="14">
        <f t="shared" si="55"/>
        <v>-0.25679612564313992</v>
      </c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250"/>
      <c r="AG296" s="250"/>
      <c r="AH296" s="191" t="s">
        <v>43</v>
      </c>
      <c r="AI296" s="14">
        <v>-4.7432038743568601</v>
      </c>
      <c r="AJ296" s="14">
        <v>-11.213706315799623</v>
      </c>
      <c r="AK296" s="14">
        <v>6.4705024414427639</v>
      </c>
      <c r="AL296" s="14">
        <v>53.1631062849439</v>
      </c>
      <c r="AM296" s="14">
        <v>-5.0998008831117403</v>
      </c>
      <c r="AN296" s="14">
        <f t="shared" si="56"/>
        <v>-11.001880357552885</v>
      </c>
      <c r="AO296" s="14">
        <v>5.9020794744411456</v>
      </c>
      <c r="AP296" s="14">
        <v>30.905989691772199</v>
      </c>
      <c r="AQ296" s="250"/>
      <c r="AR296" s="14">
        <v>-7.2851882988182197</v>
      </c>
      <c r="AS296" s="14">
        <v>-7.2853057494756701</v>
      </c>
      <c r="AT296" s="14">
        <v>-7.2670162795108997</v>
      </c>
      <c r="AU296" s="14">
        <v>-7.2245601214742798</v>
      </c>
      <c r="AV296" s="14">
        <v>-7.2373217805907597</v>
      </c>
      <c r="AW296" s="14">
        <v>1.7418161929885201</v>
      </c>
      <c r="AX296" s="14">
        <v>1.9677299857813799</v>
      </c>
      <c r="AY296" s="14">
        <v>2.1672153963991598</v>
      </c>
      <c r="AZ296" s="14">
        <v>2.2645740093714299</v>
      </c>
      <c r="BA296" s="14">
        <v>2.5064239772991699</v>
      </c>
      <c r="BB296" s="14">
        <v>-6.7291367019198498</v>
      </c>
      <c r="BC296" s="14">
        <v>-6.7171088869060496</v>
      </c>
      <c r="BD296" s="14">
        <v>-6.6910662380069503</v>
      </c>
      <c r="BE296" s="14">
        <v>-6.6646219883622999</v>
      </c>
      <c r="BF296" s="14">
        <v>-6.6395673857714401</v>
      </c>
      <c r="BG296" s="14">
        <v>1.5155316019021301</v>
      </c>
      <c r="BH296" s="14">
        <v>1.7440185511108801</v>
      </c>
      <c r="BI296" s="14">
        <v>1.94786236365009</v>
      </c>
      <c r="BJ296" s="14">
        <v>2.1305374404722301</v>
      </c>
      <c r="BK296" s="14">
        <v>2.2938125443448798</v>
      </c>
    </row>
    <row r="297" spans="1:63" ht="16" customHeight="1">
      <c r="A297" s="189"/>
      <c r="B297" s="189"/>
      <c r="C297" s="189"/>
      <c r="D297" s="189"/>
      <c r="E297" s="189"/>
      <c r="F297" s="189"/>
      <c r="G297" s="189"/>
      <c r="H297" s="189"/>
      <c r="I297" s="189"/>
      <c r="J297" s="189"/>
      <c r="K297" s="189"/>
      <c r="L297" s="189"/>
      <c r="M297" s="189"/>
      <c r="O297" s="250"/>
      <c r="P297" s="189" t="s">
        <v>45</v>
      </c>
      <c r="Q297" s="14">
        <v>1.28</v>
      </c>
      <c r="R297" s="14">
        <v>1.2048938864917</v>
      </c>
      <c r="S297" s="14">
        <f t="shared" si="55"/>
        <v>7.5106113508299988E-2</v>
      </c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250"/>
      <c r="AG297" s="250"/>
      <c r="AH297" s="191" t="s">
        <v>45</v>
      </c>
      <c r="AI297" s="14">
        <v>1.2048938864917</v>
      </c>
      <c r="AJ297" s="14">
        <v>-3.6143212589845151</v>
      </c>
      <c r="AK297" s="14">
        <v>4.8192151454762149</v>
      </c>
      <c r="AL297" s="14">
        <v>45.758483305391898</v>
      </c>
      <c r="AM297" s="14">
        <v>1.4784861075282001</v>
      </c>
      <c r="AN297" s="14">
        <f t="shared" si="56"/>
        <v>-3.3595585600914299</v>
      </c>
      <c r="AO297" s="14">
        <v>4.8380446676196298</v>
      </c>
      <c r="AP297" s="14">
        <v>22.261907767187498</v>
      </c>
      <c r="AQ297" s="250"/>
      <c r="AR297" s="14">
        <v>-0.630130129492115</v>
      </c>
      <c r="AS297" s="14">
        <v>-0.63235626605680895</v>
      </c>
      <c r="AT297" s="14">
        <v>-0.63276669002373098</v>
      </c>
      <c r="AU297" s="14">
        <v>-0.63029967411943399</v>
      </c>
      <c r="AV297" s="14">
        <v>-0.63344589928861805</v>
      </c>
      <c r="AW297" s="14">
        <v>1.7300741485075</v>
      </c>
      <c r="AX297" s="14">
        <v>1.9324815036732901</v>
      </c>
      <c r="AY297" s="14">
        <v>2.1112527975519302</v>
      </c>
      <c r="AZ297" s="14">
        <v>2.1892360316745898</v>
      </c>
      <c r="BA297" s="14">
        <v>2.4164480060960098</v>
      </c>
      <c r="BB297" s="14">
        <v>-0.68445024850478497</v>
      </c>
      <c r="BC297" s="14">
        <v>-0.69351775603567201</v>
      </c>
      <c r="BD297" s="14">
        <v>-0.70214275079858801</v>
      </c>
      <c r="BE297" s="14">
        <v>-0.715224726049417</v>
      </c>
      <c r="BF297" s="14">
        <v>-0.71504596451553004</v>
      </c>
      <c r="BG297" s="14">
        <v>1.52970728544142</v>
      </c>
      <c r="BH297" s="14">
        <v>1.73045437161892</v>
      </c>
      <c r="BI297" s="14">
        <v>1.90703663729029</v>
      </c>
      <c r="BJ297" s="14">
        <v>2.0644995793114802</v>
      </c>
      <c r="BK297" s="14">
        <v>2.2141888544677002</v>
      </c>
    </row>
    <row r="298" spans="1:63" ht="16" customHeight="1">
      <c r="A298" s="189"/>
      <c r="B298" s="189"/>
      <c r="C298" s="189"/>
      <c r="D298" s="189"/>
      <c r="E298" s="189"/>
      <c r="F298" s="189"/>
      <c r="G298" s="189"/>
      <c r="H298" s="189"/>
      <c r="I298" s="189"/>
      <c r="J298" s="189"/>
      <c r="K298" s="189"/>
      <c r="L298" s="189"/>
      <c r="M298" s="189"/>
      <c r="O298" s="250"/>
      <c r="P298" s="189" t="s">
        <v>89</v>
      </c>
      <c r="Q298" s="14">
        <v>-2.94</v>
      </c>
      <c r="R298" s="14">
        <v>-4.2188934610386699</v>
      </c>
      <c r="S298" s="14">
        <f t="shared" si="55"/>
        <v>1.27889346103867</v>
      </c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250"/>
      <c r="AG298" s="250"/>
      <c r="AH298" s="191" t="s">
        <v>89</v>
      </c>
      <c r="AI298" s="14">
        <v>-4.2188934610386699</v>
      </c>
      <c r="AJ298" s="14">
        <v>-11.461378602793838</v>
      </c>
      <c r="AK298" s="14">
        <v>7.2424851417551679</v>
      </c>
      <c r="AL298" s="14">
        <v>83.699823285226103</v>
      </c>
      <c r="AM298" s="14">
        <v>-3.8319294112673599</v>
      </c>
      <c r="AN298" s="14">
        <f t="shared" si="56"/>
        <v>-11.547128544918529</v>
      </c>
      <c r="AO298" s="14">
        <v>7.7151991336511694</v>
      </c>
      <c r="AP298" s="14">
        <v>71.340647147898196</v>
      </c>
      <c r="AQ298" s="250"/>
      <c r="AR298" s="14">
        <v>-6.18672911521573</v>
      </c>
      <c r="AS298" s="14">
        <v>-6.2015799504014399</v>
      </c>
      <c r="AT298" s="14">
        <v>-6.1879593130242796</v>
      </c>
      <c r="AU298" s="14">
        <v>-6.11680478509808</v>
      </c>
      <c r="AV298" s="14">
        <v>-6.1769573388661598</v>
      </c>
      <c r="AW298" s="14">
        <v>1.7814331580016201</v>
      </c>
      <c r="AX298" s="14">
        <v>2.0866562838973901</v>
      </c>
      <c r="AY298" s="14">
        <v>2.3560299017569202</v>
      </c>
      <c r="AZ298" s="14">
        <v>2.5187598993497602</v>
      </c>
      <c r="BA298" s="14">
        <v>2.80999759337063</v>
      </c>
      <c r="BB298" s="14">
        <v>-6.2286530079641604</v>
      </c>
      <c r="BC298" s="14">
        <v>-6.2739926220236404</v>
      </c>
      <c r="BD298" s="14">
        <v>-6.3044994157171299</v>
      </c>
      <c r="BE298" s="14">
        <v>-6.3399179887123998</v>
      </c>
      <c r="BF298" s="14">
        <v>-6.3543698039041896</v>
      </c>
      <c r="BG298" s="14">
        <v>1.4677036823502601</v>
      </c>
      <c r="BH298" s="14">
        <v>1.78978329210066</v>
      </c>
      <c r="BI298" s="14">
        <v>2.0856059546784702</v>
      </c>
      <c r="BJ298" s="14">
        <v>2.3533452861905499</v>
      </c>
      <c r="BK298" s="14">
        <v>2.56245817425852</v>
      </c>
    </row>
    <row r="299" spans="1:63" ht="16" customHeight="1">
      <c r="A299" s="189"/>
      <c r="B299" s="189"/>
      <c r="C299" s="189"/>
      <c r="D299" s="189"/>
      <c r="E299" s="189"/>
      <c r="F299" s="189"/>
      <c r="G299" s="189"/>
      <c r="H299" s="189"/>
      <c r="I299" s="189"/>
      <c r="J299" s="189"/>
      <c r="K299" s="189"/>
      <c r="L299" s="189"/>
      <c r="M299" s="189"/>
      <c r="O299" s="250"/>
      <c r="P299" s="189" t="s">
        <v>417</v>
      </c>
      <c r="Q299" s="14">
        <v>-3.64</v>
      </c>
      <c r="R299" s="14">
        <v>-5.3910752745811301</v>
      </c>
      <c r="S299" s="14">
        <f t="shared" si="55"/>
        <v>1.75107527458113</v>
      </c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250"/>
      <c r="AG299" s="250"/>
      <c r="AH299" s="191" t="s">
        <v>417</v>
      </c>
      <c r="AI299" s="14">
        <v>-5.3910752745811301</v>
      </c>
      <c r="AJ299" s="14">
        <v>-14.522054955635403</v>
      </c>
      <c r="AK299" s="14">
        <v>9.1309796810542725</v>
      </c>
      <c r="AL299" s="14">
        <v>114.397797001966</v>
      </c>
      <c r="AM299" s="14">
        <v>-4.9689660124908004</v>
      </c>
      <c r="AN299" s="14">
        <f t="shared" si="56"/>
        <v>-14.728494847345925</v>
      </c>
      <c r="AO299" s="14">
        <v>9.7595288348551232</v>
      </c>
      <c r="AP299" s="14">
        <v>101.153004556071</v>
      </c>
      <c r="AQ299" s="250"/>
      <c r="AR299" s="14">
        <v>-7.5133750994557698</v>
      </c>
      <c r="AS299" s="14">
        <v>-7.5321457476973697</v>
      </c>
      <c r="AT299" s="14">
        <v>-7.5163540719602198</v>
      </c>
      <c r="AU299" s="14">
        <v>-7.4310972027609896</v>
      </c>
      <c r="AV299" s="14">
        <v>-7.5038327539235503</v>
      </c>
      <c r="AW299" s="14">
        <v>1.82158383087871</v>
      </c>
      <c r="AX299" s="14">
        <v>2.2071847214129701</v>
      </c>
      <c r="AY299" s="14">
        <v>2.54738805946943</v>
      </c>
      <c r="AZ299" s="14">
        <v>2.7763701053591201</v>
      </c>
      <c r="BA299" s="14">
        <v>3.1176608620982602</v>
      </c>
      <c r="BB299" s="14">
        <v>-7.5024108710331401</v>
      </c>
      <c r="BC299" s="14">
        <v>-7.5647340100234697</v>
      </c>
      <c r="BD299" s="14">
        <v>-7.6162804606107697</v>
      </c>
      <c r="BE299" s="14">
        <v>-7.6840925842562902</v>
      </c>
      <c r="BF299" s="14">
        <v>-7.6940199449517204</v>
      </c>
      <c r="BG299" s="14">
        <v>1.4192314394188901</v>
      </c>
      <c r="BH299" s="14">
        <v>1.83616456194749</v>
      </c>
      <c r="BI299" s="14">
        <v>2.22520518602964</v>
      </c>
      <c r="BJ299" s="14">
        <v>2.5791547323438899</v>
      </c>
      <c r="BK299" s="14">
        <v>2.8347229174803599</v>
      </c>
    </row>
    <row r="300" spans="1:63" ht="16" customHeight="1">
      <c r="A300" s="189"/>
      <c r="B300" s="189"/>
      <c r="C300" s="189"/>
      <c r="D300" s="189"/>
      <c r="E300" s="189"/>
      <c r="F300" s="189"/>
      <c r="G300" s="189"/>
      <c r="H300" s="189"/>
      <c r="I300" s="189"/>
      <c r="J300" s="189"/>
      <c r="K300" s="189"/>
      <c r="L300" s="189"/>
      <c r="M300" s="189"/>
      <c r="O300" s="250"/>
      <c r="P300" s="189" t="s">
        <v>418</v>
      </c>
      <c r="Q300" s="14">
        <v>-2.4900000000000002</v>
      </c>
      <c r="R300" s="14">
        <v>-3.86021467481181</v>
      </c>
      <c r="S300" s="14">
        <f t="shared" si="55"/>
        <v>1.3702146748118098</v>
      </c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250"/>
      <c r="AG300" s="250"/>
      <c r="AH300" s="191" t="s">
        <v>418</v>
      </c>
      <c r="AI300" s="14">
        <v>-3.86021467481181</v>
      </c>
      <c r="AJ300" s="14">
        <v>-13.171018220700542</v>
      </c>
      <c r="AK300" s="14">
        <v>9.3108035458887315</v>
      </c>
      <c r="AL300" s="14">
        <v>122.346691872325</v>
      </c>
      <c r="AM300" s="14">
        <v>-3.4530365220949601</v>
      </c>
      <c r="AN300" s="14">
        <f t="shared" si="56"/>
        <v>-12.781545362816503</v>
      </c>
      <c r="AO300" s="14">
        <v>9.3285088407215433</v>
      </c>
      <c r="AP300" s="14">
        <v>95.483979682736503</v>
      </c>
      <c r="AQ300" s="250"/>
      <c r="AR300" s="14">
        <v>-5.95934112208377</v>
      </c>
      <c r="AS300" s="14">
        <v>-5.9735422300726899</v>
      </c>
      <c r="AT300" s="14">
        <v>-5.9572274323879499</v>
      </c>
      <c r="AU300" s="14">
        <v>-5.8782257762383301</v>
      </c>
      <c r="AV300" s="14">
        <v>-5.9435719890551297</v>
      </c>
      <c r="AW300" s="14">
        <v>1.8125202266585401</v>
      </c>
      <c r="AX300" s="14">
        <v>2.1799766579700401</v>
      </c>
      <c r="AY300" s="14">
        <v>2.5041909102929898</v>
      </c>
      <c r="AZ300" s="14">
        <v>2.71821723311482</v>
      </c>
      <c r="BA300" s="14">
        <v>3.0482090222906102</v>
      </c>
      <c r="BB300" s="14">
        <v>-5.9899068608009003</v>
      </c>
      <c r="BC300" s="14">
        <v>-6.0313897031610297</v>
      </c>
      <c r="BD300" s="14">
        <v>-6.0539067605185801</v>
      </c>
      <c r="BE300" s="14">
        <v>-6.0769640147450996</v>
      </c>
      <c r="BF300" s="14">
        <v>-6.0953271982296799</v>
      </c>
      <c r="BG300" s="14">
        <v>1.4301735530651201</v>
      </c>
      <c r="BH300" s="14">
        <v>1.8256944641135899</v>
      </c>
      <c r="BI300" s="14">
        <v>2.1936920857067799</v>
      </c>
      <c r="BJ300" s="14">
        <v>2.5281805567585001</v>
      </c>
      <c r="BK300" s="14">
        <v>2.7732619331720398</v>
      </c>
    </row>
    <row r="301" spans="1:63" ht="16" customHeight="1">
      <c r="A301" s="189"/>
      <c r="B301" s="189"/>
      <c r="C301" s="189"/>
      <c r="D301" s="189"/>
      <c r="E301" s="189"/>
      <c r="F301" s="189"/>
      <c r="G301" s="189"/>
      <c r="H301" s="189"/>
      <c r="I301" s="189"/>
      <c r="J301" s="189"/>
      <c r="K301" s="189"/>
      <c r="L301" s="189"/>
      <c r="M301" s="189"/>
      <c r="O301" s="250"/>
      <c r="P301" s="189" t="s">
        <v>419</v>
      </c>
      <c r="Q301" s="14">
        <v>-2.56</v>
      </c>
      <c r="R301" s="14">
        <v>-4.00027157639032</v>
      </c>
      <c r="S301" s="14">
        <f t="shared" si="55"/>
        <v>1.44027157639032</v>
      </c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250"/>
      <c r="AG301" s="250"/>
      <c r="AH301" s="191" t="s">
        <v>419</v>
      </c>
      <c r="AI301" s="14">
        <v>-4.00027157639032</v>
      </c>
      <c r="AJ301" s="14">
        <v>-10.022986656912027</v>
      </c>
      <c r="AK301" s="14">
        <v>6.0227150805217065</v>
      </c>
      <c r="AL301" s="14">
        <v>57.894405925869798</v>
      </c>
      <c r="AM301" s="14">
        <v>-3.9405642349690502</v>
      </c>
      <c r="AN301" s="14">
        <f t="shared" si="56"/>
        <v>-10.56861987670799</v>
      </c>
      <c r="AO301" s="14">
        <v>6.62805564173894</v>
      </c>
      <c r="AP301" s="14">
        <v>52.925715099177097</v>
      </c>
      <c r="AQ301" s="250"/>
      <c r="AR301" s="14">
        <v>-6.1967275806855602</v>
      </c>
      <c r="AS301" s="14">
        <v>-6.2126954350389596</v>
      </c>
      <c r="AT301" s="14">
        <v>-6.2040024945617898</v>
      </c>
      <c r="AU301" s="14">
        <v>-6.1472242067852498</v>
      </c>
      <c r="AV301" s="14">
        <v>-6.1976940280276702</v>
      </c>
      <c r="AW301" s="14">
        <v>1.76200562598456</v>
      </c>
      <c r="AX301" s="14">
        <v>2.0283367113719399</v>
      </c>
      <c r="AY301" s="14">
        <v>2.26343825959274</v>
      </c>
      <c r="AZ301" s="14">
        <v>2.3941111658032401</v>
      </c>
      <c r="BA301" s="14">
        <v>2.66112990136511</v>
      </c>
      <c r="BB301" s="14">
        <v>-5.94340445600794</v>
      </c>
      <c r="BC301" s="14">
        <v>-5.98080874730472</v>
      </c>
      <c r="BD301" s="14">
        <v>-6.0183302562090404</v>
      </c>
      <c r="BE301" s="14">
        <v>-6.06812975872087</v>
      </c>
      <c r="BF301" s="14">
        <v>-6.06530406259788</v>
      </c>
      <c r="BG301" s="14">
        <v>1.49115773639242</v>
      </c>
      <c r="BH301" s="14">
        <v>1.7673409881397799</v>
      </c>
      <c r="BI301" s="14">
        <v>2.0180586798187199</v>
      </c>
      <c r="BJ301" s="14">
        <v>2.2440838484475498</v>
      </c>
      <c r="BK301" s="14">
        <v>2.4307186133238101</v>
      </c>
    </row>
    <row r="302" spans="1:63" ht="16" customHeight="1">
      <c r="A302" s="189"/>
      <c r="B302" s="189"/>
      <c r="C302" s="189"/>
      <c r="D302" s="189"/>
      <c r="E302" s="189"/>
      <c r="F302" s="189"/>
      <c r="G302" s="189"/>
      <c r="H302" s="189"/>
      <c r="I302" s="189"/>
      <c r="J302" s="189"/>
      <c r="K302" s="189"/>
      <c r="L302" s="189"/>
      <c r="M302" s="189"/>
      <c r="O302" s="250"/>
      <c r="P302" s="189" t="s">
        <v>420</v>
      </c>
      <c r="Q302" s="14">
        <v>-2.23</v>
      </c>
      <c r="R302" s="14">
        <v>-3.7991922631942199</v>
      </c>
      <c r="S302" s="14">
        <f t="shared" si="55"/>
        <v>1.5691922631942199</v>
      </c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250"/>
      <c r="AG302" s="250"/>
      <c r="AH302" s="191" t="s">
        <v>420</v>
      </c>
      <c r="AI302" s="14">
        <v>-3.7991922631942199</v>
      </c>
      <c r="AJ302" s="14">
        <v>-15.000735261125008</v>
      </c>
      <c r="AK302" s="14">
        <v>11.201542997930789</v>
      </c>
      <c r="AL302" s="14">
        <v>156.52371437170501</v>
      </c>
      <c r="AM302" s="14">
        <v>-3.3310798398555299</v>
      </c>
      <c r="AN302" s="14">
        <f t="shared" si="56"/>
        <v>-14.178246628875353</v>
      </c>
      <c r="AO302" s="14">
        <v>10.847166789019823</v>
      </c>
      <c r="AP302" s="14">
        <v>116.04435399738399</v>
      </c>
      <c r="AQ302" s="250"/>
      <c r="AR302" s="14">
        <v>-5.9836860224325301</v>
      </c>
      <c r="AS302" s="14">
        <v>-5.9980892013712896</v>
      </c>
      <c r="AT302" s="14">
        <v>-5.98249249482922</v>
      </c>
      <c r="AU302" s="14">
        <v>-5.90564177274873</v>
      </c>
      <c r="AV302" s="14">
        <v>-5.9695605111100001</v>
      </c>
      <c r="AW302" s="14">
        <v>1.8434102194434301</v>
      </c>
      <c r="AX302" s="14">
        <v>2.2727054293315501</v>
      </c>
      <c r="AY302" s="14">
        <v>2.6514126549736901</v>
      </c>
      <c r="AZ302" s="14">
        <v>2.9164101109603102</v>
      </c>
      <c r="BA302" s="14">
        <v>3.2849103144523899</v>
      </c>
      <c r="BB302" s="14">
        <v>-6.0372458843173504</v>
      </c>
      <c r="BC302" s="14">
        <v>-6.0784185081813504</v>
      </c>
      <c r="BD302" s="14">
        <v>-6.1002852699867898</v>
      </c>
      <c r="BE302" s="14">
        <v>-6.1222578339075504</v>
      </c>
      <c r="BF302" s="14">
        <v>-6.1409850239191002</v>
      </c>
      <c r="BG302" s="14">
        <v>1.39288134531056</v>
      </c>
      <c r="BH302" s="14">
        <v>1.86137797794431</v>
      </c>
      <c r="BI302" s="14">
        <v>2.3010930067925699</v>
      </c>
      <c r="BJ302" s="14">
        <v>2.7019074625015</v>
      </c>
      <c r="BK302" s="14">
        <v>2.9827293057226401</v>
      </c>
    </row>
    <row r="303" spans="1:63" ht="16" customHeight="1">
      <c r="A303" s="189"/>
      <c r="B303" s="189"/>
      <c r="C303" s="189"/>
      <c r="D303" s="189"/>
      <c r="E303" s="189"/>
      <c r="F303" s="189"/>
      <c r="G303" s="189"/>
      <c r="H303" s="189"/>
      <c r="I303" s="189"/>
      <c r="J303" s="189"/>
      <c r="K303" s="189"/>
      <c r="L303" s="189"/>
      <c r="M303" s="189"/>
      <c r="O303" s="250"/>
      <c r="P303" s="189" t="s">
        <v>421</v>
      </c>
      <c r="Q303" s="14">
        <v>-2.4900000000000002</v>
      </c>
      <c r="R303" s="14">
        <v>-3.9385832649715802</v>
      </c>
      <c r="S303" s="14">
        <f t="shared" si="55"/>
        <v>1.44858326497158</v>
      </c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250"/>
      <c r="AG303" s="250"/>
      <c r="AH303" s="191" t="s">
        <v>421</v>
      </c>
      <c r="AI303" s="14">
        <v>-3.9385832649715802</v>
      </c>
      <c r="AJ303" s="14">
        <v>-14.181341911044253</v>
      </c>
      <c r="AK303" s="14">
        <v>10.242758646072673</v>
      </c>
      <c r="AL303" s="14">
        <v>139.075211440472</v>
      </c>
      <c r="AM303" s="14">
        <v>-3.5636914125307899</v>
      </c>
      <c r="AN303" s="14">
        <f t="shared" si="56"/>
        <v>-13.717554349890273</v>
      </c>
      <c r="AO303" s="14">
        <v>10.153862937359483</v>
      </c>
      <c r="AP303" s="14">
        <v>108.780157631135</v>
      </c>
      <c r="AQ303" s="250"/>
      <c r="AR303" s="14">
        <v>-6.1457314562434302</v>
      </c>
      <c r="AS303" s="14">
        <v>-6.1598911028743499</v>
      </c>
      <c r="AT303" s="14">
        <v>-6.1409696342112499</v>
      </c>
      <c r="AU303" s="14">
        <v>-6.0534017562507998</v>
      </c>
      <c r="AV303" s="14">
        <v>-6.1249939937292996</v>
      </c>
      <c r="AW303" s="14">
        <v>1.82785536975389</v>
      </c>
      <c r="AX303" s="14">
        <v>2.2260112746754399</v>
      </c>
      <c r="AY303" s="14">
        <v>2.5772782216804599</v>
      </c>
      <c r="AZ303" s="14">
        <v>2.8166088437378898</v>
      </c>
      <c r="BA303" s="14">
        <v>3.16571789357566</v>
      </c>
      <c r="BB303" s="14">
        <v>-6.1212291100366096</v>
      </c>
      <c r="BC303" s="14">
        <v>-6.1632627589051099</v>
      </c>
      <c r="BD303" s="14">
        <v>-6.1855938640523398</v>
      </c>
      <c r="BE303" s="14">
        <v>-6.2078299276221802</v>
      </c>
      <c r="BF303" s="14">
        <v>-6.2270179243880897</v>
      </c>
      <c r="BG303" s="14">
        <v>1.4116600705194899</v>
      </c>
      <c r="BH303" s="14">
        <v>1.84340932065466</v>
      </c>
      <c r="BI303" s="14">
        <v>2.2470105990807601</v>
      </c>
      <c r="BJ303" s="14">
        <v>2.6144261890457599</v>
      </c>
      <c r="BK303" s="14">
        <v>2.8772506959483901</v>
      </c>
    </row>
    <row r="304" spans="1:63" ht="16" customHeight="1">
      <c r="A304" s="189"/>
      <c r="B304" s="189"/>
      <c r="C304" s="189"/>
      <c r="D304" s="189"/>
      <c r="E304" s="189"/>
      <c r="F304" s="189"/>
      <c r="G304" s="189"/>
      <c r="H304" s="189"/>
      <c r="I304" s="189"/>
      <c r="J304" s="189"/>
      <c r="K304" s="189"/>
      <c r="L304" s="189"/>
      <c r="M304" s="189"/>
      <c r="O304" s="250"/>
      <c r="P304" s="189" t="s">
        <v>422</v>
      </c>
      <c r="Q304" s="14">
        <v>-2.2200000000000002</v>
      </c>
      <c r="R304" s="14">
        <v>-2.7320983560696201</v>
      </c>
      <c r="S304" s="14">
        <f t="shared" si="55"/>
        <v>0.51209835606961995</v>
      </c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250"/>
      <c r="AG304" s="250"/>
      <c r="AH304" s="191" t="s">
        <v>422</v>
      </c>
      <c r="AI304" s="14">
        <v>-2.7320983560696201</v>
      </c>
      <c r="AJ304" s="14">
        <v>-11.013348064532721</v>
      </c>
      <c r="AK304" s="14">
        <v>8.2812497084631005</v>
      </c>
      <c r="AL304" s="14">
        <v>100.946456832839</v>
      </c>
      <c r="AM304" s="14">
        <v>-2.0358196145726799</v>
      </c>
      <c r="AN304" s="14">
        <f t="shared" si="56"/>
        <v>-10.658835344487734</v>
      </c>
      <c r="AO304" s="14">
        <v>8.6230157299150534</v>
      </c>
      <c r="AP304" s="14">
        <v>74.958716023400001</v>
      </c>
      <c r="AQ304" s="250"/>
      <c r="AR304" s="14">
        <v>-4.4950516720305602</v>
      </c>
      <c r="AS304" s="14">
        <v>-4.5106003757127002</v>
      </c>
      <c r="AT304" s="14">
        <v>-4.5105293244289903</v>
      </c>
      <c r="AU304" s="14">
        <v>-4.48339819512797</v>
      </c>
      <c r="AV304" s="14">
        <v>-4.5124790764310303</v>
      </c>
      <c r="AW304" s="14">
        <v>1.80633449593817</v>
      </c>
      <c r="AX304" s="14">
        <v>2.16140769249089</v>
      </c>
      <c r="AY304" s="14">
        <v>2.47470970985631</v>
      </c>
      <c r="AZ304" s="14">
        <v>2.67852904731348</v>
      </c>
      <c r="BA304" s="14">
        <v>3.0008095144734801</v>
      </c>
      <c r="BB304" s="14">
        <v>-4.8006945558949399</v>
      </c>
      <c r="BC304" s="14">
        <v>-4.85505403263174</v>
      </c>
      <c r="BD304" s="14">
        <v>-4.90428337372418</v>
      </c>
      <c r="BE304" s="14">
        <v>-4.97608042335166</v>
      </c>
      <c r="BF304" s="14">
        <v>-4.9785811414784504</v>
      </c>
      <c r="BG304" s="14">
        <v>1.4376413293363699</v>
      </c>
      <c r="BH304" s="14">
        <v>1.81854882930393</v>
      </c>
      <c r="BI304" s="14">
        <v>2.1721850176545501</v>
      </c>
      <c r="BJ304" s="14">
        <v>2.4933916895258599</v>
      </c>
      <c r="BK304" s="14">
        <v>2.7313160262783001</v>
      </c>
    </row>
    <row r="305" spans="1:63" ht="16" customHeight="1">
      <c r="A305" s="189"/>
      <c r="B305" s="189"/>
      <c r="C305" s="189"/>
      <c r="D305" s="189"/>
      <c r="E305" s="189"/>
      <c r="F305" s="189"/>
      <c r="G305" s="189"/>
      <c r="H305" s="189"/>
      <c r="I305" s="189"/>
      <c r="J305" s="189"/>
      <c r="K305" s="189"/>
      <c r="L305" s="189"/>
      <c r="M305" s="189"/>
      <c r="O305" s="250"/>
      <c r="P305" s="189" t="s">
        <v>423</v>
      </c>
      <c r="Q305" s="14">
        <v>-2.68</v>
      </c>
      <c r="R305" s="14">
        <v>-4.1660417822968299</v>
      </c>
      <c r="S305" s="14">
        <f t="shared" si="55"/>
        <v>1.4860417822968297</v>
      </c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250"/>
      <c r="AG305" s="250"/>
      <c r="AH305" s="191" t="s">
        <v>423</v>
      </c>
      <c r="AI305" s="14">
        <v>-4.1660417822968299</v>
      </c>
      <c r="AJ305" s="14">
        <v>-12.505262728670173</v>
      </c>
      <c r="AK305" s="14">
        <v>8.3392209463733433</v>
      </c>
      <c r="AL305" s="14">
        <v>104.453738878766</v>
      </c>
      <c r="AM305" s="14">
        <v>-3.79149429406753</v>
      </c>
      <c r="AN305" s="14">
        <f t="shared" si="56"/>
        <v>-12.381216053331759</v>
      </c>
      <c r="AO305" s="14">
        <v>8.5897217592642292</v>
      </c>
      <c r="AP305" s="14">
        <v>85.962756607949203</v>
      </c>
      <c r="AQ305" s="250"/>
      <c r="AR305" s="14">
        <v>-6.2251204688647297</v>
      </c>
      <c r="AS305" s="14">
        <v>-6.2398262679905896</v>
      </c>
      <c r="AT305" s="14">
        <v>-6.2223911650431596</v>
      </c>
      <c r="AU305" s="14">
        <v>-6.1388204610190398</v>
      </c>
      <c r="AV305" s="14">
        <v>-6.2077424785681803</v>
      </c>
      <c r="AW305" s="14">
        <v>1.7971417080124099</v>
      </c>
      <c r="AX305" s="14">
        <v>2.13381183205549</v>
      </c>
      <c r="AY305" s="14">
        <v>2.43089687097563</v>
      </c>
      <c r="AZ305" s="14">
        <v>2.6195473211888798</v>
      </c>
      <c r="BA305" s="14">
        <v>2.93036777640806</v>
      </c>
      <c r="BB305" s="14">
        <v>-6.2390582383712099</v>
      </c>
      <c r="BC305" s="14">
        <v>-6.2823941678669604</v>
      </c>
      <c r="BD305" s="14">
        <v>-6.3062645428719399</v>
      </c>
      <c r="BE305" s="14">
        <v>-6.3305404125685403</v>
      </c>
      <c r="BF305" s="14">
        <v>-6.3495703946745099</v>
      </c>
      <c r="BG305" s="14">
        <v>1.44873940111509</v>
      </c>
      <c r="BH305" s="14">
        <v>1.80792950098695</v>
      </c>
      <c r="BI305" s="14">
        <v>2.1402227605751101</v>
      </c>
      <c r="BJ305" s="14">
        <v>2.4416909781461298</v>
      </c>
      <c r="BK305" s="14">
        <v>2.6689790375119902</v>
      </c>
    </row>
    <row r="306" spans="1:63" ht="16" customHeight="1">
      <c r="A306" s="189"/>
      <c r="B306" s="189"/>
      <c r="C306" s="189"/>
      <c r="D306" s="189"/>
      <c r="E306" s="189"/>
      <c r="F306" s="189"/>
      <c r="G306" s="189"/>
      <c r="H306" s="189"/>
      <c r="I306" s="189"/>
      <c r="J306" s="189"/>
      <c r="K306" s="189"/>
      <c r="L306" s="189"/>
      <c r="M306" s="189"/>
      <c r="O306" s="250"/>
      <c r="P306" s="189" t="s">
        <v>190</v>
      </c>
      <c r="Q306" s="14">
        <v>-4.5</v>
      </c>
      <c r="R306" s="14">
        <v>-3.8592181083434798</v>
      </c>
      <c r="S306" s="14">
        <f t="shared" si="55"/>
        <v>-0.64078189165652022</v>
      </c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250"/>
      <c r="AG306" s="250"/>
      <c r="AH306" s="191" t="s">
        <v>190</v>
      </c>
      <c r="AI306" s="14">
        <v>-3.8592181083434798</v>
      </c>
      <c r="AJ306" s="14">
        <v>-10.13383208017439</v>
      </c>
      <c r="AK306" s="14">
        <v>6.2746139718309095</v>
      </c>
      <c r="AL306" s="14">
        <v>57.6549262602312</v>
      </c>
      <c r="AM306" s="14">
        <v>-4.4006638844656498</v>
      </c>
      <c r="AN306" s="14">
        <f t="shared" si="56"/>
        <v>-10.389561555499899</v>
      </c>
      <c r="AO306" s="14">
        <v>5.9888976710342483</v>
      </c>
      <c r="AP306" s="14">
        <v>45.667871518542</v>
      </c>
      <c r="AQ306" s="250"/>
      <c r="AR306" s="14">
        <v>-6.5863326232603798</v>
      </c>
      <c r="AS306" s="14">
        <v>-6.5954937184408404</v>
      </c>
      <c r="AT306" s="14">
        <v>-6.5763686082466597</v>
      </c>
      <c r="AU306" s="14">
        <v>-6.5008935147870801</v>
      </c>
      <c r="AV306" s="14">
        <v>-6.5552635124748102</v>
      </c>
      <c r="AW306" s="14">
        <v>1.7435974194109001</v>
      </c>
      <c r="AX306" s="14">
        <v>1.9730770552615799</v>
      </c>
      <c r="AY306" s="14">
        <v>2.1757047237810099</v>
      </c>
      <c r="AZ306" s="14">
        <v>2.2760025128742898</v>
      </c>
      <c r="BA306" s="14">
        <v>2.52007301240078</v>
      </c>
      <c r="BB306" s="14">
        <v>-5.82948035655998</v>
      </c>
      <c r="BC306" s="14">
        <v>-5.8292747138838799</v>
      </c>
      <c r="BD306" s="14">
        <v>-5.8132735896080101</v>
      </c>
      <c r="BE306" s="14">
        <v>-5.7909415736269603</v>
      </c>
      <c r="BF306" s="14">
        <v>-5.7837669221319503</v>
      </c>
      <c r="BG306" s="14">
        <v>1.51338120108256</v>
      </c>
      <c r="BH306" s="14">
        <v>1.74607618893945</v>
      </c>
      <c r="BI306" s="14">
        <v>1.9540554812645199</v>
      </c>
      <c r="BJ306" s="14">
        <v>2.14055514934455</v>
      </c>
      <c r="BK306" s="14">
        <v>2.3058911751562001</v>
      </c>
    </row>
    <row r="307" spans="1:63" ht="16" customHeight="1">
      <c r="A307" s="189"/>
      <c r="B307" s="189"/>
      <c r="C307" s="189"/>
      <c r="D307" s="189"/>
      <c r="E307" s="189"/>
      <c r="F307" s="189"/>
      <c r="G307" s="189"/>
      <c r="H307" s="189"/>
      <c r="I307" s="189"/>
      <c r="J307" s="189"/>
      <c r="K307" s="189"/>
      <c r="L307" s="189"/>
      <c r="M307" s="189"/>
      <c r="O307" s="250"/>
      <c r="P307" s="189" t="s">
        <v>47</v>
      </c>
      <c r="Q307" s="14">
        <v>-0.79</v>
      </c>
      <c r="R307" s="14">
        <v>-0.94701559696848003</v>
      </c>
      <c r="S307" s="14">
        <f t="shared" si="55"/>
        <v>0.15701559696848</v>
      </c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250"/>
      <c r="AG307" s="250"/>
      <c r="AH307" s="191" t="s">
        <v>47</v>
      </c>
      <c r="AI307" s="14">
        <v>-0.94701559696848003</v>
      </c>
      <c r="AJ307" s="14">
        <v>-9.1689255465587642</v>
      </c>
      <c r="AK307" s="14">
        <v>8.2219099495902839</v>
      </c>
      <c r="AL307" s="14">
        <v>103.212828267666</v>
      </c>
      <c r="AM307" s="14">
        <v>-0.35045190247298802</v>
      </c>
      <c r="AN307" s="14">
        <f t="shared" si="56"/>
        <v>-8.4930718180476923</v>
      </c>
      <c r="AO307" s="14">
        <v>8.1426199155747039</v>
      </c>
      <c r="AP307" s="14">
        <v>68.031755688091707</v>
      </c>
      <c r="AQ307" s="250"/>
      <c r="AR307" s="14">
        <v>-2.76850372549496</v>
      </c>
      <c r="AS307" s="14">
        <v>-2.7790138422072301</v>
      </c>
      <c r="AT307" s="14">
        <v>-2.7792949764060002</v>
      </c>
      <c r="AU307" s="14">
        <v>-2.7623230997704802</v>
      </c>
      <c r="AV307" s="14">
        <v>-2.7809513544276099</v>
      </c>
      <c r="AW307" s="14">
        <v>1.79671078134485</v>
      </c>
      <c r="AX307" s="14">
        <v>2.13251823186891</v>
      </c>
      <c r="AY307" s="14">
        <v>2.42884307393301</v>
      </c>
      <c r="AZ307" s="14">
        <v>2.6167824582450998</v>
      </c>
      <c r="BA307" s="14">
        <v>2.9270657070372601</v>
      </c>
      <c r="BB307" s="14">
        <v>-3.0199108133458199</v>
      </c>
      <c r="BC307" s="14">
        <v>-3.0557604661492999</v>
      </c>
      <c r="BD307" s="14">
        <v>-3.0857400755161799</v>
      </c>
      <c r="BE307" s="14">
        <v>-3.1293142809730301</v>
      </c>
      <c r="BF307" s="14">
        <v>-3.1330366168395498</v>
      </c>
      <c r="BG307" s="14">
        <v>1.4492596410169101</v>
      </c>
      <c r="BH307" s="14">
        <v>1.80743170295219</v>
      </c>
      <c r="BI307" s="14">
        <v>2.1387244785477</v>
      </c>
      <c r="BJ307" s="14">
        <v>2.4392674244379999</v>
      </c>
      <c r="BK307" s="14">
        <v>2.6660568912542999</v>
      </c>
    </row>
    <row r="308" spans="1:63" ht="16" customHeight="1">
      <c r="A308" s="189"/>
      <c r="B308" s="189"/>
      <c r="C308" s="189"/>
      <c r="D308" s="189"/>
      <c r="E308" s="189"/>
      <c r="F308" s="189"/>
      <c r="G308" s="189"/>
      <c r="H308" s="189"/>
      <c r="I308" s="189"/>
      <c r="J308" s="189"/>
      <c r="K308" s="189"/>
      <c r="L308" s="189"/>
      <c r="M308" s="189"/>
      <c r="O308" s="250"/>
      <c r="P308" s="189" t="s">
        <v>90</v>
      </c>
      <c r="Q308" s="14">
        <v>-3.35</v>
      </c>
      <c r="R308" s="14">
        <v>-3.8250937820331599</v>
      </c>
      <c r="S308" s="14">
        <f t="shared" si="55"/>
        <v>0.47509378203315977</v>
      </c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250"/>
      <c r="AG308" s="250"/>
      <c r="AH308" s="191" t="s">
        <v>90</v>
      </c>
      <c r="AI308" s="14">
        <v>-3.8250937820331599</v>
      </c>
      <c r="AJ308" s="14">
        <v>-12.671320334222568</v>
      </c>
      <c r="AK308" s="14">
        <v>8.8462265521894086</v>
      </c>
      <c r="AL308" s="14">
        <v>107.581672594121</v>
      </c>
      <c r="AM308" s="14">
        <v>-2.96173063169643</v>
      </c>
      <c r="AN308" s="14">
        <f t="shared" si="56"/>
        <v>-12.477103083128483</v>
      </c>
      <c r="AO308" s="14">
        <v>9.5153724514320537</v>
      </c>
      <c r="AP308" s="14">
        <v>85.476616882636606</v>
      </c>
      <c r="AQ308" s="250"/>
      <c r="AR308" s="14">
        <v>-5.5056938250212202</v>
      </c>
      <c r="AS308" s="14">
        <v>-5.5262603164449802</v>
      </c>
      <c r="AT308" s="14">
        <v>-5.5287713267618299</v>
      </c>
      <c r="AU308" s="14">
        <v>-5.5018426339833004</v>
      </c>
      <c r="AV308" s="14">
        <v>-5.5338156618458703</v>
      </c>
      <c r="AW308" s="14">
        <v>1.8257073370433701</v>
      </c>
      <c r="AX308" s="14">
        <v>2.2195630881874102</v>
      </c>
      <c r="AY308" s="14">
        <v>2.5670406950654101</v>
      </c>
      <c r="AZ308" s="14">
        <v>2.8028268792172399</v>
      </c>
      <c r="BA308" s="14">
        <v>3.1492581254647698</v>
      </c>
      <c r="BB308" s="14">
        <v>-5.9186086616588298</v>
      </c>
      <c r="BC308" s="14">
        <v>-5.9929168238181196</v>
      </c>
      <c r="BD308" s="14">
        <v>-6.0646359205921296</v>
      </c>
      <c r="BE308" s="14">
        <v>-6.1719934786618902</v>
      </c>
      <c r="BF308" s="14">
        <v>-6.1705074894594096</v>
      </c>
      <c r="BG308" s="14">
        <v>1.4142533013648999</v>
      </c>
      <c r="BH308" s="14">
        <v>1.84092795539606</v>
      </c>
      <c r="BI308" s="14">
        <v>2.2395421385589702</v>
      </c>
      <c r="BJ308" s="14">
        <v>2.6023455427719902</v>
      </c>
      <c r="BK308" s="14">
        <v>2.8626847240118098</v>
      </c>
    </row>
    <row r="309" spans="1:63" ht="16" customHeight="1">
      <c r="A309" s="189"/>
      <c r="B309" s="189"/>
      <c r="C309" s="189"/>
      <c r="D309" s="189"/>
      <c r="E309" s="189"/>
      <c r="F309" s="189"/>
      <c r="G309" s="189"/>
      <c r="H309" s="189"/>
      <c r="I309" s="189"/>
      <c r="J309" s="189"/>
      <c r="K309" s="189"/>
      <c r="L309" s="189"/>
      <c r="M309" s="189"/>
      <c r="O309" s="250"/>
      <c r="P309" s="189" t="s">
        <v>424</v>
      </c>
      <c r="Q309" s="14">
        <v>-0.8</v>
      </c>
      <c r="R309" s="14">
        <v>-0.80906936431463805</v>
      </c>
      <c r="S309" s="14">
        <f t="shared" si="55"/>
        <v>9.0693643146380065E-3</v>
      </c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250"/>
      <c r="AG309" s="250"/>
      <c r="AH309" s="191" t="s">
        <v>424</v>
      </c>
      <c r="AI309" s="14">
        <v>-0.80906936431463805</v>
      </c>
      <c r="AJ309" s="14">
        <v>-7.1388801495144456</v>
      </c>
      <c r="AK309" s="14">
        <v>6.3298107851998076</v>
      </c>
      <c r="AL309" s="14">
        <v>66.806719338590099</v>
      </c>
      <c r="AM309" s="14">
        <v>-0.39438187032106897</v>
      </c>
      <c r="AN309" s="14">
        <f t="shared" si="56"/>
        <v>-7.221579030729889</v>
      </c>
      <c r="AO309" s="14">
        <v>6.8271971604088204</v>
      </c>
      <c r="AP309" s="14">
        <v>48.437317236935897</v>
      </c>
      <c r="AQ309" s="250"/>
      <c r="AR309" s="14">
        <v>-2.6904017220901801</v>
      </c>
      <c r="AS309" s="14">
        <v>-2.6995271690174301</v>
      </c>
      <c r="AT309" s="14">
        <v>-2.7019835074582201</v>
      </c>
      <c r="AU309" s="14">
        <v>-2.6943837777842501</v>
      </c>
      <c r="AV309" s="14">
        <v>-2.70549211547163</v>
      </c>
      <c r="AW309" s="14">
        <v>1.7712719637573</v>
      </c>
      <c r="AX309" s="14">
        <v>2.0561533613359102</v>
      </c>
      <c r="AY309" s="14">
        <v>2.3076016371371502</v>
      </c>
      <c r="AZ309" s="14">
        <v>2.45356479413705</v>
      </c>
      <c r="BA309" s="14">
        <v>2.7321352311393299</v>
      </c>
      <c r="BB309" s="14">
        <v>-2.7733823616138999</v>
      </c>
      <c r="BC309" s="14">
        <v>-2.8122586466785999</v>
      </c>
      <c r="BD309" s="14">
        <v>-2.85934602549756</v>
      </c>
      <c r="BE309" s="14">
        <v>-2.9316780545683101</v>
      </c>
      <c r="BF309" s="14">
        <v>-2.9221495605296099</v>
      </c>
      <c r="BG309" s="14">
        <v>1.47997087093242</v>
      </c>
      <c r="BH309" s="14">
        <v>1.7780452797974799</v>
      </c>
      <c r="BI309" s="14">
        <v>2.0502766611829202</v>
      </c>
      <c r="BJ309" s="14">
        <v>2.29619820794376</v>
      </c>
      <c r="BK309" s="14">
        <v>2.4935543491538001</v>
      </c>
    </row>
    <row r="310" spans="1:63" ht="16" customHeight="1">
      <c r="A310" s="189"/>
      <c r="B310" s="189"/>
      <c r="C310" s="189"/>
      <c r="D310" s="189"/>
      <c r="E310" s="189"/>
      <c r="F310" s="189"/>
      <c r="G310" s="189"/>
      <c r="H310" s="189"/>
      <c r="I310" s="189"/>
      <c r="J310" s="189"/>
      <c r="K310" s="189"/>
      <c r="L310" s="189"/>
      <c r="M310" s="189"/>
      <c r="O310" s="250"/>
      <c r="P310" s="189" t="s">
        <v>91</v>
      </c>
      <c r="Q310" s="14">
        <v>-0.22</v>
      </c>
      <c r="R310" s="14">
        <v>-0.25767216417080502</v>
      </c>
      <c r="S310" s="14">
        <f t="shared" si="55"/>
        <v>3.7672164170805017E-2</v>
      </c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250"/>
      <c r="AG310" s="250"/>
      <c r="AH310" s="191" t="s">
        <v>91</v>
      </c>
      <c r="AI310" s="14">
        <v>-0.25767216417080502</v>
      </c>
      <c r="AJ310" s="14">
        <v>-4.1473021796830665</v>
      </c>
      <c r="AK310" s="14">
        <v>3.8896300155122616</v>
      </c>
      <c r="AL310" s="14">
        <v>25.936278650308601</v>
      </c>
      <c r="AM310" s="14">
        <v>5.5161023816231197E-2</v>
      </c>
      <c r="AN310" s="14">
        <f t="shared" si="56"/>
        <v>-4.3813038196562832</v>
      </c>
      <c r="AO310" s="14">
        <v>4.436464843472514</v>
      </c>
      <c r="AP310" s="14">
        <v>16.288285570088998</v>
      </c>
      <c r="AQ310" s="250"/>
      <c r="AR310" s="14">
        <v>-2.0126812303270798</v>
      </c>
      <c r="AS310" s="14">
        <v>-2.01851267472553</v>
      </c>
      <c r="AT310" s="14">
        <v>-2.01949194197406</v>
      </c>
      <c r="AU310" s="14">
        <v>-2.0126802822715502</v>
      </c>
      <c r="AV310" s="14">
        <v>-2.02118013735886</v>
      </c>
      <c r="AW310" s="14">
        <v>1.72239479012537</v>
      </c>
      <c r="AX310" s="14">
        <v>1.9094288123833201</v>
      </c>
      <c r="AY310" s="14">
        <v>2.0746529657902899</v>
      </c>
      <c r="AZ310" s="14">
        <v>2.1399646010090101</v>
      </c>
      <c r="BA310" s="14">
        <v>2.3576032512693801</v>
      </c>
      <c r="BB310" s="14">
        <v>-2.0878050478113899</v>
      </c>
      <c r="BC310" s="14">
        <v>-2.1114189887905002</v>
      </c>
      <c r="BD310" s="14">
        <v>-2.13800856331821</v>
      </c>
      <c r="BE310" s="14">
        <v>-2.1778179115491398</v>
      </c>
      <c r="BF310" s="14">
        <v>-2.1741543917277499</v>
      </c>
      <c r="BG310" s="14">
        <v>1.5389782564708501</v>
      </c>
      <c r="BH310" s="14">
        <v>1.72158332742839</v>
      </c>
      <c r="BI310" s="14">
        <v>1.88033639914741</v>
      </c>
      <c r="BJ310" s="14">
        <v>2.02131047340559</v>
      </c>
      <c r="BK310" s="14">
        <v>2.1621145456654798</v>
      </c>
    </row>
    <row r="311" spans="1:63" ht="16" customHeight="1">
      <c r="A311" s="189"/>
      <c r="B311" s="189"/>
      <c r="C311" s="189"/>
      <c r="D311" s="189"/>
      <c r="E311" s="189"/>
      <c r="F311" s="189"/>
      <c r="G311" s="189"/>
      <c r="H311" s="189"/>
      <c r="I311" s="189"/>
      <c r="J311" s="189"/>
      <c r="K311" s="189"/>
      <c r="L311" s="189"/>
      <c r="M311" s="189"/>
      <c r="O311" s="250"/>
      <c r="P311" s="189" t="s">
        <v>425</v>
      </c>
      <c r="Q311" s="14">
        <v>-2.75</v>
      </c>
      <c r="R311" s="14">
        <v>-4.2500453447847804</v>
      </c>
      <c r="S311" s="14">
        <f t="shared" si="55"/>
        <v>1.5000453447847804</v>
      </c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250"/>
      <c r="AG311" s="250"/>
      <c r="AH311" s="191" t="s">
        <v>425</v>
      </c>
      <c r="AI311" s="14">
        <v>-4.2500453447847804</v>
      </c>
      <c r="AJ311" s="14">
        <v>-7.4386074175504868</v>
      </c>
      <c r="AK311" s="14">
        <v>3.1885620727657065</v>
      </c>
      <c r="AL311" s="14">
        <v>5.1589153289595098</v>
      </c>
      <c r="AM311" s="14">
        <v>-4.3415833443605401</v>
      </c>
      <c r="AN311" s="14">
        <f t="shared" si="56"/>
        <v>-8.7031946111313818</v>
      </c>
      <c r="AO311" s="14">
        <v>4.3616112667708418</v>
      </c>
      <c r="AP311" s="14">
        <v>19.516256561887399</v>
      </c>
      <c r="AQ311" s="250"/>
      <c r="AR311" s="14">
        <v>-6.3845426553960296</v>
      </c>
      <c r="AS311" s="14">
        <v>-6.40046091811264</v>
      </c>
      <c r="AT311" s="14">
        <v>-6.3947410995275602</v>
      </c>
      <c r="AU311" s="14">
        <v>-6.3477954386873998</v>
      </c>
      <c r="AV311" s="14">
        <v>-6.39116551014249</v>
      </c>
      <c r="AW311" s="14">
        <v>1.71788467579068</v>
      </c>
      <c r="AX311" s="14">
        <v>1.8958898852664301</v>
      </c>
      <c r="AY311" s="14">
        <v>2.0531577551670201</v>
      </c>
      <c r="AZ311" s="14">
        <v>2.1110273155382999</v>
      </c>
      <c r="BA311" s="14">
        <v>2.3230435186643001</v>
      </c>
      <c r="BB311" s="14">
        <v>-6.0310319876639298</v>
      </c>
      <c r="BC311" s="14">
        <v>-6.0685307293332</v>
      </c>
      <c r="BD311" s="14">
        <v>-6.1147005996496002</v>
      </c>
      <c r="BE311" s="14">
        <v>-6.1786394451976498</v>
      </c>
      <c r="BF311" s="14">
        <v>-6.1677131950149198</v>
      </c>
      <c r="BG311" s="14">
        <v>1.5444231305417899</v>
      </c>
      <c r="BH311" s="14">
        <v>1.71637333180421</v>
      </c>
      <c r="BI311" s="14">
        <v>1.8646552548648201</v>
      </c>
      <c r="BJ311" s="14">
        <v>1.9959453587754501</v>
      </c>
      <c r="BK311" s="14">
        <v>2.1315311199531699</v>
      </c>
    </row>
    <row r="312" spans="1:63" ht="16" customHeight="1">
      <c r="A312" s="189"/>
      <c r="B312" s="189"/>
      <c r="C312" s="189"/>
      <c r="D312" s="189"/>
      <c r="E312" s="189"/>
      <c r="F312" s="189"/>
      <c r="G312" s="189"/>
      <c r="H312" s="189"/>
      <c r="I312" s="189"/>
      <c r="J312" s="189"/>
      <c r="K312" s="189"/>
      <c r="L312" s="189"/>
      <c r="M312" s="189"/>
      <c r="O312" s="250"/>
      <c r="P312" s="189" t="s">
        <v>426</v>
      </c>
      <c r="Q312" s="14">
        <v>-0.11</v>
      </c>
      <c r="R312" s="14">
        <v>0.224235060710265</v>
      </c>
      <c r="S312" s="14">
        <f t="shared" si="55"/>
        <v>-0.33423506071026499</v>
      </c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250"/>
      <c r="AG312" s="250"/>
      <c r="AH312" s="191" t="s">
        <v>426</v>
      </c>
      <c r="AI312" s="14">
        <v>0.224235060710265</v>
      </c>
      <c r="AJ312" s="14">
        <v>-6.4200322125060634</v>
      </c>
      <c r="AK312" s="14">
        <v>6.6442672732163279</v>
      </c>
      <c r="AL312" s="14">
        <v>71.217579485314999</v>
      </c>
      <c r="AM312" s="14">
        <v>0.22390477838727299</v>
      </c>
      <c r="AN312" s="14">
        <f t="shared" si="56"/>
        <v>-6.5199357192060647</v>
      </c>
      <c r="AO312" s="14">
        <v>6.7438404975933377</v>
      </c>
      <c r="AP312" s="14">
        <v>46.337508585728003</v>
      </c>
      <c r="AQ312" s="250"/>
      <c r="AR312" s="14">
        <v>-2.0678353471339701</v>
      </c>
      <c r="AS312" s="14">
        <v>-2.07454725194326</v>
      </c>
      <c r="AT312" s="14">
        <v>-2.07836237934159</v>
      </c>
      <c r="AU312" s="14">
        <v>-2.0792507994879998</v>
      </c>
      <c r="AV312" s="14">
        <v>-2.0826872286276199</v>
      </c>
      <c r="AW312" s="14">
        <v>1.7701526859577399</v>
      </c>
      <c r="AX312" s="14">
        <v>2.0527933976127799</v>
      </c>
      <c r="AY312" s="14">
        <v>2.3022671577288598</v>
      </c>
      <c r="AZ312" s="14">
        <v>2.44638341051721</v>
      </c>
      <c r="BA312" s="14">
        <v>2.7235585214169298</v>
      </c>
      <c r="BB312" s="14">
        <v>-1.76536739542753</v>
      </c>
      <c r="BC312" s="14">
        <v>-1.7847370881001501</v>
      </c>
      <c r="BD312" s="14">
        <v>-1.82215000142114</v>
      </c>
      <c r="BE312" s="14">
        <v>-1.8819342485263999</v>
      </c>
      <c r="BF312" s="14">
        <v>-1.86090153063896</v>
      </c>
      <c r="BG312" s="14">
        <v>1.48132212862053</v>
      </c>
      <c r="BH312" s="14">
        <v>1.7767523120354201</v>
      </c>
      <c r="BI312" s="14">
        <v>2.0463850621313999</v>
      </c>
      <c r="BJ312" s="14">
        <v>2.2899033321198101</v>
      </c>
      <c r="BK312" s="14">
        <v>2.4859644419155602</v>
      </c>
    </row>
    <row r="313" spans="1:63" ht="16" customHeight="1">
      <c r="A313" s="189"/>
      <c r="B313" s="189"/>
      <c r="C313" s="189"/>
      <c r="D313" s="189"/>
      <c r="E313" s="189"/>
      <c r="F313" s="189"/>
      <c r="G313" s="189"/>
      <c r="H313" s="189"/>
      <c r="I313" s="189"/>
      <c r="J313" s="189"/>
      <c r="K313" s="189"/>
      <c r="L313" s="189"/>
      <c r="M313" s="189"/>
      <c r="O313" s="250"/>
      <c r="P313" s="189" t="s">
        <v>427</v>
      </c>
      <c r="Q313" s="14">
        <v>1.66</v>
      </c>
      <c r="R313" s="14">
        <v>1.4885416743312501</v>
      </c>
      <c r="S313" s="14">
        <f t="shared" si="55"/>
        <v>0.17145832566874986</v>
      </c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250"/>
      <c r="AG313" s="250"/>
      <c r="AH313" s="191" t="s">
        <v>427</v>
      </c>
      <c r="AI313" s="14">
        <v>1.4885416743312501</v>
      </c>
      <c r="AJ313" s="14">
        <v>-8.2378580068877962</v>
      </c>
      <c r="AK313" s="14">
        <v>9.7263996812190463</v>
      </c>
      <c r="AL313" s="14">
        <v>134.244613356863</v>
      </c>
      <c r="AM313" s="14">
        <v>1.8732055779738499</v>
      </c>
      <c r="AN313" s="14">
        <f t="shared" si="56"/>
        <v>-6.984260768930759</v>
      </c>
      <c r="AO313" s="14">
        <v>8.8574663469046087</v>
      </c>
      <c r="AP313" s="14">
        <v>77.997559393708897</v>
      </c>
      <c r="AQ313" s="250"/>
      <c r="AR313" s="14">
        <v>-0.62033622649493703</v>
      </c>
      <c r="AS313" s="14">
        <v>-0.62259010759697497</v>
      </c>
      <c r="AT313" s="14">
        <v>-0.62293417826696096</v>
      </c>
      <c r="AU313" s="14">
        <v>-0.620264363189447</v>
      </c>
      <c r="AV313" s="14">
        <v>-0.62352530749545398</v>
      </c>
      <c r="AW313" s="14">
        <v>1.8108309375448901</v>
      </c>
      <c r="AX313" s="14">
        <v>2.1749055754005502</v>
      </c>
      <c r="AY313" s="14">
        <v>2.4961397562408099</v>
      </c>
      <c r="AZ313" s="14">
        <v>2.7073786073734998</v>
      </c>
      <c r="BA313" s="14">
        <v>3.0352644768250001</v>
      </c>
      <c r="BB313" s="14">
        <v>-0.681771579574317</v>
      </c>
      <c r="BC313" s="14">
        <v>-0.69094956142396402</v>
      </c>
      <c r="BD313" s="14">
        <v>-0.69927694911705895</v>
      </c>
      <c r="BE313" s="14">
        <v>-0.711956751226139</v>
      </c>
      <c r="BF313" s="14">
        <v>-0.71209528744260098</v>
      </c>
      <c r="BG313" s="14">
        <v>1.4322129617831001</v>
      </c>
      <c r="BH313" s="14">
        <v>1.8237430304609199</v>
      </c>
      <c r="BI313" s="14">
        <v>2.1878186234483099</v>
      </c>
      <c r="BJ313" s="14">
        <v>2.5186799080317801</v>
      </c>
      <c r="BK313" s="14">
        <v>2.76180673619031</v>
      </c>
    </row>
    <row r="314" spans="1:63" ht="16" customHeight="1">
      <c r="A314" s="189"/>
      <c r="B314" s="189"/>
      <c r="C314" s="189"/>
      <c r="D314" s="189"/>
      <c r="E314" s="189"/>
      <c r="F314" s="189"/>
      <c r="G314" s="189"/>
      <c r="H314" s="189"/>
      <c r="I314" s="189"/>
      <c r="J314" s="189"/>
      <c r="K314" s="189"/>
      <c r="L314" s="189"/>
      <c r="M314" s="189"/>
      <c r="O314" s="250"/>
      <c r="P314" s="189" t="s">
        <v>428</v>
      </c>
      <c r="Q314" s="14">
        <v>0.6</v>
      </c>
      <c r="R314" s="14">
        <v>0.85910018517764997</v>
      </c>
      <c r="S314" s="14">
        <f t="shared" si="55"/>
        <v>-0.25910018517764999</v>
      </c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250"/>
      <c r="AG314" s="250"/>
      <c r="AH314" s="191" t="s">
        <v>428</v>
      </c>
      <c r="AI314" s="14">
        <v>0.85910018517764997</v>
      </c>
      <c r="AJ314" s="14">
        <v>-8.4105008058978825</v>
      </c>
      <c r="AK314" s="14">
        <v>9.2696009910755333</v>
      </c>
      <c r="AL314" s="14">
        <v>124.728585308514</v>
      </c>
      <c r="AM314" s="14">
        <v>1.2584838556584099</v>
      </c>
      <c r="AN314" s="14">
        <f t="shared" si="56"/>
        <v>-7.3709658266836424</v>
      </c>
      <c r="AO314" s="14">
        <v>8.6294496823420523</v>
      </c>
      <c r="AP314" s="14">
        <v>74.522233858524601</v>
      </c>
      <c r="AQ314" s="250"/>
      <c r="AR314" s="14">
        <v>-1.2123973441873399</v>
      </c>
      <c r="AS314" s="14">
        <v>-1.2163376721002801</v>
      </c>
      <c r="AT314" s="14">
        <v>-1.21715163579698</v>
      </c>
      <c r="AU314" s="14">
        <v>-1.2130941972068601</v>
      </c>
      <c r="AV314" s="14">
        <v>-1.21840561041068</v>
      </c>
      <c r="AW314" s="14">
        <v>1.8065287429699299</v>
      </c>
      <c r="AX314" s="14">
        <v>2.1619908032970998</v>
      </c>
      <c r="AY314" s="14">
        <v>2.4756354914553902</v>
      </c>
      <c r="AZ314" s="14">
        <v>2.6797753531480901</v>
      </c>
      <c r="BA314" s="14">
        <v>3.0022979746275</v>
      </c>
      <c r="BB314" s="14">
        <v>-1.28273577450927</v>
      </c>
      <c r="BC314" s="14">
        <v>-1.2979110422195701</v>
      </c>
      <c r="BD314" s="14">
        <v>-1.31376020687001</v>
      </c>
      <c r="BE314" s="14">
        <v>-1.33812332169931</v>
      </c>
      <c r="BF314" s="14">
        <v>-1.33642465776287</v>
      </c>
      <c r="BG314" s="14">
        <v>1.43740682294736</v>
      </c>
      <c r="BH314" s="14">
        <v>1.8187732196653299</v>
      </c>
      <c r="BI314" s="14">
        <v>2.1728603920476601</v>
      </c>
      <c r="BJ314" s="14">
        <v>2.4944841448078598</v>
      </c>
      <c r="BK314" s="14">
        <v>2.7326332300618601</v>
      </c>
    </row>
    <row r="315" spans="1:63" ht="16" customHeight="1">
      <c r="A315" s="189"/>
      <c r="B315" s="189"/>
      <c r="C315" s="189"/>
      <c r="D315" s="189"/>
      <c r="E315" s="189"/>
      <c r="F315" s="189"/>
      <c r="G315" s="189"/>
      <c r="H315" s="189"/>
      <c r="I315" s="189"/>
      <c r="J315" s="189"/>
      <c r="K315" s="189"/>
      <c r="L315" s="189"/>
      <c r="M315" s="189"/>
      <c r="O315" s="250"/>
      <c r="P315" s="189" t="s">
        <v>51</v>
      </c>
      <c r="Q315" s="14">
        <v>-4.21</v>
      </c>
      <c r="R315" s="14">
        <v>-3.6493356688166001</v>
      </c>
      <c r="S315" s="14">
        <f t="shared" si="55"/>
        <v>-0.56066433118339987</v>
      </c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250"/>
      <c r="AG315" s="250"/>
      <c r="AH315" s="191" t="s">
        <v>51</v>
      </c>
      <c r="AI315" s="14">
        <v>-3.6493356688166001</v>
      </c>
      <c r="AJ315" s="14">
        <v>-14.243476798260076</v>
      </c>
      <c r="AK315" s="14">
        <v>10.594141129443477</v>
      </c>
      <c r="AL315" s="14">
        <v>135.63074582351501</v>
      </c>
      <c r="AM315" s="14">
        <v>-3.8452698880558001</v>
      </c>
      <c r="AN315" s="14">
        <f t="shared" si="56"/>
        <v>-13.384333916937265</v>
      </c>
      <c r="AO315" s="14">
        <v>9.5390640288814659</v>
      </c>
      <c r="AP315" s="14">
        <v>88.145510950085296</v>
      </c>
      <c r="AQ315" s="250"/>
      <c r="AR315" s="14">
        <v>-6.38247131121134</v>
      </c>
      <c r="AS315" s="14">
        <v>-6.39238603251657</v>
      </c>
      <c r="AT315" s="14">
        <v>-6.38227661017633</v>
      </c>
      <c r="AU315" s="14">
        <v>-6.3366957260593599</v>
      </c>
      <c r="AV315" s="14">
        <v>-6.3694249358066104</v>
      </c>
      <c r="AW315" s="14">
        <v>1.81940562387199</v>
      </c>
      <c r="AX315" s="14">
        <v>2.2006459546055201</v>
      </c>
      <c r="AY315" s="14">
        <v>2.5370067221205299</v>
      </c>
      <c r="AZ315" s="14">
        <v>2.7623945399321199</v>
      </c>
      <c r="BA315" s="14">
        <v>3.1009698768760798</v>
      </c>
      <c r="BB315" s="14">
        <v>-5.8654022046499401</v>
      </c>
      <c r="BC315" s="14">
        <v>-5.8718725993650303</v>
      </c>
      <c r="BD315" s="14">
        <v>-5.8669674817973601</v>
      </c>
      <c r="BE315" s="14">
        <v>-5.8628313552935198</v>
      </c>
      <c r="BF315" s="14">
        <v>-5.85276868389189</v>
      </c>
      <c r="BG315" s="14">
        <v>1.4218610984412301</v>
      </c>
      <c r="BH315" s="14">
        <v>1.83364833993373</v>
      </c>
      <c r="BI315" s="14">
        <v>2.21763181298076</v>
      </c>
      <c r="BJ315" s="14">
        <v>2.56690438427874</v>
      </c>
      <c r="BK315" s="14">
        <v>2.8199523313638202</v>
      </c>
    </row>
    <row r="316" spans="1:63" ht="16" customHeight="1">
      <c r="A316" s="189"/>
      <c r="B316" s="189"/>
      <c r="C316" s="189"/>
      <c r="D316" s="189"/>
      <c r="E316" s="189"/>
      <c r="F316" s="189"/>
      <c r="G316" s="189"/>
      <c r="H316" s="189"/>
      <c r="I316" s="189"/>
      <c r="J316" s="189"/>
      <c r="K316" s="189"/>
      <c r="L316" s="189"/>
      <c r="M316" s="189"/>
      <c r="O316" s="250"/>
      <c r="P316" s="189" t="s">
        <v>92</v>
      </c>
      <c r="Q316" s="14">
        <v>-3.04</v>
      </c>
      <c r="R316" s="14">
        <v>-3.6352890926373198</v>
      </c>
      <c r="S316" s="14">
        <f t="shared" si="55"/>
        <v>0.59528909263731977</v>
      </c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250"/>
      <c r="AG316" s="250"/>
      <c r="AH316" s="191" t="s">
        <v>92</v>
      </c>
      <c r="AI316" s="14">
        <v>-3.6352890926373198</v>
      </c>
      <c r="AJ316" s="14">
        <v>-13.10766598215853</v>
      </c>
      <c r="AK316" s="14">
        <v>9.4723768895212093</v>
      </c>
      <c r="AL316" s="14">
        <v>124.62919336237699</v>
      </c>
      <c r="AM316" s="14">
        <v>-3.2589291201584101</v>
      </c>
      <c r="AN316" s="14">
        <f t="shared" si="56"/>
        <v>-12.75443446512603</v>
      </c>
      <c r="AO316" s="14">
        <v>9.4955053449676203</v>
      </c>
      <c r="AP316" s="14">
        <v>97.024525348988107</v>
      </c>
      <c r="AQ316" s="250"/>
      <c r="AR316" s="14">
        <v>-5.7836056246282297</v>
      </c>
      <c r="AS316" s="14">
        <v>-5.7970614452250802</v>
      </c>
      <c r="AT316" s="14">
        <v>-5.7820715887199201</v>
      </c>
      <c r="AU316" s="14">
        <v>-5.70861779877725</v>
      </c>
      <c r="AV316" s="14">
        <v>-5.7696130890825899</v>
      </c>
      <c r="AW316" s="14">
        <v>1.81649663312925</v>
      </c>
      <c r="AX316" s="14">
        <v>2.1919134456873599</v>
      </c>
      <c r="AY316" s="14">
        <v>2.52314246856151</v>
      </c>
      <c r="AZ316" s="14">
        <v>2.7437302025545001</v>
      </c>
      <c r="BA316" s="14">
        <v>3.0786791022395201</v>
      </c>
      <c r="BB316" s="14">
        <v>-5.7743089162222399</v>
      </c>
      <c r="BC316" s="14">
        <v>-5.8160934888389297</v>
      </c>
      <c r="BD316" s="14">
        <v>-5.8428066823038902</v>
      </c>
      <c r="BE316" s="14">
        <v>-5.8728640927784097</v>
      </c>
      <c r="BF316" s="14">
        <v>-5.8875984775955903</v>
      </c>
      <c r="BG316" s="14">
        <v>1.4253730023736699</v>
      </c>
      <c r="BH316" s="14">
        <v>1.8302879308807101</v>
      </c>
      <c r="BI316" s="14">
        <v>2.20751758966657</v>
      </c>
      <c r="BJ316" s="14">
        <v>2.55054407095363</v>
      </c>
      <c r="BK316" s="14">
        <v>2.8002262455761402</v>
      </c>
    </row>
    <row r="317" spans="1:63" ht="16" customHeight="1">
      <c r="A317" s="189"/>
      <c r="B317" s="189"/>
      <c r="C317" s="189"/>
      <c r="D317" s="189"/>
      <c r="E317" s="189"/>
      <c r="F317" s="189"/>
      <c r="G317" s="189"/>
      <c r="H317" s="189"/>
      <c r="I317" s="189"/>
      <c r="J317" s="189"/>
      <c r="K317" s="189"/>
      <c r="L317" s="189"/>
      <c r="M317" s="189"/>
      <c r="O317" s="250"/>
      <c r="P317" s="189" t="s">
        <v>93</v>
      </c>
      <c r="Q317" s="14">
        <v>-2.92</v>
      </c>
      <c r="R317" s="14">
        <v>-3.21081251149438</v>
      </c>
      <c r="S317" s="14">
        <f t="shared" si="55"/>
        <v>0.29081251149438003</v>
      </c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250"/>
      <c r="AG317" s="250"/>
      <c r="AH317" s="191" t="s">
        <v>93</v>
      </c>
      <c r="AI317" s="14">
        <v>-3.21081251149438</v>
      </c>
      <c r="AJ317" s="14">
        <v>-12.801600919718325</v>
      </c>
      <c r="AK317" s="14">
        <v>9.5907884082239452</v>
      </c>
      <c r="AL317" s="14">
        <v>127.605030716672</v>
      </c>
      <c r="AM317" s="14">
        <v>-2.9156209319747699</v>
      </c>
      <c r="AN317" s="14">
        <f t="shared" si="56"/>
        <v>-12.520184362330648</v>
      </c>
      <c r="AO317" s="14">
        <v>9.6045634303558778</v>
      </c>
      <c r="AP317" s="14">
        <v>101.42617901856001</v>
      </c>
      <c r="AQ317" s="250"/>
      <c r="AR317" s="14">
        <v>-5.4455312099259503</v>
      </c>
      <c r="AS317" s="14">
        <v>-5.4578616577116197</v>
      </c>
      <c r="AT317" s="14">
        <v>-5.4389746225516102</v>
      </c>
      <c r="AU317" s="14">
        <v>-5.3521924909879699</v>
      </c>
      <c r="AV317" s="14">
        <v>-5.42208341680315</v>
      </c>
      <c r="AW317" s="14">
        <v>1.8165409516267901</v>
      </c>
      <c r="AX317" s="14">
        <v>2.1920464855314901</v>
      </c>
      <c r="AY317" s="14">
        <v>2.5233536905768399</v>
      </c>
      <c r="AZ317" s="14">
        <v>2.7440145538856999</v>
      </c>
      <c r="BA317" s="14">
        <v>3.0790187023717399</v>
      </c>
      <c r="BB317" s="14">
        <v>-5.3577323639738896</v>
      </c>
      <c r="BC317" s="14">
        <v>-5.3967062647900903</v>
      </c>
      <c r="BD317" s="14">
        <v>-5.4184841914351001</v>
      </c>
      <c r="BE317" s="14">
        <v>-5.4410042792560001</v>
      </c>
      <c r="BF317" s="14">
        <v>-5.4577484816760302</v>
      </c>
      <c r="BG317" s="14">
        <v>1.4253194984888</v>
      </c>
      <c r="BH317" s="14">
        <v>1.8303391267398601</v>
      </c>
      <c r="BI317" s="14">
        <v>2.2076716799407201</v>
      </c>
      <c r="BJ317" s="14">
        <v>2.5507933204597202</v>
      </c>
      <c r="BK317" s="14">
        <v>2.8005267726529701</v>
      </c>
    </row>
    <row r="318" spans="1:63" ht="16" customHeight="1">
      <c r="A318" s="189"/>
      <c r="B318" s="189"/>
      <c r="C318" s="189"/>
      <c r="D318" s="189"/>
      <c r="E318" s="189"/>
      <c r="F318" s="189"/>
      <c r="G318" s="189"/>
      <c r="H318" s="189"/>
      <c r="I318" s="189"/>
      <c r="J318" s="189"/>
      <c r="K318" s="189"/>
      <c r="L318" s="189"/>
      <c r="M318" s="189"/>
      <c r="O318" s="250"/>
      <c r="P318" s="189" t="s">
        <v>429</v>
      </c>
      <c r="Q318" s="14">
        <v>-2.67</v>
      </c>
      <c r="R318" s="14">
        <v>-3.6413279991461001</v>
      </c>
      <c r="S318" s="14">
        <f t="shared" si="55"/>
        <v>0.97132799914610013</v>
      </c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250"/>
      <c r="AG318" s="250"/>
      <c r="AH318" s="191" t="s">
        <v>429</v>
      </c>
      <c r="AI318" s="14">
        <v>-3.6413279991461001</v>
      </c>
      <c r="AJ318" s="14">
        <v>-12.741583215266594</v>
      </c>
      <c r="AK318" s="14">
        <v>9.1002552161204946</v>
      </c>
      <c r="AL318" s="14">
        <v>115.188031333155</v>
      </c>
      <c r="AM318" s="14">
        <v>-3.3729390692832499</v>
      </c>
      <c r="AN318" s="14">
        <f t="shared" si="56"/>
        <v>-12.672722130916382</v>
      </c>
      <c r="AO318" s="14">
        <v>9.2997830616331321</v>
      </c>
      <c r="AP318" s="14">
        <v>90.769352617303298</v>
      </c>
      <c r="AQ318" s="250"/>
      <c r="AR318" s="14">
        <v>-5.8847176871248603</v>
      </c>
      <c r="AS318" s="14">
        <v>-5.8993271744755198</v>
      </c>
      <c r="AT318" s="14">
        <v>-5.8895246671988604</v>
      </c>
      <c r="AU318" s="14">
        <v>-5.8313487228967897</v>
      </c>
      <c r="AV318" s="14">
        <v>-5.8820168441313401</v>
      </c>
      <c r="AW318" s="14">
        <v>1.8151208738120199</v>
      </c>
      <c r="AX318" s="14">
        <v>2.1877835492492301</v>
      </c>
      <c r="AY318" s="14">
        <v>2.51658559791561</v>
      </c>
      <c r="AZ318" s="14">
        <v>2.7349032112307001</v>
      </c>
      <c r="BA318" s="14">
        <v>3.0681370470710401</v>
      </c>
      <c r="BB318" s="14">
        <v>-5.7589761000222701</v>
      </c>
      <c r="BC318" s="14">
        <v>-5.8024109254767904</v>
      </c>
      <c r="BD318" s="14">
        <v>-5.8440622332809298</v>
      </c>
      <c r="BE318" s="14">
        <v>-5.8992917720025302</v>
      </c>
      <c r="BF318" s="14">
        <v>-5.9008845835038803</v>
      </c>
      <c r="BG318" s="14">
        <v>1.4270338995657099</v>
      </c>
      <c r="BH318" s="14">
        <v>1.8286986806997201</v>
      </c>
      <c r="BI318" s="14">
        <v>2.2027342341348302</v>
      </c>
      <c r="BJ318" s="14">
        <v>2.5428067299029502</v>
      </c>
      <c r="BK318" s="14">
        <v>2.7908971178081599</v>
      </c>
    </row>
    <row r="319" spans="1:63" ht="16" customHeight="1">
      <c r="A319" s="189"/>
      <c r="B319" s="189"/>
      <c r="C319" s="189"/>
      <c r="D319" s="189"/>
      <c r="E319" s="189"/>
      <c r="F319" s="189"/>
      <c r="G319" s="189"/>
      <c r="H319" s="189"/>
      <c r="I319" s="189"/>
      <c r="J319" s="189"/>
      <c r="K319" s="189"/>
      <c r="L319" s="189"/>
      <c r="M319" s="189"/>
      <c r="O319" s="250"/>
      <c r="P319" s="189" t="s">
        <v>163</v>
      </c>
      <c r="Q319" s="14">
        <v>1.58</v>
      </c>
      <c r="R319" s="14">
        <v>1.4441289429965001</v>
      </c>
      <c r="S319" s="14">
        <f t="shared" si="55"/>
        <v>0.1358710570035</v>
      </c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250"/>
      <c r="AG319" s="250"/>
      <c r="AH319" s="191" t="s">
        <v>163</v>
      </c>
      <c r="AI319" s="14">
        <v>1.4441289429965001</v>
      </c>
      <c r="AJ319" s="14">
        <v>-7.34163647902772</v>
      </c>
      <c r="AK319" s="14">
        <v>8.7857654220242196</v>
      </c>
      <c r="AL319" s="14">
        <v>117.334537152324</v>
      </c>
      <c r="AM319" s="14">
        <v>1.80707566024972</v>
      </c>
      <c r="AN319" s="14">
        <f t="shared" si="56"/>
        <v>-6.2731044290978373</v>
      </c>
      <c r="AO319" s="14">
        <v>8.0801800893475573</v>
      </c>
      <c r="AP319" s="14">
        <v>67.234293612369001</v>
      </c>
      <c r="AQ319" s="250"/>
      <c r="AR319" s="14">
        <v>-0.61206589810659096</v>
      </c>
      <c r="AS319" s="14">
        <v>-0.61432545650686798</v>
      </c>
      <c r="AT319" s="14">
        <v>-0.614718440682542</v>
      </c>
      <c r="AU319" s="14">
        <v>-0.61213926943471098</v>
      </c>
      <c r="AV319" s="14">
        <v>-0.61538418870231004</v>
      </c>
      <c r="AW319" s="14">
        <v>1.7952317693578199</v>
      </c>
      <c r="AX319" s="14">
        <v>2.1280783809003099</v>
      </c>
      <c r="AY319" s="14">
        <v>2.4217941009322601</v>
      </c>
      <c r="AZ319" s="14">
        <v>2.6072929888198799</v>
      </c>
      <c r="BA319" s="14">
        <v>2.91573245581605</v>
      </c>
      <c r="BB319" s="14">
        <v>-0.67239824979146401</v>
      </c>
      <c r="BC319" s="14">
        <v>-0.68137901074006901</v>
      </c>
      <c r="BD319" s="14">
        <v>-0.68945318246584097</v>
      </c>
      <c r="BE319" s="14">
        <v>-0.70174283816143901</v>
      </c>
      <c r="BF319" s="14">
        <v>-0.70194166205431197</v>
      </c>
      <c r="BG319" s="14">
        <v>1.45104519087689</v>
      </c>
      <c r="BH319" s="14">
        <v>1.8057231773121101</v>
      </c>
      <c r="BI319" s="14">
        <v>2.1335821254623402</v>
      </c>
      <c r="BJ319" s="14">
        <v>2.4309493850699502</v>
      </c>
      <c r="BK319" s="14">
        <v>2.6560275993392302</v>
      </c>
    </row>
    <row r="320" spans="1:63" ht="16" customHeight="1">
      <c r="A320" s="189"/>
      <c r="B320" s="189"/>
      <c r="C320" s="189"/>
      <c r="D320" s="189"/>
      <c r="E320" s="189"/>
      <c r="F320" s="189"/>
      <c r="G320" s="189"/>
      <c r="H320" s="189"/>
      <c r="I320" s="189"/>
      <c r="J320" s="189"/>
      <c r="K320" s="189"/>
      <c r="L320" s="189"/>
      <c r="M320" s="189"/>
      <c r="O320" s="250"/>
      <c r="P320" s="189" t="s">
        <v>430</v>
      </c>
      <c r="Q320" s="14">
        <v>0.28999999999999998</v>
      </c>
      <c r="R320" s="14">
        <v>0.79303335048095303</v>
      </c>
      <c r="S320" s="14">
        <f t="shared" si="55"/>
        <v>-0.50303335048095299</v>
      </c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250"/>
      <c r="AG320" s="250"/>
      <c r="AH320" s="191" t="s">
        <v>430</v>
      </c>
      <c r="AI320" s="14">
        <v>0.79303335048095303</v>
      </c>
      <c r="AJ320" s="14">
        <v>-7.5468560028161127</v>
      </c>
      <c r="AK320" s="14">
        <v>8.3398893532970657</v>
      </c>
      <c r="AL320" s="14">
        <v>107.99162710772799</v>
      </c>
      <c r="AM320" s="14">
        <v>1.1722649348074199</v>
      </c>
      <c r="AN320" s="14">
        <f t="shared" si="56"/>
        <v>-6.6922868306706524</v>
      </c>
      <c r="AO320" s="14">
        <v>7.8645517654780726</v>
      </c>
      <c r="AP320" s="14">
        <v>63.946517292331002</v>
      </c>
      <c r="AQ320" s="250"/>
      <c r="AR320" s="14">
        <v>-1.22538414282652</v>
      </c>
      <c r="AS320" s="14">
        <v>-1.2293987391493499</v>
      </c>
      <c r="AT320" s="14">
        <v>-1.2302540337051799</v>
      </c>
      <c r="AU320" s="14">
        <v>-1.2262262336348599</v>
      </c>
      <c r="AV320" s="14">
        <v>-1.23162983608918</v>
      </c>
      <c r="AW320" s="14">
        <v>1.7911874707206701</v>
      </c>
      <c r="AX320" s="14">
        <v>2.1159377874643202</v>
      </c>
      <c r="AY320" s="14">
        <v>2.4025189685126001</v>
      </c>
      <c r="AZ320" s="14">
        <v>2.5813444173409201</v>
      </c>
      <c r="BA320" s="14">
        <v>2.8847421373667101</v>
      </c>
      <c r="BB320" s="14">
        <v>-1.2955798377861401</v>
      </c>
      <c r="BC320" s="14">
        <v>-1.3107358440000301</v>
      </c>
      <c r="BD320" s="14">
        <v>-1.3264872178356599</v>
      </c>
      <c r="BE320" s="14">
        <v>-1.35072146760853</v>
      </c>
      <c r="BF320" s="14">
        <v>-1.3490783362788701</v>
      </c>
      <c r="BG320" s="14">
        <v>1.4559277049664301</v>
      </c>
      <c r="BH320" s="14">
        <v>1.80105128284586</v>
      </c>
      <c r="BI320" s="14">
        <v>2.1195205683166098</v>
      </c>
      <c r="BJ320" s="14">
        <v>2.4082040418442201</v>
      </c>
      <c r="BK320" s="14">
        <v>2.6286029050302</v>
      </c>
    </row>
    <row r="321" spans="1:63" ht="16" customHeight="1">
      <c r="A321" s="189"/>
      <c r="B321" s="189"/>
      <c r="C321" s="189"/>
      <c r="D321" s="189"/>
      <c r="E321" s="189"/>
      <c r="F321" s="189"/>
      <c r="G321" s="189"/>
      <c r="H321" s="189"/>
      <c r="I321" s="189"/>
      <c r="J321" s="189"/>
      <c r="K321" s="189"/>
      <c r="L321" s="189"/>
      <c r="M321" s="189"/>
      <c r="O321" s="250"/>
      <c r="P321" s="189" t="s">
        <v>431</v>
      </c>
      <c r="Q321" s="14">
        <v>1.01</v>
      </c>
      <c r="R321" s="14">
        <v>0.80181003122232997</v>
      </c>
      <c r="S321" s="14">
        <f t="shared" si="55"/>
        <v>0.20818996877767004</v>
      </c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250"/>
      <c r="AG321" s="250"/>
      <c r="AH321" s="191" t="s">
        <v>431</v>
      </c>
      <c r="AI321" s="14">
        <v>0.80181003122232997</v>
      </c>
      <c r="AJ321" s="14">
        <v>-7.3302580543350748</v>
      </c>
      <c r="AK321" s="14">
        <v>8.132068085557405</v>
      </c>
      <c r="AL321" s="14">
        <v>104.359029013365</v>
      </c>
      <c r="AM321" s="14">
        <v>1.22735493206206</v>
      </c>
      <c r="AN321" s="14">
        <f t="shared" si="56"/>
        <v>-6.4746894181613879</v>
      </c>
      <c r="AO321" s="14">
        <v>7.7020443502234475</v>
      </c>
      <c r="AP321" s="14">
        <v>61.741412870494699</v>
      </c>
      <c r="AQ321" s="250"/>
      <c r="AR321" s="14">
        <v>-1.1542202867512901</v>
      </c>
      <c r="AS321" s="14">
        <v>-1.1586068297282499</v>
      </c>
      <c r="AT321" s="14">
        <v>-1.15934036164298</v>
      </c>
      <c r="AU321" s="14">
        <v>-1.1542424595095699</v>
      </c>
      <c r="AV321" s="14">
        <v>-1.16060992333084</v>
      </c>
      <c r="AW321" s="14">
        <v>1.7878673551922499</v>
      </c>
      <c r="AX321" s="14">
        <v>2.1059711216941799</v>
      </c>
      <c r="AY321" s="14">
        <v>2.3866952937050501</v>
      </c>
      <c r="AZ321" s="14">
        <v>2.56004226761431</v>
      </c>
      <c r="BA321" s="14">
        <v>2.8593010295886501</v>
      </c>
      <c r="BB321" s="14">
        <v>-1.27404417341342</v>
      </c>
      <c r="BC321" s="14">
        <v>-1.29115007745996</v>
      </c>
      <c r="BD321" s="14">
        <v>-1.30616688059857</v>
      </c>
      <c r="BE321" s="14">
        <v>-1.3289715365960799</v>
      </c>
      <c r="BF321" s="14">
        <v>-1.32966931910409</v>
      </c>
      <c r="BG321" s="14">
        <v>1.4599359428095799</v>
      </c>
      <c r="BH321" s="14">
        <v>1.79721595050366</v>
      </c>
      <c r="BI321" s="14">
        <v>2.1079769118209</v>
      </c>
      <c r="BJ321" s="14">
        <v>2.3895315416115799</v>
      </c>
      <c r="BK321" s="14">
        <v>2.6060889510404399</v>
      </c>
    </row>
    <row r="322" spans="1:63" ht="16" customHeight="1">
      <c r="A322" s="189"/>
      <c r="B322" s="189"/>
      <c r="C322" s="189"/>
      <c r="D322" s="189"/>
      <c r="E322" s="189"/>
      <c r="F322" s="189"/>
      <c r="G322" s="189"/>
      <c r="H322" s="189"/>
      <c r="I322" s="189"/>
      <c r="J322" s="189"/>
      <c r="K322" s="189"/>
      <c r="L322" s="189"/>
      <c r="M322" s="189"/>
      <c r="O322" s="250"/>
      <c r="P322" s="189" t="s">
        <v>94</v>
      </c>
      <c r="Q322" s="14">
        <v>-3.76</v>
      </c>
      <c r="R322" s="14">
        <v>0.53900758045238195</v>
      </c>
      <c r="S322" s="14">
        <f t="shared" si="55"/>
        <v>-4.2990075804523817</v>
      </c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250"/>
      <c r="AG322" s="250"/>
      <c r="AH322" s="191" t="s">
        <v>94</v>
      </c>
      <c r="AI322" s="14">
        <v>0.53900758045238195</v>
      </c>
      <c r="AJ322" s="14">
        <v>-6.0565947910142546</v>
      </c>
      <c r="AK322" s="14">
        <v>6.5956023714666365</v>
      </c>
      <c r="AL322" s="14">
        <v>71.860660884437806</v>
      </c>
      <c r="AM322" s="14">
        <v>0.66011441114071301</v>
      </c>
      <c r="AN322" s="14">
        <f t="shared" si="56"/>
        <v>-6.1684287943875464</v>
      </c>
      <c r="AO322" s="14">
        <v>6.8285432055282591</v>
      </c>
      <c r="AP322" s="14">
        <v>47.969298282151897</v>
      </c>
      <c r="AQ322" s="250"/>
      <c r="AR322" s="14">
        <v>-1.63964512126283</v>
      </c>
      <c r="AS322" s="14">
        <v>-1.6455859212184101</v>
      </c>
      <c r="AT322" s="14">
        <v>-1.6487950048572699</v>
      </c>
      <c r="AU322" s="14">
        <v>-1.6490478666583499</v>
      </c>
      <c r="AV322" s="14">
        <v>-1.6525186063400299</v>
      </c>
      <c r="AW322" s="14">
        <v>1.77154636126334</v>
      </c>
      <c r="AX322" s="14">
        <v>2.0569770761155501</v>
      </c>
      <c r="AY322" s="14">
        <v>2.3089094159979799</v>
      </c>
      <c r="AZ322" s="14">
        <v>2.4553253523791598</v>
      </c>
      <c r="BA322" s="14">
        <v>2.7342378617452399</v>
      </c>
      <c r="BB322" s="14">
        <v>-1.44677898698515</v>
      </c>
      <c r="BC322" s="14">
        <v>-1.4706470992776599</v>
      </c>
      <c r="BD322" s="14">
        <v>-1.51222312902371</v>
      </c>
      <c r="BE322" s="14">
        <v>-1.5781356333529599</v>
      </c>
      <c r="BF322" s="14">
        <v>-1.55955936437901</v>
      </c>
      <c r="BG322" s="14">
        <v>1.4796396021984399</v>
      </c>
      <c r="BH322" s="14">
        <v>1.77836225841479</v>
      </c>
      <c r="BI322" s="14">
        <v>2.0512307094761</v>
      </c>
      <c r="BJ322" s="14">
        <v>2.2977414336091102</v>
      </c>
      <c r="BK322" s="14">
        <v>2.4954150593528999</v>
      </c>
    </row>
    <row r="323" spans="1:63" ht="16" customHeight="1">
      <c r="A323" s="189"/>
      <c r="B323" s="189"/>
      <c r="C323" s="189"/>
      <c r="D323" s="189"/>
      <c r="E323" s="189"/>
      <c r="F323" s="189"/>
      <c r="G323" s="189"/>
      <c r="H323" s="189"/>
      <c r="I323" s="189"/>
      <c r="J323" s="189"/>
      <c r="K323" s="189"/>
      <c r="L323" s="189"/>
      <c r="M323" s="189"/>
      <c r="O323" s="250"/>
      <c r="P323" s="189" t="s">
        <v>53</v>
      </c>
      <c r="Q323" s="14">
        <v>-4.4000000000000004</v>
      </c>
      <c r="R323" s="14">
        <v>-3.6225722593332601</v>
      </c>
      <c r="S323" s="14">
        <f t="shared" si="55"/>
        <v>-0.77742774066674025</v>
      </c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250"/>
      <c r="AG323" s="250"/>
      <c r="AH323" s="191" t="s">
        <v>53</v>
      </c>
      <c r="AI323" s="14">
        <v>-3.6225722593332601</v>
      </c>
      <c r="AJ323" s="14">
        <v>-13.341093403137359</v>
      </c>
      <c r="AK323" s="14">
        <v>9.7185211438040984</v>
      </c>
      <c r="AL323" s="14">
        <v>120.382116005527</v>
      </c>
      <c r="AM323" s="14">
        <v>-3.87861248488591</v>
      </c>
      <c r="AN323" s="14">
        <f t="shared" si="56"/>
        <v>-12.676113610009253</v>
      </c>
      <c r="AO323" s="14">
        <v>8.7975011251233433</v>
      </c>
      <c r="AP323" s="14">
        <v>79.573424712733896</v>
      </c>
      <c r="AQ323" s="250"/>
      <c r="AR323" s="14">
        <v>-6.3432958328112603</v>
      </c>
      <c r="AS323" s="14">
        <v>-6.3536365451701204</v>
      </c>
      <c r="AT323" s="14">
        <v>-6.3426464947975001</v>
      </c>
      <c r="AU323" s="14">
        <v>-6.2921042769978799</v>
      </c>
      <c r="AV323" s="14">
        <v>-6.3297166427915803</v>
      </c>
      <c r="AW323" s="14">
        <v>1.8040945259189201</v>
      </c>
      <c r="AX323" s="14">
        <v>2.1546835190921598</v>
      </c>
      <c r="AY323" s="14">
        <v>2.4640340099115901</v>
      </c>
      <c r="AZ323" s="14">
        <v>2.6641572050312998</v>
      </c>
      <c r="BA323" s="14">
        <v>2.9836452567265899</v>
      </c>
      <c r="BB323" s="14">
        <v>-5.7887103149280401</v>
      </c>
      <c r="BC323" s="14">
        <v>-5.79399393469218</v>
      </c>
      <c r="BD323" s="14">
        <v>-5.7869691611100702</v>
      </c>
      <c r="BE323" s="14">
        <v>-5.7785122648720701</v>
      </c>
      <c r="BF323" s="14">
        <v>-5.7701783731277096</v>
      </c>
      <c r="BG323" s="14">
        <v>1.4403455522833699</v>
      </c>
      <c r="BH323" s="14">
        <v>1.8159612598694199</v>
      </c>
      <c r="BI323" s="14">
        <v>2.1643969017767999</v>
      </c>
      <c r="BJ323" s="14">
        <v>2.48079398310648</v>
      </c>
      <c r="BK323" s="14">
        <v>2.7161266205121302</v>
      </c>
    </row>
    <row r="324" spans="1:63" ht="16" customHeight="1">
      <c r="A324" s="189"/>
      <c r="B324" s="189"/>
      <c r="C324" s="189"/>
      <c r="D324" s="189"/>
      <c r="E324" s="189"/>
      <c r="F324" s="189"/>
      <c r="G324" s="189"/>
      <c r="H324" s="189"/>
      <c r="I324" s="189"/>
      <c r="J324" s="189"/>
      <c r="K324" s="189"/>
      <c r="L324" s="189"/>
      <c r="M324" s="189"/>
      <c r="O324" s="250"/>
      <c r="P324" s="189" t="s">
        <v>193</v>
      </c>
      <c r="Q324" s="14">
        <v>-3.28</v>
      </c>
      <c r="R324" s="14">
        <v>-3.7140394631397902</v>
      </c>
      <c r="S324" s="14">
        <f t="shared" si="55"/>
        <v>0.43403946313979036</v>
      </c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250"/>
      <c r="AG324" s="250"/>
      <c r="AH324" s="191" t="s">
        <v>193</v>
      </c>
      <c r="AI324" s="14">
        <v>-3.7140394631397902</v>
      </c>
      <c r="AJ324" s="14">
        <v>-12.260271979527175</v>
      </c>
      <c r="AK324" s="14">
        <v>8.546232516387386</v>
      </c>
      <c r="AL324" s="14">
        <v>108.038246051206</v>
      </c>
      <c r="AM324" s="14">
        <v>-3.35652137805541</v>
      </c>
      <c r="AN324" s="14">
        <f t="shared" si="56"/>
        <v>-12.078399610417044</v>
      </c>
      <c r="AO324" s="14">
        <v>8.7218782323616342</v>
      </c>
      <c r="AP324" s="14">
        <v>86.388323983161897</v>
      </c>
      <c r="AQ324" s="250"/>
      <c r="AR324" s="14">
        <v>-5.8070112774469997</v>
      </c>
      <c r="AS324" s="14">
        <v>-5.8204499411686896</v>
      </c>
      <c r="AT324" s="14">
        <v>-5.8053923437180099</v>
      </c>
      <c r="AU324" s="14">
        <v>-5.7316790517360898</v>
      </c>
      <c r="AV324" s="14">
        <v>-5.7928935143965203</v>
      </c>
      <c r="AW324" s="14">
        <v>1.8009130235636499</v>
      </c>
      <c r="AX324" s="14">
        <v>2.1451329566643098</v>
      </c>
      <c r="AY324" s="14">
        <v>2.4488709656626</v>
      </c>
      <c r="AZ324" s="14">
        <v>2.6437444094682201</v>
      </c>
      <c r="BA324" s="14">
        <v>2.9592663025535799</v>
      </c>
      <c r="BB324" s="14">
        <v>-5.80010032141083</v>
      </c>
      <c r="BC324" s="14">
        <v>-5.8415164124096197</v>
      </c>
      <c r="BD324" s="14">
        <v>-5.8673746503421702</v>
      </c>
      <c r="BE324" s="14">
        <v>-5.8959370700239697</v>
      </c>
      <c r="BF324" s="14">
        <v>-5.9111805467573797</v>
      </c>
      <c r="BG324" s="14">
        <v>1.4441864481887401</v>
      </c>
      <c r="BH324" s="14">
        <v>1.8122860507462899</v>
      </c>
      <c r="BI324" s="14">
        <v>2.15333518720238</v>
      </c>
      <c r="BJ324" s="14">
        <v>2.46290105047798</v>
      </c>
      <c r="BK324" s="14">
        <v>2.6945526129116102</v>
      </c>
    </row>
    <row r="325" spans="1:63" ht="16" customHeight="1">
      <c r="A325" s="189"/>
      <c r="B325" s="189"/>
      <c r="C325" s="189"/>
      <c r="D325" s="189"/>
      <c r="E325" s="189"/>
      <c r="F325" s="189"/>
      <c r="G325" s="189"/>
      <c r="H325" s="189"/>
      <c r="I325" s="189"/>
      <c r="J325" s="189"/>
      <c r="K325" s="189"/>
      <c r="L325" s="189"/>
      <c r="M325" s="189"/>
      <c r="O325" s="250"/>
      <c r="P325" s="189" t="s">
        <v>55</v>
      </c>
      <c r="Q325" s="14">
        <v>-4.0599999999999996</v>
      </c>
      <c r="R325" s="14">
        <v>-2.75600479589894</v>
      </c>
      <c r="S325" s="14">
        <f t="shared" ref="S325:S388" si="57">Q325-R325</f>
        <v>-1.3039952041010596</v>
      </c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250"/>
      <c r="AG325" s="250"/>
      <c r="AH325" s="191" t="s">
        <v>55</v>
      </c>
      <c r="AI325" s="14">
        <v>-2.75600479589894</v>
      </c>
      <c r="AJ325" s="14">
        <v>-12.355729507055498</v>
      </c>
      <c r="AK325" s="14">
        <v>9.5997247111565578</v>
      </c>
      <c r="AL325" s="14">
        <v>118.698214639418</v>
      </c>
      <c r="AM325" s="14">
        <v>-2.9901441203042798</v>
      </c>
      <c r="AN325" s="14">
        <f t="shared" ref="AN325:AN388" si="58">AM325-AO325</f>
        <v>-11.4837546290911</v>
      </c>
      <c r="AO325" s="14">
        <v>8.493610508786821</v>
      </c>
      <c r="AP325" s="14">
        <v>72.197419984239701</v>
      </c>
      <c r="AQ325" s="250"/>
      <c r="AR325" s="14">
        <v>-5.43304617541596</v>
      </c>
      <c r="AS325" s="14">
        <v>-5.4433773330416102</v>
      </c>
      <c r="AT325" s="14">
        <v>-5.4377477538749401</v>
      </c>
      <c r="AU325" s="14">
        <v>-5.4049852440917103</v>
      </c>
      <c r="AV325" s="14">
        <v>-5.4302667011639398</v>
      </c>
      <c r="AW325" s="14">
        <v>1.80064711257842</v>
      </c>
      <c r="AX325" s="14">
        <v>2.1443347175995102</v>
      </c>
      <c r="AY325" s="14">
        <v>2.4476036335706599</v>
      </c>
      <c r="AZ325" s="14">
        <v>2.6420383014810298</v>
      </c>
      <c r="BA325" s="14">
        <v>2.9572287017602199</v>
      </c>
      <c r="BB325" s="14">
        <v>-4.9175501250913802</v>
      </c>
      <c r="BC325" s="14">
        <v>-4.9187986890703597</v>
      </c>
      <c r="BD325" s="14">
        <v>-4.9084154414564001</v>
      </c>
      <c r="BE325" s="14">
        <v>-4.89703175119325</v>
      </c>
      <c r="BF325" s="14">
        <v>-4.8869048110265396</v>
      </c>
      <c r="BG325" s="14">
        <v>1.44450747149796</v>
      </c>
      <c r="BH325" s="14">
        <v>1.8119788755913599</v>
      </c>
      <c r="BI325" s="14">
        <v>2.1524106455574499</v>
      </c>
      <c r="BJ325" s="14">
        <v>2.4614055534414501</v>
      </c>
      <c r="BK325" s="14">
        <v>2.69274945045062</v>
      </c>
    </row>
    <row r="326" spans="1:63" ht="16" customHeight="1">
      <c r="A326" s="189"/>
      <c r="B326" s="189"/>
      <c r="C326" s="189"/>
      <c r="D326" s="189"/>
      <c r="E326" s="189"/>
      <c r="F326" s="189"/>
      <c r="G326" s="189"/>
      <c r="H326" s="189"/>
      <c r="I326" s="189"/>
      <c r="J326" s="189"/>
      <c r="K326" s="189"/>
      <c r="L326" s="189"/>
      <c r="M326" s="189"/>
      <c r="O326" s="250"/>
      <c r="P326" s="189" t="s">
        <v>432</v>
      </c>
      <c r="Q326" s="14">
        <v>-2.81</v>
      </c>
      <c r="R326" s="14">
        <v>-3.8293728199536399</v>
      </c>
      <c r="S326" s="14">
        <f t="shared" si="57"/>
        <v>1.0193728199536398</v>
      </c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250"/>
      <c r="AG326" s="250"/>
      <c r="AH326" s="191" t="s">
        <v>432</v>
      </c>
      <c r="AI326" s="14">
        <v>-3.8293728199536399</v>
      </c>
      <c r="AJ326" s="14">
        <v>-12.04464523372134</v>
      </c>
      <c r="AK326" s="14">
        <v>8.2152724137676998</v>
      </c>
      <c r="AL326" s="14">
        <v>99.391413494754602</v>
      </c>
      <c r="AM326" s="14">
        <v>-3.5699079941532101</v>
      </c>
      <c r="AN326" s="14">
        <f t="shared" si="58"/>
        <v>-12.133905643559174</v>
      </c>
      <c r="AO326" s="14">
        <v>8.5639976494059642</v>
      </c>
      <c r="AP326" s="14">
        <v>80.765302182425202</v>
      </c>
      <c r="AQ326" s="250"/>
      <c r="AR326" s="14">
        <v>-6.0106291208408997</v>
      </c>
      <c r="AS326" s="14">
        <v>-6.0255229854056003</v>
      </c>
      <c r="AT326" s="14">
        <v>-6.0154510895530997</v>
      </c>
      <c r="AU326" s="14">
        <v>-5.9559060090421099</v>
      </c>
      <c r="AV326" s="14">
        <v>-6.0077598386311397</v>
      </c>
      <c r="AW326" s="14">
        <v>1.80021477149072</v>
      </c>
      <c r="AX326" s="14">
        <v>2.14303687146045</v>
      </c>
      <c r="AY326" s="14">
        <v>2.44554309539989</v>
      </c>
      <c r="AZ326" s="14">
        <v>2.6392643634947599</v>
      </c>
      <c r="BA326" s="14">
        <v>2.95391579408733</v>
      </c>
      <c r="BB326" s="14">
        <v>-5.8961429942610604</v>
      </c>
      <c r="BC326" s="14">
        <v>-5.9395728608836604</v>
      </c>
      <c r="BD326" s="14">
        <v>-5.9802802657089602</v>
      </c>
      <c r="BE326" s="14">
        <v>-6.0333857608618402</v>
      </c>
      <c r="BF326" s="14">
        <v>-6.0361954926471704</v>
      </c>
      <c r="BG326" s="14">
        <v>1.4450294189705699</v>
      </c>
      <c r="BH326" s="14">
        <v>1.8114794436462001</v>
      </c>
      <c r="BI326" s="14">
        <v>2.1509074457553301</v>
      </c>
      <c r="BJ326" s="14">
        <v>2.45897404496186</v>
      </c>
      <c r="BK326" s="14">
        <v>2.6898177129032499</v>
      </c>
    </row>
    <row r="327" spans="1:63" ht="16" customHeight="1">
      <c r="A327" s="189"/>
      <c r="B327" s="189"/>
      <c r="C327" s="189"/>
      <c r="D327" s="189"/>
      <c r="E327" s="189"/>
      <c r="F327" s="189"/>
      <c r="G327" s="189"/>
      <c r="H327" s="189"/>
      <c r="I327" s="189"/>
      <c r="J327" s="189"/>
      <c r="K327" s="189"/>
      <c r="L327" s="189"/>
      <c r="M327" s="189"/>
      <c r="O327" s="250"/>
      <c r="P327" s="189" t="s">
        <v>433</v>
      </c>
      <c r="Q327" s="14">
        <v>-6.21</v>
      </c>
      <c r="R327" s="14">
        <v>-8.1746743047873505</v>
      </c>
      <c r="S327" s="14">
        <f t="shared" si="57"/>
        <v>1.9646743047873505</v>
      </c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250"/>
      <c r="AG327" s="250"/>
      <c r="AH327" s="191" t="s">
        <v>433</v>
      </c>
      <c r="AI327" s="14">
        <v>-8.1746743047873505</v>
      </c>
      <c r="AJ327" s="14">
        <v>-18.781414136836442</v>
      </c>
      <c r="AK327" s="14">
        <v>10.606739832049092</v>
      </c>
      <c r="AL327" s="14">
        <v>119.278176375256</v>
      </c>
      <c r="AM327" s="14">
        <v>-8.7870425697040506</v>
      </c>
      <c r="AN327" s="14">
        <f t="shared" si="58"/>
        <v>-18.024791485262682</v>
      </c>
      <c r="AO327" s="14">
        <v>9.2377489155586296</v>
      </c>
      <c r="AP327" s="14">
        <v>79.2394607773563</v>
      </c>
      <c r="AQ327" s="250"/>
      <c r="AR327" s="14">
        <v>-11.278427393533599</v>
      </c>
      <c r="AS327" s="14">
        <v>-11.2821501141065</v>
      </c>
      <c r="AT327" s="14">
        <v>-11.256757103602199</v>
      </c>
      <c r="AU327" s="14">
        <v>-11.185577064255799</v>
      </c>
      <c r="AV327" s="14">
        <v>-11.218488023552201</v>
      </c>
      <c r="AW327" s="14">
        <v>1.8052864106187001</v>
      </c>
      <c r="AX327" s="14">
        <v>2.1582614417088699</v>
      </c>
      <c r="AY327" s="14">
        <v>2.4697145338981699</v>
      </c>
      <c r="AZ327" s="14">
        <v>2.6718044408320401</v>
      </c>
      <c r="BA327" s="14">
        <v>2.9927783326230601</v>
      </c>
      <c r="BB327" s="14">
        <v>-10.3956194545621</v>
      </c>
      <c r="BC327" s="14">
        <v>-10.3806160790074</v>
      </c>
      <c r="BD327" s="14">
        <v>-10.343215251384001</v>
      </c>
      <c r="BE327" s="14">
        <v>-10.3019635199215</v>
      </c>
      <c r="BF327" s="14">
        <v>-10.271862639953101</v>
      </c>
      <c r="BG327" s="14">
        <v>1.43890663929452</v>
      </c>
      <c r="BH327" s="14">
        <v>1.8173381016986001</v>
      </c>
      <c r="BI327" s="14">
        <v>2.1685409465966199</v>
      </c>
      <c r="BJ327" s="14">
        <v>2.48749720386594</v>
      </c>
      <c r="BK327" s="14">
        <v>2.7242088806209299</v>
      </c>
    </row>
    <row r="328" spans="1:63" ht="16" customHeight="1">
      <c r="A328" s="189"/>
      <c r="B328" s="189"/>
      <c r="C328" s="189"/>
      <c r="D328" s="189"/>
      <c r="E328" s="189"/>
      <c r="F328" s="189"/>
      <c r="G328" s="189"/>
      <c r="H328" s="189"/>
      <c r="I328" s="189"/>
      <c r="J328" s="189"/>
      <c r="K328" s="189"/>
      <c r="L328" s="189"/>
      <c r="M328" s="189"/>
      <c r="O328" s="250"/>
      <c r="P328" s="189" t="s">
        <v>434</v>
      </c>
      <c r="Q328" s="14">
        <v>-9.3000000000000007</v>
      </c>
      <c r="R328" s="14">
        <v>-10.873177367999499</v>
      </c>
      <c r="S328" s="14">
        <f t="shared" si="57"/>
        <v>1.5731773679994987</v>
      </c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250"/>
      <c r="AG328" s="250"/>
      <c r="AH328" s="191" t="s">
        <v>434</v>
      </c>
      <c r="AI328" s="14">
        <v>-10.873177367999499</v>
      </c>
      <c r="AJ328" s="14">
        <v>-16.749580089795067</v>
      </c>
      <c r="AK328" s="14">
        <v>5.8764027217955688</v>
      </c>
      <c r="AL328" s="14">
        <v>23.829008976431101</v>
      </c>
      <c r="AM328" s="14">
        <v>-12.819688622048901</v>
      </c>
      <c r="AN328" s="14">
        <f t="shared" si="58"/>
        <v>-17.640587787124364</v>
      </c>
      <c r="AO328" s="14">
        <v>4.8208991650754633</v>
      </c>
      <c r="AP328" s="14">
        <v>27.719123282442499</v>
      </c>
      <c r="AQ328" s="250"/>
      <c r="AR328" s="14">
        <v>-14.8682669325327</v>
      </c>
      <c r="AS328" s="14">
        <v>-14.885872553899301</v>
      </c>
      <c r="AT328" s="14">
        <v>-14.855177880338299</v>
      </c>
      <c r="AU328" s="14">
        <v>-14.732852814639999</v>
      </c>
      <c r="AV328" s="14">
        <v>-14.8167145719445</v>
      </c>
      <c r="AW328" s="14">
        <v>1.7141774806188601</v>
      </c>
      <c r="AX328" s="14">
        <v>1.8847612438363599</v>
      </c>
      <c r="AY328" s="14">
        <v>2.0354892582894601</v>
      </c>
      <c r="AZ328" s="14">
        <v>2.08724162918495</v>
      </c>
      <c r="BA328" s="14">
        <v>2.2946363288803</v>
      </c>
      <c r="BB328" s="14">
        <v>-12.8261524744492</v>
      </c>
      <c r="BC328" s="14">
        <v>-12.7914657676491</v>
      </c>
      <c r="BD328" s="14">
        <v>-12.724943135357099</v>
      </c>
      <c r="BE328" s="14">
        <v>-12.6413690712819</v>
      </c>
      <c r="BF328" s="14">
        <v>-12.603462182283801</v>
      </c>
      <c r="BG328" s="14">
        <v>1.5488986735921599</v>
      </c>
      <c r="BH328" s="14">
        <v>1.7120908526496099</v>
      </c>
      <c r="BI328" s="14">
        <v>1.85176576735761</v>
      </c>
      <c r="BJ328" s="14">
        <v>1.9750959027502799</v>
      </c>
      <c r="BK328" s="14">
        <v>2.10639234968599</v>
      </c>
    </row>
    <row r="329" spans="1:63" ht="16" customHeight="1">
      <c r="A329" s="189"/>
      <c r="B329" s="189"/>
      <c r="C329" s="189"/>
      <c r="D329" s="189"/>
      <c r="E329" s="189"/>
      <c r="F329" s="189"/>
      <c r="G329" s="189"/>
      <c r="H329" s="189"/>
      <c r="I329" s="189"/>
      <c r="J329" s="189"/>
      <c r="K329" s="189"/>
      <c r="L329" s="189"/>
      <c r="M329" s="189"/>
      <c r="O329" s="250"/>
      <c r="P329" s="189" t="s">
        <v>435</v>
      </c>
      <c r="Q329" s="14">
        <v>-0.7</v>
      </c>
      <c r="R329" s="14">
        <v>-3.0874512327677701</v>
      </c>
      <c r="S329" s="14">
        <f t="shared" si="57"/>
        <v>2.3874512327677699</v>
      </c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250"/>
      <c r="AG329" s="250"/>
      <c r="AH329" s="191" t="s">
        <v>435</v>
      </c>
      <c r="AI329" s="14">
        <v>-3.0874512327677701</v>
      </c>
      <c r="AJ329" s="14">
        <v>-7.0431879974594818</v>
      </c>
      <c r="AK329" s="14">
        <v>3.9557367646917112</v>
      </c>
      <c r="AL329" s="14">
        <v>11.610705327176801</v>
      </c>
      <c r="AM329" s="14">
        <v>-3.66023387650357</v>
      </c>
      <c r="AN329" s="14">
        <f t="shared" si="58"/>
        <v>-7.2911958201709499</v>
      </c>
      <c r="AO329" s="14">
        <v>3.6309619436673795</v>
      </c>
      <c r="AP329" s="14">
        <v>-2.03387246870368</v>
      </c>
      <c r="AQ329" s="250"/>
      <c r="AR329" s="14">
        <v>-5.6504040430855396</v>
      </c>
      <c r="AS329" s="14">
        <v>-5.65929150355755</v>
      </c>
      <c r="AT329" s="14">
        <v>-5.6630533807420296</v>
      </c>
      <c r="AU329" s="14">
        <v>-5.6635694529775096</v>
      </c>
      <c r="AV329" s="14">
        <v>-5.6634343286239197</v>
      </c>
      <c r="AW329" s="14">
        <v>1.70732272917499</v>
      </c>
      <c r="AX329" s="14">
        <v>1.86418394283778</v>
      </c>
      <c r="AY329" s="14">
        <v>2.0028195042384702</v>
      </c>
      <c r="AZ329" s="14">
        <v>2.0432609482881698</v>
      </c>
      <c r="BA329" s="14">
        <v>2.2421103041735</v>
      </c>
      <c r="BB329" s="14">
        <v>-4.9310605363268598</v>
      </c>
      <c r="BC329" s="14">
        <v>-4.9220897449936603</v>
      </c>
      <c r="BD329" s="14">
        <v>-4.9153838246367103</v>
      </c>
      <c r="BE329" s="14">
        <v>-4.9196459190131101</v>
      </c>
      <c r="BF329" s="14">
        <v>-4.8871189690221701</v>
      </c>
      <c r="BG329" s="14">
        <v>1.55717413084885</v>
      </c>
      <c r="BH329" s="14">
        <v>1.70417237822144</v>
      </c>
      <c r="BI329" s="14">
        <v>1.82793259186894</v>
      </c>
      <c r="BJ329" s="14">
        <v>1.93654442861191</v>
      </c>
      <c r="BK329" s="14">
        <v>2.0599097627707401</v>
      </c>
    </row>
    <row r="330" spans="1:63" ht="16" customHeight="1">
      <c r="A330" s="189"/>
      <c r="B330" s="189"/>
      <c r="C330" s="189"/>
      <c r="D330" s="189"/>
      <c r="E330" s="189"/>
      <c r="F330" s="189"/>
      <c r="G330" s="189"/>
      <c r="H330" s="189"/>
      <c r="I330" s="189"/>
      <c r="J330" s="189"/>
      <c r="K330" s="189"/>
      <c r="L330" s="189"/>
      <c r="M330" s="189"/>
      <c r="O330" s="250"/>
      <c r="P330" s="189" t="s">
        <v>95</v>
      </c>
      <c r="Q330" s="14">
        <v>-9.6300000000000008</v>
      </c>
      <c r="R330" s="14">
        <v>-7.3364079859455398</v>
      </c>
      <c r="S330" s="14">
        <f t="shared" si="57"/>
        <v>-2.293592014054461</v>
      </c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250"/>
      <c r="AG330" s="250"/>
      <c r="AH330" s="191" t="s">
        <v>95</v>
      </c>
      <c r="AI330" s="14">
        <v>-7.3364079859455398</v>
      </c>
      <c r="AJ330" s="14">
        <v>-12.946431817287776</v>
      </c>
      <c r="AK330" s="14">
        <v>5.6100238313422359</v>
      </c>
      <c r="AL330" s="14">
        <v>38.905859893441402</v>
      </c>
      <c r="AM330" s="14">
        <v>-7.8643366637677703</v>
      </c>
      <c r="AN330" s="14">
        <f t="shared" si="58"/>
        <v>-13.734923599455726</v>
      </c>
      <c r="AO330" s="14">
        <v>5.8705869356879568</v>
      </c>
      <c r="AP330" s="14">
        <v>39.774792831763897</v>
      </c>
      <c r="AQ330" s="250"/>
      <c r="AR330" s="14">
        <v>-10.040662237394701</v>
      </c>
      <c r="AS330" s="14">
        <v>-10.062113996486101</v>
      </c>
      <c r="AT330" s="14">
        <v>-10.052310240779301</v>
      </c>
      <c r="AU330" s="14">
        <v>-9.9842134636122708</v>
      </c>
      <c r="AV330" s="14">
        <v>-10.0428282785905</v>
      </c>
      <c r="AW330" s="14">
        <v>1.7461716640552001</v>
      </c>
      <c r="AX330" s="14">
        <v>1.98080468876129</v>
      </c>
      <c r="AY330" s="14">
        <v>2.1879735770115198</v>
      </c>
      <c r="AZ330" s="14">
        <v>2.2925190901971</v>
      </c>
      <c r="BA330" s="14">
        <v>2.5397987222088299</v>
      </c>
      <c r="BB330" s="14">
        <v>-9.2579914864366994</v>
      </c>
      <c r="BC330" s="14">
        <v>-9.2827097871992805</v>
      </c>
      <c r="BD330" s="14">
        <v>-9.2994138171769194</v>
      </c>
      <c r="BE330" s="14">
        <v>-9.3260390858649398</v>
      </c>
      <c r="BF330" s="14">
        <v>-9.3098701181848806</v>
      </c>
      <c r="BG330" s="14">
        <v>1.5102734222379699</v>
      </c>
      <c r="BH330" s="14">
        <v>1.7490499058648099</v>
      </c>
      <c r="BI330" s="14">
        <v>1.9630058312313801</v>
      </c>
      <c r="BJ330" s="14">
        <v>2.1550328334215498</v>
      </c>
      <c r="BK330" s="14">
        <v>2.3233473223848402</v>
      </c>
    </row>
    <row r="331" spans="1:63" ht="16" customHeight="1">
      <c r="A331" s="189"/>
      <c r="B331" s="189"/>
      <c r="C331" s="189"/>
      <c r="D331" s="189"/>
      <c r="E331" s="189"/>
      <c r="F331" s="189"/>
      <c r="G331" s="189"/>
      <c r="H331" s="189"/>
      <c r="I331" s="189"/>
      <c r="J331" s="189"/>
      <c r="K331" s="189"/>
      <c r="L331" s="189"/>
      <c r="M331" s="189"/>
      <c r="O331" s="250"/>
      <c r="P331" s="189" t="s">
        <v>436</v>
      </c>
      <c r="Q331" s="14">
        <v>-1.46</v>
      </c>
      <c r="R331" s="14">
        <v>-1.04979714756783</v>
      </c>
      <c r="S331" s="14">
        <f t="shared" si="57"/>
        <v>-0.41020285243216992</v>
      </c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250"/>
      <c r="AG331" s="250"/>
      <c r="AH331" s="191" t="s">
        <v>436</v>
      </c>
      <c r="AI331" s="14">
        <v>-1.04979714756783</v>
      </c>
      <c r="AJ331" s="14">
        <v>-9.4502860083052589</v>
      </c>
      <c r="AK331" s="14">
        <v>8.4004888607374291</v>
      </c>
      <c r="AL331" s="14">
        <v>106.622722163975</v>
      </c>
      <c r="AM331" s="14">
        <v>-0.427852400652945</v>
      </c>
      <c r="AN331" s="14">
        <f t="shared" si="58"/>
        <v>-8.706885261324592</v>
      </c>
      <c r="AO331" s="14">
        <v>8.2790328606716468</v>
      </c>
      <c r="AP331" s="14">
        <v>69.883482813841397</v>
      </c>
      <c r="AQ331" s="250"/>
      <c r="AR331" s="14">
        <v>-2.8587489568529501</v>
      </c>
      <c r="AS331" s="14">
        <v>-2.8696161412288701</v>
      </c>
      <c r="AT331" s="14">
        <v>-2.8699889792950599</v>
      </c>
      <c r="AU331" s="14">
        <v>-2.85259528786256</v>
      </c>
      <c r="AV331" s="14">
        <v>-2.87175978447191</v>
      </c>
      <c r="AW331" s="14">
        <v>1.7995000178495499</v>
      </c>
      <c r="AX331" s="14">
        <v>2.1408912501444202</v>
      </c>
      <c r="AY331" s="14">
        <v>2.4421365786421201</v>
      </c>
      <c r="AZ331" s="14">
        <v>2.6346784420256499</v>
      </c>
      <c r="BA331" s="14">
        <v>2.94843883876334</v>
      </c>
      <c r="BB331" s="14">
        <v>-3.1327724236840702</v>
      </c>
      <c r="BC331" s="14">
        <v>-3.1690304589284799</v>
      </c>
      <c r="BD331" s="14">
        <v>-3.1982194778378501</v>
      </c>
      <c r="BE331" s="14">
        <v>-3.2405556025384601</v>
      </c>
      <c r="BF331" s="14">
        <v>-3.2453544449889602</v>
      </c>
      <c r="BG331" s="14">
        <v>1.44589231141167</v>
      </c>
      <c r="BH331" s="14">
        <v>1.8106537742581299</v>
      </c>
      <c r="BI331" s="14">
        <v>2.1484223302700198</v>
      </c>
      <c r="BJ331" s="14">
        <v>2.4549542337785701</v>
      </c>
      <c r="BK331" s="14">
        <v>2.6849709145152199</v>
      </c>
    </row>
    <row r="332" spans="1:63" ht="16" customHeight="1">
      <c r="A332" s="189"/>
      <c r="B332" s="189"/>
      <c r="C332" s="189"/>
      <c r="D332" s="189"/>
      <c r="E332" s="189"/>
      <c r="F332" s="189"/>
      <c r="G332" s="189"/>
      <c r="H332" s="189"/>
      <c r="I332" s="189"/>
      <c r="J332" s="189"/>
      <c r="K332" s="189"/>
      <c r="L332" s="189"/>
      <c r="M332" s="189"/>
      <c r="O332" s="250"/>
      <c r="P332" s="189" t="s">
        <v>437</v>
      </c>
      <c r="Q332" s="14">
        <v>-1.74</v>
      </c>
      <c r="R332" s="14">
        <v>-0.87509462117863801</v>
      </c>
      <c r="S332" s="14">
        <f t="shared" si="57"/>
        <v>-0.86490537882136198</v>
      </c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250"/>
      <c r="AG332" s="250"/>
      <c r="AH332" s="191" t="s">
        <v>437</v>
      </c>
      <c r="AI332" s="14">
        <v>-0.87509462117863801</v>
      </c>
      <c r="AJ332" s="14">
        <v>-7.7679665621005158</v>
      </c>
      <c r="AK332" s="14">
        <v>6.8928719409218777</v>
      </c>
      <c r="AL332" s="14">
        <v>75.700072740706602</v>
      </c>
      <c r="AM332" s="14">
        <v>-0.46921463207152297</v>
      </c>
      <c r="AN332" s="14">
        <f t="shared" si="58"/>
        <v>-7.9021985298431119</v>
      </c>
      <c r="AO332" s="14">
        <v>7.4329838977715887</v>
      </c>
      <c r="AP332" s="14">
        <v>56.388498514562301</v>
      </c>
      <c r="AQ332" s="250"/>
      <c r="AR332" s="14">
        <v>-2.8238348439252601</v>
      </c>
      <c r="AS332" s="14">
        <v>-2.83320907134138</v>
      </c>
      <c r="AT332" s="14">
        <v>-2.83625729018059</v>
      </c>
      <c r="AU332" s="14">
        <v>-2.83025670793117</v>
      </c>
      <c r="AV332" s="14">
        <v>-2.8403209415726001</v>
      </c>
      <c r="AW332" s="14">
        <v>1.7837438490275801</v>
      </c>
      <c r="AX332" s="14">
        <v>2.0935927549197499</v>
      </c>
      <c r="AY332" s="14">
        <v>2.36704265810907</v>
      </c>
      <c r="AZ332" s="14">
        <v>2.5335854937561901</v>
      </c>
      <c r="BA332" s="14">
        <v>2.82770376622214</v>
      </c>
      <c r="BB332" s="14">
        <v>-2.8701998279632299</v>
      </c>
      <c r="BC332" s="14">
        <v>-2.9133260650225901</v>
      </c>
      <c r="BD332" s="14">
        <v>-2.9687345804702101</v>
      </c>
      <c r="BE332" s="14">
        <v>-3.0543947442337598</v>
      </c>
      <c r="BF332" s="14">
        <v>-3.0408821373683201</v>
      </c>
      <c r="BG332" s="14">
        <v>1.4649140808635699</v>
      </c>
      <c r="BH332" s="14">
        <v>1.79245255705509</v>
      </c>
      <c r="BI332" s="14">
        <v>2.0936399592915702</v>
      </c>
      <c r="BJ332" s="14">
        <v>2.3663407311834801</v>
      </c>
      <c r="BK332" s="14">
        <v>2.5781271445089899</v>
      </c>
    </row>
    <row r="333" spans="1:63" ht="16" customHeight="1">
      <c r="A333" s="189"/>
      <c r="B333" s="189"/>
      <c r="C333" s="189"/>
      <c r="D333" s="189"/>
      <c r="E333" s="189"/>
      <c r="F333" s="189"/>
      <c r="G333" s="189"/>
      <c r="H333" s="189"/>
      <c r="I333" s="189"/>
      <c r="J333" s="189"/>
      <c r="K333" s="189"/>
      <c r="L333" s="189"/>
      <c r="M333" s="189"/>
      <c r="O333" s="250"/>
      <c r="P333" s="189" t="s">
        <v>438</v>
      </c>
      <c r="Q333" s="14">
        <v>-0.74</v>
      </c>
      <c r="R333" s="14">
        <v>-0.79040942693336702</v>
      </c>
      <c r="S333" s="14">
        <f t="shared" si="57"/>
        <v>5.040942693336703E-2</v>
      </c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250"/>
      <c r="AG333" s="250"/>
      <c r="AH333" s="191" t="s">
        <v>438</v>
      </c>
      <c r="AI333" s="14">
        <v>-0.79040942693336702</v>
      </c>
      <c r="AJ333" s="14">
        <v>-6.3376130536979529</v>
      </c>
      <c r="AK333" s="14">
        <v>5.5472036267645857</v>
      </c>
      <c r="AL333" s="14">
        <v>53.895811348655201</v>
      </c>
      <c r="AM333" s="14">
        <v>-0.40284071081791101</v>
      </c>
      <c r="AN333" s="14">
        <f t="shared" si="58"/>
        <v>-6.4253781357688053</v>
      </c>
      <c r="AO333" s="14">
        <v>6.0225374249508947</v>
      </c>
      <c r="AP333" s="14">
        <v>37.507540972402502</v>
      </c>
      <c r="AQ333" s="250"/>
      <c r="AR333" s="14">
        <v>-2.6226358728677002</v>
      </c>
      <c r="AS333" s="14">
        <v>-2.6302010926394401</v>
      </c>
      <c r="AT333" s="14">
        <v>-2.63231267271241</v>
      </c>
      <c r="AU333" s="14">
        <v>-2.62625868437723</v>
      </c>
      <c r="AV333" s="14">
        <v>-2.6352776001127198</v>
      </c>
      <c r="AW333" s="14">
        <v>1.75487883440154</v>
      </c>
      <c r="AX333" s="14">
        <v>2.0069427721811799</v>
      </c>
      <c r="AY333" s="14">
        <v>2.2294719618944998</v>
      </c>
      <c r="AZ333" s="14">
        <v>2.3483850517351601</v>
      </c>
      <c r="BA333" s="14">
        <v>2.6065193098892099</v>
      </c>
      <c r="BB333" s="14">
        <v>-2.7121677631521002</v>
      </c>
      <c r="BC333" s="14">
        <v>-2.7450573396525302</v>
      </c>
      <c r="BD333" s="14">
        <v>-2.7836890792614302</v>
      </c>
      <c r="BE333" s="14">
        <v>-2.8430177049534602</v>
      </c>
      <c r="BF333" s="14">
        <v>-2.8358036883143001</v>
      </c>
      <c r="BG333" s="14">
        <v>1.49976161643176</v>
      </c>
      <c r="BH333" s="14">
        <v>1.75910825827828</v>
      </c>
      <c r="BI333" s="14">
        <v>1.99327965232806</v>
      </c>
      <c r="BJ333" s="14">
        <v>2.2040024065962802</v>
      </c>
      <c r="BK333" s="14">
        <v>2.3823913016922802</v>
      </c>
    </row>
    <row r="334" spans="1:63" ht="16" customHeight="1">
      <c r="A334" s="189"/>
      <c r="B334" s="189"/>
      <c r="C334" s="189"/>
      <c r="D334" s="189"/>
      <c r="E334" s="189"/>
      <c r="F334" s="189"/>
      <c r="G334" s="189"/>
      <c r="H334" s="189"/>
      <c r="I334" s="189"/>
      <c r="J334" s="189"/>
      <c r="K334" s="189"/>
      <c r="L334" s="189"/>
      <c r="M334" s="189"/>
      <c r="O334" s="250"/>
      <c r="P334" s="189" t="s">
        <v>96</v>
      </c>
      <c r="Q334" s="14">
        <v>-0.89</v>
      </c>
      <c r="R334" s="14">
        <v>-0.86154054617303399</v>
      </c>
      <c r="S334" s="14">
        <f t="shared" si="57"/>
        <v>-2.8459453826966019E-2</v>
      </c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250"/>
      <c r="AG334" s="250"/>
      <c r="AH334" s="191" t="s">
        <v>96</v>
      </c>
      <c r="AI334" s="14">
        <v>-0.86154054617303399</v>
      </c>
      <c r="AJ334" s="14">
        <v>-5.0778740692012256</v>
      </c>
      <c r="AK334" s="14">
        <v>4.216333523028192</v>
      </c>
      <c r="AL334" s="14">
        <v>28.222325945056198</v>
      </c>
      <c r="AM334" s="14">
        <v>-0.57964744581044103</v>
      </c>
      <c r="AN334" s="14">
        <f t="shared" si="58"/>
        <v>-5.7016147772431758</v>
      </c>
      <c r="AO334" s="14">
        <v>5.1219673314327343</v>
      </c>
      <c r="AP334" s="14">
        <v>24.5994276142941</v>
      </c>
      <c r="AQ334" s="250"/>
      <c r="AR334" s="14">
        <v>-2.7138181126130601</v>
      </c>
      <c r="AS334" s="14">
        <v>-2.7215467131488098</v>
      </c>
      <c r="AT334" s="14">
        <v>-2.72426882769811</v>
      </c>
      <c r="AU334" s="14">
        <v>-2.7199269389006702</v>
      </c>
      <c r="AV334" s="14">
        <v>-2.72780297996951</v>
      </c>
      <c r="AW334" s="14">
        <v>1.7370755281719501</v>
      </c>
      <c r="AX334" s="14">
        <v>1.9534989684115001</v>
      </c>
      <c r="AY334" s="14">
        <v>2.14462138188766</v>
      </c>
      <c r="AZ334" s="14">
        <v>2.2341574919756502</v>
      </c>
      <c r="BA334" s="14">
        <v>2.47009760145305</v>
      </c>
      <c r="BB334" s="14">
        <v>-2.7057607272914899</v>
      </c>
      <c r="BC334" s="14">
        <v>-2.74243442450393</v>
      </c>
      <c r="BD334" s="14">
        <v>-2.79292016826329</v>
      </c>
      <c r="BE334" s="14">
        <v>-2.8705988260240298</v>
      </c>
      <c r="BF334" s="14">
        <v>-2.8564160764483799</v>
      </c>
      <c r="BG334" s="14">
        <v>1.5212548100124501</v>
      </c>
      <c r="BH334" s="14">
        <v>1.73854222809174</v>
      </c>
      <c r="BI334" s="14">
        <v>1.9313796220902499</v>
      </c>
      <c r="BJ334" s="14">
        <v>2.1038756980923301</v>
      </c>
      <c r="BK334" s="14">
        <v>2.2616657384137402</v>
      </c>
    </row>
    <row r="335" spans="1:63" ht="16" customHeight="1">
      <c r="A335" s="189"/>
      <c r="B335" s="189"/>
      <c r="C335" s="189"/>
      <c r="D335" s="189"/>
      <c r="E335" s="189"/>
      <c r="F335" s="189"/>
      <c r="G335" s="189"/>
      <c r="H335" s="189"/>
      <c r="I335" s="189"/>
      <c r="J335" s="189"/>
      <c r="K335" s="189"/>
      <c r="L335" s="189"/>
      <c r="M335" s="189"/>
      <c r="O335" s="250"/>
      <c r="P335" s="189" t="s">
        <v>439</v>
      </c>
      <c r="Q335" s="14">
        <v>-2.21</v>
      </c>
      <c r="R335" s="14">
        <v>-4.2271718807419596</v>
      </c>
      <c r="S335" s="14">
        <f t="shared" si="57"/>
        <v>2.0171718807419596</v>
      </c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250"/>
      <c r="AG335" s="250"/>
      <c r="AH335" s="191" t="s">
        <v>439</v>
      </c>
      <c r="AI335" s="14">
        <v>-4.2271718807419596</v>
      </c>
      <c r="AJ335" s="14">
        <v>-14.003584907755407</v>
      </c>
      <c r="AK335" s="14">
        <v>9.7764130270134473</v>
      </c>
      <c r="AL335" s="14">
        <v>130.05873126734801</v>
      </c>
      <c r="AM335" s="14">
        <v>-3.8414713472045801</v>
      </c>
      <c r="AN335" s="14">
        <f t="shared" si="58"/>
        <v>-13.613172488005725</v>
      </c>
      <c r="AO335" s="14">
        <v>9.7717011408011452</v>
      </c>
      <c r="AP335" s="14">
        <v>102.097053143284</v>
      </c>
      <c r="AQ335" s="250"/>
      <c r="AR335" s="14">
        <v>-6.3892720752487699</v>
      </c>
      <c r="AS335" s="14">
        <v>-6.4037274981518602</v>
      </c>
      <c r="AT335" s="14">
        <v>-6.3868145978022604</v>
      </c>
      <c r="AU335" s="14">
        <v>-6.3053923651475197</v>
      </c>
      <c r="AV335" s="14">
        <v>-6.3727095332020101</v>
      </c>
      <c r="AW335" s="14">
        <v>1.8211547901046601</v>
      </c>
      <c r="AX335" s="14">
        <v>2.20589678249635</v>
      </c>
      <c r="AY335" s="14">
        <v>2.5453432505976799</v>
      </c>
      <c r="AZ335" s="14">
        <v>2.7736173424719799</v>
      </c>
      <c r="BA335" s="14">
        <v>3.11437324379692</v>
      </c>
      <c r="BB335" s="14">
        <v>-6.3826873790220402</v>
      </c>
      <c r="BC335" s="14">
        <v>-6.4255589908336797</v>
      </c>
      <c r="BD335" s="14">
        <v>-6.4508853417771199</v>
      </c>
      <c r="BE335" s="14">
        <v>-6.4775275763439399</v>
      </c>
      <c r="BF335" s="14">
        <v>-6.4948109604018596</v>
      </c>
      <c r="BG335" s="14">
        <v>1.41974940255965</v>
      </c>
      <c r="BH335" s="14">
        <v>1.83566894245993</v>
      </c>
      <c r="BI335" s="14">
        <v>2.2237134610351599</v>
      </c>
      <c r="BJ335" s="14">
        <v>2.5767417849977199</v>
      </c>
      <c r="BK335" s="14">
        <v>2.83181355960892</v>
      </c>
    </row>
    <row r="336" spans="1:63" ht="16" customHeight="1">
      <c r="A336" s="189"/>
      <c r="B336" s="189"/>
      <c r="C336" s="189"/>
      <c r="D336" s="189"/>
      <c r="E336" s="189"/>
      <c r="F336" s="189"/>
      <c r="G336" s="189"/>
      <c r="H336" s="189"/>
      <c r="I336" s="189"/>
      <c r="J336" s="189"/>
      <c r="K336" s="189"/>
      <c r="L336" s="189"/>
      <c r="M336" s="189"/>
      <c r="O336" s="250"/>
      <c r="P336" s="189" t="s">
        <v>440</v>
      </c>
      <c r="Q336" s="14">
        <v>-2.13</v>
      </c>
      <c r="R336" s="14">
        <v>-4.3608857846631199</v>
      </c>
      <c r="S336" s="14">
        <f t="shared" si="57"/>
        <v>2.23088578466312</v>
      </c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250"/>
      <c r="AG336" s="250"/>
      <c r="AH336" s="191" t="s">
        <v>440</v>
      </c>
      <c r="AI336" s="14">
        <v>-4.3608857846631199</v>
      </c>
      <c r="AJ336" s="14">
        <v>-13.081855246876497</v>
      </c>
      <c r="AK336" s="14">
        <v>8.7209694622133771</v>
      </c>
      <c r="AL336" s="14">
        <v>105.72066600636001</v>
      </c>
      <c r="AM336" s="14">
        <v>-4.4215685064033901</v>
      </c>
      <c r="AN336" s="14">
        <f t="shared" si="58"/>
        <v>-13.108024209773955</v>
      </c>
      <c r="AO336" s="14">
        <v>8.6864557033705641</v>
      </c>
      <c r="AP336" s="14">
        <v>83.764699993528694</v>
      </c>
      <c r="AQ336" s="250"/>
      <c r="AR336" s="14">
        <v>-6.86967390837785</v>
      </c>
      <c r="AS336" s="14">
        <v>-6.8863606909882202</v>
      </c>
      <c r="AT336" s="14">
        <v>-6.8742684328544197</v>
      </c>
      <c r="AU336" s="14">
        <v>-6.8046482488258402</v>
      </c>
      <c r="AV336" s="14">
        <v>-6.8647783479148003</v>
      </c>
      <c r="AW336" s="14">
        <v>1.8017164141999</v>
      </c>
      <c r="AX336" s="14">
        <v>2.1475446576686199</v>
      </c>
      <c r="AY336" s="14">
        <v>2.4526999264510199</v>
      </c>
      <c r="AZ336" s="14">
        <v>2.64889903359974</v>
      </c>
      <c r="BA336" s="14">
        <v>2.9654224581420201</v>
      </c>
      <c r="BB336" s="14">
        <v>-6.4599118882356299</v>
      </c>
      <c r="BC336" s="14">
        <v>-6.4906778130977303</v>
      </c>
      <c r="BD336" s="14">
        <v>-6.5170142678991096</v>
      </c>
      <c r="BE336" s="14">
        <v>-6.5488512182333398</v>
      </c>
      <c r="BF336" s="14">
        <v>-6.5480843841101999</v>
      </c>
      <c r="BG336" s="14">
        <v>1.4432165479779</v>
      </c>
      <c r="BH336" s="14">
        <v>1.8132141118526599</v>
      </c>
      <c r="BI336" s="14">
        <v>2.1561284832359902</v>
      </c>
      <c r="BJ336" s="14">
        <v>2.46741936067344</v>
      </c>
      <c r="BK336" s="14">
        <v>2.7000004654532899</v>
      </c>
    </row>
    <row r="337" spans="1:63" ht="16" customHeight="1">
      <c r="A337" s="189"/>
      <c r="B337" s="189"/>
      <c r="C337" s="189"/>
      <c r="D337" s="189"/>
      <c r="E337" s="189"/>
      <c r="F337" s="189"/>
      <c r="G337" s="189"/>
      <c r="H337" s="189"/>
      <c r="I337" s="189"/>
      <c r="J337" s="189"/>
      <c r="K337" s="189"/>
      <c r="L337" s="189"/>
      <c r="M337" s="189"/>
      <c r="O337" s="250"/>
      <c r="P337" s="189" t="s">
        <v>441</v>
      </c>
      <c r="Q337" s="14">
        <v>-2.36</v>
      </c>
      <c r="R337" s="14">
        <v>-3.9032270520694698</v>
      </c>
      <c r="S337" s="14">
        <f t="shared" si="57"/>
        <v>1.54322705206947</v>
      </c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250"/>
      <c r="AG337" s="250"/>
      <c r="AH337" s="191" t="s">
        <v>441</v>
      </c>
      <c r="AI337" s="14">
        <v>-3.9032270520694698</v>
      </c>
      <c r="AJ337" s="14">
        <v>-12.853228940656608</v>
      </c>
      <c r="AK337" s="14">
        <v>8.9500018885871384</v>
      </c>
      <c r="AL337" s="14">
        <v>115.129288793309</v>
      </c>
      <c r="AM337" s="14">
        <v>-3.4879543159247901</v>
      </c>
      <c r="AN337" s="14">
        <f t="shared" si="58"/>
        <v>-12.518596576873467</v>
      </c>
      <c r="AO337" s="14">
        <v>9.0306422609486763</v>
      </c>
      <c r="AP337" s="14">
        <v>89.336463766354996</v>
      </c>
      <c r="AQ337" s="250"/>
      <c r="AR337" s="14">
        <v>-5.9700228954401</v>
      </c>
      <c r="AS337" s="14">
        <v>-5.9839631333587304</v>
      </c>
      <c r="AT337" s="14">
        <v>-5.9707196739187101</v>
      </c>
      <c r="AU337" s="14">
        <v>-5.9023700435353996</v>
      </c>
      <c r="AV337" s="14">
        <v>-5.9599396207545601</v>
      </c>
      <c r="AW337" s="14">
        <v>1.8080247279985699</v>
      </c>
      <c r="AX337" s="14">
        <v>2.16648160569537</v>
      </c>
      <c r="AY337" s="14">
        <v>2.48276535799392</v>
      </c>
      <c r="AZ337" s="14">
        <v>2.6893737230831301</v>
      </c>
      <c r="BA337" s="14">
        <v>3.0137612854738198</v>
      </c>
      <c r="BB337" s="14">
        <v>-6.0122002046035803</v>
      </c>
      <c r="BC337" s="14">
        <v>-6.05432240348817</v>
      </c>
      <c r="BD337" s="14">
        <v>-6.0812888104989602</v>
      </c>
      <c r="BE337" s="14">
        <v>-6.1117815769900501</v>
      </c>
      <c r="BF337" s="14">
        <v>-6.12648946701949</v>
      </c>
      <c r="BG337" s="14">
        <v>1.43560078223786</v>
      </c>
      <c r="BH337" s="14">
        <v>1.8205013522301901</v>
      </c>
      <c r="BI337" s="14">
        <v>2.1780617584295001</v>
      </c>
      <c r="BJ337" s="14">
        <v>2.50289764143356</v>
      </c>
      <c r="BK337" s="14">
        <v>2.7427776174531502</v>
      </c>
    </row>
    <row r="338" spans="1:63" ht="16" customHeight="1">
      <c r="A338" s="189"/>
      <c r="B338" s="189"/>
      <c r="C338" s="189"/>
      <c r="D338" s="189"/>
      <c r="E338" s="189"/>
      <c r="F338" s="189"/>
      <c r="G338" s="189"/>
      <c r="H338" s="189"/>
      <c r="I338" s="189"/>
      <c r="J338" s="189"/>
      <c r="K338" s="189"/>
      <c r="L338" s="189"/>
      <c r="M338" s="189"/>
      <c r="O338" s="250"/>
      <c r="P338" s="189" t="s">
        <v>442</v>
      </c>
      <c r="Q338" s="14">
        <v>-2.2200000000000002</v>
      </c>
      <c r="R338" s="14">
        <v>-4.0310077329815996</v>
      </c>
      <c r="S338" s="14">
        <f t="shared" si="57"/>
        <v>1.8110077329815994</v>
      </c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250"/>
      <c r="AG338" s="250"/>
      <c r="AH338" s="191" t="s">
        <v>442</v>
      </c>
      <c r="AI338" s="14">
        <v>-4.0310077329815996</v>
      </c>
      <c r="AJ338" s="14">
        <v>-11.901657531299326</v>
      </c>
      <c r="AK338" s="14">
        <v>7.8706497983177268</v>
      </c>
      <c r="AL338" s="14">
        <v>90.996567730303596</v>
      </c>
      <c r="AM338" s="14">
        <v>-3.9899851376363098</v>
      </c>
      <c r="AN338" s="14">
        <f t="shared" si="58"/>
        <v>-11.988200638300086</v>
      </c>
      <c r="AO338" s="14">
        <v>7.9982155006637763</v>
      </c>
      <c r="AP338" s="14">
        <v>71.546753250464207</v>
      </c>
      <c r="AQ338" s="250"/>
      <c r="AR338" s="14">
        <v>-6.3779830679342497</v>
      </c>
      <c r="AS338" s="14">
        <v>-6.3939836507287504</v>
      </c>
      <c r="AT338" s="14">
        <v>-6.38581690702547</v>
      </c>
      <c r="AU338" s="14">
        <v>-6.33059999183412</v>
      </c>
      <c r="AV338" s="14">
        <v>-6.3799209662640797</v>
      </c>
      <c r="AW338" s="14">
        <v>1.7897843659475099</v>
      </c>
      <c r="AX338" s="14">
        <v>2.1117258026117298</v>
      </c>
      <c r="AY338" s="14">
        <v>2.3958317693891602</v>
      </c>
      <c r="AZ338" s="14">
        <v>2.5723419751957399</v>
      </c>
      <c r="BA338" s="14">
        <v>2.87399054169112</v>
      </c>
      <c r="BB338" s="14">
        <v>-6.08147799053335</v>
      </c>
      <c r="BC338" s="14">
        <v>-6.1141850810109304</v>
      </c>
      <c r="BD338" s="14">
        <v>-6.1456498687888104</v>
      </c>
      <c r="BE338" s="14">
        <v>-6.1865679686448098</v>
      </c>
      <c r="BF338" s="14">
        <v>-6.1837086466758997</v>
      </c>
      <c r="BG338" s="14">
        <v>1.4576216151938099</v>
      </c>
      <c r="BH338" s="14">
        <v>1.7994304437305</v>
      </c>
      <c r="BI338" s="14">
        <v>2.1146421358072098</v>
      </c>
      <c r="BJ338" s="14">
        <v>2.4003129085451098</v>
      </c>
      <c r="BK338" s="14">
        <v>2.6190883456616199</v>
      </c>
    </row>
    <row r="339" spans="1:63" ht="16" customHeight="1">
      <c r="A339" s="189"/>
      <c r="B339" s="189"/>
      <c r="C339" s="189"/>
      <c r="D339" s="189"/>
      <c r="E339" s="189"/>
      <c r="F339" s="189"/>
      <c r="G339" s="189"/>
      <c r="H339" s="189"/>
      <c r="I339" s="189"/>
      <c r="J339" s="189"/>
      <c r="K339" s="189"/>
      <c r="L339" s="189"/>
      <c r="M339" s="189"/>
      <c r="O339" s="250"/>
      <c r="P339" s="189" t="s">
        <v>443</v>
      </c>
      <c r="Q339" s="14">
        <v>-1.69</v>
      </c>
      <c r="R339" s="14">
        <v>-3.27657221031851</v>
      </c>
      <c r="S339" s="14">
        <f t="shared" si="57"/>
        <v>1.58657221031851</v>
      </c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250"/>
      <c r="AG339" s="250"/>
      <c r="AH339" s="191" t="s">
        <v>443</v>
      </c>
      <c r="AI339" s="14">
        <v>-3.27657221031851</v>
      </c>
      <c r="AJ339" s="14">
        <v>-14.266150301839783</v>
      </c>
      <c r="AK339" s="14">
        <v>10.989578091521272</v>
      </c>
      <c r="AL339" s="14">
        <v>154.378315324005</v>
      </c>
      <c r="AM339" s="14">
        <v>-2.8406443412712399</v>
      </c>
      <c r="AN339" s="14">
        <f t="shared" si="58"/>
        <v>-13.343195764262354</v>
      </c>
      <c r="AO339" s="14">
        <v>10.502551422991115</v>
      </c>
      <c r="AP339" s="14">
        <v>112.27738576794999</v>
      </c>
      <c r="AQ339" s="250"/>
      <c r="AR339" s="14">
        <v>-5.4601195771559796</v>
      </c>
      <c r="AS339" s="14">
        <v>-5.4725263189311297</v>
      </c>
      <c r="AT339" s="14">
        <v>-5.4556256926869997</v>
      </c>
      <c r="AU339" s="14">
        <v>-5.37756516999894</v>
      </c>
      <c r="AV339" s="14">
        <v>-5.4412138331679802</v>
      </c>
      <c r="AW339" s="14">
        <v>1.83576622156466</v>
      </c>
      <c r="AX339" s="14">
        <v>2.2497588868533902</v>
      </c>
      <c r="AY339" s="14">
        <v>2.6149813514157598</v>
      </c>
      <c r="AZ339" s="14">
        <v>2.8673655563568601</v>
      </c>
      <c r="BA339" s="14">
        <v>3.22633651717807</v>
      </c>
      <c r="BB339" s="14">
        <v>-5.5053465147461598</v>
      </c>
      <c r="BC339" s="14">
        <v>-5.5395720082588999</v>
      </c>
      <c r="BD339" s="14">
        <v>-5.5510879233358699</v>
      </c>
      <c r="BE339" s="14">
        <v>-5.5576907667956004</v>
      </c>
      <c r="BF339" s="14">
        <v>-5.5794361798741301</v>
      </c>
      <c r="BG339" s="14">
        <v>1.4021096270701501</v>
      </c>
      <c r="BH339" s="14">
        <v>1.8525477815137501</v>
      </c>
      <c r="BI339" s="14">
        <v>2.2745157130173599</v>
      </c>
      <c r="BJ339" s="14">
        <v>2.6589172258823899</v>
      </c>
      <c r="BK339" s="14">
        <v>2.9308947791625699</v>
      </c>
    </row>
    <row r="340" spans="1:63" ht="16" customHeight="1">
      <c r="A340" s="189"/>
      <c r="B340" s="189"/>
      <c r="C340" s="189"/>
      <c r="D340" s="189"/>
      <c r="E340" s="189"/>
      <c r="F340" s="189"/>
      <c r="G340" s="189"/>
      <c r="H340" s="189"/>
      <c r="I340" s="189"/>
      <c r="J340" s="189"/>
      <c r="K340" s="189"/>
      <c r="L340" s="189"/>
      <c r="M340" s="189"/>
      <c r="O340" s="250"/>
      <c r="P340" s="189" t="s">
        <v>444</v>
      </c>
      <c r="Q340" s="14">
        <v>0.16</v>
      </c>
      <c r="R340" s="14">
        <v>-0.57135950012274395</v>
      </c>
      <c r="S340" s="14">
        <f t="shared" si="57"/>
        <v>0.73135950012274398</v>
      </c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250"/>
      <c r="AG340" s="250"/>
      <c r="AH340" s="191" t="s">
        <v>444</v>
      </c>
      <c r="AI340" s="14">
        <v>-0.57135950012274395</v>
      </c>
      <c r="AJ340" s="14">
        <v>-9.9948180515476377</v>
      </c>
      <c r="AK340" s="14">
        <v>9.4234585514248934</v>
      </c>
      <c r="AL340" s="14">
        <v>125.130280716475</v>
      </c>
      <c r="AM340" s="14">
        <v>1.9816428069072699E-2</v>
      </c>
      <c r="AN340" s="14">
        <f t="shared" si="58"/>
        <v>-9.0728375619080719</v>
      </c>
      <c r="AO340" s="14">
        <v>9.0926539899771441</v>
      </c>
      <c r="AP340" s="14">
        <v>81.079309644624502</v>
      </c>
      <c r="AQ340" s="250"/>
      <c r="AR340" s="14">
        <v>-2.4902044152093201</v>
      </c>
      <c r="AS340" s="14">
        <v>-2.4998120048619401</v>
      </c>
      <c r="AT340" s="14">
        <v>-2.5002723094411099</v>
      </c>
      <c r="AU340" s="14">
        <v>-2.48539584629229</v>
      </c>
      <c r="AV340" s="14">
        <v>-2.50193723580729</v>
      </c>
      <c r="AW340" s="14">
        <v>1.8158559008084401</v>
      </c>
      <c r="AX340" s="14">
        <v>2.1899900292173702</v>
      </c>
      <c r="AY340" s="14">
        <v>2.5200887375101799</v>
      </c>
      <c r="AZ340" s="14">
        <v>2.73961920830877</v>
      </c>
      <c r="BA340" s="14">
        <v>3.0737693513916899</v>
      </c>
      <c r="BB340" s="14">
        <v>-2.7141173863347401</v>
      </c>
      <c r="BC340" s="14">
        <v>-2.7476820057181399</v>
      </c>
      <c r="BD340" s="14">
        <v>-2.7766493378470098</v>
      </c>
      <c r="BE340" s="14">
        <v>-2.8191005998609899</v>
      </c>
      <c r="BF340" s="14">
        <v>-2.8217246372013101</v>
      </c>
      <c r="BG340" s="14">
        <v>1.42614653194323</v>
      </c>
      <c r="BH340" s="14">
        <v>1.8295477694701701</v>
      </c>
      <c r="BI340" s="14">
        <v>2.20528983772427</v>
      </c>
      <c r="BJ340" s="14">
        <v>2.5469405594773198</v>
      </c>
      <c r="BK340" s="14">
        <v>2.7958813913483498</v>
      </c>
    </row>
    <row r="341" spans="1:63" ht="16" customHeight="1">
      <c r="A341" s="189"/>
      <c r="B341" s="189"/>
      <c r="C341" s="189"/>
      <c r="D341" s="189"/>
      <c r="E341" s="189"/>
      <c r="F341" s="189"/>
      <c r="G341" s="189"/>
      <c r="H341" s="189"/>
      <c r="I341" s="189"/>
      <c r="J341" s="189"/>
      <c r="K341" s="189"/>
      <c r="L341" s="189"/>
      <c r="M341" s="189"/>
      <c r="O341" s="250"/>
      <c r="P341" s="189" t="s">
        <v>445</v>
      </c>
      <c r="Q341" s="14">
        <v>-2.86</v>
      </c>
      <c r="R341" s="14">
        <v>-3.7941173866073301</v>
      </c>
      <c r="S341" s="14">
        <f t="shared" si="57"/>
        <v>0.93411738660733024</v>
      </c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250"/>
      <c r="AG341" s="250"/>
      <c r="AH341" s="191" t="s">
        <v>445</v>
      </c>
      <c r="AI341" s="14">
        <v>-3.7941173866073301</v>
      </c>
      <c r="AJ341" s="14">
        <v>-10.172750213430316</v>
      </c>
      <c r="AK341" s="14">
        <v>6.3786328268229866</v>
      </c>
      <c r="AL341" s="14">
        <v>67.721769641512097</v>
      </c>
      <c r="AM341" s="14">
        <v>-3.54681090145978</v>
      </c>
      <c r="AN341" s="14">
        <f t="shared" si="58"/>
        <v>-10.518190988322797</v>
      </c>
      <c r="AO341" s="14">
        <v>6.9713800868630171</v>
      </c>
      <c r="AP341" s="14">
        <v>60.056163657297098</v>
      </c>
      <c r="AQ341" s="250"/>
      <c r="AR341" s="14">
        <v>-5.8330163358142899</v>
      </c>
      <c r="AS341" s="14">
        <v>-5.8469609303338004</v>
      </c>
      <c r="AT341" s="14">
        <v>-5.8348048438552702</v>
      </c>
      <c r="AU341" s="14">
        <v>-5.7699934516244404</v>
      </c>
      <c r="AV341" s="14">
        <v>-5.8250217696278099</v>
      </c>
      <c r="AW341" s="14">
        <v>1.7671578870601901</v>
      </c>
      <c r="AX341" s="14">
        <v>2.0438033009112799</v>
      </c>
      <c r="AY341" s="14">
        <v>2.2879939423954898</v>
      </c>
      <c r="AZ341" s="14">
        <v>2.42716852056216</v>
      </c>
      <c r="BA341" s="14">
        <v>2.7006102231200999</v>
      </c>
      <c r="BB341" s="14">
        <v>-5.7567015626081002</v>
      </c>
      <c r="BC341" s="14">
        <v>-5.7973258970614197</v>
      </c>
      <c r="BD341" s="14">
        <v>-5.83008988042564</v>
      </c>
      <c r="BE341" s="14">
        <v>-5.8704897723953797</v>
      </c>
      <c r="BF341" s="14">
        <v>-5.8783184193687301</v>
      </c>
      <c r="BG341" s="14">
        <v>1.4849376251811199</v>
      </c>
      <c r="BH341" s="14">
        <v>1.77329277908489</v>
      </c>
      <c r="BI341" s="14">
        <v>2.0359724938183099</v>
      </c>
      <c r="BJ341" s="14">
        <v>2.2730604293254699</v>
      </c>
      <c r="BK341" s="14">
        <v>2.4656564845535902</v>
      </c>
    </row>
    <row r="342" spans="1:63" ht="16" customHeight="1">
      <c r="A342" s="189"/>
      <c r="B342" s="189"/>
      <c r="C342" s="189"/>
      <c r="D342" s="189"/>
      <c r="E342" s="189"/>
      <c r="F342" s="189"/>
      <c r="G342" s="189"/>
      <c r="H342" s="189"/>
      <c r="I342" s="189"/>
      <c r="J342" s="189"/>
      <c r="K342" s="189"/>
      <c r="L342" s="189"/>
      <c r="M342" s="189"/>
      <c r="O342" s="250"/>
      <c r="P342" s="189" t="s">
        <v>446</v>
      </c>
      <c r="Q342" s="14">
        <v>0.1</v>
      </c>
      <c r="R342" s="14">
        <v>-2.7639250023402702</v>
      </c>
      <c r="S342" s="14">
        <f t="shared" si="57"/>
        <v>2.8639250023402703</v>
      </c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250"/>
      <c r="AG342" s="250"/>
      <c r="AH342" s="191" t="s">
        <v>446</v>
      </c>
      <c r="AI342" s="14">
        <v>-2.7639250023402702</v>
      </c>
      <c r="AJ342" s="14">
        <v>-10.278530313169282</v>
      </c>
      <c r="AK342" s="14">
        <v>7.5146053108290118</v>
      </c>
      <c r="AL342" s="14">
        <v>69.370967674426694</v>
      </c>
      <c r="AM342" s="14">
        <v>-3.62519213373464</v>
      </c>
      <c r="AN342" s="14">
        <f t="shared" si="58"/>
        <v>-11.086995941064906</v>
      </c>
      <c r="AO342" s="14">
        <v>7.4618038073302655</v>
      </c>
      <c r="AP342" s="14">
        <v>50.457616405817397</v>
      </c>
      <c r="AQ342" s="250"/>
      <c r="AR342" s="14">
        <v>-5.9849230646059999</v>
      </c>
      <c r="AS342" s="14">
        <v>-6.0045020436837504</v>
      </c>
      <c r="AT342" s="14">
        <v>-6.0163815128721101</v>
      </c>
      <c r="AU342" s="14">
        <v>-6.0212265923198398</v>
      </c>
      <c r="AV342" s="14">
        <v>-6.0293298688976096</v>
      </c>
      <c r="AW342" s="14">
        <v>1.7888103019484001</v>
      </c>
      <c r="AX342" s="14">
        <v>2.10880175667576</v>
      </c>
      <c r="AY342" s="14">
        <v>2.3911893791374701</v>
      </c>
      <c r="AZ342" s="14">
        <v>2.5660922959376902</v>
      </c>
      <c r="BA342" s="14">
        <v>2.86652656431687</v>
      </c>
      <c r="BB342" s="14">
        <v>-4.7991912085317097</v>
      </c>
      <c r="BC342" s="14">
        <v>-4.82003547643858</v>
      </c>
      <c r="BD342" s="14">
        <v>-4.8751804306325504</v>
      </c>
      <c r="BE342" s="14">
        <v>-4.9680336420408597</v>
      </c>
      <c r="BF342" s="14">
        <v>-4.91408647016216</v>
      </c>
      <c r="BG342" s="14">
        <v>1.4587975622804299</v>
      </c>
      <c r="BH342" s="14">
        <v>1.79830522410269</v>
      </c>
      <c r="BI342" s="14">
        <v>2.1112554282922802</v>
      </c>
      <c r="BJ342" s="14">
        <v>2.3948347225921598</v>
      </c>
      <c r="BK342" s="14">
        <v>2.61248314416448</v>
      </c>
    </row>
    <row r="343" spans="1:63" ht="16" customHeight="1">
      <c r="A343" s="189"/>
      <c r="B343" s="189"/>
      <c r="C343" s="189"/>
      <c r="D343" s="189"/>
      <c r="E343" s="189"/>
      <c r="F343" s="189"/>
      <c r="G343" s="189"/>
      <c r="H343" s="189"/>
      <c r="I343" s="189"/>
      <c r="J343" s="189"/>
      <c r="K343" s="189"/>
      <c r="L343" s="189"/>
      <c r="M343" s="189"/>
      <c r="O343" s="250"/>
      <c r="P343" s="189" t="s">
        <v>447</v>
      </c>
      <c r="Q343" s="14">
        <v>-2.64</v>
      </c>
      <c r="R343" s="14">
        <v>-4.0968806213028799</v>
      </c>
      <c r="S343" s="14">
        <f t="shared" si="57"/>
        <v>1.4568806213028798</v>
      </c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250"/>
      <c r="AG343" s="250"/>
      <c r="AH343" s="191" t="s">
        <v>447</v>
      </c>
      <c r="AI343" s="14">
        <v>-4.0968806213028799</v>
      </c>
      <c r="AJ343" s="14">
        <v>-12.009468249081028</v>
      </c>
      <c r="AK343" s="14">
        <v>7.9125876277781479</v>
      </c>
      <c r="AL343" s="14">
        <v>96.525009485195298</v>
      </c>
      <c r="AM343" s="14">
        <v>-3.6323135850258899</v>
      </c>
      <c r="AN343" s="14">
        <f t="shared" si="58"/>
        <v>-11.819016573624168</v>
      </c>
      <c r="AO343" s="14">
        <v>8.1867029885982792</v>
      </c>
      <c r="AP343" s="14">
        <v>77.744822787597599</v>
      </c>
      <c r="AQ343" s="250"/>
      <c r="AR343" s="14">
        <v>-6.0326352940509702</v>
      </c>
      <c r="AS343" s="14">
        <v>-6.0475044751110296</v>
      </c>
      <c r="AT343" s="14">
        <v>-6.0340618178868297</v>
      </c>
      <c r="AU343" s="14">
        <v>-5.9637497944664801</v>
      </c>
      <c r="AV343" s="14">
        <v>-6.0233255180115197</v>
      </c>
      <c r="AW343" s="14">
        <v>1.7910257553519899</v>
      </c>
      <c r="AX343" s="14">
        <v>2.11545233356498</v>
      </c>
      <c r="AY343" s="14">
        <v>2.4017482328609399</v>
      </c>
      <c r="AZ343" s="14">
        <v>2.5803068374834601</v>
      </c>
      <c r="BA343" s="14">
        <v>2.88350295816082</v>
      </c>
      <c r="BB343" s="14">
        <v>-6.1453044272645698</v>
      </c>
      <c r="BC343" s="14">
        <v>-6.1898957731927897</v>
      </c>
      <c r="BD343" s="14">
        <v>-6.2158389240446503</v>
      </c>
      <c r="BE343" s="14">
        <v>-6.2442684846720002</v>
      </c>
      <c r="BF343" s="14">
        <v>-6.2620174447625097</v>
      </c>
      <c r="BG343" s="14">
        <v>1.45612293722718</v>
      </c>
      <c r="BH343" s="14">
        <v>1.80086447242362</v>
      </c>
      <c r="BI343" s="14">
        <v>2.11895830274177</v>
      </c>
      <c r="BJ343" s="14">
        <v>2.40729454630605</v>
      </c>
      <c r="BK343" s="14">
        <v>2.6275063009094302</v>
      </c>
    </row>
    <row r="344" spans="1:63" ht="16" customHeight="1">
      <c r="A344" s="189"/>
      <c r="B344" s="189"/>
      <c r="C344" s="189"/>
      <c r="D344" s="189"/>
      <c r="E344" s="189"/>
      <c r="F344" s="189"/>
      <c r="G344" s="189"/>
      <c r="H344" s="189"/>
      <c r="I344" s="189"/>
      <c r="J344" s="189"/>
      <c r="K344" s="189"/>
      <c r="L344" s="189"/>
      <c r="M344" s="189"/>
      <c r="O344" s="250"/>
      <c r="P344" s="189" t="s">
        <v>448</v>
      </c>
      <c r="Q344" s="14">
        <v>-2.02</v>
      </c>
      <c r="R344" s="14">
        <v>-3.6968595180697701</v>
      </c>
      <c r="S344" s="14">
        <f t="shared" si="57"/>
        <v>1.6768595180697701</v>
      </c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250"/>
      <c r="AG344" s="250"/>
      <c r="AH344" s="191" t="s">
        <v>448</v>
      </c>
      <c r="AI344" s="14">
        <v>-3.6968595180697701</v>
      </c>
      <c r="AJ344" s="14">
        <v>-10.481826341582014</v>
      </c>
      <c r="AK344" s="14">
        <v>6.7849668235122431</v>
      </c>
      <c r="AL344" s="14">
        <v>72.882003300962296</v>
      </c>
      <c r="AM344" s="14">
        <v>-3.5134405906180199</v>
      </c>
      <c r="AN344" s="14">
        <f t="shared" si="58"/>
        <v>-10.684879706203292</v>
      </c>
      <c r="AO344" s="14">
        <v>7.1714391155852715</v>
      </c>
      <c r="AP344" s="14">
        <v>59.4195206480981</v>
      </c>
      <c r="AQ344" s="250"/>
      <c r="AR344" s="14">
        <v>-5.8241424813444898</v>
      </c>
      <c r="AS344" s="14">
        <v>-5.8395504988790501</v>
      </c>
      <c r="AT344" s="14">
        <v>-5.83243698136907</v>
      </c>
      <c r="AU344" s="14">
        <v>-5.7817168536309298</v>
      </c>
      <c r="AV344" s="14">
        <v>-5.82747928167736</v>
      </c>
      <c r="AW344" s="14">
        <v>1.7736628052575301</v>
      </c>
      <c r="AX344" s="14">
        <v>2.0633304363317002</v>
      </c>
      <c r="AY344" s="14">
        <v>2.31899639075105</v>
      </c>
      <c r="AZ344" s="14">
        <v>2.4689046409509698</v>
      </c>
      <c r="BA344" s="14">
        <v>2.7504555744427299</v>
      </c>
      <c r="BB344" s="14">
        <v>-5.6842682344657796</v>
      </c>
      <c r="BC344" s="14">
        <v>-5.72120243954007</v>
      </c>
      <c r="BD344" s="14">
        <v>-5.7554488577658702</v>
      </c>
      <c r="BE344" s="14">
        <v>-5.8008424369304903</v>
      </c>
      <c r="BF344" s="14">
        <v>-5.8008035620602003</v>
      </c>
      <c r="BG344" s="14">
        <v>1.4770845071007499</v>
      </c>
      <c r="BH344" s="14">
        <v>1.7808071330078199</v>
      </c>
      <c r="BI344" s="14">
        <v>2.0585893396961001</v>
      </c>
      <c r="BJ344" s="14">
        <v>2.3096444233200399</v>
      </c>
      <c r="BK344" s="14">
        <v>2.50976682581982</v>
      </c>
    </row>
    <row r="345" spans="1:63" ht="16" customHeight="1">
      <c r="A345" s="189"/>
      <c r="B345" s="189"/>
      <c r="C345" s="189"/>
      <c r="D345" s="189"/>
      <c r="E345" s="189"/>
      <c r="F345" s="189"/>
      <c r="G345" s="189"/>
      <c r="H345" s="189"/>
      <c r="I345" s="189"/>
      <c r="J345" s="189"/>
      <c r="K345" s="189"/>
      <c r="L345" s="189"/>
      <c r="M345" s="189"/>
      <c r="O345" s="250"/>
      <c r="P345" s="189" t="s">
        <v>183</v>
      </c>
      <c r="Q345" s="14">
        <v>-0.3</v>
      </c>
      <c r="R345" s="14">
        <v>-0.88343438882784697</v>
      </c>
      <c r="S345" s="14">
        <f t="shared" si="57"/>
        <v>0.58343438882784704</v>
      </c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250"/>
      <c r="AG345" s="250"/>
      <c r="AH345" s="191" t="s">
        <v>183</v>
      </c>
      <c r="AI345" s="14">
        <v>-0.88343438882784697</v>
      </c>
      <c r="AJ345" s="14">
        <v>-9.7893463632206679</v>
      </c>
      <c r="AK345" s="14">
        <v>8.9059119743928203</v>
      </c>
      <c r="AL345" s="14">
        <v>115.68098308278201</v>
      </c>
      <c r="AM345" s="14">
        <v>-0.26821414682177402</v>
      </c>
      <c r="AN345" s="14">
        <f t="shared" si="58"/>
        <v>-8.9602751456403524</v>
      </c>
      <c r="AO345" s="14">
        <v>8.6920609988185777</v>
      </c>
      <c r="AP345" s="14">
        <v>75.670602611112002</v>
      </c>
      <c r="AQ345" s="250"/>
      <c r="AR345" s="14">
        <v>-2.7389308072938499</v>
      </c>
      <c r="AS345" s="14">
        <v>-2.7494236673014898</v>
      </c>
      <c r="AT345" s="14">
        <v>-2.7497189138519</v>
      </c>
      <c r="AU345" s="14">
        <v>-2.7327861963970501</v>
      </c>
      <c r="AV345" s="14">
        <v>-2.7514014541420901</v>
      </c>
      <c r="AW345" s="14">
        <v>1.80776023143347</v>
      </c>
      <c r="AX345" s="14">
        <v>2.16568761258304</v>
      </c>
      <c r="AY345" s="14">
        <v>2.4815047670301298</v>
      </c>
      <c r="AZ345" s="14">
        <v>2.6876766901384199</v>
      </c>
      <c r="BA345" s="14">
        <v>3.0117345229825498</v>
      </c>
      <c r="BB345" s="14">
        <v>-2.99558766667066</v>
      </c>
      <c r="BC345" s="14">
        <v>-3.0312262251983899</v>
      </c>
      <c r="BD345" s="14">
        <v>-3.0605765233871201</v>
      </c>
      <c r="BE345" s="14">
        <v>-3.10316688228116</v>
      </c>
      <c r="BF345" s="14">
        <v>-3.10731227267082</v>
      </c>
      <c r="BG345" s="14">
        <v>1.4359200979762901</v>
      </c>
      <c r="BH345" s="14">
        <v>1.82019581098567</v>
      </c>
      <c r="BI345" s="14">
        <v>2.1771421345592699</v>
      </c>
      <c r="BJ345" s="14">
        <v>2.5014100991685</v>
      </c>
      <c r="BK345" s="14">
        <v>2.7409840462818602</v>
      </c>
    </row>
    <row r="346" spans="1:63" ht="16" customHeight="1">
      <c r="A346" s="189"/>
      <c r="B346" s="189"/>
      <c r="C346" s="189"/>
      <c r="D346" s="189"/>
      <c r="E346" s="189"/>
      <c r="F346" s="189"/>
      <c r="G346" s="189"/>
      <c r="H346" s="189"/>
      <c r="I346" s="189"/>
      <c r="J346" s="189"/>
      <c r="K346" s="189"/>
      <c r="L346" s="189"/>
      <c r="M346" s="189"/>
      <c r="O346" s="250"/>
      <c r="P346" s="189" t="s">
        <v>449</v>
      </c>
      <c r="Q346" s="14">
        <v>1.07</v>
      </c>
      <c r="R346" s="14">
        <v>-2.9710208395453201</v>
      </c>
      <c r="S346" s="14">
        <f t="shared" si="57"/>
        <v>4.04102083954532</v>
      </c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250"/>
      <c r="AG346" s="250"/>
      <c r="AH346" s="191" t="s">
        <v>449</v>
      </c>
      <c r="AI346" s="14">
        <v>-2.9710208395453201</v>
      </c>
      <c r="AJ346" s="14">
        <v>-10.31542794444719</v>
      </c>
      <c r="AK346" s="14">
        <v>7.3444071049018698</v>
      </c>
      <c r="AL346" s="14">
        <v>76.014675572534699</v>
      </c>
      <c r="AM346" s="14">
        <v>-2.6592584872680201</v>
      </c>
      <c r="AN346" s="14">
        <f t="shared" si="58"/>
        <v>-11.260911181624877</v>
      </c>
      <c r="AO346" s="14">
        <v>8.6016526943568561</v>
      </c>
      <c r="AP346" s="14">
        <v>70.5233434642888</v>
      </c>
      <c r="AQ346" s="250"/>
      <c r="AR346" s="14">
        <v>-5.1243274335097597</v>
      </c>
      <c r="AS346" s="14">
        <v>-5.1400764937674497</v>
      </c>
      <c r="AT346" s="14">
        <v>-5.1461718861160701</v>
      </c>
      <c r="AU346" s="14">
        <v>-5.1390247284070698</v>
      </c>
      <c r="AV346" s="14">
        <v>-5.1538372091015496</v>
      </c>
      <c r="AW346" s="14">
        <v>1.8088950678545099</v>
      </c>
      <c r="AX346" s="14">
        <v>2.1690942817833698</v>
      </c>
      <c r="AY346" s="14">
        <v>2.4869133988480501</v>
      </c>
      <c r="AZ346" s="14">
        <v>2.6949578992255998</v>
      </c>
      <c r="BA346" s="14">
        <v>3.0204304540279598</v>
      </c>
      <c r="BB346" s="14">
        <v>-4.98242218127643</v>
      </c>
      <c r="BC346" s="14">
        <v>-5.0513286518200298</v>
      </c>
      <c r="BD346" s="14">
        <v>-5.1521086686778901</v>
      </c>
      <c r="BE346" s="14">
        <v>-5.3095375400582601</v>
      </c>
      <c r="BF346" s="14">
        <v>-5.2758785149131997</v>
      </c>
      <c r="BG346" s="14">
        <v>1.43455005700945</v>
      </c>
      <c r="BH346" s="14">
        <v>1.8215067517621</v>
      </c>
      <c r="BI346" s="14">
        <v>2.1810878291325699</v>
      </c>
      <c r="BJ346" s="14">
        <v>2.50779247747864</v>
      </c>
      <c r="BK346" s="14">
        <v>2.74867945770665</v>
      </c>
    </row>
    <row r="347" spans="1:63" ht="16" customHeight="1">
      <c r="A347" s="189"/>
      <c r="B347" s="189"/>
      <c r="C347" s="189"/>
      <c r="D347" s="189"/>
      <c r="E347" s="189"/>
      <c r="F347" s="189"/>
      <c r="G347" s="189"/>
      <c r="H347" s="189"/>
      <c r="I347" s="189"/>
      <c r="J347" s="189"/>
      <c r="K347" s="189"/>
      <c r="L347" s="189"/>
      <c r="M347" s="189"/>
      <c r="O347" s="250"/>
      <c r="P347" s="189" t="s">
        <v>198</v>
      </c>
      <c r="Q347" s="14">
        <v>-5.49</v>
      </c>
      <c r="R347" s="14">
        <v>-5.7184578126773697</v>
      </c>
      <c r="S347" s="14">
        <f t="shared" si="57"/>
        <v>0.22845781267736953</v>
      </c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250"/>
      <c r="AG347" s="250"/>
      <c r="AH347" s="191" t="s">
        <v>198</v>
      </c>
      <c r="AI347" s="14">
        <v>-5.7184578126773697</v>
      </c>
      <c r="AJ347" s="14">
        <v>-14.07233875076164</v>
      </c>
      <c r="AK347" s="14">
        <v>8.35388093808427</v>
      </c>
      <c r="AL347" s="14">
        <v>84.468717750372804</v>
      </c>
      <c r="AM347" s="14">
        <v>-6.0045430964337996</v>
      </c>
      <c r="AN347" s="14">
        <f t="shared" si="58"/>
        <v>-13.702780875768228</v>
      </c>
      <c r="AO347" s="14">
        <v>7.6982377793344288</v>
      </c>
      <c r="AP347" s="14">
        <v>54.116336058982299</v>
      </c>
      <c r="AQ347" s="250"/>
      <c r="AR347" s="14">
        <v>-8.3713050923107009</v>
      </c>
      <c r="AS347" s="14">
        <v>-8.3863216073550806</v>
      </c>
      <c r="AT347" s="14">
        <v>-8.3846388256813391</v>
      </c>
      <c r="AU347" s="14">
        <v>-8.35995121684007</v>
      </c>
      <c r="AV347" s="14">
        <v>-8.3779902245001008</v>
      </c>
      <c r="AW347" s="14">
        <v>1.7864826378808301</v>
      </c>
      <c r="AX347" s="14">
        <v>2.1018143342237399</v>
      </c>
      <c r="AY347" s="14">
        <v>2.38009572924754</v>
      </c>
      <c r="AZ347" s="14">
        <v>2.5511578010214402</v>
      </c>
      <c r="BA347" s="14">
        <v>2.8486903318402499</v>
      </c>
      <c r="BB347" s="14">
        <v>-7.80304295464415</v>
      </c>
      <c r="BC347" s="14">
        <v>-7.8168216199638199</v>
      </c>
      <c r="BD347" s="14">
        <v>-7.8216202230600498</v>
      </c>
      <c r="BE347" s="14">
        <v>-7.8425166187128701</v>
      </c>
      <c r="BF347" s="14">
        <v>-7.8139942335747596</v>
      </c>
      <c r="BG347" s="14">
        <v>1.4616076546166401</v>
      </c>
      <c r="BH347" s="14">
        <v>1.79561635222348</v>
      </c>
      <c r="BI347" s="14">
        <v>2.10316241038268</v>
      </c>
      <c r="BJ347" s="14">
        <v>2.3817438203415899</v>
      </c>
      <c r="BK347" s="14">
        <v>2.5966990784377799</v>
      </c>
    </row>
    <row r="348" spans="1:63" ht="16" customHeight="1">
      <c r="A348" s="189"/>
      <c r="B348" s="189"/>
      <c r="C348" s="189"/>
      <c r="D348" s="189"/>
      <c r="E348" s="189"/>
      <c r="F348" s="189"/>
      <c r="G348" s="189"/>
      <c r="H348" s="189"/>
      <c r="I348" s="189"/>
      <c r="J348" s="189"/>
      <c r="K348" s="189"/>
      <c r="L348" s="189"/>
      <c r="M348" s="189"/>
      <c r="O348" s="250"/>
      <c r="P348" s="189" t="s">
        <v>97</v>
      </c>
      <c r="Q348" s="14">
        <v>-0.83</v>
      </c>
      <c r="R348" s="14">
        <v>-0.860976099713743</v>
      </c>
      <c r="S348" s="14">
        <f t="shared" si="57"/>
        <v>3.0976099713743044E-2</v>
      </c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250"/>
      <c r="AG348" s="250"/>
      <c r="AH348" s="191" t="s">
        <v>97</v>
      </c>
      <c r="AI348" s="14">
        <v>-0.860976099713743</v>
      </c>
      <c r="AJ348" s="14">
        <v>-9.2031464732523069</v>
      </c>
      <c r="AK348" s="14">
        <v>8.3421703735385648</v>
      </c>
      <c r="AL348" s="14">
        <v>105.88638163698199</v>
      </c>
      <c r="AM348" s="14">
        <v>-0.25255896821505902</v>
      </c>
      <c r="AN348" s="14">
        <f t="shared" si="58"/>
        <v>-8.4357381780946401</v>
      </c>
      <c r="AO348" s="14">
        <v>8.1831792098795813</v>
      </c>
      <c r="AP348" s="14">
        <v>68.527141772673701</v>
      </c>
      <c r="AQ348" s="250"/>
      <c r="AR348" s="14">
        <v>-2.6750259685920401</v>
      </c>
      <c r="AS348" s="14">
        <v>-2.6851534423264898</v>
      </c>
      <c r="AT348" s="14">
        <v>-2.68561075315553</v>
      </c>
      <c r="AU348" s="14">
        <v>-2.6697738724800799</v>
      </c>
      <c r="AV348" s="14">
        <v>-2.6873880590859098</v>
      </c>
      <c r="AW348" s="14">
        <v>1.79759385098199</v>
      </c>
      <c r="AX348" s="14">
        <v>2.1351691215291599</v>
      </c>
      <c r="AY348" s="14">
        <v>2.43305178494048</v>
      </c>
      <c r="AZ348" s="14">
        <v>2.6224483097699398</v>
      </c>
      <c r="BA348" s="14">
        <v>2.9338324203102402</v>
      </c>
      <c r="BB348" s="14">
        <v>-2.9415374058824502</v>
      </c>
      <c r="BC348" s="14">
        <v>-2.9757020863550401</v>
      </c>
      <c r="BD348" s="14">
        <v>-3.0027709089368799</v>
      </c>
      <c r="BE348" s="14">
        <v>-3.04225158262869</v>
      </c>
      <c r="BF348" s="14">
        <v>-3.0469294511108602</v>
      </c>
      <c r="BG348" s="14">
        <v>1.4481935476513601</v>
      </c>
      <c r="BH348" s="14">
        <v>1.8084518076776901</v>
      </c>
      <c r="BI348" s="14">
        <v>2.14179480922314</v>
      </c>
      <c r="BJ348" s="14">
        <v>2.4442338534263199</v>
      </c>
      <c r="BK348" s="14">
        <v>2.67204505311497</v>
      </c>
    </row>
    <row r="349" spans="1:63" ht="16" customHeight="1">
      <c r="A349" s="189"/>
      <c r="B349" s="189"/>
      <c r="C349" s="189"/>
      <c r="D349" s="189"/>
      <c r="E349" s="189"/>
      <c r="F349" s="189"/>
      <c r="G349" s="189"/>
      <c r="H349" s="189"/>
      <c r="I349" s="189"/>
      <c r="J349" s="189"/>
      <c r="K349" s="189"/>
      <c r="L349" s="189"/>
      <c r="M349" s="189"/>
      <c r="O349" s="250"/>
      <c r="P349" s="189" t="s">
        <v>56</v>
      </c>
      <c r="Q349" s="14">
        <v>1.99</v>
      </c>
      <c r="R349" s="14">
        <v>1.85804711828618</v>
      </c>
      <c r="S349" s="14">
        <f t="shared" si="57"/>
        <v>0.13195288171382002</v>
      </c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250"/>
      <c r="AG349" s="250"/>
      <c r="AH349" s="191" t="s">
        <v>56</v>
      </c>
      <c r="AI349" s="14">
        <v>1.85804711828618</v>
      </c>
      <c r="AJ349" s="14">
        <v>-2.5753819422146345</v>
      </c>
      <c r="AK349" s="14">
        <v>4.4334290605008144</v>
      </c>
      <c r="AL349" s="14">
        <v>40.237877123438601</v>
      </c>
      <c r="AM349" s="14">
        <v>2.0506696175540502</v>
      </c>
      <c r="AN349" s="14">
        <f t="shared" si="58"/>
        <v>-2.287729919416122</v>
      </c>
      <c r="AO349" s="14">
        <v>4.3383995369701722</v>
      </c>
      <c r="AP349" s="14">
        <v>15.6183973609535</v>
      </c>
      <c r="AQ349" s="250"/>
      <c r="AR349" s="14">
        <v>-1.14040816609989E-2</v>
      </c>
      <c r="AS349" s="14">
        <v>-1.1448672213553E-2</v>
      </c>
      <c r="AT349" s="14">
        <v>-1.14628262215162E-2</v>
      </c>
      <c r="AU349" s="14">
        <v>-1.14329097078107E-2</v>
      </c>
      <c r="AV349" s="14">
        <v>-1.1482079960443099E-2</v>
      </c>
      <c r="AW349" s="14">
        <v>1.7197677404627301</v>
      </c>
      <c r="AX349" s="14">
        <v>1.9015426633246399</v>
      </c>
      <c r="AY349" s="14">
        <v>2.0621324437755701</v>
      </c>
      <c r="AZ349" s="14">
        <v>2.12310922210008</v>
      </c>
      <c r="BA349" s="14">
        <v>2.33747291151656</v>
      </c>
      <c r="BB349" s="14">
        <v>-1.27351478775124E-2</v>
      </c>
      <c r="BC349" s="14">
        <v>-1.2952377856732899E-2</v>
      </c>
      <c r="BD349" s="14">
        <v>-1.3155333971980199E-2</v>
      </c>
      <c r="BE349" s="14">
        <v>-1.3476959418967E-2</v>
      </c>
      <c r="BF349" s="14">
        <v>-1.34675987146127E-2</v>
      </c>
      <c r="BG349" s="14">
        <v>1.54214978462507</v>
      </c>
      <c r="BH349" s="14">
        <v>1.7185486111814801</v>
      </c>
      <c r="BI349" s="14">
        <v>1.8712024522581601</v>
      </c>
      <c r="BJ349" s="14">
        <v>2.0065358111936802</v>
      </c>
      <c r="BK349" s="14">
        <v>2.14430032362189</v>
      </c>
    </row>
    <row r="350" spans="1:63" ht="16" customHeight="1">
      <c r="A350" s="189"/>
      <c r="B350" s="189"/>
      <c r="C350" s="189"/>
      <c r="D350" s="189"/>
      <c r="E350" s="189"/>
      <c r="F350" s="189"/>
      <c r="G350" s="189"/>
      <c r="H350" s="189"/>
      <c r="I350" s="189"/>
      <c r="J350" s="189"/>
      <c r="K350" s="189"/>
      <c r="L350" s="189"/>
      <c r="M350" s="189"/>
      <c r="O350" s="250"/>
      <c r="P350" s="189" t="s">
        <v>450</v>
      </c>
      <c r="Q350" s="14">
        <v>-4.87</v>
      </c>
      <c r="R350" s="14">
        <v>-7.2690409060935099</v>
      </c>
      <c r="S350" s="14">
        <f t="shared" si="57"/>
        <v>2.3990409060935098</v>
      </c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250"/>
      <c r="AG350" s="250"/>
      <c r="AH350" s="191" t="s">
        <v>450</v>
      </c>
      <c r="AI350" s="14">
        <v>-7.2690409060935099</v>
      </c>
      <c r="AJ350" s="14">
        <v>-11.75985075750323</v>
      </c>
      <c r="AK350" s="14">
        <v>4.4908098514097192</v>
      </c>
      <c r="AL350" s="14">
        <v>18.691273312295799</v>
      </c>
      <c r="AM350" s="14">
        <v>-7.6016204729344299</v>
      </c>
      <c r="AN350" s="14">
        <f t="shared" si="58"/>
        <v>-13.972483598349857</v>
      </c>
      <c r="AO350" s="14">
        <v>6.3708631254154273</v>
      </c>
      <c r="AP350" s="14">
        <v>47.7970466453285</v>
      </c>
      <c r="AQ350" s="250"/>
      <c r="AR350" s="14">
        <v>-9.8273582386439404</v>
      </c>
      <c r="AS350" s="14">
        <v>-9.8531103927844406</v>
      </c>
      <c r="AT350" s="14">
        <v>-9.8465138889902803</v>
      </c>
      <c r="AU350" s="14">
        <v>-9.7793874417586899</v>
      </c>
      <c r="AV350" s="14">
        <v>-9.8431999859926105</v>
      </c>
      <c r="AW350" s="14">
        <v>1.75811455619528</v>
      </c>
      <c r="AX350" s="14">
        <v>2.0166560961204598</v>
      </c>
      <c r="AY350" s="14">
        <v>2.24489341605585</v>
      </c>
      <c r="AZ350" s="14">
        <v>2.3691457239268199</v>
      </c>
      <c r="BA350" s="14">
        <v>2.6313137323091</v>
      </c>
      <c r="BB350" s="14">
        <v>-9.1122941301062905</v>
      </c>
      <c r="BC350" s="14">
        <v>-9.1790488546607101</v>
      </c>
      <c r="BD350" s="14">
        <v>-9.2735707876930995</v>
      </c>
      <c r="BE350" s="14">
        <v>-9.4112177359263303</v>
      </c>
      <c r="BF350" s="14">
        <v>-9.3802757846828104</v>
      </c>
      <c r="BG350" s="14">
        <v>1.4958552636459701</v>
      </c>
      <c r="BH350" s="14">
        <v>1.76284610063337</v>
      </c>
      <c r="BI350" s="14">
        <v>2.00452988159959</v>
      </c>
      <c r="BJ350" s="14">
        <v>2.2222002721311598</v>
      </c>
      <c r="BK350" s="14">
        <v>2.4043329753974398</v>
      </c>
    </row>
    <row r="351" spans="1:63" ht="16" customHeight="1">
      <c r="A351" s="189"/>
      <c r="B351" s="189"/>
      <c r="C351" s="189"/>
      <c r="D351" s="189"/>
      <c r="E351" s="189"/>
      <c r="F351" s="189"/>
      <c r="G351" s="189"/>
      <c r="H351" s="189"/>
      <c r="I351" s="189"/>
      <c r="J351" s="189"/>
      <c r="K351" s="189"/>
      <c r="L351" s="189"/>
      <c r="M351" s="189"/>
      <c r="O351" s="250"/>
      <c r="P351" s="189" t="s">
        <v>136</v>
      </c>
      <c r="Q351" s="14">
        <v>-1.24</v>
      </c>
      <c r="R351" s="14">
        <v>-1.49015576341191</v>
      </c>
      <c r="S351" s="14">
        <f t="shared" si="57"/>
        <v>0.25015576341191004</v>
      </c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250"/>
      <c r="AG351" s="250"/>
      <c r="AH351" s="191" t="s">
        <v>136</v>
      </c>
      <c r="AI351" s="14">
        <v>-1.49015576341191</v>
      </c>
      <c r="AJ351" s="14">
        <v>-6.2861671763992026</v>
      </c>
      <c r="AK351" s="14">
        <v>4.7960114129872924</v>
      </c>
      <c r="AL351" s="14">
        <v>36.727992463272898</v>
      </c>
      <c r="AM351" s="14">
        <v>-1.44262808319728</v>
      </c>
      <c r="AN351" s="14">
        <f t="shared" si="58"/>
        <v>-6.2741558572205447</v>
      </c>
      <c r="AO351" s="14">
        <v>4.8315277740232645</v>
      </c>
      <c r="AP351" s="14">
        <v>19.264684631536898</v>
      </c>
      <c r="AQ351" s="250"/>
      <c r="AR351" s="14">
        <v>-3.5474458953707999</v>
      </c>
      <c r="AS351" s="14">
        <v>-3.5556037453115299</v>
      </c>
      <c r="AT351" s="14">
        <v>-3.55782668775888</v>
      </c>
      <c r="AU351" s="14">
        <v>-3.5521067545528</v>
      </c>
      <c r="AV351" s="14">
        <v>-3.5596004806403898</v>
      </c>
      <c r="AW351" s="14">
        <v>1.7309020557593999</v>
      </c>
      <c r="AX351" s="14">
        <v>1.93496680118711</v>
      </c>
      <c r="AY351" s="14">
        <v>2.1151986045615998</v>
      </c>
      <c r="AZ351" s="14">
        <v>2.1945479565425101</v>
      </c>
      <c r="BA351" s="14">
        <v>2.4227920255873898</v>
      </c>
      <c r="BB351" s="14">
        <v>-3.3748830616233301</v>
      </c>
      <c r="BC351" s="14">
        <v>-3.38820626518118</v>
      </c>
      <c r="BD351" s="14">
        <v>-3.4000709381640699</v>
      </c>
      <c r="BE351" s="14">
        <v>-3.4226161341688401</v>
      </c>
      <c r="BF351" s="14">
        <v>-3.4117725719501699</v>
      </c>
      <c r="BG351" s="14">
        <v>1.52870778733682</v>
      </c>
      <c r="BH351" s="14">
        <v>1.7314107538388701</v>
      </c>
      <c r="BI351" s="14">
        <v>1.9099151747521601</v>
      </c>
      <c r="BJ351" s="14">
        <v>2.0691557722124401</v>
      </c>
      <c r="BK351" s="14">
        <v>2.2198029560306201</v>
      </c>
    </row>
    <row r="352" spans="1:63" ht="16" customHeight="1">
      <c r="A352" s="189"/>
      <c r="B352" s="189"/>
      <c r="C352" s="189"/>
      <c r="D352" s="189"/>
      <c r="E352" s="189"/>
      <c r="F352" s="189"/>
      <c r="G352" s="189"/>
      <c r="H352" s="189"/>
      <c r="I352" s="189"/>
      <c r="J352" s="189"/>
      <c r="K352" s="189"/>
      <c r="L352" s="189"/>
      <c r="M352" s="189"/>
      <c r="O352" s="250"/>
      <c r="P352" s="189" t="s">
        <v>58</v>
      </c>
      <c r="Q352" s="14">
        <v>-5.0999999999999996</v>
      </c>
      <c r="R352" s="14">
        <v>-5.0838709910635798</v>
      </c>
      <c r="S352" s="14">
        <f t="shared" si="57"/>
        <v>-1.6129008936419886E-2</v>
      </c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250"/>
      <c r="AG352" s="250"/>
      <c r="AH352" s="191" t="s">
        <v>58</v>
      </c>
      <c r="AI352" s="14">
        <v>-5.0838709910635798</v>
      </c>
      <c r="AJ352" s="14">
        <v>-10.487885098486878</v>
      </c>
      <c r="AK352" s="14">
        <v>5.4040141074232979</v>
      </c>
      <c r="AL352" s="14">
        <v>33.822349732288103</v>
      </c>
      <c r="AM352" s="14">
        <v>-5.5247124349019501</v>
      </c>
      <c r="AN352" s="14">
        <f t="shared" si="58"/>
        <v>-10.428736310525771</v>
      </c>
      <c r="AO352" s="14">
        <v>4.904023875623821</v>
      </c>
      <c r="AP352" s="14">
        <v>18.620704109650699</v>
      </c>
      <c r="AQ352" s="250"/>
      <c r="AR352" s="14">
        <v>-7.6145008423230003</v>
      </c>
      <c r="AS352" s="14">
        <v>-7.6167433712612098</v>
      </c>
      <c r="AT352" s="14">
        <v>-7.6000350194216697</v>
      </c>
      <c r="AU352" s="14">
        <v>-7.5553898264253103</v>
      </c>
      <c r="AV352" s="14">
        <v>-7.5734122398897004</v>
      </c>
      <c r="AW352" s="14">
        <v>1.72253528919204</v>
      </c>
      <c r="AX352" s="14">
        <v>1.90985057699557</v>
      </c>
      <c r="AY352" s="14">
        <v>2.0753225845197201</v>
      </c>
      <c r="AZ352" s="14">
        <v>2.14086605522919</v>
      </c>
      <c r="BA352" s="14">
        <v>2.3586798559438802</v>
      </c>
      <c r="BB352" s="14">
        <v>-7.0091599673638196</v>
      </c>
      <c r="BC352" s="14">
        <v>-6.9948864263986801</v>
      </c>
      <c r="BD352" s="14">
        <v>-6.9646958891652204</v>
      </c>
      <c r="BE352" s="14">
        <v>-6.9313623289301596</v>
      </c>
      <c r="BF352" s="14">
        <v>-6.9075638856375701</v>
      </c>
      <c r="BG352" s="14">
        <v>1.53880863777201</v>
      </c>
      <c r="BH352" s="14">
        <v>1.72174562919465</v>
      </c>
      <c r="BI352" s="14">
        <v>1.88082489810164</v>
      </c>
      <c r="BJ352" s="14">
        <v>2.0221006473716998</v>
      </c>
      <c r="BK352" s="14">
        <v>2.1630672804409601</v>
      </c>
    </row>
    <row r="353" spans="1:63" ht="16" customHeight="1">
      <c r="A353" s="189"/>
      <c r="B353" s="189"/>
      <c r="C353" s="189"/>
      <c r="D353" s="189"/>
      <c r="E353" s="189"/>
      <c r="F353" s="189"/>
      <c r="G353" s="189"/>
      <c r="H353" s="189"/>
      <c r="I353" s="189"/>
      <c r="J353" s="189"/>
      <c r="K353" s="189"/>
      <c r="L353" s="189"/>
      <c r="M353" s="189"/>
      <c r="O353" s="250"/>
      <c r="P353" s="189" t="s">
        <v>451</v>
      </c>
      <c r="Q353" s="14">
        <v>-1.1200000000000001</v>
      </c>
      <c r="R353" s="14">
        <v>-1.1779376930735701</v>
      </c>
      <c r="S353" s="14">
        <f t="shared" si="57"/>
        <v>5.7937693073569996E-2</v>
      </c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250"/>
      <c r="AG353" s="250"/>
      <c r="AH353" s="191" t="s">
        <v>451</v>
      </c>
      <c r="AI353" s="14">
        <v>-1.1779376930735701</v>
      </c>
      <c r="AJ353" s="14">
        <v>-8.2034068109863103</v>
      </c>
      <c r="AK353" s="14">
        <v>7.0254691179127402</v>
      </c>
      <c r="AL353" s="14">
        <v>75.615836494813095</v>
      </c>
      <c r="AM353" s="14">
        <v>-1.0506520845562299</v>
      </c>
      <c r="AN353" s="14">
        <f t="shared" si="58"/>
        <v>-8.5466359693431961</v>
      </c>
      <c r="AO353" s="14">
        <v>7.4959838847869671</v>
      </c>
      <c r="AP353" s="14">
        <v>57.960808858892001</v>
      </c>
      <c r="AQ353" s="250"/>
      <c r="AR353" s="14">
        <v>-3.40867747882863</v>
      </c>
      <c r="AS353" s="14">
        <v>-3.4193428634361598</v>
      </c>
      <c r="AT353" s="14">
        <v>-3.4213079873529701</v>
      </c>
      <c r="AU353" s="14">
        <v>-3.4092926182012202</v>
      </c>
      <c r="AV353" s="14">
        <v>-3.42443721637127</v>
      </c>
      <c r="AW353" s="14">
        <v>1.7845019782195299</v>
      </c>
      <c r="AX353" s="14">
        <v>2.0958685854449302</v>
      </c>
      <c r="AY353" s="14">
        <v>2.3706559027967402</v>
      </c>
      <c r="AZ353" s="14">
        <v>2.5384497165281799</v>
      </c>
      <c r="BA353" s="14">
        <v>2.8335130961436299</v>
      </c>
      <c r="BB353" s="14">
        <v>-3.1818259179180099</v>
      </c>
      <c r="BC353" s="14">
        <v>-3.2191038942126098</v>
      </c>
      <c r="BD353" s="14">
        <v>-3.27421357960813</v>
      </c>
      <c r="BE353" s="14">
        <v>-3.35882191304712</v>
      </c>
      <c r="BF353" s="14">
        <v>-3.3386885800842401</v>
      </c>
      <c r="BG353" s="14">
        <v>1.46399882291813</v>
      </c>
      <c r="BH353" s="14">
        <v>1.79332833302871</v>
      </c>
      <c r="BI353" s="14">
        <v>2.0962758865345599</v>
      </c>
      <c r="BJ353" s="14">
        <v>2.3706044886918698</v>
      </c>
      <c r="BK353" s="14">
        <v>2.5832680757807198</v>
      </c>
    </row>
    <row r="354" spans="1:63" ht="16" customHeight="1">
      <c r="A354" s="189"/>
      <c r="B354" s="189"/>
      <c r="C354" s="189"/>
      <c r="D354" s="189"/>
      <c r="E354" s="189"/>
      <c r="F354" s="189"/>
      <c r="G354" s="189"/>
      <c r="H354" s="189"/>
      <c r="I354" s="189"/>
      <c r="J354" s="189"/>
      <c r="K354" s="189"/>
      <c r="L354" s="189"/>
      <c r="M354" s="189"/>
      <c r="O354" s="250"/>
      <c r="P354" s="189" t="s">
        <v>98</v>
      </c>
      <c r="Q354" s="14">
        <v>-3.13</v>
      </c>
      <c r="R354" s="14">
        <v>-5.0409181662064997</v>
      </c>
      <c r="S354" s="14">
        <f t="shared" si="57"/>
        <v>1.9109181662064998</v>
      </c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250"/>
      <c r="AG354" s="250"/>
      <c r="AH354" s="191" t="s">
        <v>98</v>
      </c>
      <c r="AI354" s="14">
        <v>-5.0409181662064997</v>
      </c>
      <c r="AJ354" s="14">
        <v>-10.815343546915821</v>
      </c>
      <c r="AK354" s="14">
        <v>5.7744253807093218</v>
      </c>
      <c r="AL354" s="14">
        <v>55.041853274045401</v>
      </c>
      <c r="AM354" s="14">
        <v>-4.7840240449873201</v>
      </c>
      <c r="AN354" s="14">
        <f t="shared" si="58"/>
        <v>-11.614669700755176</v>
      </c>
      <c r="AO354" s="14">
        <v>6.8306456557678565</v>
      </c>
      <c r="AP354" s="14">
        <v>61.292917555928099</v>
      </c>
      <c r="AQ354" s="250"/>
      <c r="AR354" s="14">
        <v>-7.0483879699131302</v>
      </c>
      <c r="AS354" s="14">
        <v>-7.0647811994063696</v>
      </c>
      <c r="AT354" s="14">
        <v>-7.0479094660805899</v>
      </c>
      <c r="AU354" s="14">
        <v>-6.96302198541603</v>
      </c>
      <c r="AV354" s="14">
        <v>-7.0340248057803398</v>
      </c>
      <c r="AW354" s="14">
        <v>1.7620994491868001</v>
      </c>
      <c r="AX354" s="14">
        <v>2.0286183595526102</v>
      </c>
      <c r="AY354" s="14">
        <v>2.2638854210932702</v>
      </c>
      <c r="AZ354" s="14">
        <v>2.3947131436214102</v>
      </c>
      <c r="BA354" s="14">
        <v>2.6618488420705599</v>
      </c>
      <c r="BB354" s="14">
        <v>-6.9629182344030101</v>
      </c>
      <c r="BC354" s="14">
        <v>-7.0162869108338803</v>
      </c>
      <c r="BD354" s="14">
        <v>-7.0593030584141196</v>
      </c>
      <c r="BE354" s="14">
        <v>-7.1122265098829196</v>
      </c>
      <c r="BF354" s="14">
        <v>-7.1232181556204504</v>
      </c>
      <c r="BG354" s="14">
        <v>1.49104446752977</v>
      </c>
      <c r="BH354" s="14">
        <v>1.76744937086288</v>
      </c>
      <c r="BI354" s="14">
        <v>2.01838489220762</v>
      </c>
      <c r="BJ354" s="14">
        <v>2.24461151495511</v>
      </c>
      <c r="BK354" s="14">
        <v>2.4313548355396501</v>
      </c>
    </row>
    <row r="355" spans="1:63" ht="16" customHeight="1">
      <c r="A355" s="189"/>
      <c r="B355" s="189"/>
      <c r="C355" s="189"/>
      <c r="D355" s="189"/>
      <c r="E355" s="189"/>
      <c r="F355" s="189"/>
      <c r="G355" s="189"/>
      <c r="H355" s="189"/>
      <c r="I355" s="189"/>
      <c r="J355" s="189"/>
      <c r="K355" s="189"/>
      <c r="L355" s="189"/>
      <c r="M355" s="189"/>
      <c r="O355" s="250"/>
      <c r="P355" s="189" t="s">
        <v>452</v>
      </c>
      <c r="Q355" s="14">
        <v>-3.92</v>
      </c>
      <c r="R355" s="14">
        <v>-5.7999226495328804</v>
      </c>
      <c r="S355" s="14">
        <f t="shared" si="57"/>
        <v>1.8799226495328805</v>
      </c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250"/>
      <c r="AG355" s="250"/>
      <c r="AH355" s="191" t="s">
        <v>452</v>
      </c>
      <c r="AI355" s="14">
        <v>-5.7999226495328804</v>
      </c>
      <c r="AJ355" s="14">
        <v>-13.631348540207876</v>
      </c>
      <c r="AK355" s="14">
        <v>7.8314258906749954</v>
      </c>
      <c r="AL355" s="14">
        <v>89.487296513757499</v>
      </c>
      <c r="AM355" s="14">
        <v>-5.40399366940383</v>
      </c>
      <c r="AN355" s="14">
        <f t="shared" si="58"/>
        <v>-14.249257101111768</v>
      </c>
      <c r="AO355" s="14">
        <v>8.8452634317079379</v>
      </c>
      <c r="AP355" s="14">
        <v>87.312334045988706</v>
      </c>
      <c r="AQ355" s="250"/>
      <c r="AR355" s="14">
        <v>-7.8613577618713997</v>
      </c>
      <c r="AS355" s="14">
        <v>-7.8817759204508802</v>
      </c>
      <c r="AT355" s="14">
        <v>-7.8672951433899296</v>
      </c>
      <c r="AU355" s="14">
        <v>-7.78427299443827</v>
      </c>
      <c r="AV355" s="14">
        <v>-7.8562163927077604</v>
      </c>
      <c r="AW355" s="14">
        <v>1.8039408255976701</v>
      </c>
      <c r="AX355" s="14">
        <v>2.1542221255901599</v>
      </c>
      <c r="AY355" s="14">
        <v>2.4633014739861001</v>
      </c>
      <c r="AZ355" s="14">
        <v>2.66317105041459</v>
      </c>
      <c r="BA355" s="14">
        <v>2.9824674945658902</v>
      </c>
      <c r="BB355" s="14">
        <v>-7.8347255393684101</v>
      </c>
      <c r="BC355" s="14">
        <v>-7.9023398487954504</v>
      </c>
      <c r="BD355" s="14">
        <v>-7.9637851531248502</v>
      </c>
      <c r="BE355" s="14">
        <v>-8.0464456426463808</v>
      </c>
      <c r="BF355" s="14">
        <v>-8.0524423666958107</v>
      </c>
      <c r="BG355" s="14">
        <v>1.4405311083096199</v>
      </c>
      <c r="BH355" s="14">
        <v>1.8157837082727799</v>
      </c>
      <c r="BI355" s="14">
        <v>2.1638625035919699</v>
      </c>
      <c r="BJ355" s="14">
        <v>2.4799295646066399</v>
      </c>
      <c r="BK355" s="14">
        <v>2.7150843670329201</v>
      </c>
    </row>
    <row r="356" spans="1:63" ht="16" customHeight="1">
      <c r="A356" s="189"/>
      <c r="B356" s="189"/>
      <c r="C356" s="189"/>
      <c r="D356" s="189"/>
      <c r="E356" s="189"/>
      <c r="F356" s="189"/>
      <c r="G356" s="189"/>
      <c r="H356" s="189"/>
      <c r="I356" s="189"/>
      <c r="J356" s="189"/>
      <c r="K356" s="189"/>
      <c r="L356" s="189"/>
      <c r="M356" s="189"/>
      <c r="O356" s="250"/>
      <c r="P356" s="189" t="s">
        <v>453</v>
      </c>
      <c r="Q356" s="14">
        <v>-2.83</v>
      </c>
      <c r="R356" s="14">
        <v>-4.1841954272333401</v>
      </c>
      <c r="S356" s="14">
        <f t="shared" si="57"/>
        <v>1.3541954272333401</v>
      </c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250"/>
      <c r="AG356" s="250"/>
      <c r="AH356" s="191" t="s">
        <v>453</v>
      </c>
      <c r="AI356" s="14">
        <v>-4.1841954272333401</v>
      </c>
      <c r="AJ356" s="14">
        <v>-12.124581806634888</v>
      </c>
      <c r="AK356" s="14">
        <v>7.9403863794015477</v>
      </c>
      <c r="AL356" s="14">
        <v>96.335272999992299</v>
      </c>
      <c r="AM356" s="14">
        <v>-3.8331921979841002</v>
      </c>
      <c r="AN356" s="14">
        <f t="shared" si="58"/>
        <v>-12.175409819183281</v>
      </c>
      <c r="AO356" s="14">
        <v>8.3422176211991808</v>
      </c>
      <c r="AP356" s="14">
        <v>81.430618684562702</v>
      </c>
      <c r="AQ356" s="250"/>
      <c r="AR356" s="14">
        <v>-6.24519010978194</v>
      </c>
      <c r="AS356" s="14">
        <v>-6.2602494323967601</v>
      </c>
      <c r="AT356" s="14">
        <v>-6.24460720861018</v>
      </c>
      <c r="AU356" s="14">
        <v>-6.1662828116384096</v>
      </c>
      <c r="AV356" s="14">
        <v>-6.2317517996008096</v>
      </c>
      <c r="AW356" s="14">
        <v>1.79305403382448</v>
      </c>
      <c r="AX356" s="14">
        <v>2.1215410294103498</v>
      </c>
      <c r="AY356" s="14">
        <v>2.4114150106260799</v>
      </c>
      <c r="AZ356" s="14">
        <v>2.59332044840705</v>
      </c>
      <c r="BA356" s="14">
        <v>2.8990450833612198</v>
      </c>
      <c r="BB356" s="14">
        <v>-6.2337587164129404</v>
      </c>
      <c r="BC356" s="14">
        <v>-6.2792212359658599</v>
      </c>
      <c r="BD356" s="14">
        <v>-6.3102058189050396</v>
      </c>
      <c r="BE356" s="14">
        <v>-6.3458153722870998</v>
      </c>
      <c r="BF356" s="14">
        <v>-6.3604374862051598</v>
      </c>
      <c r="BG356" s="14">
        <v>1.45367428070897</v>
      </c>
      <c r="BH356" s="14">
        <v>1.80320749993514</v>
      </c>
      <c r="BI356" s="14">
        <v>2.1260103916716999</v>
      </c>
      <c r="BJ356" s="14">
        <v>2.4187016885952901</v>
      </c>
      <c r="BK356" s="14">
        <v>2.64126021031925</v>
      </c>
    </row>
    <row r="357" spans="1:63" ht="16" customHeight="1">
      <c r="A357" s="189"/>
      <c r="B357" s="189"/>
      <c r="C357" s="189"/>
      <c r="D357" s="189"/>
      <c r="E357" s="189"/>
      <c r="F357" s="189"/>
      <c r="G357" s="189"/>
      <c r="H357" s="189"/>
      <c r="I357" s="189"/>
      <c r="J357" s="189"/>
      <c r="K357" s="189"/>
      <c r="L357" s="189"/>
      <c r="M357" s="189"/>
      <c r="O357" s="250"/>
      <c r="P357" s="189" t="s">
        <v>454</v>
      </c>
      <c r="Q357" s="14">
        <v>-4</v>
      </c>
      <c r="R357" s="14">
        <v>-4.7841093605521596</v>
      </c>
      <c r="S357" s="14">
        <f t="shared" si="57"/>
        <v>0.78410936055215963</v>
      </c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250"/>
      <c r="AG357" s="250"/>
      <c r="AH357" s="191" t="s">
        <v>454</v>
      </c>
      <c r="AI357" s="14">
        <v>-4.7841093605521596</v>
      </c>
      <c r="AJ357" s="14">
        <v>-10.361494786261083</v>
      </c>
      <c r="AK357" s="14">
        <v>5.5773854257089228</v>
      </c>
      <c r="AL357" s="14">
        <v>46.079843532038304</v>
      </c>
      <c r="AM357" s="14">
        <v>-4.6266252488477697</v>
      </c>
      <c r="AN357" s="14">
        <f t="shared" si="58"/>
        <v>-11.643246287702091</v>
      </c>
      <c r="AO357" s="14">
        <v>7.0166210388543204</v>
      </c>
      <c r="AP357" s="14">
        <v>56.7853845301577</v>
      </c>
      <c r="AQ357" s="250"/>
      <c r="AR357" s="14">
        <v>-6.92076548029344</v>
      </c>
      <c r="AS357" s="14">
        <v>-6.9395314151710199</v>
      </c>
      <c r="AT357" s="14">
        <v>-6.9331595406947102</v>
      </c>
      <c r="AU357" s="14">
        <v>-6.8793234868061299</v>
      </c>
      <c r="AV357" s="14">
        <v>-6.9294645008424798</v>
      </c>
      <c r="AW357" s="14">
        <v>1.77104801390271</v>
      </c>
      <c r="AX357" s="14">
        <v>2.0554810855277799</v>
      </c>
      <c r="AY357" s="14">
        <v>2.3065342918469498</v>
      </c>
      <c r="AZ357" s="14">
        <v>2.45212791241025</v>
      </c>
      <c r="BA357" s="14">
        <v>2.7304191666413802</v>
      </c>
      <c r="BB357" s="14">
        <v>-6.6930663031158097</v>
      </c>
      <c r="BC357" s="14">
        <v>-6.7559930722359898</v>
      </c>
      <c r="BD357" s="14">
        <v>-6.8336073740731402</v>
      </c>
      <c r="BE357" s="14">
        <v>-6.9458257254892404</v>
      </c>
      <c r="BF357" s="14">
        <v>-6.93124551419813</v>
      </c>
      <c r="BG357" s="14">
        <v>1.4802412363080999</v>
      </c>
      <c r="BH357" s="14">
        <v>1.7777865773177099</v>
      </c>
      <c r="BI357" s="14">
        <v>2.0494980135209699</v>
      </c>
      <c r="BJ357" s="14">
        <v>2.2949387024608701</v>
      </c>
      <c r="BK357" s="14">
        <v>2.4920357282868402</v>
      </c>
    </row>
    <row r="358" spans="1:63" ht="16" customHeight="1">
      <c r="A358" s="189"/>
      <c r="B358" s="189"/>
      <c r="C358" s="189"/>
      <c r="D358" s="189"/>
      <c r="E358" s="189"/>
      <c r="F358" s="189"/>
      <c r="G358" s="189"/>
      <c r="H358" s="189"/>
      <c r="I358" s="189"/>
      <c r="J358" s="189"/>
      <c r="K358" s="189"/>
      <c r="L358" s="189"/>
      <c r="M358" s="189"/>
      <c r="O358" s="250"/>
      <c r="P358" s="189" t="s">
        <v>455</v>
      </c>
      <c r="Q358" s="14">
        <v>-6.72</v>
      </c>
      <c r="R358" s="14">
        <v>-7.2356265329651102</v>
      </c>
      <c r="S358" s="14">
        <f t="shared" si="57"/>
        <v>0.51562653296511041</v>
      </c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250"/>
      <c r="AG358" s="250"/>
      <c r="AH358" s="191" t="s">
        <v>455</v>
      </c>
      <c r="AI358" s="14">
        <v>-7.2356265329651102</v>
      </c>
      <c r="AJ358" s="14">
        <v>-12.361154970761218</v>
      </c>
      <c r="AK358" s="14">
        <v>5.1255284377961079</v>
      </c>
      <c r="AL358" s="14">
        <v>31.265032283089401</v>
      </c>
      <c r="AM358" s="14">
        <v>-7.1199359558816697</v>
      </c>
      <c r="AN358" s="14">
        <f t="shared" si="58"/>
        <v>-14.454967041543444</v>
      </c>
      <c r="AO358" s="14">
        <v>7.3350310856617735</v>
      </c>
      <c r="AP358" s="14">
        <v>60.197495916920403</v>
      </c>
      <c r="AQ358" s="250"/>
      <c r="AR358" s="14">
        <v>-9.4400037085160804</v>
      </c>
      <c r="AS358" s="14">
        <v>-9.4661108261553402</v>
      </c>
      <c r="AT358" s="14">
        <v>-9.4610679644301108</v>
      </c>
      <c r="AU358" s="14">
        <v>-9.3988277581756403</v>
      </c>
      <c r="AV358" s="14">
        <v>-9.4594655328226498</v>
      </c>
      <c r="AW358" s="14">
        <v>1.7783072895049701</v>
      </c>
      <c r="AX358" s="14">
        <v>2.07727272893346</v>
      </c>
      <c r="AY358" s="14">
        <v>2.3411320085484402</v>
      </c>
      <c r="AZ358" s="14">
        <v>2.4987040554577602</v>
      </c>
      <c r="BA358" s="14">
        <v>2.7860449457465801</v>
      </c>
      <c r="BB358" s="14">
        <v>-9.1088914858717391</v>
      </c>
      <c r="BC358" s="14">
        <v>-9.1960168696879396</v>
      </c>
      <c r="BD358" s="14">
        <v>-9.3103642055409708</v>
      </c>
      <c r="BE358" s="14">
        <v>-9.4785141040151295</v>
      </c>
      <c r="BF358" s="14">
        <v>-9.4512365148388593</v>
      </c>
      <c r="BG358" s="14">
        <v>1.47147741380441</v>
      </c>
      <c r="BH358" s="14">
        <v>1.7861723501198601</v>
      </c>
      <c r="BI358" s="14">
        <v>2.0747376725758602</v>
      </c>
      <c r="BJ358" s="14">
        <v>2.3357652412399101</v>
      </c>
      <c r="BK358" s="14">
        <v>2.5412614240523101</v>
      </c>
    </row>
    <row r="359" spans="1:63" ht="16" customHeight="1">
      <c r="A359" s="189"/>
      <c r="B359" s="189"/>
      <c r="C359" s="189"/>
      <c r="D359" s="189"/>
      <c r="E359" s="189"/>
      <c r="F359" s="189"/>
      <c r="G359" s="189"/>
      <c r="H359" s="189"/>
      <c r="I359" s="189"/>
      <c r="J359" s="189"/>
      <c r="K359" s="189"/>
      <c r="L359" s="189"/>
      <c r="M359" s="189"/>
      <c r="O359" s="250"/>
      <c r="P359" s="189" t="s">
        <v>456</v>
      </c>
      <c r="Q359" s="14">
        <v>-3.3</v>
      </c>
      <c r="R359" s="14">
        <v>-3.5813620699970801</v>
      </c>
      <c r="S359" s="14">
        <f t="shared" si="57"/>
        <v>0.28136206999708024</v>
      </c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250"/>
      <c r="AG359" s="250"/>
      <c r="AH359" s="191" t="s">
        <v>456</v>
      </c>
      <c r="AI359" s="14">
        <v>-3.5813620699970801</v>
      </c>
      <c r="AJ359" s="14">
        <v>-12.878564116737396</v>
      </c>
      <c r="AK359" s="14">
        <v>9.2972020467403151</v>
      </c>
      <c r="AL359" s="14">
        <v>121.690549149452</v>
      </c>
      <c r="AM359" s="14">
        <v>-3.1859676042657701</v>
      </c>
      <c r="AN359" s="14">
        <f t="shared" si="58"/>
        <v>-12.55419329757901</v>
      </c>
      <c r="AO359" s="14">
        <v>9.3682256933132404</v>
      </c>
      <c r="AP359" s="14">
        <v>95.878515735376695</v>
      </c>
      <c r="AQ359" s="250"/>
      <c r="AR359" s="14">
        <v>-5.69665192665137</v>
      </c>
      <c r="AS359" s="14">
        <v>-5.7108266521314501</v>
      </c>
      <c r="AT359" s="14">
        <v>-5.6948952806045403</v>
      </c>
      <c r="AU359" s="14">
        <v>-5.61718061311052</v>
      </c>
      <c r="AV359" s="14">
        <v>-5.68168955060312</v>
      </c>
      <c r="AW359" s="14">
        <v>1.8135140925395301</v>
      </c>
      <c r="AX359" s="14">
        <v>2.1829601472406299</v>
      </c>
      <c r="AY359" s="14">
        <v>2.50892767633876</v>
      </c>
      <c r="AZ359" s="14">
        <v>2.7245939629676599</v>
      </c>
      <c r="BA359" s="14">
        <v>3.0558247358941499</v>
      </c>
      <c r="BB359" s="14">
        <v>-5.7099664676052697</v>
      </c>
      <c r="BC359" s="14">
        <v>-5.7526817733073496</v>
      </c>
      <c r="BD359" s="14">
        <v>-5.7785097120646904</v>
      </c>
      <c r="BE359" s="14">
        <v>-5.8070567467690504</v>
      </c>
      <c r="BF359" s="14">
        <v>-5.82344964347031</v>
      </c>
      <c r="BG359" s="14">
        <v>1.4289736999873901</v>
      </c>
      <c r="BH359" s="14">
        <v>1.8268425584869701</v>
      </c>
      <c r="BI359" s="14">
        <v>2.1971476420676099</v>
      </c>
      <c r="BJ359" s="14">
        <v>2.53377010951204</v>
      </c>
      <c r="BK359" s="14">
        <v>2.7800014127247801</v>
      </c>
    </row>
    <row r="360" spans="1:63" ht="16" customHeight="1">
      <c r="A360" s="189"/>
      <c r="B360" s="189"/>
      <c r="C360" s="189"/>
      <c r="D360" s="189"/>
      <c r="E360" s="189"/>
      <c r="F360" s="189"/>
      <c r="G360" s="189"/>
      <c r="H360" s="189"/>
      <c r="I360" s="189"/>
      <c r="J360" s="189"/>
      <c r="K360" s="189"/>
      <c r="L360" s="189"/>
      <c r="M360" s="189"/>
      <c r="O360" s="250"/>
      <c r="P360" s="189" t="s">
        <v>457</v>
      </c>
      <c r="Q360" s="14">
        <v>-3.9</v>
      </c>
      <c r="R360" s="14">
        <v>-3.5334787334161701</v>
      </c>
      <c r="S360" s="14">
        <f t="shared" si="57"/>
        <v>-0.36652126658382977</v>
      </c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250"/>
      <c r="AG360" s="250"/>
      <c r="AH360" s="191" t="s">
        <v>457</v>
      </c>
      <c r="AI360" s="14">
        <v>-3.5334787334161701</v>
      </c>
      <c r="AJ360" s="14">
        <v>-12.64586573517526</v>
      </c>
      <c r="AK360" s="14">
        <v>9.1123870017590907</v>
      </c>
      <c r="AL360" s="14">
        <v>119.180066312577</v>
      </c>
      <c r="AM360" s="14">
        <v>-3.10377484072256</v>
      </c>
      <c r="AN360" s="14">
        <f t="shared" si="58"/>
        <v>-12.166197953496841</v>
      </c>
      <c r="AO360" s="14">
        <v>9.0624231127742814</v>
      </c>
      <c r="AP360" s="14">
        <v>90.275335378424998</v>
      </c>
      <c r="AQ360" s="250"/>
      <c r="AR360" s="14">
        <v>-5.5885821585082596</v>
      </c>
      <c r="AS360" s="14">
        <v>-5.6018982797465604</v>
      </c>
      <c r="AT360" s="14">
        <v>-5.5879872942257203</v>
      </c>
      <c r="AU360" s="14">
        <v>-5.5185318530350704</v>
      </c>
      <c r="AV360" s="14">
        <v>-5.5765645163097002</v>
      </c>
      <c r="AW360" s="14">
        <v>1.80832835685406</v>
      </c>
      <c r="AX360" s="14">
        <v>2.1673930701594402</v>
      </c>
      <c r="AY360" s="14">
        <v>2.4842124535031598</v>
      </c>
      <c r="AZ360" s="14">
        <v>2.6913218322032502</v>
      </c>
      <c r="BA360" s="14">
        <v>3.0160879076563001</v>
      </c>
      <c r="BB360" s="14">
        <v>-5.6530444586394104</v>
      </c>
      <c r="BC360" s="14">
        <v>-5.6919046208247401</v>
      </c>
      <c r="BD360" s="14">
        <v>-5.7125961741494402</v>
      </c>
      <c r="BE360" s="14">
        <v>-5.7334156362267503</v>
      </c>
      <c r="BF360" s="14">
        <v>-5.7510364609336104</v>
      </c>
      <c r="BG360" s="14">
        <v>1.43523422370747</v>
      </c>
      <c r="BH360" s="14">
        <v>1.8208520983290799</v>
      </c>
      <c r="BI360" s="14">
        <v>2.1791174407332798</v>
      </c>
      <c r="BJ360" s="14">
        <v>2.5046052657093099</v>
      </c>
      <c r="BK360" s="14">
        <v>2.7448365476391001</v>
      </c>
    </row>
    <row r="361" spans="1:63" ht="16" customHeight="1">
      <c r="A361" s="189"/>
      <c r="B361" s="189"/>
      <c r="C361" s="189"/>
      <c r="D361" s="189"/>
      <c r="E361" s="189"/>
      <c r="F361" s="189"/>
      <c r="G361" s="189"/>
      <c r="H361" s="189"/>
      <c r="I361" s="189"/>
      <c r="J361" s="189"/>
      <c r="K361" s="189"/>
      <c r="L361" s="189"/>
      <c r="M361" s="189"/>
      <c r="O361" s="250"/>
      <c r="P361" s="189" t="s">
        <v>458</v>
      </c>
      <c r="Q361" s="14">
        <v>-4.0999999999999996</v>
      </c>
      <c r="R361" s="14">
        <v>-4.7086540837019797</v>
      </c>
      <c r="S361" s="14">
        <f t="shared" si="57"/>
        <v>0.60865408370198004</v>
      </c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250"/>
      <c r="AG361" s="250"/>
      <c r="AH361" s="191" t="s">
        <v>458</v>
      </c>
      <c r="AI361" s="14">
        <v>-4.7086540837019797</v>
      </c>
      <c r="AJ361" s="14">
        <v>-12.093188721792629</v>
      </c>
      <c r="AK361" s="14">
        <v>7.3845346380906483</v>
      </c>
      <c r="AL361" s="14">
        <v>85.737576456763506</v>
      </c>
      <c r="AM361" s="14">
        <v>-4.3934468485303899</v>
      </c>
      <c r="AN361" s="14">
        <f t="shared" si="58"/>
        <v>-12.39735189842049</v>
      </c>
      <c r="AO361" s="14">
        <v>8.0039050498901005</v>
      </c>
      <c r="AP361" s="14">
        <v>78.539874069381298</v>
      </c>
      <c r="AQ361" s="250"/>
      <c r="AR361" s="14">
        <v>-6.76887166552343</v>
      </c>
      <c r="AS361" s="14">
        <v>-6.7845858275873798</v>
      </c>
      <c r="AT361" s="14">
        <v>-6.7662284537366597</v>
      </c>
      <c r="AU361" s="14">
        <v>-6.6777160128317803</v>
      </c>
      <c r="AV361" s="14">
        <v>-6.7508951230062397</v>
      </c>
      <c r="AW361" s="14">
        <v>1.7849479920351901</v>
      </c>
      <c r="AX361" s="14">
        <v>2.0972074757912198</v>
      </c>
      <c r="AY361" s="14">
        <v>2.3727816052062698</v>
      </c>
      <c r="AZ361" s="14">
        <v>2.5413113799251401</v>
      </c>
      <c r="BA361" s="14">
        <v>2.8369307740700802</v>
      </c>
      <c r="BB361" s="14">
        <v>-6.7246290937359303</v>
      </c>
      <c r="BC361" s="14">
        <v>-6.7735253622930198</v>
      </c>
      <c r="BD361" s="14">
        <v>-6.8064807085275003</v>
      </c>
      <c r="BE361" s="14">
        <v>-6.8440430226836799</v>
      </c>
      <c r="BF361" s="14">
        <v>-6.8600821553215097</v>
      </c>
      <c r="BG361" s="14">
        <v>1.46346036892784</v>
      </c>
      <c r="BH361" s="14">
        <v>1.79384355944105</v>
      </c>
      <c r="BI361" s="14">
        <v>2.0978266248255202</v>
      </c>
      <c r="BJ361" s="14">
        <v>2.37311289329568</v>
      </c>
      <c r="BK361" s="14">
        <v>2.5862925291283898</v>
      </c>
    </row>
    <row r="362" spans="1:63" ht="16" customHeight="1">
      <c r="A362" s="189"/>
      <c r="B362" s="189"/>
      <c r="C362" s="189"/>
      <c r="D362" s="189"/>
      <c r="E362" s="189"/>
      <c r="F362" s="189"/>
      <c r="G362" s="189"/>
      <c r="H362" s="189"/>
      <c r="I362" s="189"/>
      <c r="J362" s="189"/>
      <c r="K362" s="189"/>
      <c r="L362" s="189"/>
      <c r="M362" s="189"/>
      <c r="O362" s="250"/>
      <c r="P362" s="189" t="s">
        <v>459</v>
      </c>
      <c r="Q362" s="14">
        <v>-4.6100000000000003</v>
      </c>
      <c r="R362" s="14">
        <v>-3.5144533732200798</v>
      </c>
      <c r="S362" s="14">
        <f t="shared" si="57"/>
        <v>-1.0955466267799205</v>
      </c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250"/>
      <c r="AG362" s="250"/>
      <c r="AH362" s="191" t="s">
        <v>459</v>
      </c>
      <c r="AI362" s="14">
        <v>-3.5144533732200798</v>
      </c>
      <c r="AJ362" s="14">
        <v>-10.694736844652965</v>
      </c>
      <c r="AK362" s="14">
        <v>7.1802834714328849</v>
      </c>
      <c r="AL362" s="14">
        <v>83.925206550983503</v>
      </c>
      <c r="AM362" s="14">
        <v>-3.1391887150604099</v>
      </c>
      <c r="AN362" s="14">
        <f t="shared" si="58"/>
        <v>-10.639879016492614</v>
      </c>
      <c r="AO362" s="14">
        <v>7.5006903014322033</v>
      </c>
      <c r="AP362" s="14">
        <v>67.948133732936796</v>
      </c>
      <c r="AQ362" s="250"/>
      <c r="AR362" s="14">
        <v>-5.4758950120888699</v>
      </c>
      <c r="AS362" s="14">
        <v>-5.4889357478339402</v>
      </c>
      <c r="AT362" s="14">
        <v>-5.4759974134228697</v>
      </c>
      <c r="AU362" s="14">
        <v>-5.4102456531170997</v>
      </c>
      <c r="AV362" s="14">
        <v>-5.4654251836096304</v>
      </c>
      <c r="AW362" s="14">
        <v>1.7774001747255499</v>
      </c>
      <c r="AX362" s="14">
        <v>2.07454965808118</v>
      </c>
      <c r="AY362" s="14">
        <v>2.3368086983624501</v>
      </c>
      <c r="AZ362" s="14">
        <v>2.4928839282106798</v>
      </c>
      <c r="BA362" s="14">
        <v>2.77909398133803</v>
      </c>
      <c r="BB362" s="14">
        <v>-5.5234268163361397</v>
      </c>
      <c r="BC362" s="14">
        <v>-5.5625778038946097</v>
      </c>
      <c r="BD362" s="14">
        <v>-5.5860371129504802</v>
      </c>
      <c r="BE362" s="14">
        <v>-5.6115997223866101</v>
      </c>
      <c r="BF362" s="14">
        <v>-5.62679639404928</v>
      </c>
      <c r="BG362" s="14">
        <v>1.4725725358734501</v>
      </c>
      <c r="BH362" s="14">
        <v>1.78512446891759</v>
      </c>
      <c r="BI362" s="14">
        <v>2.0715837397303898</v>
      </c>
      <c r="BJ362" s="14">
        <v>2.3306635811365899</v>
      </c>
      <c r="BK362" s="14">
        <v>2.53511021026697</v>
      </c>
    </row>
    <row r="363" spans="1:63" ht="16" customHeight="1">
      <c r="A363" s="189"/>
      <c r="B363" s="189"/>
      <c r="C363" s="189"/>
      <c r="D363" s="189"/>
      <c r="E363" s="189"/>
      <c r="F363" s="189"/>
      <c r="G363" s="189"/>
      <c r="H363" s="189"/>
      <c r="I363" s="189"/>
      <c r="J363" s="189"/>
      <c r="K363" s="189"/>
      <c r="L363" s="189"/>
      <c r="M363" s="189"/>
      <c r="O363" s="250"/>
      <c r="P363" s="189" t="s">
        <v>460</v>
      </c>
      <c r="Q363" s="14">
        <v>-2.1</v>
      </c>
      <c r="R363" s="14">
        <v>-1.25335368565203</v>
      </c>
      <c r="S363" s="14">
        <f t="shared" si="57"/>
        <v>-0.84664631434797011</v>
      </c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250"/>
      <c r="AG363" s="250"/>
      <c r="AH363" s="191" t="s">
        <v>460</v>
      </c>
      <c r="AI363" s="14">
        <v>-1.25335368565203</v>
      </c>
      <c r="AJ363" s="14">
        <v>-7.6670084887930203</v>
      </c>
      <c r="AK363" s="14">
        <v>6.4136548031409903</v>
      </c>
      <c r="AL363" s="14">
        <v>72.240466317313107</v>
      </c>
      <c r="AM363" s="14">
        <v>-0.841045843058008</v>
      </c>
      <c r="AN363" s="14">
        <f t="shared" si="58"/>
        <v>-7.3746350393580213</v>
      </c>
      <c r="AO363" s="14">
        <v>6.5335891963000137</v>
      </c>
      <c r="AP363" s="14">
        <v>50.042285923011697</v>
      </c>
      <c r="AQ363" s="250"/>
      <c r="AR363" s="14">
        <v>-3.09731949657853</v>
      </c>
      <c r="AS363" s="14">
        <v>-3.1064908707361898</v>
      </c>
      <c r="AT363" s="14">
        <v>-3.10024842713069</v>
      </c>
      <c r="AU363" s="14">
        <v>-3.0636557488054001</v>
      </c>
      <c r="AV363" s="14">
        <v>-3.0954716034939</v>
      </c>
      <c r="AW363" s="14">
        <v>1.7611168986668799</v>
      </c>
      <c r="AX363" s="14">
        <v>2.0256688379018102</v>
      </c>
      <c r="AY363" s="14">
        <v>2.2592025840726802</v>
      </c>
      <c r="AZ363" s="14">
        <v>2.3884090141084502</v>
      </c>
      <c r="BA363" s="14">
        <v>2.65431983488376</v>
      </c>
      <c r="BB363" s="14">
        <v>-3.2247157377904498</v>
      </c>
      <c r="BC363" s="14">
        <v>-3.2521601461633298</v>
      </c>
      <c r="BD363" s="14">
        <v>-3.26832236369648</v>
      </c>
      <c r="BE363" s="14">
        <v>-3.2872432389604098</v>
      </c>
      <c r="BF363" s="14">
        <v>-3.2975968255663002</v>
      </c>
      <c r="BG363" s="14">
        <v>1.4922306600411499</v>
      </c>
      <c r="BH363" s="14">
        <v>1.7663143477726899</v>
      </c>
      <c r="BI363" s="14">
        <v>2.01496867804445</v>
      </c>
      <c r="BJ363" s="14">
        <v>2.2390856003733401</v>
      </c>
      <c r="BK363" s="14">
        <v>2.4246920863043999</v>
      </c>
    </row>
    <row r="364" spans="1:63" ht="16" customHeight="1">
      <c r="A364" s="189"/>
      <c r="B364" s="189"/>
      <c r="C364" s="189"/>
      <c r="D364" s="189"/>
      <c r="E364" s="189"/>
      <c r="F364" s="189"/>
      <c r="G364" s="189"/>
      <c r="H364" s="189"/>
      <c r="I364" s="189"/>
      <c r="J364" s="189"/>
      <c r="K364" s="189"/>
      <c r="L364" s="189"/>
      <c r="M364" s="189"/>
      <c r="O364" s="250"/>
      <c r="P364" s="189" t="s">
        <v>137</v>
      </c>
      <c r="Q364" s="14">
        <v>-1.5</v>
      </c>
      <c r="R364" s="14">
        <v>-0.53814025525947795</v>
      </c>
      <c r="S364" s="14">
        <f t="shared" si="57"/>
        <v>-0.96185974474052205</v>
      </c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250"/>
      <c r="AG364" s="250"/>
      <c r="AH364" s="191" t="s">
        <v>137</v>
      </c>
      <c r="AI364" s="14">
        <v>-0.53814025525947795</v>
      </c>
      <c r="AJ364" s="14">
        <v>-7.2669642380207335</v>
      </c>
      <c r="AK364" s="14">
        <v>6.7288239827612557</v>
      </c>
      <c r="AL364" s="14">
        <v>77.822046994747396</v>
      </c>
      <c r="AM364" s="14">
        <v>-4.5643571602354403E-2</v>
      </c>
      <c r="AN364" s="14">
        <f t="shared" si="58"/>
        <v>-6.752834019246543</v>
      </c>
      <c r="AO364" s="14">
        <v>6.707190447644189</v>
      </c>
      <c r="AP364" s="14">
        <v>48.175583955765802</v>
      </c>
      <c r="AQ364" s="250"/>
      <c r="AR364" s="14">
        <v>-2.3289111660045201</v>
      </c>
      <c r="AS364" s="14">
        <v>-2.3362891585721601</v>
      </c>
      <c r="AT364" s="14">
        <v>-2.3366957391346102</v>
      </c>
      <c r="AU364" s="14">
        <v>-2.32522250523609</v>
      </c>
      <c r="AV364" s="14">
        <v>-2.3380435682654999</v>
      </c>
      <c r="AW364" s="14">
        <v>1.76779956232775</v>
      </c>
      <c r="AX364" s="14">
        <v>2.0457295480162498</v>
      </c>
      <c r="AY364" s="14">
        <v>2.2910521675322499</v>
      </c>
      <c r="AZ364" s="14">
        <v>2.4312855648362199</v>
      </c>
      <c r="BA364" s="14">
        <v>2.7055271995026602</v>
      </c>
      <c r="BB364" s="14">
        <v>-2.5296911563411899</v>
      </c>
      <c r="BC364" s="14">
        <v>-2.5555514806674302</v>
      </c>
      <c r="BD364" s="14">
        <v>-2.5763437795365598</v>
      </c>
      <c r="BE364" s="14">
        <v>-2.6066285454735199</v>
      </c>
      <c r="BF364" s="14">
        <v>-2.6098315400432002</v>
      </c>
      <c r="BG364" s="14">
        <v>1.48416295723103</v>
      </c>
      <c r="BH364" s="14">
        <v>1.77403402976904</v>
      </c>
      <c r="BI364" s="14">
        <v>2.0382035242770802</v>
      </c>
      <c r="BJ364" s="14">
        <v>2.2766692439827501</v>
      </c>
      <c r="BK364" s="14">
        <v>2.4700077329745098</v>
      </c>
    </row>
    <row r="365" spans="1:63" ht="16" customHeight="1">
      <c r="A365" s="189"/>
      <c r="B365" s="189"/>
      <c r="C365" s="189"/>
      <c r="D365" s="189"/>
      <c r="E365" s="189"/>
      <c r="F365" s="189"/>
      <c r="G365" s="189"/>
      <c r="H365" s="189"/>
      <c r="I365" s="189"/>
      <c r="J365" s="189"/>
      <c r="K365" s="189"/>
      <c r="L365" s="189"/>
      <c r="M365" s="189"/>
      <c r="O365" s="250"/>
      <c r="P365" s="189" t="s">
        <v>461</v>
      </c>
      <c r="Q365" s="14">
        <v>-2.78</v>
      </c>
      <c r="R365" s="14">
        <v>-4.1686793478800599</v>
      </c>
      <c r="S365" s="14">
        <f t="shared" si="57"/>
        <v>1.3886793478800601</v>
      </c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250"/>
      <c r="AG365" s="250"/>
      <c r="AH365" s="191" t="s">
        <v>461</v>
      </c>
      <c r="AI365" s="14">
        <v>-4.1686793478800599</v>
      </c>
      <c r="AJ365" s="14">
        <v>-8.8397601054328518</v>
      </c>
      <c r="AK365" s="14">
        <v>4.6710807575527911</v>
      </c>
      <c r="AL365" s="14">
        <v>31.8304655129864</v>
      </c>
      <c r="AM365" s="14">
        <v>-4.1633256506245298</v>
      </c>
      <c r="AN365" s="14">
        <f t="shared" si="58"/>
        <v>-9.7576865370621864</v>
      </c>
      <c r="AO365" s="14">
        <v>5.5943608864376566</v>
      </c>
      <c r="AP365" s="14">
        <v>36.638820212524202</v>
      </c>
      <c r="AQ365" s="250"/>
      <c r="AR365" s="14">
        <v>-6.32366330904705</v>
      </c>
      <c r="AS365" s="14">
        <v>-6.3404772232956503</v>
      </c>
      <c r="AT365" s="14">
        <v>-6.3347475109884401</v>
      </c>
      <c r="AU365" s="14">
        <v>-6.28630745095563</v>
      </c>
      <c r="AV365" s="14">
        <v>-6.3313435614815301</v>
      </c>
      <c r="AW365" s="14">
        <v>1.74269879115228</v>
      </c>
      <c r="AX365" s="14">
        <v>1.97037946012414</v>
      </c>
      <c r="AY365" s="14">
        <v>2.1714218603639099</v>
      </c>
      <c r="AZ365" s="14">
        <v>2.2702368358821099</v>
      </c>
      <c r="BA365" s="14">
        <v>2.51318707780479</v>
      </c>
      <c r="BB365" s="14">
        <v>-6.03356332766531</v>
      </c>
      <c r="BC365" s="14">
        <v>-6.0735556295120503</v>
      </c>
      <c r="BD365" s="14">
        <v>-6.1196104029473704</v>
      </c>
      <c r="BE365" s="14">
        <v>-6.1833959979472297</v>
      </c>
      <c r="BF365" s="14">
        <v>-6.1744509046352203</v>
      </c>
      <c r="BG365" s="14">
        <v>1.5144660777268399</v>
      </c>
      <c r="BH365" s="14">
        <v>1.7450381111995701</v>
      </c>
      <c r="BI365" s="14">
        <v>1.9509310550673</v>
      </c>
      <c r="BJ365" s="14">
        <v>2.1355012178700501</v>
      </c>
      <c r="BK365" s="14">
        <v>2.2997975091089802</v>
      </c>
    </row>
    <row r="366" spans="1:63" ht="16" customHeight="1">
      <c r="A366" s="189"/>
      <c r="B366" s="189"/>
      <c r="C366" s="189"/>
      <c r="D366" s="189"/>
      <c r="E366" s="189"/>
      <c r="F366" s="189"/>
      <c r="G366" s="189"/>
      <c r="H366" s="189"/>
      <c r="I366" s="189"/>
      <c r="J366" s="189"/>
      <c r="K366" s="189"/>
      <c r="L366" s="189"/>
      <c r="M366" s="189"/>
      <c r="O366" s="250"/>
      <c r="P366" s="189" t="s">
        <v>462</v>
      </c>
      <c r="Q366" s="14">
        <v>-2.4900000000000002</v>
      </c>
      <c r="R366" s="14">
        <v>-4.1582520966976002</v>
      </c>
      <c r="S366" s="14">
        <f t="shared" si="57"/>
        <v>1.6682520966976</v>
      </c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250"/>
      <c r="AG366" s="250"/>
      <c r="AH366" s="191" t="s">
        <v>462</v>
      </c>
      <c r="AI366" s="14">
        <v>-4.1582520966976002</v>
      </c>
      <c r="AJ366" s="14">
        <v>-13.978003132608212</v>
      </c>
      <c r="AK366" s="14">
        <v>9.8197510359106115</v>
      </c>
      <c r="AL366" s="14">
        <v>130.20045455767999</v>
      </c>
      <c r="AM366" s="14">
        <v>-3.74104472784374</v>
      </c>
      <c r="AN366" s="14">
        <f t="shared" si="58"/>
        <v>-13.607502262177988</v>
      </c>
      <c r="AO366" s="14">
        <v>9.8664575343342484</v>
      </c>
      <c r="AP366" s="14">
        <v>102.00362226832701</v>
      </c>
      <c r="AQ366" s="250"/>
      <c r="AR366" s="14">
        <v>-6.29968134467945</v>
      </c>
      <c r="AS366" s="14">
        <v>-6.3152061668022199</v>
      </c>
      <c r="AT366" s="14">
        <v>-6.3003196432819202</v>
      </c>
      <c r="AU366" s="14">
        <v>-6.2238160308162298</v>
      </c>
      <c r="AV366" s="14">
        <v>-6.2882166560975996</v>
      </c>
      <c r="AW366" s="14">
        <v>1.82407792504874</v>
      </c>
      <c r="AX366" s="14">
        <v>2.2146717509392402</v>
      </c>
      <c r="AY366" s="14">
        <v>2.5592749154381802</v>
      </c>
      <c r="AZ366" s="14">
        <v>2.7923724302744501</v>
      </c>
      <c r="BA366" s="14">
        <v>3.1367724014544098</v>
      </c>
      <c r="BB366" s="14">
        <v>-6.3152489633564803</v>
      </c>
      <c r="BC366" s="14">
        <v>-6.36106994118391</v>
      </c>
      <c r="BD366" s="14">
        <v>-6.3921289587940304</v>
      </c>
      <c r="BE366" s="14">
        <v>-6.4277015113102101</v>
      </c>
      <c r="BF366" s="14">
        <v>-6.4426475815891999</v>
      </c>
      <c r="BG366" s="14">
        <v>1.4162204229192801</v>
      </c>
      <c r="BH366" s="14">
        <v>1.8390456906169399</v>
      </c>
      <c r="BI366" s="14">
        <v>2.2338768620964302</v>
      </c>
      <c r="BJ366" s="14">
        <v>2.5931816460375399</v>
      </c>
      <c r="BK366" s="14">
        <v>2.8516355582934598</v>
      </c>
    </row>
    <row r="367" spans="1:63" ht="16" customHeight="1">
      <c r="A367" s="189"/>
      <c r="B367" s="189"/>
      <c r="C367" s="189"/>
      <c r="D367" s="189"/>
      <c r="E367" s="189"/>
      <c r="F367" s="189"/>
      <c r="G367" s="189"/>
      <c r="H367" s="189"/>
      <c r="I367" s="189"/>
      <c r="J367" s="189"/>
      <c r="K367" s="189"/>
      <c r="L367" s="189"/>
      <c r="M367" s="189"/>
      <c r="O367" s="250"/>
      <c r="P367" s="189" t="s">
        <v>463</v>
      </c>
      <c r="Q367" s="14">
        <v>-2.0099999999999998</v>
      </c>
      <c r="R367" s="14">
        <v>-1.0761511155719301</v>
      </c>
      <c r="S367" s="14">
        <f t="shared" si="57"/>
        <v>-0.93384888442806968</v>
      </c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250"/>
      <c r="AG367" s="250"/>
      <c r="AH367" s="191" t="s">
        <v>463</v>
      </c>
      <c r="AI367" s="14">
        <v>-1.0761511155719301</v>
      </c>
      <c r="AJ367" s="14">
        <v>-8.224444853956431</v>
      </c>
      <c r="AK367" s="14">
        <v>7.1482937383845</v>
      </c>
      <c r="AL367" s="14">
        <v>85.991395865739605</v>
      </c>
      <c r="AM367" s="14">
        <v>-0.65890764239053001</v>
      </c>
      <c r="AN367" s="14">
        <f t="shared" si="58"/>
        <v>-7.74211509402702</v>
      </c>
      <c r="AO367" s="14">
        <v>7.0832074516364898</v>
      </c>
      <c r="AP367" s="14">
        <v>58.116338316319002</v>
      </c>
      <c r="AQ367" s="250"/>
      <c r="AR367" s="14">
        <v>-2.9674425694958502</v>
      </c>
      <c r="AS367" s="14">
        <v>-2.9762110171284402</v>
      </c>
      <c r="AT367" s="14">
        <v>-2.9693517885636802</v>
      </c>
      <c r="AU367" s="14">
        <v>-2.9315260899967601</v>
      </c>
      <c r="AV367" s="14">
        <v>-2.9640316404723599</v>
      </c>
      <c r="AW367" s="14">
        <v>1.7718683775805599</v>
      </c>
      <c r="AX367" s="14">
        <v>2.05794373796176</v>
      </c>
      <c r="AY367" s="14">
        <v>2.31044414617315</v>
      </c>
      <c r="AZ367" s="14">
        <v>2.4573914370515899</v>
      </c>
      <c r="BA367" s="14">
        <v>2.7367053818549301</v>
      </c>
      <c r="BB367" s="14">
        <v>-3.0904183860544299</v>
      </c>
      <c r="BC367" s="14">
        <v>-3.1157044872113802</v>
      </c>
      <c r="BD367" s="14">
        <v>-3.1285014384230001</v>
      </c>
      <c r="BE367" s="14">
        <v>-3.1422930284246902</v>
      </c>
      <c r="BF367" s="14">
        <v>-3.1537557761844499</v>
      </c>
      <c r="BG367" s="14">
        <v>1.47925084524773</v>
      </c>
      <c r="BH367" s="14">
        <v>1.7787342453488599</v>
      </c>
      <c r="BI367" s="14">
        <v>2.05235032285107</v>
      </c>
      <c r="BJ367" s="14">
        <v>2.29955246991398</v>
      </c>
      <c r="BK367" s="14">
        <v>2.4975986763047602</v>
      </c>
    </row>
    <row r="368" spans="1:63" ht="16" customHeight="1">
      <c r="A368" s="189"/>
      <c r="B368" s="189"/>
      <c r="C368" s="189"/>
      <c r="D368" s="189"/>
      <c r="E368" s="189"/>
      <c r="F368" s="189"/>
      <c r="G368" s="189"/>
      <c r="H368" s="189"/>
      <c r="I368" s="189"/>
      <c r="J368" s="189"/>
      <c r="K368" s="189"/>
      <c r="L368" s="189"/>
      <c r="M368" s="189"/>
      <c r="O368" s="250"/>
      <c r="P368" s="189" t="s">
        <v>464</v>
      </c>
      <c r="Q368" s="14">
        <v>-4.87</v>
      </c>
      <c r="R368" s="14">
        <v>-9.1314014030851993</v>
      </c>
      <c r="S368" s="14">
        <f t="shared" si="57"/>
        <v>4.2614014030851992</v>
      </c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250"/>
      <c r="AG368" s="250"/>
      <c r="AH368" s="191" t="s">
        <v>464</v>
      </c>
      <c r="AI368" s="14">
        <v>-9.1314014030851993</v>
      </c>
      <c r="AJ368" s="14">
        <v>-14.475606093839229</v>
      </c>
      <c r="AK368" s="14">
        <v>5.3442046907540295</v>
      </c>
      <c r="AL368" s="14">
        <v>37.678175163902097</v>
      </c>
      <c r="AM368" s="14">
        <v>-9.2586446875401496</v>
      </c>
      <c r="AN368" s="14">
        <f t="shared" si="58"/>
        <v>-16.619381233809065</v>
      </c>
      <c r="AO368" s="14">
        <v>7.3607365462689174</v>
      </c>
      <c r="AP368" s="14">
        <v>72.179528572724394</v>
      </c>
      <c r="AQ368" s="250"/>
      <c r="AR368" s="14">
        <v>-11.5571371537965</v>
      </c>
      <c r="AS368" s="14">
        <v>-11.5841436737965</v>
      </c>
      <c r="AT368" s="14">
        <v>-11.5617971800992</v>
      </c>
      <c r="AU368" s="14">
        <v>-11.4396091780281</v>
      </c>
      <c r="AV368" s="14">
        <v>-11.543831210506299</v>
      </c>
      <c r="AW368" s="14">
        <v>1.7703384464687</v>
      </c>
      <c r="AX368" s="14">
        <v>2.0533510327041502</v>
      </c>
      <c r="AY368" s="14">
        <v>2.3031524925590499</v>
      </c>
      <c r="AZ368" s="14">
        <v>2.4475752660969099</v>
      </c>
      <c r="BA368" s="14">
        <v>2.72498195175839</v>
      </c>
      <c r="BB368" s="14">
        <v>-11.016556946750001</v>
      </c>
      <c r="BC368" s="14">
        <v>-11.0952900233987</v>
      </c>
      <c r="BD368" s="14">
        <v>-11.178432332961499</v>
      </c>
      <c r="BE368" s="14">
        <v>-11.2889342405172</v>
      </c>
      <c r="BF368" s="14">
        <v>-11.284969313075001</v>
      </c>
      <c r="BG368" s="14">
        <v>1.48109786765629</v>
      </c>
      <c r="BH368" s="14">
        <v>1.7769668989344301</v>
      </c>
      <c r="BI368" s="14">
        <v>2.0470309298762599</v>
      </c>
      <c r="BJ368" s="14">
        <v>2.29094805877298</v>
      </c>
      <c r="BK368" s="14">
        <v>2.4872240979610001</v>
      </c>
    </row>
    <row r="369" spans="1:63" ht="16" customHeight="1">
      <c r="A369" s="189"/>
      <c r="B369" s="189"/>
      <c r="C369" s="189"/>
      <c r="D369" s="189"/>
      <c r="E369" s="189"/>
      <c r="F369" s="189"/>
      <c r="G369" s="189"/>
      <c r="H369" s="189"/>
      <c r="I369" s="189"/>
      <c r="J369" s="189"/>
      <c r="K369" s="189"/>
      <c r="L369" s="189"/>
      <c r="M369" s="189"/>
      <c r="O369" s="250"/>
      <c r="P369" s="189" t="s">
        <v>465</v>
      </c>
      <c r="Q369" s="14">
        <v>-2.04</v>
      </c>
      <c r="R369" s="14">
        <v>-3.9089886012199502</v>
      </c>
      <c r="S369" s="14">
        <f t="shared" si="57"/>
        <v>1.8689886012199501</v>
      </c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250"/>
      <c r="AG369" s="250"/>
      <c r="AH369" s="191" t="s">
        <v>465</v>
      </c>
      <c r="AI369" s="14">
        <v>-3.9089886012199502</v>
      </c>
      <c r="AJ369" s="14">
        <v>-15.559442797781312</v>
      </c>
      <c r="AK369" s="14">
        <v>11.650454196561363</v>
      </c>
      <c r="AL369" s="14">
        <v>163.05178160058</v>
      </c>
      <c r="AM369" s="14">
        <v>-3.4460702029160202</v>
      </c>
      <c r="AN369" s="14">
        <f t="shared" si="58"/>
        <v>-14.824806462875131</v>
      </c>
      <c r="AO369" s="14">
        <v>11.37873625995911</v>
      </c>
      <c r="AP369" s="14">
        <v>122.619838491523</v>
      </c>
      <c r="AQ369" s="250"/>
      <c r="AR369" s="14">
        <v>-6.1505572178964698</v>
      </c>
      <c r="AS369" s="14">
        <v>-6.1658660528636702</v>
      </c>
      <c r="AT369" s="14">
        <v>-6.1515624349407503</v>
      </c>
      <c r="AU369" s="14">
        <v>-6.0773897258057703</v>
      </c>
      <c r="AV369" s="14">
        <v>-6.1400184301562604</v>
      </c>
      <c r="AW369" s="14">
        <v>1.85475716923362</v>
      </c>
      <c r="AX369" s="14">
        <v>2.3067678753823602</v>
      </c>
      <c r="AY369" s="14">
        <v>2.7054922320247301</v>
      </c>
      <c r="AZ369" s="14">
        <v>2.9892131267896498</v>
      </c>
      <c r="BA369" s="14">
        <v>3.3718587866044301</v>
      </c>
      <c r="BB369" s="14">
        <v>-6.1708460745598703</v>
      </c>
      <c r="BC369" s="14">
        <v>-6.2171375257364199</v>
      </c>
      <c r="BD369" s="14">
        <v>-6.2495336359708196</v>
      </c>
      <c r="BE369" s="14">
        <v>-6.2877767064476604</v>
      </c>
      <c r="BF369" s="14">
        <v>-6.3016532754974603</v>
      </c>
      <c r="BG369" s="14">
        <v>1.3791826432129899</v>
      </c>
      <c r="BH369" s="14">
        <v>1.87448575179828</v>
      </c>
      <c r="BI369" s="14">
        <v>2.3405450347508698</v>
      </c>
      <c r="BJ369" s="14">
        <v>2.7657232908313798</v>
      </c>
      <c r="BK369" s="14">
        <v>3.05967382868084</v>
      </c>
    </row>
    <row r="370" spans="1:63" ht="16" customHeight="1">
      <c r="A370" s="189"/>
      <c r="B370" s="189"/>
      <c r="C370" s="189"/>
      <c r="D370" s="189"/>
      <c r="E370" s="189"/>
      <c r="F370" s="189"/>
      <c r="G370" s="189"/>
      <c r="H370" s="189"/>
      <c r="I370" s="189"/>
      <c r="J370" s="189"/>
      <c r="K370" s="189"/>
      <c r="L370" s="189"/>
      <c r="M370" s="189"/>
      <c r="O370" s="250"/>
      <c r="P370" s="189" t="s">
        <v>466</v>
      </c>
      <c r="Q370" s="14">
        <v>-5.33</v>
      </c>
      <c r="R370" s="14">
        <v>-7.3537272349567804</v>
      </c>
      <c r="S370" s="14">
        <f t="shared" si="57"/>
        <v>2.0237272349567803</v>
      </c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250"/>
      <c r="AG370" s="250"/>
      <c r="AH370" s="191" t="s">
        <v>466</v>
      </c>
      <c r="AI370" s="14">
        <v>-7.3537272349567804</v>
      </c>
      <c r="AJ370" s="14">
        <v>-15.776617072349605</v>
      </c>
      <c r="AK370" s="14">
        <v>8.4228898373928249</v>
      </c>
      <c r="AL370" s="14">
        <v>96.066559078483394</v>
      </c>
      <c r="AM370" s="14">
        <v>-6.9073533865311303</v>
      </c>
      <c r="AN370" s="14">
        <f t="shared" si="58"/>
        <v>-16.735256592414359</v>
      </c>
      <c r="AO370" s="14">
        <v>9.8279032058832296</v>
      </c>
      <c r="AP370" s="14">
        <v>101.066298773939</v>
      </c>
      <c r="AQ370" s="250"/>
      <c r="AR370" s="14">
        <v>-9.4548002521043806</v>
      </c>
      <c r="AS370" s="14">
        <v>-9.4797329200336495</v>
      </c>
      <c r="AT370" s="14">
        <v>-9.4652531118269891</v>
      </c>
      <c r="AU370" s="14">
        <v>-9.3738019620318909</v>
      </c>
      <c r="AV370" s="14">
        <v>-9.4546897184286909</v>
      </c>
      <c r="AW370" s="14">
        <v>1.8237893833413501</v>
      </c>
      <c r="AX370" s="14">
        <v>2.2138055766348801</v>
      </c>
      <c r="AY370" s="14">
        <v>2.5578997252958602</v>
      </c>
      <c r="AZ370" s="14">
        <v>2.7905211216074899</v>
      </c>
      <c r="BA370" s="14">
        <v>3.1345613878275702</v>
      </c>
      <c r="BB370" s="14">
        <v>-9.4146176153164305</v>
      </c>
      <c r="BC370" s="14">
        <v>-9.5011656979026</v>
      </c>
      <c r="BD370" s="14">
        <v>-9.5866008710129709</v>
      </c>
      <c r="BE370" s="14">
        <v>-9.7049749409820905</v>
      </c>
      <c r="BF370" s="14">
        <v>-9.7059408454418801</v>
      </c>
      <c r="BG370" s="14">
        <v>1.4165687673612</v>
      </c>
      <c r="BH370" s="14">
        <v>1.8387123728956301</v>
      </c>
      <c r="BI370" s="14">
        <v>2.23287363605619</v>
      </c>
      <c r="BJ370" s="14">
        <v>2.5915588726574801</v>
      </c>
      <c r="BK370" s="14">
        <v>2.84967893519751</v>
      </c>
    </row>
    <row r="371" spans="1:63" ht="16" customHeight="1">
      <c r="A371" s="189"/>
      <c r="B371" s="189"/>
      <c r="C371" s="189"/>
      <c r="D371" s="189"/>
      <c r="E371" s="189"/>
      <c r="F371" s="189"/>
      <c r="G371" s="189"/>
      <c r="H371" s="189"/>
      <c r="I371" s="189"/>
      <c r="J371" s="189"/>
      <c r="K371" s="189"/>
      <c r="L371" s="189"/>
      <c r="M371" s="189"/>
      <c r="O371" s="250"/>
      <c r="P371" s="189" t="s">
        <v>467</v>
      </c>
      <c r="Q371" s="14">
        <v>-6.88</v>
      </c>
      <c r="R371" s="14">
        <v>-5.7966676587287003</v>
      </c>
      <c r="S371" s="14">
        <f t="shared" si="57"/>
        <v>-1.0833323412712996</v>
      </c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250"/>
      <c r="AG371" s="250"/>
      <c r="AH371" s="191" t="s">
        <v>467</v>
      </c>
      <c r="AI371" s="14">
        <v>-5.7966676587287003</v>
      </c>
      <c r="AJ371" s="14">
        <v>-13.912440010622085</v>
      </c>
      <c r="AK371" s="14">
        <v>8.1157723518933835</v>
      </c>
      <c r="AL371" s="14">
        <v>88.625672830238898</v>
      </c>
      <c r="AM371" s="14">
        <v>-5.5956415857868702</v>
      </c>
      <c r="AN371" s="14">
        <f t="shared" si="58"/>
        <v>-15.065411496525394</v>
      </c>
      <c r="AO371" s="14">
        <v>9.469769910738524</v>
      </c>
      <c r="AP371" s="14">
        <v>91.221544129314495</v>
      </c>
      <c r="AQ371" s="250"/>
      <c r="AR371" s="14">
        <v>-8.12107479296807</v>
      </c>
      <c r="AS371" s="14">
        <v>-8.1430848309788892</v>
      </c>
      <c r="AT371" s="14">
        <v>-8.1360323542380204</v>
      </c>
      <c r="AU371" s="14">
        <v>-8.0742419685581606</v>
      </c>
      <c r="AV371" s="14">
        <v>-8.1320758576846899</v>
      </c>
      <c r="AW371" s="14">
        <v>1.82011566277937</v>
      </c>
      <c r="AX371" s="14">
        <v>2.2027774227466499</v>
      </c>
      <c r="AY371" s="14">
        <v>2.5403907684511502</v>
      </c>
      <c r="AZ371" s="14">
        <v>2.76695021125962</v>
      </c>
      <c r="BA371" s="14">
        <v>3.10641070452643</v>
      </c>
      <c r="BB371" s="14">
        <v>-7.8456212390759301</v>
      </c>
      <c r="BC371" s="14">
        <v>-7.9221821562739096</v>
      </c>
      <c r="BD371" s="14">
        <v>-8.0167681946124105</v>
      </c>
      <c r="BE371" s="14">
        <v>-8.1554465568198999</v>
      </c>
      <c r="BF371" s="14">
        <v>-8.1364287922953604</v>
      </c>
      <c r="BG371" s="14">
        <v>1.4210038979027799</v>
      </c>
      <c r="BH371" s="14">
        <v>1.8344685629538</v>
      </c>
      <c r="BI371" s="14">
        <v>2.2201005358837098</v>
      </c>
      <c r="BJ371" s="14">
        <v>2.5708976795571199</v>
      </c>
      <c r="BK371" s="14">
        <v>2.82476715878623</v>
      </c>
    </row>
    <row r="372" spans="1:63" ht="16" customHeight="1">
      <c r="A372" s="189"/>
      <c r="B372" s="189"/>
      <c r="C372" s="189"/>
      <c r="D372" s="189"/>
      <c r="E372" s="189"/>
      <c r="F372" s="189"/>
      <c r="G372" s="189"/>
      <c r="H372" s="189"/>
      <c r="I372" s="189"/>
      <c r="J372" s="189"/>
      <c r="K372" s="189"/>
      <c r="L372" s="189"/>
      <c r="M372" s="189"/>
      <c r="O372" s="250"/>
      <c r="P372" s="189" t="s">
        <v>468</v>
      </c>
      <c r="Q372" s="14">
        <v>-2.56</v>
      </c>
      <c r="R372" s="14">
        <v>-4.2734830864023197</v>
      </c>
      <c r="S372" s="14">
        <f t="shared" si="57"/>
        <v>1.7134830864023196</v>
      </c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250"/>
      <c r="AG372" s="250"/>
      <c r="AH372" s="191" t="s">
        <v>468</v>
      </c>
      <c r="AI372" s="14">
        <v>-4.2734830864023197</v>
      </c>
      <c r="AJ372" s="14">
        <v>-13.125942068663317</v>
      </c>
      <c r="AK372" s="14">
        <v>8.8524589822609965</v>
      </c>
      <c r="AL372" s="14">
        <v>112.536067006959</v>
      </c>
      <c r="AM372" s="14">
        <v>-3.9574476826793701</v>
      </c>
      <c r="AN372" s="14">
        <f t="shared" si="58"/>
        <v>-13.141476197540058</v>
      </c>
      <c r="AO372" s="14">
        <v>9.1840285148606888</v>
      </c>
      <c r="AP372" s="14">
        <v>94.966324533137495</v>
      </c>
      <c r="AQ372" s="250"/>
      <c r="AR372" s="14">
        <v>-6.4462840252713898</v>
      </c>
      <c r="AS372" s="14">
        <v>-6.4613323149519903</v>
      </c>
      <c r="AT372" s="14">
        <v>-6.4428847744628701</v>
      </c>
      <c r="AU372" s="14">
        <v>-6.3550697955536899</v>
      </c>
      <c r="AV372" s="14">
        <v>-6.4273116154566301</v>
      </c>
      <c r="AW372" s="14">
        <v>1.8085853098451099</v>
      </c>
      <c r="AX372" s="14">
        <v>2.1681644181919202</v>
      </c>
      <c r="AY372" s="14">
        <v>2.4854370917835</v>
      </c>
      <c r="AZ372" s="14">
        <v>2.6929704649213702</v>
      </c>
      <c r="BA372" s="14">
        <v>3.01805686586974</v>
      </c>
      <c r="BB372" s="14">
        <v>-6.3745098273726502</v>
      </c>
      <c r="BC372" s="14">
        <v>-6.42146168724737</v>
      </c>
      <c r="BD372" s="14">
        <v>-6.45349392287405</v>
      </c>
      <c r="BE372" s="14">
        <v>-6.4901853611762004</v>
      </c>
      <c r="BF372" s="14">
        <v>-6.5053465957396304</v>
      </c>
      <c r="BG372" s="14">
        <v>1.43492401501328</v>
      </c>
      <c r="BH372" s="14">
        <v>1.8211489253848201</v>
      </c>
      <c r="BI372" s="14">
        <v>2.1800108364717299</v>
      </c>
      <c r="BJ372" s="14">
        <v>2.5060503825265199</v>
      </c>
      <c r="BK372" s="14">
        <v>2.7465789652654</v>
      </c>
    </row>
    <row r="373" spans="1:63" ht="16" customHeight="1">
      <c r="A373" s="189"/>
      <c r="B373" s="189"/>
      <c r="C373" s="189"/>
      <c r="D373" s="189"/>
      <c r="E373" s="189"/>
      <c r="F373" s="189"/>
      <c r="G373" s="189"/>
      <c r="H373" s="189"/>
      <c r="I373" s="189"/>
      <c r="J373" s="189"/>
      <c r="K373" s="189"/>
      <c r="L373" s="189"/>
      <c r="M373" s="189"/>
      <c r="O373" s="250"/>
      <c r="P373" s="189" t="s">
        <v>469</v>
      </c>
      <c r="Q373" s="14">
        <v>-2.93</v>
      </c>
      <c r="R373" s="14">
        <v>-4.5394111445716501</v>
      </c>
      <c r="S373" s="14">
        <f t="shared" si="57"/>
        <v>1.6094111445716499</v>
      </c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250"/>
      <c r="AG373" s="250"/>
      <c r="AH373" s="191" t="s">
        <v>469</v>
      </c>
      <c r="AI373" s="14">
        <v>-4.5394111445716501</v>
      </c>
      <c r="AJ373" s="14">
        <v>-11.501624379295604</v>
      </c>
      <c r="AK373" s="14">
        <v>6.9622132347239543</v>
      </c>
      <c r="AL373" s="14">
        <v>78.2102843515502</v>
      </c>
      <c r="AM373" s="14">
        <v>-4.22924923020717</v>
      </c>
      <c r="AN373" s="14">
        <f t="shared" si="58"/>
        <v>-11.855454846552664</v>
      </c>
      <c r="AO373" s="14">
        <v>7.6262056163454952</v>
      </c>
      <c r="AP373" s="14">
        <v>72.634041775029999</v>
      </c>
      <c r="AQ373" s="250"/>
      <c r="AR373" s="14">
        <v>-6.5697628524360701</v>
      </c>
      <c r="AS373" s="14">
        <v>-6.5854635812097602</v>
      </c>
      <c r="AT373" s="14">
        <v>-6.56808925518507</v>
      </c>
      <c r="AU373" s="14">
        <v>-6.4828021141601697</v>
      </c>
      <c r="AV373" s="14">
        <v>-6.5536367254187304</v>
      </c>
      <c r="AW373" s="14">
        <v>1.77782638665933</v>
      </c>
      <c r="AX373" s="14">
        <v>2.0758291050928501</v>
      </c>
      <c r="AY373" s="14">
        <v>2.3388400249779102</v>
      </c>
      <c r="AZ373" s="14">
        <v>2.4956185410128402</v>
      </c>
      <c r="BA373" s="14">
        <v>2.7823599230351901</v>
      </c>
      <c r="BB373" s="14">
        <v>-6.5315874888123098</v>
      </c>
      <c r="BC373" s="14">
        <v>-6.5796156695460697</v>
      </c>
      <c r="BD373" s="14">
        <v>-6.61247677374711</v>
      </c>
      <c r="BE373" s="14">
        <v>-6.6499580550277004</v>
      </c>
      <c r="BF373" s="14">
        <v>-6.6654254527924097</v>
      </c>
      <c r="BG373" s="14">
        <v>1.4720579878742801</v>
      </c>
      <c r="BH373" s="14">
        <v>1.7856168205843601</v>
      </c>
      <c r="BI373" s="14">
        <v>2.0730656291754599</v>
      </c>
      <c r="BJ373" s="14">
        <v>2.3330606189398102</v>
      </c>
      <c r="BK373" s="14">
        <v>2.5380003855590401</v>
      </c>
    </row>
    <row r="374" spans="1:63" ht="16" customHeight="1">
      <c r="A374" s="189"/>
      <c r="B374" s="189"/>
      <c r="C374" s="189"/>
      <c r="D374" s="189"/>
      <c r="E374" s="189"/>
      <c r="F374" s="189"/>
      <c r="G374" s="189"/>
      <c r="H374" s="189"/>
      <c r="I374" s="189"/>
      <c r="J374" s="189"/>
      <c r="K374" s="189"/>
      <c r="L374" s="189"/>
      <c r="M374" s="189"/>
      <c r="O374" s="250"/>
      <c r="P374" s="189" t="s">
        <v>470</v>
      </c>
      <c r="Q374" s="14">
        <v>-1.66</v>
      </c>
      <c r="R374" s="14">
        <v>-1.2337473442400799</v>
      </c>
      <c r="S374" s="14">
        <f t="shared" si="57"/>
        <v>-0.42625265575992</v>
      </c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250"/>
      <c r="AG374" s="250"/>
      <c r="AH374" s="191" t="s">
        <v>470</v>
      </c>
      <c r="AI374" s="14">
        <v>-1.2337473442400799</v>
      </c>
      <c r="AJ374" s="14">
        <v>-8.6595181030867732</v>
      </c>
      <c r="AK374" s="14">
        <v>7.4257707588466939</v>
      </c>
      <c r="AL374" s="14">
        <v>90.794713970841698</v>
      </c>
      <c r="AM374" s="14">
        <v>-0.85191640988947903</v>
      </c>
      <c r="AN374" s="14">
        <f t="shared" si="58"/>
        <v>-8.2216469371578</v>
      </c>
      <c r="AO374" s="14">
        <v>7.3697305272683211</v>
      </c>
      <c r="AP374" s="14">
        <v>63.318761976951997</v>
      </c>
      <c r="AQ374" s="250"/>
      <c r="AR374" s="14">
        <v>-3.1852118825679798</v>
      </c>
      <c r="AS374" s="14">
        <v>-3.1942434953769099</v>
      </c>
      <c r="AT374" s="14">
        <v>-3.1855590250647898</v>
      </c>
      <c r="AU374" s="14">
        <v>-3.1410979154684902</v>
      </c>
      <c r="AV374" s="14">
        <v>-3.1785307110356098</v>
      </c>
      <c r="AW374" s="14">
        <v>1.7767358687358401</v>
      </c>
      <c r="AX374" s="14">
        <v>2.0725554757366602</v>
      </c>
      <c r="AY374" s="14">
        <v>2.33364261517531</v>
      </c>
      <c r="AZ374" s="14">
        <v>2.4886216832568602</v>
      </c>
      <c r="BA374" s="14">
        <v>2.7740035921219999</v>
      </c>
      <c r="BB374" s="14">
        <v>-3.2633151898662298</v>
      </c>
      <c r="BC374" s="14">
        <v>-3.2894658241273498</v>
      </c>
      <c r="BD374" s="14">
        <v>-3.3030213691163901</v>
      </c>
      <c r="BE374" s="14">
        <v>-3.3172293675398201</v>
      </c>
      <c r="BF374" s="14">
        <v>-3.3291143128305101</v>
      </c>
      <c r="BG374" s="14">
        <v>1.47337452495624</v>
      </c>
      <c r="BH374" s="14">
        <v>1.7843570756670699</v>
      </c>
      <c r="BI374" s="14">
        <v>2.06927402487631</v>
      </c>
      <c r="BJ374" s="14">
        <v>2.3269274901357599</v>
      </c>
      <c r="BK374" s="14">
        <v>2.5306055012110802</v>
      </c>
    </row>
    <row r="375" spans="1:63" ht="16" customHeight="1">
      <c r="A375" s="189"/>
      <c r="B375" s="189"/>
      <c r="C375" s="189"/>
      <c r="D375" s="189"/>
      <c r="E375" s="189"/>
      <c r="F375" s="189"/>
      <c r="G375" s="189"/>
      <c r="H375" s="189"/>
      <c r="I375" s="189"/>
      <c r="J375" s="189"/>
      <c r="K375" s="189"/>
      <c r="L375" s="189"/>
      <c r="M375" s="189"/>
      <c r="O375" s="250"/>
      <c r="P375" s="189" t="s">
        <v>471</v>
      </c>
      <c r="Q375" s="14">
        <v>-2.21</v>
      </c>
      <c r="R375" s="14">
        <v>-0.87490173431782203</v>
      </c>
      <c r="S375" s="14">
        <f t="shared" si="57"/>
        <v>-1.3350982656821779</v>
      </c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250"/>
      <c r="AG375" s="250"/>
      <c r="AH375" s="191" t="s">
        <v>471</v>
      </c>
      <c r="AI375" s="14">
        <v>-0.87490173431782203</v>
      </c>
      <c r="AJ375" s="14">
        <v>-8.6503601100876217</v>
      </c>
      <c r="AK375" s="14">
        <v>7.7754583757697997</v>
      </c>
      <c r="AL375" s="14">
        <v>97.596872535160401</v>
      </c>
      <c r="AM375" s="14">
        <v>-0.43839602244956799</v>
      </c>
      <c r="AN375" s="14">
        <f t="shared" si="58"/>
        <v>-7.9957134947890971</v>
      </c>
      <c r="AO375" s="14">
        <v>7.5573174723395287</v>
      </c>
      <c r="AP375" s="14">
        <v>64.415276667559198</v>
      </c>
      <c r="AQ375" s="250"/>
      <c r="AR375" s="14">
        <v>-2.7930876797719999</v>
      </c>
      <c r="AS375" s="14">
        <v>-2.8015306914366702</v>
      </c>
      <c r="AT375" s="14">
        <v>-2.79500566122727</v>
      </c>
      <c r="AU375" s="14">
        <v>-2.75896458139455</v>
      </c>
      <c r="AV375" s="14">
        <v>-2.7899409442198202</v>
      </c>
      <c r="AW375" s="14">
        <v>1.7815547981331701</v>
      </c>
      <c r="AX375" s="14">
        <v>2.0870214358100099</v>
      </c>
      <c r="AY375" s="14">
        <v>2.3566096387776998</v>
      </c>
      <c r="AZ375" s="14">
        <v>2.5195403530034701</v>
      </c>
      <c r="BA375" s="14">
        <v>2.81092968735057</v>
      </c>
      <c r="BB375" s="14">
        <v>-2.92569857999914</v>
      </c>
      <c r="BC375" s="14">
        <v>-2.9497043944900501</v>
      </c>
      <c r="BD375" s="14">
        <v>-2.9609306176210999</v>
      </c>
      <c r="BE375" s="14">
        <v>-2.9726457371995001</v>
      </c>
      <c r="BF375" s="14">
        <v>-2.9842819264677898</v>
      </c>
      <c r="BG375" s="14">
        <v>1.467556831262</v>
      </c>
      <c r="BH375" s="14">
        <v>1.78992380839493</v>
      </c>
      <c r="BI375" s="14">
        <v>2.0860288833032801</v>
      </c>
      <c r="BJ375" s="14">
        <v>2.35402939653705</v>
      </c>
      <c r="BK375" s="14">
        <v>2.5632830251715202</v>
      </c>
    </row>
    <row r="376" spans="1:63" ht="16" customHeight="1">
      <c r="A376" s="189"/>
      <c r="B376" s="189"/>
      <c r="C376" s="189"/>
      <c r="D376" s="189"/>
      <c r="E376" s="189"/>
      <c r="F376" s="189"/>
      <c r="G376" s="189"/>
      <c r="H376" s="189"/>
      <c r="I376" s="189"/>
      <c r="J376" s="189"/>
      <c r="K376" s="189"/>
      <c r="L376" s="189"/>
      <c r="M376" s="189"/>
      <c r="O376" s="250"/>
      <c r="P376" s="189" t="s">
        <v>472</v>
      </c>
      <c r="Q376" s="14">
        <v>-2.21</v>
      </c>
      <c r="R376" s="14">
        <v>-0.87602407683712402</v>
      </c>
      <c r="S376" s="14">
        <f t="shared" si="57"/>
        <v>-1.3339759231628761</v>
      </c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250"/>
      <c r="AG376" s="250"/>
      <c r="AH376" s="191" t="s">
        <v>472</v>
      </c>
      <c r="AI376" s="14">
        <v>-0.87602407683712402</v>
      </c>
      <c r="AJ376" s="14">
        <v>-8.651449062637786</v>
      </c>
      <c r="AK376" s="14">
        <v>7.7754249858006625</v>
      </c>
      <c r="AL376" s="14">
        <v>97.595707198976996</v>
      </c>
      <c r="AM376" s="14">
        <v>-0.43955509291949302</v>
      </c>
      <c r="AN376" s="14">
        <f t="shared" si="58"/>
        <v>-7.9970373363685985</v>
      </c>
      <c r="AO376" s="14">
        <v>7.5574822434491056</v>
      </c>
      <c r="AP376" s="14">
        <v>64.4221258667299</v>
      </c>
      <c r="AQ376" s="250"/>
      <c r="AR376" s="14">
        <v>-2.7942512147699801</v>
      </c>
      <c r="AS376" s="14">
        <v>-2.80269672654416</v>
      </c>
      <c r="AT376" s="14">
        <v>-2.7961647316971998</v>
      </c>
      <c r="AU376" s="14">
        <v>-2.7600962485763501</v>
      </c>
      <c r="AV376" s="14">
        <v>-2.7910937893416499</v>
      </c>
      <c r="AW376" s="14">
        <v>1.7815547981331701</v>
      </c>
      <c r="AX376" s="14">
        <v>2.0870214358100099</v>
      </c>
      <c r="AY376" s="14">
        <v>2.3566096387776998</v>
      </c>
      <c r="AZ376" s="14">
        <v>2.5195403530034701</v>
      </c>
      <c r="BA376" s="14">
        <v>2.81092968735057</v>
      </c>
      <c r="BB376" s="14">
        <v>-2.9268153507885901</v>
      </c>
      <c r="BC376" s="14">
        <v>-2.9508273556892202</v>
      </c>
      <c r="BD376" s="14">
        <v>-2.9620529601404</v>
      </c>
      <c r="BE376" s="14">
        <v>-2.9737637549168698</v>
      </c>
      <c r="BF376" s="14">
        <v>-2.9854067725305602</v>
      </c>
      <c r="BG376" s="14">
        <v>1.467556831262</v>
      </c>
      <c r="BH376" s="14">
        <v>1.78992380839493</v>
      </c>
      <c r="BI376" s="14">
        <v>2.0860288833032801</v>
      </c>
      <c r="BJ376" s="14">
        <v>2.35402939653705</v>
      </c>
      <c r="BK376" s="14">
        <v>2.5632830251715202</v>
      </c>
    </row>
    <row r="377" spans="1:63" ht="16" customHeight="1">
      <c r="A377" s="189"/>
      <c r="B377" s="189"/>
      <c r="C377" s="189"/>
      <c r="D377" s="189"/>
      <c r="E377" s="189"/>
      <c r="F377" s="189"/>
      <c r="G377" s="189"/>
      <c r="H377" s="189"/>
      <c r="I377" s="189"/>
      <c r="J377" s="189"/>
      <c r="K377" s="189"/>
      <c r="L377" s="189"/>
      <c r="M377" s="189"/>
      <c r="O377" s="250"/>
      <c r="P377" s="189" t="s">
        <v>473</v>
      </c>
      <c r="Q377" s="14">
        <v>-1.1000000000000001</v>
      </c>
      <c r="R377" s="14">
        <v>-2.8007078644757901</v>
      </c>
      <c r="S377" s="14">
        <f t="shared" si="57"/>
        <v>1.70070786447579</v>
      </c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250"/>
      <c r="AG377" s="250"/>
      <c r="AH377" s="191" t="s">
        <v>473</v>
      </c>
      <c r="AI377" s="14">
        <v>-2.8007078644757901</v>
      </c>
      <c r="AJ377" s="14">
        <v>-8.7528988139365929</v>
      </c>
      <c r="AK377" s="14">
        <v>5.9521909494608023</v>
      </c>
      <c r="AL377" s="14">
        <v>53.650158247562402</v>
      </c>
      <c r="AM377" s="14">
        <v>-2.6787626836723502</v>
      </c>
      <c r="AN377" s="14">
        <f t="shared" si="58"/>
        <v>-9.678948371510506</v>
      </c>
      <c r="AO377" s="14">
        <v>7.0001856878381563</v>
      </c>
      <c r="AP377" s="14">
        <v>51.927589715814001</v>
      </c>
      <c r="AQ377" s="250"/>
      <c r="AR377" s="14">
        <v>-4.9840033622367104</v>
      </c>
      <c r="AS377" s="14">
        <v>-4.9987074434261602</v>
      </c>
      <c r="AT377" s="14">
        <v>-4.9993252631966003</v>
      </c>
      <c r="AU377" s="14">
        <v>-4.9757180445247799</v>
      </c>
      <c r="AV377" s="14">
        <v>-5.0016416846918599</v>
      </c>
      <c r="AW377" s="14">
        <v>1.7739914222020501</v>
      </c>
      <c r="AX377" s="14">
        <v>2.0643169126227798</v>
      </c>
      <c r="AY377" s="14">
        <v>2.3205625795242502</v>
      </c>
      <c r="AZ377" s="14">
        <v>2.47101307582167</v>
      </c>
      <c r="BA377" s="14">
        <v>2.7529736732955201</v>
      </c>
      <c r="BB377" s="14">
        <v>-4.7370898112050401</v>
      </c>
      <c r="BC377" s="14">
        <v>-4.7880155776982001</v>
      </c>
      <c r="BD377" s="14">
        <v>-4.8604397671621697</v>
      </c>
      <c r="BE377" s="14">
        <v>-4.9689607808236502</v>
      </c>
      <c r="BF377" s="14">
        <v>-4.9466738519452997</v>
      </c>
      <c r="BG377" s="14">
        <v>1.4766877814863399</v>
      </c>
      <c r="BH377" s="14">
        <v>1.7811867448570899</v>
      </c>
      <c r="BI377" s="14">
        <v>2.0597319026863699</v>
      </c>
      <c r="BJ377" s="14">
        <v>2.3114925818917702</v>
      </c>
      <c r="BK377" s="14">
        <v>2.5119952021235501</v>
      </c>
    </row>
    <row r="378" spans="1:63" ht="16" customHeight="1">
      <c r="A378" s="189"/>
      <c r="B378" s="189"/>
      <c r="C378" s="189"/>
      <c r="D378" s="189"/>
      <c r="E378" s="189"/>
      <c r="F378" s="189"/>
      <c r="G378" s="189"/>
      <c r="H378" s="189"/>
      <c r="I378" s="189"/>
      <c r="J378" s="189"/>
      <c r="K378" s="189"/>
      <c r="L378" s="189"/>
      <c r="M378" s="189"/>
      <c r="O378" s="250"/>
      <c r="P378" s="189" t="s">
        <v>474</v>
      </c>
      <c r="Q378" s="14">
        <v>-2.4</v>
      </c>
      <c r="R378" s="14">
        <v>-3.68808884546451</v>
      </c>
      <c r="S378" s="14">
        <f t="shared" si="57"/>
        <v>1.2880888454645101</v>
      </c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250"/>
      <c r="AG378" s="250"/>
      <c r="AH378" s="191" t="s">
        <v>474</v>
      </c>
      <c r="AI378" s="14">
        <v>-3.68808884546451</v>
      </c>
      <c r="AJ378" s="14">
        <v>-12.287624448175917</v>
      </c>
      <c r="AK378" s="14">
        <v>8.5995356027114074</v>
      </c>
      <c r="AL378" s="14">
        <v>109.744665000173</v>
      </c>
      <c r="AM378" s="14">
        <v>-3.2946369344886799</v>
      </c>
      <c r="AN378" s="14">
        <f t="shared" si="58"/>
        <v>-12.002098170510671</v>
      </c>
      <c r="AO378" s="14">
        <v>8.7074612360219898</v>
      </c>
      <c r="AP378" s="14">
        <v>86.638614382257302</v>
      </c>
      <c r="AQ378" s="250"/>
      <c r="AR378" s="14">
        <v>-5.7424227577730802</v>
      </c>
      <c r="AS378" s="14">
        <v>-5.7559816198669198</v>
      </c>
      <c r="AT378" s="14">
        <v>-5.7400159957702899</v>
      </c>
      <c r="AU378" s="14">
        <v>-5.6632267426129497</v>
      </c>
      <c r="AV378" s="14">
        <v>-5.7265756526364999</v>
      </c>
      <c r="AW378" s="14">
        <v>1.8001803539341199</v>
      </c>
      <c r="AX378" s="14">
        <v>2.1429335532836302</v>
      </c>
      <c r="AY378" s="14">
        <v>2.44537906128161</v>
      </c>
      <c r="AZ378" s="14">
        <v>2.6390435374609602</v>
      </c>
      <c r="BA378" s="14">
        <v>2.9536520620697502</v>
      </c>
      <c r="BB378" s="14">
        <v>-5.7776598727580604</v>
      </c>
      <c r="BC378" s="14">
        <v>-5.8176970892308599</v>
      </c>
      <c r="BD378" s="14">
        <v>-5.8388766253686404</v>
      </c>
      <c r="BE378" s="14">
        <v>-5.8600257487821903</v>
      </c>
      <c r="BF378" s="14">
        <v>-5.87829821469726</v>
      </c>
      <c r="BG378" s="14">
        <v>1.44507096985989</v>
      </c>
      <c r="BH378" s="14">
        <v>1.81143968515984</v>
      </c>
      <c r="BI378" s="14">
        <v>2.1507877799041202</v>
      </c>
      <c r="BJ378" s="14">
        <v>2.4587804788560699</v>
      </c>
      <c r="BK378" s="14">
        <v>2.6895843248542199</v>
      </c>
    </row>
    <row r="379" spans="1:63" ht="16" customHeight="1">
      <c r="A379" s="189"/>
      <c r="B379" s="189"/>
      <c r="C379" s="189"/>
      <c r="D379" s="189"/>
      <c r="E379" s="189"/>
      <c r="F379" s="189"/>
      <c r="G379" s="189"/>
      <c r="H379" s="189"/>
      <c r="I379" s="189"/>
      <c r="J379" s="189"/>
      <c r="K379" s="189"/>
      <c r="L379" s="189"/>
      <c r="M379" s="189"/>
      <c r="O379" s="250"/>
      <c r="P379" s="189" t="s">
        <v>99</v>
      </c>
      <c r="Q379" s="14">
        <v>-4.55</v>
      </c>
      <c r="R379" s="14">
        <v>-4.4977107312532301</v>
      </c>
      <c r="S379" s="14">
        <f t="shared" si="57"/>
        <v>-5.2289268746769757E-2</v>
      </c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250"/>
      <c r="AG379" s="250"/>
      <c r="AH379" s="191" t="s">
        <v>99</v>
      </c>
      <c r="AI379" s="14">
        <v>-4.4977107312532301</v>
      </c>
      <c r="AJ379" s="14">
        <v>-9.7591867024737233</v>
      </c>
      <c r="AK379" s="14">
        <v>5.2614759712204933</v>
      </c>
      <c r="AL379" s="14">
        <v>36.602824318284704</v>
      </c>
      <c r="AM379" s="14">
        <v>-5.1458362158252804</v>
      </c>
      <c r="AN379" s="14">
        <f t="shared" si="58"/>
        <v>-10.16539765483587</v>
      </c>
      <c r="AO379" s="14">
        <v>5.0195614390105892</v>
      </c>
      <c r="AP379" s="14">
        <v>30.716743990868501</v>
      </c>
      <c r="AQ379" s="250"/>
      <c r="AR379" s="14">
        <v>-7.2392886382263502</v>
      </c>
      <c r="AS379" s="14">
        <v>-7.2487079554876104</v>
      </c>
      <c r="AT379" s="14">
        <v>-7.2305020039589998</v>
      </c>
      <c r="AU379" s="14">
        <v>-7.1580380782855402</v>
      </c>
      <c r="AV379" s="14">
        <v>-7.2094943796376798</v>
      </c>
      <c r="AW379" s="14">
        <v>1.72449567549809</v>
      </c>
      <c r="AX379" s="14">
        <v>1.9157354671222699</v>
      </c>
      <c r="AY379" s="14">
        <v>2.08466578813373</v>
      </c>
      <c r="AZ379" s="14">
        <v>2.15344406411349</v>
      </c>
      <c r="BA379" s="14">
        <v>2.3737017426438598</v>
      </c>
      <c r="BB379" s="14">
        <v>-6.4113238388405698</v>
      </c>
      <c r="BC379" s="14">
        <v>-6.4066965469592496</v>
      </c>
      <c r="BD379" s="14">
        <v>-6.3853516650988604</v>
      </c>
      <c r="BE379" s="14">
        <v>-6.3581112721661803</v>
      </c>
      <c r="BF379" s="14">
        <v>-6.3461258907613098</v>
      </c>
      <c r="BG379" s="14">
        <v>1.5364419446519</v>
      </c>
      <c r="BH379" s="14">
        <v>1.72401022900704</v>
      </c>
      <c r="BI379" s="14">
        <v>1.8876409338456299</v>
      </c>
      <c r="BJ379" s="14">
        <v>2.0331259606303398</v>
      </c>
      <c r="BK379" s="14">
        <v>2.1763608079458501</v>
      </c>
    </row>
    <row r="380" spans="1:63" ht="16" customHeight="1">
      <c r="A380" s="189"/>
      <c r="B380" s="189"/>
      <c r="C380" s="189"/>
      <c r="D380" s="189"/>
      <c r="E380" s="189"/>
      <c r="F380" s="189"/>
      <c r="G380" s="189"/>
      <c r="H380" s="189"/>
      <c r="I380" s="189"/>
      <c r="J380" s="189"/>
      <c r="K380" s="189"/>
      <c r="L380" s="189"/>
      <c r="M380" s="189"/>
      <c r="O380" s="250"/>
      <c r="P380" s="189" t="s">
        <v>175</v>
      </c>
      <c r="Q380" s="14">
        <v>1.7</v>
      </c>
      <c r="R380" s="14">
        <v>2.0712284596563699</v>
      </c>
      <c r="S380" s="14">
        <f t="shared" si="57"/>
        <v>-0.37122845965636997</v>
      </c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250"/>
      <c r="AG380" s="250"/>
      <c r="AH380" s="191" t="s">
        <v>175</v>
      </c>
      <c r="AI380" s="14">
        <v>2.0712284596563699</v>
      </c>
      <c r="AJ380" s="14">
        <v>-6.8430936076914204</v>
      </c>
      <c r="AK380" s="14">
        <v>8.9143220673477899</v>
      </c>
      <c r="AL380" s="14">
        <v>120.862138849838</v>
      </c>
      <c r="AM380" s="14">
        <v>2.3652462922081701</v>
      </c>
      <c r="AN380" s="14">
        <f t="shared" si="58"/>
        <v>-5.6610862033914291</v>
      </c>
      <c r="AO380" s="14">
        <v>8.0263324955995987</v>
      </c>
      <c r="AP380" s="14">
        <v>66.725512083307805</v>
      </c>
      <c r="AQ380" s="250"/>
      <c r="AR380" s="14">
        <v>-5.0027529692818297E-2</v>
      </c>
      <c r="AS380" s="14">
        <v>-5.01969319739703E-2</v>
      </c>
      <c r="AT380" s="14">
        <v>-5.0231371648821799E-2</v>
      </c>
      <c r="AU380" s="14">
        <v>-5.00792848690075E-2</v>
      </c>
      <c r="AV380" s="14">
        <v>-5.0269998782586797E-2</v>
      </c>
      <c r="AW380" s="14">
        <v>1.79390645769204</v>
      </c>
      <c r="AX380" s="14">
        <v>2.1240999234336999</v>
      </c>
      <c r="AY380" s="14">
        <v>2.4154776638569899</v>
      </c>
      <c r="AZ380" s="14">
        <v>2.5987896740113801</v>
      </c>
      <c r="BA380" s="14">
        <v>2.9055769667555298</v>
      </c>
      <c r="BB380" s="14">
        <v>-5.5855865604177803E-2</v>
      </c>
      <c r="BC380" s="14">
        <v>-5.6815691694171999E-2</v>
      </c>
      <c r="BD380" s="14">
        <v>-5.7745710905455799E-2</v>
      </c>
      <c r="BE380" s="14">
        <v>-5.9218327062109603E-2</v>
      </c>
      <c r="BF380" s="14">
        <v>-5.91489360674715E-2</v>
      </c>
      <c r="BG380" s="14">
        <v>1.4526451847106101</v>
      </c>
      <c r="BH380" s="14">
        <v>1.8041922032686699</v>
      </c>
      <c r="BI380" s="14">
        <v>2.1289741705618201</v>
      </c>
      <c r="BJ380" s="14">
        <v>2.4234957642017401</v>
      </c>
      <c r="BK380" s="14">
        <v>2.64704056090339</v>
      </c>
    </row>
    <row r="381" spans="1:63" ht="16" customHeight="1">
      <c r="A381" s="189"/>
      <c r="B381" s="189"/>
      <c r="C381" s="189"/>
      <c r="D381" s="189"/>
      <c r="E381" s="189"/>
      <c r="F381" s="189"/>
      <c r="G381" s="189"/>
      <c r="H381" s="189"/>
      <c r="I381" s="189"/>
      <c r="J381" s="189"/>
      <c r="K381" s="189"/>
      <c r="L381" s="189"/>
      <c r="M381" s="189"/>
      <c r="O381" s="250"/>
      <c r="P381" s="189" t="s">
        <v>475</v>
      </c>
      <c r="Q381" s="14">
        <v>1.59</v>
      </c>
      <c r="R381" s="14">
        <v>2.0125207796113802</v>
      </c>
      <c r="S381" s="14">
        <f t="shared" si="57"/>
        <v>-0.42252077961138013</v>
      </c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250"/>
      <c r="AG381" s="250"/>
      <c r="AH381" s="191" t="s">
        <v>475</v>
      </c>
      <c r="AI381" s="14">
        <v>2.0125207796113802</v>
      </c>
      <c r="AJ381" s="14">
        <v>-6.2722612321629772</v>
      </c>
      <c r="AK381" s="14">
        <v>8.2847820117743574</v>
      </c>
      <c r="AL381" s="14">
        <v>109.47036115352</v>
      </c>
      <c r="AM381" s="14">
        <v>2.2959202875998201</v>
      </c>
      <c r="AN381" s="14">
        <f t="shared" si="58"/>
        <v>-5.2198130683909048</v>
      </c>
      <c r="AO381" s="14">
        <v>7.5157333559907249</v>
      </c>
      <c r="AP381" s="14">
        <v>59.640548673871997</v>
      </c>
      <c r="AQ381" s="250"/>
      <c r="AR381" s="14">
        <v>-7.0443437947731793E-2</v>
      </c>
      <c r="AS381" s="14">
        <v>-7.0739352538558398E-2</v>
      </c>
      <c r="AT381" s="14">
        <v>-7.0852725383301896E-2</v>
      </c>
      <c r="AU381" s="14">
        <v>-7.0692772615601501E-2</v>
      </c>
      <c r="AV381" s="14">
        <v>-7.1015102459332194E-2</v>
      </c>
      <c r="AW381" s="14">
        <v>1.7836872722222099</v>
      </c>
      <c r="AX381" s="14">
        <v>2.0934229168208498</v>
      </c>
      <c r="AY381" s="14">
        <v>2.3667730129831202</v>
      </c>
      <c r="AZ381" s="14">
        <v>2.5332224920567898</v>
      </c>
      <c r="BA381" s="14">
        <v>2.8272702341384401</v>
      </c>
      <c r="BB381" s="14">
        <v>-7.83759509399269E-2</v>
      </c>
      <c r="BC381" s="14">
        <v>-7.9703217777718202E-2</v>
      </c>
      <c r="BD381" s="14">
        <v>-8.0922468691909499E-2</v>
      </c>
      <c r="BE381" s="14">
        <v>-8.2854315784999605E-2</v>
      </c>
      <c r="BF381" s="14">
        <v>-8.2817869192627E-2</v>
      </c>
      <c r="BG381" s="14">
        <v>1.46498238369532</v>
      </c>
      <c r="BH381" s="14">
        <v>1.7923872006391499</v>
      </c>
      <c r="BI381" s="14">
        <v>2.0934432483032901</v>
      </c>
      <c r="BJ381" s="14">
        <v>2.3660225403246402</v>
      </c>
      <c r="BK381" s="14">
        <v>2.5777434929215501</v>
      </c>
    </row>
    <row r="382" spans="1:63" ht="16" customHeight="1">
      <c r="A382" s="189"/>
      <c r="B382" s="189"/>
      <c r="C382" s="189"/>
      <c r="D382" s="189"/>
      <c r="E382" s="189"/>
      <c r="F382" s="189"/>
      <c r="G382" s="189"/>
      <c r="H382" s="189"/>
      <c r="I382" s="189"/>
      <c r="J382" s="189"/>
      <c r="K382" s="189"/>
      <c r="L382" s="189"/>
      <c r="M382" s="189"/>
      <c r="O382" s="250"/>
      <c r="P382" s="189" t="s">
        <v>100</v>
      </c>
      <c r="Q382" s="14">
        <v>-7.17</v>
      </c>
      <c r="R382" s="14">
        <v>-5.1610326226115397</v>
      </c>
      <c r="S382" s="14">
        <f t="shared" si="57"/>
        <v>-2.0089673773884602</v>
      </c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250"/>
      <c r="AG382" s="250"/>
      <c r="AH382" s="191" t="s">
        <v>100</v>
      </c>
      <c r="AI382" s="14">
        <v>-5.1610326226115397</v>
      </c>
      <c r="AJ382" s="14">
        <v>-12.005061748460523</v>
      </c>
      <c r="AK382" s="14">
        <v>6.8440291258489836</v>
      </c>
      <c r="AL382" s="14">
        <v>68.654140776333804</v>
      </c>
      <c r="AM382" s="14">
        <v>-5.3682900079982003</v>
      </c>
      <c r="AN382" s="14">
        <f t="shared" si="58"/>
        <v>-12.438749594492425</v>
      </c>
      <c r="AO382" s="14">
        <v>7.0704595864942243</v>
      </c>
      <c r="AP382" s="14">
        <v>64.078108620730305</v>
      </c>
      <c r="AQ382" s="250"/>
      <c r="AR382" s="14">
        <v>-7.65125543233294</v>
      </c>
      <c r="AS382" s="14">
        <v>-7.6681179372124504</v>
      </c>
      <c r="AT382" s="14">
        <v>-7.6486013113469697</v>
      </c>
      <c r="AU382" s="14">
        <v>-7.55601059577765</v>
      </c>
      <c r="AV382" s="14">
        <v>-7.6305863772500802</v>
      </c>
      <c r="AW382" s="14">
        <v>1.7655459195805401</v>
      </c>
      <c r="AX382" s="14">
        <v>2.03896433041028</v>
      </c>
      <c r="AY382" s="14">
        <v>2.2803113033487699</v>
      </c>
      <c r="AZ382" s="14">
        <v>2.4168259971433499</v>
      </c>
      <c r="BA382" s="14">
        <v>2.68825817150221</v>
      </c>
      <c r="BB382" s="14">
        <v>-7.1524189519349504</v>
      </c>
      <c r="BC382" s="14">
        <v>-7.1818051824368796</v>
      </c>
      <c r="BD382" s="14">
        <v>-7.1914004925220301</v>
      </c>
      <c r="BE382" s="14">
        <v>-7.2026061626398397</v>
      </c>
      <c r="BF382" s="14">
        <v>-7.2056220618295796</v>
      </c>
      <c r="BG382" s="14">
        <v>1.48688368669571</v>
      </c>
      <c r="BH382" s="14">
        <v>1.77143066586735</v>
      </c>
      <c r="BI382" s="14">
        <v>2.0303678699105001</v>
      </c>
      <c r="BJ382" s="14">
        <v>2.2639946414391501</v>
      </c>
      <c r="BK382" s="14">
        <v>2.45472561140804</v>
      </c>
    </row>
    <row r="383" spans="1:63" ht="16" customHeight="1">
      <c r="A383" s="189"/>
      <c r="B383" s="189"/>
      <c r="C383" s="189"/>
      <c r="D383" s="189"/>
      <c r="E383" s="189"/>
      <c r="F383" s="189"/>
      <c r="G383" s="189"/>
      <c r="H383" s="189"/>
      <c r="I383" s="189"/>
      <c r="J383" s="189"/>
      <c r="K383" s="189"/>
      <c r="L383" s="189"/>
      <c r="M383" s="189"/>
      <c r="O383" s="250"/>
      <c r="P383" s="189" t="s">
        <v>476</v>
      </c>
      <c r="Q383" s="14">
        <v>-9.8000000000000007</v>
      </c>
      <c r="R383" s="14">
        <v>-7.1719182813646896</v>
      </c>
      <c r="S383" s="14">
        <f t="shared" si="57"/>
        <v>-2.6280817186353111</v>
      </c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250"/>
      <c r="AG383" s="250"/>
      <c r="AH383" s="191" t="s">
        <v>476</v>
      </c>
      <c r="AI383" s="14">
        <v>-7.1719182813646896</v>
      </c>
      <c r="AJ383" s="14">
        <v>-15.131537054196748</v>
      </c>
      <c r="AK383" s="14">
        <v>7.9596187728320595</v>
      </c>
      <c r="AL383" s="14">
        <v>95.594731279824202</v>
      </c>
      <c r="AM383" s="14">
        <v>-7.0384523505058398</v>
      </c>
      <c r="AN383" s="14">
        <f t="shared" si="58"/>
        <v>-15.901403928834132</v>
      </c>
      <c r="AO383" s="14">
        <v>8.8629515783282926</v>
      </c>
      <c r="AP383" s="14">
        <v>102.623670850265</v>
      </c>
      <c r="AQ383" s="250"/>
      <c r="AR383" s="14">
        <v>-9.4713794195826804</v>
      </c>
      <c r="AS383" s="14">
        <v>-9.4888266650700199</v>
      </c>
      <c r="AT383" s="14">
        <v>-9.4531098437714096</v>
      </c>
      <c r="AU383" s="14">
        <v>-9.3024494097889203</v>
      </c>
      <c r="AV383" s="14">
        <v>-9.4217922247171497</v>
      </c>
      <c r="AW383" s="14">
        <v>1.79373436990904</v>
      </c>
      <c r="AX383" s="14">
        <v>2.1235833325495599</v>
      </c>
      <c r="AY383" s="14">
        <v>2.4146574932655702</v>
      </c>
      <c r="AZ383" s="14">
        <v>2.5976855438423598</v>
      </c>
      <c r="BA383" s="14">
        <v>2.90425830666763</v>
      </c>
      <c r="BB383" s="14">
        <v>-9.2150490894590007</v>
      </c>
      <c r="BC383" s="14">
        <v>-9.2725225341484396</v>
      </c>
      <c r="BD383" s="14">
        <v>-9.3002941226704898</v>
      </c>
      <c r="BE383" s="14">
        <v>-9.32351929308164</v>
      </c>
      <c r="BF383" s="14">
        <v>-9.3532782046224092</v>
      </c>
      <c r="BG383" s="14">
        <v>1.4528529391571801</v>
      </c>
      <c r="BH383" s="14">
        <v>1.8039934108368501</v>
      </c>
      <c r="BI383" s="14">
        <v>2.1283758413057998</v>
      </c>
      <c r="BJ383" s="14">
        <v>2.4225279336727801</v>
      </c>
      <c r="BK383" s="14">
        <v>2.64587362065825</v>
      </c>
    </row>
    <row r="384" spans="1:63" ht="16" customHeight="1">
      <c r="A384" s="189"/>
      <c r="B384" s="189"/>
      <c r="C384" s="189"/>
      <c r="D384" s="189"/>
      <c r="E384" s="189"/>
      <c r="F384" s="189"/>
      <c r="G384" s="189"/>
      <c r="H384" s="189"/>
      <c r="I384" s="189"/>
      <c r="J384" s="189"/>
      <c r="K384" s="189"/>
      <c r="L384" s="189"/>
      <c r="M384" s="189"/>
      <c r="O384" s="250"/>
      <c r="P384" s="189" t="s">
        <v>60</v>
      </c>
      <c r="Q384" s="14">
        <v>2.0699999999999998</v>
      </c>
      <c r="R384" s="14">
        <v>2.0044685125628798</v>
      </c>
      <c r="S384" s="14">
        <f t="shared" si="57"/>
        <v>6.5531487437120006E-2</v>
      </c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250"/>
      <c r="AG384" s="250"/>
      <c r="AH384" s="191" t="s">
        <v>60</v>
      </c>
      <c r="AI384" s="14">
        <v>2.0044685125628798</v>
      </c>
      <c r="AJ384" s="14">
        <v>-5.4459462101467899</v>
      </c>
      <c r="AK384" s="14">
        <v>7.4504147227096693</v>
      </c>
      <c r="AL384" s="14">
        <v>94.531582058279895</v>
      </c>
      <c r="AM384" s="14">
        <v>2.2646940073053599</v>
      </c>
      <c r="AN384" s="14">
        <f t="shared" si="58"/>
        <v>-4.555159581500158</v>
      </c>
      <c r="AO384" s="14">
        <v>6.8198535888055183</v>
      </c>
      <c r="AP384" s="14">
        <v>50.012158979247097</v>
      </c>
      <c r="AQ384" s="250"/>
      <c r="AR384" s="14">
        <v>-3.5051614906968398E-2</v>
      </c>
      <c r="AS384" s="14">
        <v>-3.51854942355945E-2</v>
      </c>
      <c r="AT384" s="14">
        <v>-3.5229484870496097E-2</v>
      </c>
      <c r="AU384" s="14">
        <v>-3.51444875186658E-2</v>
      </c>
      <c r="AV384" s="14">
        <v>-3.5288679484237598E-2</v>
      </c>
      <c r="AW384" s="14">
        <v>1.7696609392244</v>
      </c>
      <c r="AX384" s="14">
        <v>2.0513172214698798</v>
      </c>
      <c r="AY384" s="14">
        <v>2.29992349217585</v>
      </c>
      <c r="AZ384" s="14">
        <v>2.4432283207465701</v>
      </c>
      <c r="BA384" s="14">
        <v>2.7197904050561599</v>
      </c>
      <c r="BB384" s="14">
        <v>-3.8901375757834603E-2</v>
      </c>
      <c r="BC384" s="14">
        <v>-3.9568323647116203E-2</v>
      </c>
      <c r="BD384" s="14">
        <v>-4.0206803228697303E-2</v>
      </c>
      <c r="BE384" s="14">
        <v>-4.12190837083765E-2</v>
      </c>
      <c r="BF384" s="14">
        <v>-4.1177258560934599E-2</v>
      </c>
      <c r="BG384" s="14">
        <v>1.48191579406648</v>
      </c>
      <c r="BH384" s="14">
        <v>1.7761842558535299</v>
      </c>
      <c r="BI384" s="14">
        <v>2.0446753157915798</v>
      </c>
      <c r="BJ384" s="14">
        <v>2.28713772323843</v>
      </c>
      <c r="BK384" s="14">
        <v>2.4826298702013698</v>
      </c>
    </row>
    <row r="385" spans="1:63" ht="16" customHeight="1">
      <c r="A385" s="189"/>
      <c r="B385" s="189"/>
      <c r="C385" s="189"/>
      <c r="D385" s="189"/>
      <c r="E385" s="189"/>
      <c r="F385" s="189"/>
      <c r="G385" s="189"/>
      <c r="H385" s="189"/>
      <c r="I385" s="189"/>
      <c r="J385" s="189"/>
      <c r="K385" s="189"/>
      <c r="L385" s="189"/>
      <c r="M385" s="189"/>
      <c r="O385" s="250"/>
      <c r="P385" s="189" t="s">
        <v>189</v>
      </c>
      <c r="Q385" s="14">
        <v>-0.99</v>
      </c>
      <c r="R385" s="14">
        <v>-1.3680068894318</v>
      </c>
      <c r="S385" s="14">
        <f t="shared" si="57"/>
        <v>0.37800688943180005</v>
      </c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250"/>
      <c r="AG385" s="250"/>
      <c r="AH385" s="191" t="s">
        <v>189</v>
      </c>
      <c r="AI385" s="14">
        <v>-1.3680068894318</v>
      </c>
      <c r="AJ385" s="14">
        <v>-9.1134565455788277</v>
      </c>
      <c r="AK385" s="14">
        <v>7.7454496561470281</v>
      </c>
      <c r="AL385" s="14">
        <v>90.659271516671794</v>
      </c>
      <c r="AM385" s="14">
        <v>-1.2057102570476099</v>
      </c>
      <c r="AN385" s="14">
        <f t="shared" si="58"/>
        <v>-8.4336856799397282</v>
      </c>
      <c r="AO385" s="14">
        <v>7.2279754228921185</v>
      </c>
      <c r="AP385" s="14">
        <v>52.8776281069715</v>
      </c>
      <c r="AQ385" s="250"/>
      <c r="AR385" s="14">
        <v>-3.5391563928552099</v>
      </c>
      <c r="AS385" s="14">
        <v>-3.5476705979685801</v>
      </c>
      <c r="AT385" s="14">
        <v>-3.5493904120362298</v>
      </c>
      <c r="AU385" s="14">
        <v>-3.5413872519056602</v>
      </c>
      <c r="AV385" s="14">
        <v>-3.5507894962250202</v>
      </c>
      <c r="AW385" s="14">
        <v>1.7788419403157101</v>
      </c>
      <c r="AX385" s="14">
        <v>2.07887769896801</v>
      </c>
      <c r="AY385" s="14">
        <v>2.3436801549886299</v>
      </c>
      <c r="AZ385" s="14">
        <v>2.5021344215171202</v>
      </c>
      <c r="BA385" s="14">
        <v>2.7901418239374798</v>
      </c>
      <c r="BB385" s="14">
        <v>-3.4213990205816098</v>
      </c>
      <c r="BC385" s="14">
        <v>-3.43531716000517</v>
      </c>
      <c r="BD385" s="14">
        <v>-3.4446034808469301</v>
      </c>
      <c r="BE385" s="14">
        <v>-3.46278969315934</v>
      </c>
      <c r="BF385" s="14">
        <v>-3.45524046969174</v>
      </c>
      <c r="BG385" s="14">
        <v>1.47083195204438</v>
      </c>
      <c r="BH385" s="14">
        <v>1.78678996825051</v>
      </c>
      <c r="BI385" s="14">
        <v>2.0765965914151301</v>
      </c>
      <c r="BJ385" s="14">
        <v>2.3387721448558998</v>
      </c>
      <c r="BK385" s="14">
        <v>2.54488693155364</v>
      </c>
    </row>
    <row r="386" spans="1:63" ht="16" customHeight="1">
      <c r="A386" s="189"/>
      <c r="B386" s="189"/>
      <c r="C386" s="189"/>
      <c r="D386" s="189"/>
      <c r="E386" s="189"/>
      <c r="F386" s="189"/>
      <c r="G386" s="189"/>
      <c r="H386" s="189"/>
      <c r="I386" s="189"/>
      <c r="J386" s="189"/>
      <c r="K386" s="189"/>
      <c r="L386" s="189"/>
      <c r="M386" s="189"/>
      <c r="O386" s="250"/>
      <c r="P386" s="189" t="s">
        <v>477</v>
      </c>
      <c r="Q386" s="14">
        <v>-2.64</v>
      </c>
      <c r="R386" s="14">
        <v>-4.3365240173462203</v>
      </c>
      <c r="S386" s="14">
        <f t="shared" si="57"/>
        <v>1.6965240173462202</v>
      </c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250"/>
      <c r="AG386" s="250"/>
      <c r="AH386" s="191" t="s">
        <v>477</v>
      </c>
      <c r="AI386" s="14">
        <v>-4.3365240173462203</v>
      </c>
      <c r="AJ386" s="14">
        <v>-13.511591520778357</v>
      </c>
      <c r="AK386" s="14">
        <v>9.1750675034321372</v>
      </c>
      <c r="AL386" s="14">
        <v>118.708408963294</v>
      </c>
      <c r="AM386" s="14">
        <v>-3.9412242816418299</v>
      </c>
      <c r="AN386" s="14">
        <f t="shared" si="58"/>
        <v>-13.262214873932175</v>
      </c>
      <c r="AO386" s="14">
        <v>9.3209905922903449</v>
      </c>
      <c r="AP386" s="14">
        <v>95.117683481793804</v>
      </c>
      <c r="AQ386" s="250"/>
      <c r="AR386" s="14">
        <v>-6.4469363385715601</v>
      </c>
      <c r="AS386" s="14">
        <v>-6.4618400356556904</v>
      </c>
      <c r="AT386" s="14">
        <v>-6.4460555991089397</v>
      </c>
      <c r="AU386" s="14">
        <v>-6.3675261815632904</v>
      </c>
      <c r="AV386" s="14">
        <v>-6.4330637387803202</v>
      </c>
      <c r="AW386" s="14">
        <v>1.8126545965712999</v>
      </c>
      <c r="AX386" s="14">
        <v>2.1803800234549202</v>
      </c>
      <c r="AY386" s="14">
        <v>2.5048313174671102</v>
      </c>
      <c r="AZ386" s="14">
        <v>2.7190793621509002</v>
      </c>
      <c r="BA386" s="14">
        <v>3.04923866098938</v>
      </c>
      <c r="BB386" s="14">
        <v>-6.4568212136500298</v>
      </c>
      <c r="BC386" s="14">
        <v>-6.5018940599960002</v>
      </c>
      <c r="BD386" s="14">
        <v>-6.5306832916501696</v>
      </c>
      <c r="BE386" s="14">
        <v>-6.5628249835092403</v>
      </c>
      <c r="BF386" s="14">
        <v>-6.5788276129461201</v>
      </c>
      <c r="BG386" s="14">
        <v>1.43001133383971</v>
      </c>
      <c r="BH386" s="14">
        <v>1.8258496856014499</v>
      </c>
      <c r="BI386" s="14">
        <v>2.1941592743039502</v>
      </c>
      <c r="BJ386" s="14">
        <v>2.5289362600482299</v>
      </c>
      <c r="BK386" s="14">
        <v>2.7741731056922201</v>
      </c>
    </row>
    <row r="387" spans="1:63" ht="16" customHeight="1">
      <c r="A387" s="189"/>
      <c r="B387" s="189"/>
      <c r="C387" s="189"/>
      <c r="D387" s="189"/>
      <c r="E387" s="189"/>
      <c r="F387" s="189"/>
      <c r="G387" s="189"/>
      <c r="H387" s="189"/>
      <c r="I387" s="189"/>
      <c r="J387" s="189"/>
      <c r="K387" s="189"/>
      <c r="L387" s="189"/>
      <c r="M387" s="189"/>
      <c r="O387" s="250"/>
      <c r="P387" s="189" t="s">
        <v>101</v>
      </c>
      <c r="Q387" s="14">
        <v>-9.31</v>
      </c>
      <c r="R387" s="14">
        <v>-9.1652126493281099</v>
      </c>
      <c r="S387" s="14">
        <f t="shared" si="57"/>
        <v>-0.14478735067189064</v>
      </c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250"/>
      <c r="AG387" s="250"/>
      <c r="AH387" s="191" t="s">
        <v>101</v>
      </c>
      <c r="AI387" s="14">
        <v>-9.1652126493281099</v>
      </c>
      <c r="AJ387" s="14">
        <v>-19.105203020767647</v>
      </c>
      <c r="AK387" s="14">
        <v>9.9399903714395368</v>
      </c>
      <c r="AL387" s="14">
        <v>115.38744359511701</v>
      </c>
      <c r="AM387" s="14">
        <v>-9.9794956388807101</v>
      </c>
      <c r="AN387" s="14">
        <f t="shared" si="58"/>
        <v>-19.378042363955817</v>
      </c>
      <c r="AO387" s="14">
        <v>9.3985467250751071</v>
      </c>
      <c r="AP387" s="14">
        <v>100.78351051932999</v>
      </c>
      <c r="AQ387" s="250"/>
      <c r="AR387" s="14">
        <v>-12.4672117385958</v>
      </c>
      <c r="AS387" s="14">
        <v>-12.4851187741441</v>
      </c>
      <c r="AT387" s="14">
        <v>-12.4537626813219</v>
      </c>
      <c r="AU387" s="14">
        <v>-12.320917973399</v>
      </c>
      <c r="AV387" s="14">
        <v>-12.421413367387499</v>
      </c>
      <c r="AW387" s="14">
        <v>1.8062416156826799</v>
      </c>
      <c r="AX387" s="14">
        <v>2.1611288749452102</v>
      </c>
      <c r="AY387" s="14">
        <v>2.4742670424412099</v>
      </c>
      <c r="AZ387" s="14">
        <v>2.6779331195236198</v>
      </c>
      <c r="BA387" s="14">
        <v>3.00009779930275</v>
      </c>
      <c r="BB387" s="14">
        <v>-11.3354435734406</v>
      </c>
      <c r="BC387" s="14">
        <v>-11.350818002611099</v>
      </c>
      <c r="BD387" s="14">
        <v>-11.3370747331102</v>
      </c>
      <c r="BE387" s="14">
        <v>-11.315220330523401</v>
      </c>
      <c r="BF387" s="14">
        <v>-11.311919167739999</v>
      </c>
      <c r="BG387" s="14">
        <v>1.43775345981849</v>
      </c>
      <c r="BH387" s="14">
        <v>1.8184415358544199</v>
      </c>
      <c r="BI387" s="14">
        <v>2.1718620837821199</v>
      </c>
      <c r="BJ387" s="14">
        <v>2.49286932619927</v>
      </c>
      <c r="BK387" s="14">
        <v>2.7306861982555901</v>
      </c>
    </row>
    <row r="388" spans="1:63" ht="16" customHeight="1">
      <c r="A388" s="189"/>
      <c r="B388" s="189"/>
      <c r="C388" s="189"/>
      <c r="D388" s="189"/>
      <c r="E388" s="189"/>
      <c r="F388" s="189"/>
      <c r="G388" s="189"/>
      <c r="H388" s="189"/>
      <c r="I388" s="189"/>
      <c r="J388" s="189"/>
      <c r="K388" s="189"/>
      <c r="L388" s="189"/>
      <c r="M388" s="189"/>
      <c r="O388" s="250"/>
      <c r="P388" s="189" t="s">
        <v>102</v>
      </c>
      <c r="Q388" s="14">
        <v>-4.24</v>
      </c>
      <c r="R388" s="14">
        <v>-3.8913685026537301</v>
      </c>
      <c r="S388" s="14">
        <f t="shared" si="57"/>
        <v>-0.34863149734627008</v>
      </c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250"/>
      <c r="AG388" s="250"/>
      <c r="AH388" s="191" t="s">
        <v>102</v>
      </c>
      <c r="AI388" s="14">
        <v>-3.8913685026537301</v>
      </c>
      <c r="AJ388" s="14">
        <v>-12.096363065190751</v>
      </c>
      <c r="AK388" s="14">
        <v>8.2049945625370206</v>
      </c>
      <c r="AL388" s="14">
        <v>92.0189366574932</v>
      </c>
      <c r="AM388" s="14">
        <v>-4.4619761252197696</v>
      </c>
      <c r="AN388" s="14">
        <f t="shared" si="58"/>
        <v>-12.052754413097052</v>
      </c>
      <c r="AO388" s="14">
        <v>7.5907782878772814</v>
      </c>
      <c r="AP388" s="14">
        <v>69.9210649123835</v>
      </c>
      <c r="AQ388" s="250"/>
      <c r="AR388" s="14">
        <v>-6.7977040541715903</v>
      </c>
      <c r="AS388" s="14">
        <v>-6.8072502859731499</v>
      </c>
      <c r="AT388" s="14">
        <v>-6.7857047879311603</v>
      </c>
      <c r="AU388" s="14">
        <v>-6.7012608055546501</v>
      </c>
      <c r="AV388" s="14">
        <v>-6.76273496741406</v>
      </c>
      <c r="AW388" s="14">
        <v>1.7746557281917601</v>
      </c>
      <c r="AX388" s="14">
        <v>2.0663110949673</v>
      </c>
      <c r="AY388" s="14">
        <v>2.3237286627113898</v>
      </c>
      <c r="AZ388" s="14">
        <v>2.4752753207754901</v>
      </c>
      <c r="BA388" s="14">
        <v>2.7580640625115498</v>
      </c>
      <c r="BB388" s="14">
        <v>-5.9723560158164899</v>
      </c>
      <c r="BC388" s="14">
        <v>-5.9715312465693202</v>
      </c>
      <c r="BD388" s="14">
        <v>-5.9534101201941798</v>
      </c>
      <c r="BE388" s="14">
        <v>-5.9285960988994404</v>
      </c>
      <c r="BF388" s="14">
        <v>-5.9214583564879897</v>
      </c>
      <c r="BG388" s="14">
        <v>1.47588579240356</v>
      </c>
      <c r="BH388" s="14">
        <v>1.7819541381076101</v>
      </c>
      <c r="BI388" s="14">
        <v>2.0620416175404599</v>
      </c>
      <c r="BJ388" s="14">
        <v>2.3152286728925899</v>
      </c>
      <c r="BK388" s="14">
        <v>2.5164999111794399</v>
      </c>
    </row>
    <row r="389" spans="1:63" ht="16" customHeight="1">
      <c r="A389" s="189"/>
      <c r="B389" s="189"/>
      <c r="C389" s="189"/>
      <c r="D389" s="189"/>
      <c r="E389" s="189"/>
      <c r="F389" s="189"/>
      <c r="G389" s="189"/>
      <c r="H389" s="189"/>
      <c r="I389" s="189"/>
      <c r="J389" s="189"/>
      <c r="K389" s="189"/>
      <c r="L389" s="189"/>
      <c r="M389" s="189"/>
      <c r="O389" s="250"/>
      <c r="P389" s="189" t="s">
        <v>184</v>
      </c>
      <c r="Q389" s="14">
        <v>-0.4</v>
      </c>
      <c r="R389" s="14">
        <v>-0.84830685107925996</v>
      </c>
      <c r="S389" s="14">
        <f t="shared" ref="S389:S452" si="59">Q389-R389</f>
        <v>0.44830685107925994</v>
      </c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250"/>
      <c r="AG389" s="250"/>
      <c r="AH389" s="191" t="s">
        <v>184</v>
      </c>
      <c r="AI389" s="14">
        <v>-0.84830685107925996</v>
      </c>
      <c r="AJ389" s="14">
        <v>-10.91104058132961</v>
      </c>
      <c r="AK389" s="14">
        <v>10.062733730250351</v>
      </c>
      <c r="AL389" s="14">
        <v>136.31883073427699</v>
      </c>
      <c r="AM389" s="14">
        <v>-0.22066920356599101</v>
      </c>
      <c r="AN389" s="14">
        <f t="shared" ref="AN389:AN452" si="60">AM389-AO389</f>
        <v>-9.8761338301978672</v>
      </c>
      <c r="AO389" s="14">
        <v>9.6554646266318755</v>
      </c>
      <c r="AP389" s="14">
        <v>88.958422404183395</v>
      </c>
      <c r="AQ389" s="250"/>
      <c r="AR389" s="14">
        <v>-2.7837426971675199</v>
      </c>
      <c r="AS389" s="14">
        <v>-2.79428484432131</v>
      </c>
      <c r="AT389" s="14">
        <v>-2.7946869662652301</v>
      </c>
      <c r="AU389" s="14">
        <v>-2.7779661304480898</v>
      </c>
      <c r="AV389" s="14">
        <v>-2.7964511839893902</v>
      </c>
      <c r="AW389" s="14">
        <v>1.8271712618822999</v>
      </c>
      <c r="AX389" s="14">
        <v>2.22395764899631</v>
      </c>
      <c r="AY389" s="14">
        <v>2.5740177626992402</v>
      </c>
      <c r="AZ389" s="14">
        <v>2.81221954818928</v>
      </c>
      <c r="BA389" s="14">
        <v>3.1604757681303401</v>
      </c>
      <c r="BB389" s="14">
        <v>-3.0266446733312602</v>
      </c>
      <c r="BC389" s="14">
        <v>-3.0624187028639098</v>
      </c>
      <c r="BD389" s="14">
        <v>-3.0929388864600398</v>
      </c>
      <c r="BE389" s="14">
        <v>-3.1373277006820599</v>
      </c>
      <c r="BF389" s="14">
        <v>-3.14056267631647</v>
      </c>
      <c r="BG389" s="14">
        <v>1.4124859655933899</v>
      </c>
      <c r="BH389" s="14">
        <v>1.84261905265856</v>
      </c>
      <c r="BI389" s="14">
        <v>2.2446320353807798</v>
      </c>
      <c r="BJ389" s="14">
        <v>2.6105787312443498</v>
      </c>
      <c r="BK389" s="14">
        <v>2.8726117088368901</v>
      </c>
    </row>
    <row r="390" spans="1:63" ht="16" customHeight="1">
      <c r="A390" s="189"/>
      <c r="B390" s="189"/>
      <c r="C390" s="189"/>
      <c r="D390" s="189"/>
      <c r="E390" s="189"/>
      <c r="F390" s="189"/>
      <c r="G390" s="189"/>
      <c r="H390" s="189"/>
      <c r="I390" s="189"/>
      <c r="J390" s="189"/>
      <c r="K390" s="189"/>
      <c r="L390" s="189"/>
      <c r="M390" s="189"/>
      <c r="O390" s="250"/>
      <c r="P390" s="189" t="s">
        <v>478</v>
      </c>
      <c r="Q390" s="14">
        <v>3.16</v>
      </c>
      <c r="R390" s="14">
        <v>2.2777245643853901</v>
      </c>
      <c r="S390" s="14">
        <f t="shared" si="59"/>
        <v>0.88227543561461008</v>
      </c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250"/>
      <c r="AG390" s="250"/>
      <c r="AH390" s="191" t="s">
        <v>478</v>
      </c>
      <c r="AI390" s="14">
        <v>2.2777245643853901</v>
      </c>
      <c r="AJ390" s="14">
        <v>-10.775727024903386</v>
      </c>
      <c r="AK390" s="14">
        <v>13.053451589288777</v>
      </c>
      <c r="AL390" s="14">
        <v>195.36145247680599</v>
      </c>
      <c r="AM390" s="14">
        <v>2.6627313032737199</v>
      </c>
      <c r="AN390" s="14">
        <f t="shared" si="60"/>
        <v>-8.7648634064600586</v>
      </c>
      <c r="AO390" s="14">
        <v>11.427594709733778</v>
      </c>
      <c r="AP390" s="14">
        <v>113.88656229071501</v>
      </c>
      <c r="AQ390" s="250"/>
      <c r="AR390" s="14">
        <v>-7.8383079708886305E-2</v>
      </c>
      <c r="AS390" s="14">
        <v>-7.8731744075989402E-2</v>
      </c>
      <c r="AT390" s="14">
        <v>-7.8891128584968898E-2</v>
      </c>
      <c r="AU390" s="14">
        <v>-7.8766454873405306E-2</v>
      </c>
      <c r="AV390" s="14">
        <v>-7.9120027788751601E-2</v>
      </c>
      <c r="AW390" s="14">
        <v>1.8623379896797301</v>
      </c>
      <c r="AX390" s="14">
        <v>2.3295247653167599</v>
      </c>
      <c r="AY390" s="14">
        <v>2.7416224318586799</v>
      </c>
      <c r="AZ390" s="14">
        <v>3.0378523294954398</v>
      </c>
      <c r="BA390" s="14">
        <v>3.4299484730519598</v>
      </c>
      <c r="BB390" s="14">
        <v>-8.6157871958296106E-2</v>
      </c>
      <c r="BC390" s="14">
        <v>-8.7694938089955696E-2</v>
      </c>
      <c r="BD390" s="14">
        <v>-8.9178103537105494E-2</v>
      </c>
      <c r="BE390" s="14">
        <v>-9.1532800653553598E-2</v>
      </c>
      <c r="BF390" s="14">
        <v>-9.1428275057376995E-2</v>
      </c>
      <c r="BG390" s="14">
        <v>1.3700306329488601</v>
      </c>
      <c r="BH390" s="14">
        <v>1.88324296689771</v>
      </c>
      <c r="BI390" s="14">
        <v>2.3669026679224898</v>
      </c>
      <c r="BJ390" s="14">
        <v>2.8083582143247998</v>
      </c>
      <c r="BK390" s="14">
        <v>3.1110799443016002</v>
      </c>
    </row>
    <row r="391" spans="1:63" ht="16" customHeight="1">
      <c r="A391" s="189"/>
      <c r="B391" s="189"/>
      <c r="C391" s="189"/>
      <c r="D391" s="189"/>
      <c r="E391" s="189"/>
      <c r="F391" s="189"/>
      <c r="G391" s="189"/>
      <c r="H391" s="189"/>
      <c r="I391" s="189"/>
      <c r="J391" s="189"/>
      <c r="K391" s="189"/>
      <c r="L391" s="189"/>
      <c r="M391" s="189"/>
      <c r="O391" s="250"/>
      <c r="P391" s="189" t="s">
        <v>139</v>
      </c>
      <c r="Q391" s="14">
        <v>2.67</v>
      </c>
      <c r="R391" s="14">
        <v>2.1426803716929501</v>
      </c>
      <c r="S391" s="14">
        <f t="shared" si="59"/>
        <v>0.52731962830704981</v>
      </c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250"/>
      <c r="AG391" s="250"/>
      <c r="AH391" s="191" t="s">
        <v>139</v>
      </c>
      <c r="AI391" s="14">
        <v>2.1426803716929501</v>
      </c>
      <c r="AJ391" s="14">
        <v>-8.1121649257019435</v>
      </c>
      <c r="AK391" s="14">
        <v>10.254845297394894</v>
      </c>
      <c r="AL391" s="14">
        <v>145.00439945202601</v>
      </c>
      <c r="AM391" s="14">
        <v>2.4649281916610501</v>
      </c>
      <c r="AN391" s="14">
        <f t="shared" si="60"/>
        <v>-6.6601442575710674</v>
      </c>
      <c r="AO391" s="14">
        <v>9.1250724492321176</v>
      </c>
      <c r="AP391" s="14">
        <v>81.972078514796294</v>
      </c>
      <c r="AQ391" s="250"/>
      <c r="AR391" s="14">
        <v>-5.5643969805780298E-2</v>
      </c>
      <c r="AS391" s="14">
        <v>-5.5891076462360197E-2</v>
      </c>
      <c r="AT391" s="14">
        <v>-5.6005433910423001E-2</v>
      </c>
      <c r="AU391" s="14">
        <v>-5.5919627711684898E-2</v>
      </c>
      <c r="AV391" s="14">
        <v>-5.6170325116820699E-2</v>
      </c>
      <c r="AW391" s="14">
        <v>1.8160331747986</v>
      </c>
      <c r="AX391" s="14">
        <v>2.1905221885939099</v>
      </c>
      <c r="AY391" s="14">
        <v>2.5209336255714798</v>
      </c>
      <c r="AZ391" s="14">
        <v>2.7407566136335602</v>
      </c>
      <c r="BA391" s="14">
        <v>3.07512775192059</v>
      </c>
      <c r="BB391" s="14">
        <v>-6.1123713439778002E-2</v>
      </c>
      <c r="BC391" s="14">
        <v>-6.2196991865476399E-2</v>
      </c>
      <c r="BD391" s="14">
        <v>-6.3225827127941697E-2</v>
      </c>
      <c r="BE391" s="14">
        <v>-6.48599084067914E-2</v>
      </c>
      <c r="BF391" s="14">
        <v>-6.4791699717936593E-2</v>
      </c>
      <c r="BG391" s="14">
        <v>1.42593251640375</v>
      </c>
      <c r="BH391" s="14">
        <v>1.82975255290678</v>
      </c>
      <c r="BI391" s="14">
        <v>2.2059061988208901</v>
      </c>
      <c r="BJ391" s="14">
        <v>2.5479375575016698</v>
      </c>
      <c r="BK391" s="14">
        <v>2.7970834996556699</v>
      </c>
    </row>
    <row r="392" spans="1:63" ht="16" customHeight="1">
      <c r="A392" s="189"/>
      <c r="B392" s="189"/>
      <c r="C392" s="189"/>
      <c r="D392" s="189"/>
      <c r="E392" s="189"/>
      <c r="F392" s="189"/>
      <c r="G392" s="189"/>
      <c r="H392" s="189"/>
      <c r="I392" s="189"/>
      <c r="J392" s="189"/>
      <c r="K392" s="189"/>
      <c r="L392" s="189"/>
      <c r="M392" s="189"/>
      <c r="O392" s="250"/>
      <c r="P392" s="189" t="s">
        <v>479</v>
      </c>
      <c r="Q392" s="14">
        <v>-3.79</v>
      </c>
      <c r="R392" s="14">
        <v>-3.5838283843150802</v>
      </c>
      <c r="S392" s="14">
        <f t="shared" si="59"/>
        <v>-0.20617161568491982</v>
      </c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250"/>
      <c r="AG392" s="250"/>
      <c r="AH392" s="191" t="s">
        <v>479</v>
      </c>
      <c r="AI392" s="14">
        <v>-3.5838283843150802</v>
      </c>
      <c r="AJ392" s="14">
        <v>-14.612372033157698</v>
      </c>
      <c r="AK392" s="14">
        <v>11.028543648842618</v>
      </c>
      <c r="AL392" s="14">
        <v>142.493986376348</v>
      </c>
      <c r="AM392" s="14">
        <v>-3.9272330512132299</v>
      </c>
      <c r="AN392" s="14">
        <f t="shared" si="60"/>
        <v>-13.71177750721063</v>
      </c>
      <c r="AO392" s="14">
        <v>9.7845444559974002</v>
      </c>
      <c r="AP392" s="14">
        <v>94.601307714009806</v>
      </c>
      <c r="AQ392" s="250"/>
      <c r="AR392" s="14">
        <v>-6.48106463586966</v>
      </c>
      <c r="AS392" s="14">
        <v>-6.4884744132008496</v>
      </c>
      <c r="AT392" s="14">
        <v>-6.4718370247572796</v>
      </c>
      <c r="AU392" s="14">
        <v>-6.4097765172847696</v>
      </c>
      <c r="AV392" s="14">
        <v>-6.4514697492279298</v>
      </c>
      <c r="AW392" s="14">
        <v>1.82099967536327</v>
      </c>
      <c r="AX392" s="14">
        <v>2.20543114304188</v>
      </c>
      <c r="AY392" s="14">
        <v>2.54460397354404</v>
      </c>
      <c r="AZ392" s="14">
        <v>2.7726221128127801</v>
      </c>
      <c r="BA392" s="14">
        <v>3.1131846433341299</v>
      </c>
      <c r="BB392" s="14">
        <v>-5.8276259708844602</v>
      </c>
      <c r="BC392" s="14">
        <v>-5.8246964542360802</v>
      </c>
      <c r="BD392" s="14">
        <v>-5.8070025293906999</v>
      </c>
      <c r="BE392" s="14">
        <v>-5.7842711194794099</v>
      </c>
      <c r="BF392" s="14">
        <v>-5.77387451330336</v>
      </c>
      <c r="BG392" s="14">
        <v>1.4199366661566999</v>
      </c>
      <c r="BH392" s="14">
        <v>1.8354897569528901</v>
      </c>
      <c r="BI392" s="14">
        <v>2.2231741450756202</v>
      </c>
      <c r="BJ392" s="14">
        <v>2.57586941172642</v>
      </c>
      <c r="BK392" s="14">
        <v>2.8307617148400199</v>
      </c>
    </row>
    <row r="393" spans="1:63" ht="16" customHeight="1">
      <c r="A393" s="189"/>
      <c r="B393" s="189"/>
      <c r="C393" s="189"/>
      <c r="D393" s="189"/>
      <c r="E393" s="189"/>
      <c r="F393" s="189"/>
      <c r="G393" s="189"/>
      <c r="H393" s="189"/>
      <c r="I393" s="189"/>
      <c r="J393" s="189"/>
      <c r="K393" s="189"/>
      <c r="L393" s="189"/>
      <c r="M393" s="189"/>
      <c r="O393" s="250"/>
      <c r="P393" s="189" t="s">
        <v>62</v>
      </c>
      <c r="Q393" s="14">
        <v>2.48</v>
      </c>
      <c r="R393" s="14">
        <v>2.09622506985305</v>
      </c>
      <c r="S393" s="14">
        <f t="shared" si="59"/>
        <v>0.38377493014694997</v>
      </c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250"/>
      <c r="AG393" s="250"/>
      <c r="AH393" s="191" t="s">
        <v>62</v>
      </c>
      <c r="AI393" s="14">
        <v>2.09622506985305</v>
      </c>
      <c r="AJ393" s="14">
        <v>-7.2082263563706555</v>
      </c>
      <c r="AK393" s="14">
        <v>9.3044514262237055</v>
      </c>
      <c r="AL393" s="14">
        <v>127.899299721368</v>
      </c>
      <c r="AM393" s="14">
        <v>2.3989020011831999</v>
      </c>
      <c r="AN393" s="14">
        <f t="shared" si="60"/>
        <v>-5.9472344990302721</v>
      </c>
      <c r="AO393" s="14">
        <v>8.346136500213472</v>
      </c>
      <c r="AP393" s="14">
        <v>71.157027536610002</v>
      </c>
      <c r="AQ393" s="250"/>
      <c r="AR393" s="14">
        <v>-4.6986120640330899E-2</v>
      </c>
      <c r="AS393" s="14">
        <v>-4.7128129897716697E-2</v>
      </c>
      <c r="AT393" s="14">
        <v>-4.7130949528823601E-2</v>
      </c>
      <c r="AU393" s="14">
        <v>-4.6947174182172598E-2</v>
      </c>
      <c r="AV393" s="14">
        <v>-4.71199246453399E-2</v>
      </c>
      <c r="AW393" s="14">
        <v>1.80031755268714</v>
      </c>
      <c r="AX393" s="14">
        <v>2.14334541067345</v>
      </c>
      <c r="AY393" s="14">
        <v>2.4460329507120302</v>
      </c>
      <c r="AZ393" s="14">
        <v>2.63992381658201</v>
      </c>
      <c r="BA393" s="14">
        <v>2.9547033773727098</v>
      </c>
      <c r="BB393" s="14">
        <v>-5.3210376729231297E-2</v>
      </c>
      <c r="BC393" s="14">
        <v>-5.4142594350949799E-2</v>
      </c>
      <c r="BD393" s="14">
        <v>-5.5039734197654601E-2</v>
      </c>
      <c r="BE393" s="14">
        <v>-5.6462981598062498E-2</v>
      </c>
      <c r="BF393" s="14">
        <v>-5.64009569262858E-2</v>
      </c>
      <c r="BG393" s="14">
        <v>1.4449053354929</v>
      </c>
      <c r="BH393" s="14">
        <v>1.8115981744684999</v>
      </c>
      <c r="BI393" s="14">
        <v>2.1512648040507099</v>
      </c>
      <c r="BJ393" s="14">
        <v>2.4595520916887401</v>
      </c>
      <c r="BK393" s="14">
        <v>2.69051467995377</v>
      </c>
    </row>
    <row r="394" spans="1:63" ht="16" customHeight="1">
      <c r="A394" s="189"/>
      <c r="B394" s="189"/>
      <c r="C394" s="189"/>
      <c r="D394" s="189"/>
      <c r="E394" s="189"/>
      <c r="F394" s="189"/>
      <c r="G394" s="189"/>
      <c r="H394" s="189"/>
      <c r="I394" s="189"/>
      <c r="J394" s="189"/>
      <c r="K394" s="189"/>
      <c r="L394" s="189"/>
      <c r="M394" s="189"/>
      <c r="O394" s="250"/>
      <c r="P394" s="189" t="s">
        <v>480</v>
      </c>
      <c r="Q394" s="14">
        <v>-2.2599999999999998</v>
      </c>
      <c r="R394" s="14">
        <v>-4.1580446655810999</v>
      </c>
      <c r="S394" s="14">
        <f t="shared" si="59"/>
        <v>1.8980446655811001</v>
      </c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250"/>
      <c r="AG394" s="250"/>
      <c r="AH394" s="191" t="s">
        <v>480</v>
      </c>
      <c r="AI394" s="14">
        <v>-4.1580446655810999</v>
      </c>
      <c r="AJ394" s="14">
        <v>-15.181925847634496</v>
      </c>
      <c r="AK394" s="14">
        <v>11.023881182053396</v>
      </c>
      <c r="AL394" s="14">
        <v>151.850913022285</v>
      </c>
      <c r="AM394" s="14">
        <v>-3.7045262456107801</v>
      </c>
      <c r="AN394" s="14">
        <f t="shared" si="60"/>
        <v>-14.52765204447855</v>
      </c>
      <c r="AO394" s="14">
        <v>10.823125798867769</v>
      </c>
      <c r="AP394" s="14">
        <v>114.757667020074</v>
      </c>
      <c r="AQ394" s="250"/>
      <c r="AR394" s="14">
        <v>-6.35641376990284</v>
      </c>
      <c r="AS394" s="14">
        <v>-6.3713422261160702</v>
      </c>
      <c r="AT394" s="14">
        <v>-6.3572983614277803</v>
      </c>
      <c r="AU394" s="14">
        <v>-6.2845485904756098</v>
      </c>
      <c r="AV394" s="14">
        <v>-6.3459236068772302</v>
      </c>
      <c r="AW394" s="14">
        <v>1.8436954608371701</v>
      </c>
      <c r="AX394" s="14">
        <v>2.2735616964134699</v>
      </c>
      <c r="AY394" s="14">
        <v>2.6527721158170001</v>
      </c>
      <c r="AZ394" s="14">
        <v>2.9182402445281301</v>
      </c>
      <c r="BA394" s="14">
        <v>3.28709603870767</v>
      </c>
      <c r="BB394" s="14">
        <v>-6.3842847950586004</v>
      </c>
      <c r="BC394" s="14">
        <v>-6.4296510216451699</v>
      </c>
      <c r="BD394" s="14">
        <v>-6.4601294236062703</v>
      </c>
      <c r="BE394" s="14">
        <v>-6.4953716826159402</v>
      </c>
      <c r="BF394" s="14">
        <v>-6.5099574926803001</v>
      </c>
      <c r="BG394" s="14">
        <v>1.3925369852005001</v>
      </c>
      <c r="BH394" s="14">
        <v>1.86170748320802</v>
      </c>
      <c r="BI394" s="14">
        <v>2.3020847580251602</v>
      </c>
      <c r="BJ394" s="14">
        <v>2.70351167474813</v>
      </c>
      <c r="BK394" s="14">
        <v>2.9846635491426601</v>
      </c>
    </row>
    <row r="395" spans="1:63" ht="16" customHeight="1">
      <c r="A395" s="189"/>
      <c r="B395" s="189"/>
      <c r="C395" s="189"/>
      <c r="D395" s="189"/>
      <c r="E395" s="189"/>
      <c r="F395" s="189"/>
      <c r="G395" s="189"/>
      <c r="H395" s="189"/>
      <c r="I395" s="189"/>
      <c r="J395" s="189"/>
      <c r="K395" s="189"/>
      <c r="L395" s="189"/>
      <c r="M395" s="189"/>
      <c r="O395" s="250"/>
      <c r="P395" s="189" t="s">
        <v>103</v>
      </c>
      <c r="Q395" s="14">
        <v>-3.95</v>
      </c>
      <c r="R395" s="14">
        <v>-3.45234752246414</v>
      </c>
      <c r="S395" s="14">
        <f t="shared" si="59"/>
        <v>-0.49765247753586017</v>
      </c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250"/>
      <c r="AG395" s="250"/>
      <c r="AH395" s="191" t="s">
        <v>103</v>
      </c>
      <c r="AI395" s="14">
        <v>-3.45234752246414</v>
      </c>
      <c r="AJ395" s="14">
        <v>-13.500181657916325</v>
      </c>
      <c r="AK395" s="14">
        <v>10.047834135452186</v>
      </c>
      <c r="AL395" s="14">
        <v>126.50452436011101</v>
      </c>
      <c r="AM395" s="14">
        <v>-3.9719389951647499</v>
      </c>
      <c r="AN395" s="14">
        <f t="shared" si="60"/>
        <v>-12.939136113188919</v>
      </c>
      <c r="AO395" s="14">
        <v>8.9671971180241687</v>
      </c>
      <c r="AP395" s="14">
        <v>86.658024825526098</v>
      </c>
      <c r="AQ395" s="250"/>
      <c r="AR395" s="14">
        <v>-6.4466324742446197</v>
      </c>
      <c r="AS395" s="14">
        <v>-6.4583189600666602</v>
      </c>
      <c r="AT395" s="14">
        <v>-6.4434511632358902</v>
      </c>
      <c r="AU395" s="14">
        <v>-6.3750928266596896</v>
      </c>
      <c r="AV395" s="14">
        <v>-6.4283341667610703</v>
      </c>
      <c r="AW395" s="14">
        <v>1.8056635893211599</v>
      </c>
      <c r="AX395" s="14">
        <v>2.1593936957015001</v>
      </c>
      <c r="AY395" s="14">
        <v>2.4715121680711398</v>
      </c>
      <c r="AZ395" s="14">
        <v>2.6742244521613898</v>
      </c>
      <c r="BA395" s="14">
        <v>2.99566854651435</v>
      </c>
      <c r="BB395" s="14">
        <v>-5.6392655485651098</v>
      </c>
      <c r="BC395" s="14">
        <v>-5.6384526100483399</v>
      </c>
      <c r="BD395" s="14">
        <v>-5.6221998756493097</v>
      </c>
      <c r="BE395" s="14">
        <v>-5.5996776491547298</v>
      </c>
      <c r="BF395" s="14">
        <v>-5.5929709888725396</v>
      </c>
      <c r="BG395" s="14">
        <v>1.4384512870828601</v>
      </c>
      <c r="BH395" s="14">
        <v>1.81777381113822</v>
      </c>
      <c r="BI395" s="14">
        <v>2.1698523531851701</v>
      </c>
      <c r="BJ395" s="14">
        <v>2.4896184762581699</v>
      </c>
      <c r="BK395" s="14">
        <v>2.7267665578705498</v>
      </c>
    </row>
    <row r="396" spans="1:63" ht="16" customHeight="1">
      <c r="A396" s="189"/>
      <c r="B396" s="189"/>
      <c r="C396" s="189"/>
      <c r="D396" s="189"/>
      <c r="E396" s="189"/>
      <c r="F396" s="189"/>
      <c r="G396" s="189"/>
      <c r="H396" s="189"/>
      <c r="I396" s="189"/>
      <c r="J396" s="189"/>
      <c r="K396" s="189"/>
      <c r="L396" s="189"/>
      <c r="M396" s="189"/>
      <c r="O396" s="250"/>
      <c r="P396" s="189" t="s">
        <v>186</v>
      </c>
      <c r="Q396" s="14">
        <v>-0.04</v>
      </c>
      <c r="R396" s="14">
        <v>-0.76247810424766305</v>
      </c>
      <c r="S396" s="14">
        <f t="shared" si="59"/>
        <v>0.72247810424766301</v>
      </c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250"/>
      <c r="AG396" s="250"/>
      <c r="AH396" s="191" t="s">
        <v>186</v>
      </c>
      <c r="AI396" s="14">
        <v>-0.76247810424766305</v>
      </c>
      <c r="AJ396" s="14">
        <v>-12.683329879756906</v>
      </c>
      <c r="AK396" s="14">
        <v>11.920851775509243</v>
      </c>
      <c r="AL396" s="14">
        <v>169.80317274251101</v>
      </c>
      <c r="AM396" s="14">
        <v>-9.1293435306739404E-2</v>
      </c>
      <c r="AN396" s="14">
        <f t="shared" si="60"/>
        <v>-11.2714895170076</v>
      </c>
      <c r="AO396" s="14">
        <v>11.18019608170086</v>
      </c>
      <c r="AP396" s="14">
        <v>110.094588731014</v>
      </c>
      <c r="AQ396" s="250"/>
      <c r="AR396" s="14">
        <v>-2.8003853830235999</v>
      </c>
      <c r="AS396" s="14">
        <v>-2.81100087445372</v>
      </c>
      <c r="AT396" s="14">
        <v>-2.8114431269693099</v>
      </c>
      <c r="AU396" s="14">
        <v>-2.79464428984046</v>
      </c>
      <c r="AV396" s="14">
        <v>-2.81323962104161</v>
      </c>
      <c r="AW396" s="14">
        <v>1.85783259007882</v>
      </c>
      <c r="AX396" s="14">
        <v>2.3159999913747802</v>
      </c>
      <c r="AY396" s="14">
        <v>2.72014969166257</v>
      </c>
      <c r="AZ396" s="14">
        <v>3.0089452941663399</v>
      </c>
      <c r="BA396" s="14">
        <v>3.3954248681205201</v>
      </c>
      <c r="BB396" s="14">
        <v>-3.04714020792197</v>
      </c>
      <c r="BC396" s="14">
        <v>-3.0831672856560099</v>
      </c>
      <c r="BD396" s="14">
        <v>-3.1137160204699201</v>
      </c>
      <c r="BE396" s="14">
        <v>-3.1582246690396998</v>
      </c>
      <c r="BF396" s="14">
        <v>-3.16159321945976</v>
      </c>
      <c r="BG396" s="14">
        <v>1.37546981511716</v>
      </c>
      <c r="BH396" s="14">
        <v>1.8780384176415299</v>
      </c>
      <c r="BI396" s="14">
        <v>2.3512379162222601</v>
      </c>
      <c r="BJ396" s="14">
        <v>2.7830196155995601</v>
      </c>
      <c r="BK396" s="14">
        <v>3.0805284895549101</v>
      </c>
    </row>
    <row r="397" spans="1:63" ht="16" customHeight="1">
      <c r="A397" s="189"/>
      <c r="B397" s="189"/>
      <c r="C397" s="189"/>
      <c r="D397" s="189"/>
      <c r="E397" s="189"/>
      <c r="F397" s="189"/>
      <c r="G397" s="189"/>
      <c r="H397" s="189"/>
      <c r="I397" s="189"/>
      <c r="J397" s="189"/>
      <c r="K397" s="189"/>
      <c r="L397" s="189"/>
      <c r="M397" s="189"/>
      <c r="O397" s="250"/>
      <c r="P397" s="189" t="s">
        <v>481</v>
      </c>
      <c r="Q397" s="14">
        <v>-1.92</v>
      </c>
      <c r="R397" s="14">
        <v>-5.46607051772102</v>
      </c>
      <c r="S397" s="14">
        <f t="shared" si="59"/>
        <v>3.5460705177210201</v>
      </c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250"/>
      <c r="AG397" s="250"/>
      <c r="AH397" s="191" t="s">
        <v>481</v>
      </c>
      <c r="AI397" s="14">
        <v>-5.46607051772102</v>
      </c>
      <c r="AJ397" s="14">
        <v>-12.943697503999468</v>
      </c>
      <c r="AK397" s="14">
        <v>7.4776269862784481</v>
      </c>
      <c r="AL397" s="14">
        <v>73.522451104306597</v>
      </c>
      <c r="AM397" s="14">
        <v>-4.9431413093942904</v>
      </c>
      <c r="AN397" s="14">
        <f t="shared" si="60"/>
        <v>-14.184967099000986</v>
      </c>
      <c r="AO397" s="14">
        <v>9.2418257896066951</v>
      </c>
      <c r="AP397" s="14">
        <v>79.9700018417888</v>
      </c>
      <c r="AQ397" s="250"/>
      <c r="AR397" s="14">
        <v>-7.45900330568531</v>
      </c>
      <c r="AS397" s="14">
        <v>-7.4856270358886396</v>
      </c>
      <c r="AT397" s="14">
        <v>-7.4906956500247199</v>
      </c>
      <c r="AU397" s="14">
        <v>-7.4614721840915799</v>
      </c>
      <c r="AV397" s="14">
        <v>-7.4988457838617002</v>
      </c>
      <c r="AW397" s="14">
        <v>1.82161871990868</v>
      </c>
      <c r="AX397" s="14">
        <v>2.2072894549072899</v>
      </c>
      <c r="AY397" s="14">
        <v>2.54755434063043</v>
      </c>
      <c r="AZ397" s="14">
        <v>2.7765939564070798</v>
      </c>
      <c r="BA397" s="14">
        <v>3.1179282068832102</v>
      </c>
      <c r="BB397" s="14">
        <v>-7.47269779186432</v>
      </c>
      <c r="BC397" s="14">
        <v>-7.56939431418499</v>
      </c>
      <c r="BD397" s="14">
        <v>-7.6913970088600996</v>
      </c>
      <c r="BE397" s="14">
        <v>-7.87801619283018</v>
      </c>
      <c r="BF397" s="14">
        <v>-7.8487458731825397</v>
      </c>
      <c r="BG397" s="14">
        <v>1.4191893193393099</v>
      </c>
      <c r="BH397" s="14">
        <v>1.8362048650706599</v>
      </c>
      <c r="BI397" s="14">
        <v>2.22532649113908</v>
      </c>
      <c r="BJ397" s="14">
        <v>2.5793509500401699</v>
      </c>
      <c r="BK397" s="14">
        <v>2.8349595026259502</v>
      </c>
    </row>
    <row r="398" spans="1:63" ht="16" customHeight="1">
      <c r="A398" s="189"/>
      <c r="B398" s="189"/>
      <c r="C398" s="189"/>
      <c r="D398" s="189"/>
      <c r="E398" s="189"/>
      <c r="F398" s="189"/>
      <c r="G398" s="189"/>
      <c r="H398" s="189"/>
      <c r="I398" s="189"/>
      <c r="J398" s="189"/>
      <c r="K398" s="189"/>
      <c r="L398" s="189"/>
      <c r="M398" s="189"/>
      <c r="O398" s="250"/>
      <c r="P398" s="189" t="s">
        <v>104</v>
      </c>
      <c r="Q398" s="14">
        <v>-10</v>
      </c>
      <c r="R398" s="14">
        <v>-8.5788884768437903</v>
      </c>
      <c r="S398" s="14">
        <f t="shared" si="59"/>
        <v>-1.4211115231562097</v>
      </c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250"/>
      <c r="AG398" s="250"/>
      <c r="AH398" s="191" t="s">
        <v>104</v>
      </c>
      <c r="AI398" s="14">
        <v>-8.5788884768437903</v>
      </c>
      <c r="AJ398" s="14">
        <v>-15.166046937225728</v>
      </c>
      <c r="AK398" s="14">
        <v>6.5871584603819375</v>
      </c>
      <c r="AL398" s="14">
        <v>59.972995088653498</v>
      </c>
      <c r="AM398" s="14">
        <v>-8.9381175524922192</v>
      </c>
      <c r="AN398" s="14">
        <f t="shared" si="60"/>
        <v>-16.211085685397613</v>
      </c>
      <c r="AO398" s="14">
        <v>7.2729681329053957</v>
      </c>
      <c r="AP398" s="14">
        <v>71.808727048480407</v>
      </c>
      <c r="AQ398" s="250"/>
      <c r="AR398" s="14">
        <v>-11.2238529092034</v>
      </c>
      <c r="AS398" s="14">
        <v>-11.24090092882</v>
      </c>
      <c r="AT398" s="14">
        <v>-11.209600225009</v>
      </c>
      <c r="AU398" s="14">
        <v>-11.079394121559901</v>
      </c>
      <c r="AV398" s="14">
        <v>-11.1781542815436</v>
      </c>
      <c r="AW398" s="14">
        <v>1.7636935006780801</v>
      </c>
      <c r="AX398" s="14">
        <v>2.0334035479889701</v>
      </c>
      <c r="AY398" s="14">
        <v>2.2714826725167701</v>
      </c>
      <c r="AZ398" s="14">
        <v>2.4049407165020802</v>
      </c>
      <c r="BA398" s="14">
        <v>2.6740636085286198</v>
      </c>
      <c r="BB398" s="14">
        <v>-10.549421001487699</v>
      </c>
      <c r="BC398" s="14">
        <v>-10.587789551254</v>
      </c>
      <c r="BD398" s="14">
        <v>-10.6028157011463</v>
      </c>
      <c r="BE398" s="14">
        <v>-10.6174420563085</v>
      </c>
      <c r="BF398" s="14">
        <v>-10.6226379369878</v>
      </c>
      <c r="BG398" s="14">
        <v>1.4891200352452301</v>
      </c>
      <c r="BH398" s="14">
        <v>1.7692907878820501</v>
      </c>
      <c r="BI398" s="14">
        <v>2.0239272243024802</v>
      </c>
      <c r="BJ398" s="14">
        <v>2.25357654240279</v>
      </c>
      <c r="BK398" s="14">
        <v>2.4421642190158499</v>
      </c>
    </row>
    <row r="399" spans="1:63" ht="16" customHeight="1">
      <c r="A399" s="189"/>
      <c r="B399" s="189"/>
      <c r="C399" s="189"/>
      <c r="D399" s="189"/>
      <c r="E399" s="189"/>
      <c r="F399" s="189"/>
      <c r="G399" s="189"/>
      <c r="H399" s="189"/>
      <c r="I399" s="189"/>
      <c r="J399" s="189"/>
      <c r="K399" s="189"/>
      <c r="L399" s="189"/>
      <c r="M399" s="189"/>
      <c r="O399" s="250"/>
      <c r="P399" s="189" t="s">
        <v>482</v>
      </c>
      <c r="Q399" s="14">
        <v>-4.6900000000000004</v>
      </c>
      <c r="R399" s="14">
        <v>-5.5955098123732601</v>
      </c>
      <c r="S399" s="14">
        <f t="shared" si="59"/>
        <v>0.90550981237325967</v>
      </c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250"/>
      <c r="AG399" s="250"/>
      <c r="AH399" s="191" t="s">
        <v>482</v>
      </c>
      <c r="AI399" s="14">
        <v>-5.5955098123732601</v>
      </c>
      <c r="AJ399" s="14">
        <v>-13.726671236935191</v>
      </c>
      <c r="AK399" s="14">
        <v>8.131161424561931</v>
      </c>
      <c r="AL399" s="14">
        <v>84.432370845157706</v>
      </c>
      <c r="AM399" s="14">
        <v>-5.4330018607067299</v>
      </c>
      <c r="AN399" s="14">
        <f t="shared" si="60"/>
        <v>-13.340851559418642</v>
      </c>
      <c r="AO399" s="14">
        <v>7.9078496987119111</v>
      </c>
      <c r="AP399" s="14">
        <v>59.467958641097297</v>
      </c>
      <c r="AQ399" s="250"/>
      <c r="AR399" s="14">
        <v>-7.8157497066957902</v>
      </c>
      <c r="AS399" s="14">
        <v>-7.8311662595027798</v>
      </c>
      <c r="AT399" s="14">
        <v>-7.82612819066558</v>
      </c>
      <c r="AU399" s="14">
        <v>-7.7906676914283999</v>
      </c>
      <c r="AV399" s="14">
        <v>-7.8170418393195398</v>
      </c>
      <c r="AW399" s="14">
        <v>1.7892167120003</v>
      </c>
      <c r="AX399" s="14">
        <v>2.11002176035282</v>
      </c>
      <c r="AY399" s="14">
        <v>2.3931263299588399</v>
      </c>
      <c r="AZ399" s="14">
        <v>2.5686998581450702</v>
      </c>
      <c r="BA399" s="14">
        <v>2.8696407697847301</v>
      </c>
      <c r="BB399" s="14">
        <v>-7.6614688776215596</v>
      </c>
      <c r="BC399" s="14">
        <v>-7.6919342960758996</v>
      </c>
      <c r="BD399" s="14">
        <v>-7.7081782812646997</v>
      </c>
      <c r="BE399" s="14">
        <v>-7.7416545737965601</v>
      </c>
      <c r="BF399" s="14">
        <v>-7.7257275437988104</v>
      </c>
      <c r="BG399" s="14">
        <v>1.45830692027236</v>
      </c>
      <c r="BH399" s="14">
        <v>1.7987747010238799</v>
      </c>
      <c r="BI399" s="14">
        <v>2.1126684688914401</v>
      </c>
      <c r="BJ399" s="14">
        <v>2.3971203935948</v>
      </c>
      <c r="BK399" s="14">
        <v>2.6152390414009501</v>
      </c>
    </row>
    <row r="400" spans="1:63" ht="16" customHeight="1">
      <c r="A400" s="189"/>
      <c r="B400" s="189"/>
      <c r="C400" s="189"/>
      <c r="D400" s="189"/>
      <c r="E400" s="189"/>
      <c r="F400" s="189"/>
      <c r="G400" s="189"/>
      <c r="H400" s="189"/>
      <c r="I400" s="189"/>
      <c r="J400" s="189"/>
      <c r="K400" s="189"/>
      <c r="L400" s="189"/>
      <c r="M400" s="189"/>
      <c r="O400" s="250"/>
      <c r="P400" s="189" t="s">
        <v>105</v>
      </c>
      <c r="Q400" s="14">
        <v>-6.32</v>
      </c>
      <c r="R400" s="14">
        <v>-4.1655787660875596</v>
      </c>
      <c r="S400" s="14">
        <f t="shared" si="59"/>
        <v>-2.1544212339124407</v>
      </c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250"/>
      <c r="AG400" s="250"/>
      <c r="AH400" s="191" t="s">
        <v>105</v>
      </c>
      <c r="AI400" s="14">
        <v>-4.1655787660875596</v>
      </c>
      <c r="AJ400" s="14">
        <v>-11.218971284839899</v>
      </c>
      <c r="AK400" s="14">
        <v>7.0533925187523385</v>
      </c>
      <c r="AL400" s="14">
        <v>79.863512078271</v>
      </c>
      <c r="AM400" s="14">
        <v>-3.8757863049114798</v>
      </c>
      <c r="AN400" s="14">
        <f t="shared" si="60"/>
        <v>-11.80125874766752</v>
      </c>
      <c r="AO400" s="14">
        <v>7.9254724427560399</v>
      </c>
      <c r="AP400" s="14">
        <v>81.7454496045263</v>
      </c>
      <c r="AQ400" s="250"/>
      <c r="AR400" s="14">
        <v>-6.2348703509503398</v>
      </c>
      <c r="AS400" s="14">
        <v>-6.2509159816467603</v>
      </c>
      <c r="AT400" s="14">
        <v>-6.2258615434704501</v>
      </c>
      <c r="AU400" s="14">
        <v>-6.1153287186074703</v>
      </c>
      <c r="AV400" s="14">
        <v>-6.2044341899369204</v>
      </c>
      <c r="AW400" s="14">
        <v>1.78018375354972</v>
      </c>
      <c r="AX400" s="14">
        <v>2.0829056925468001</v>
      </c>
      <c r="AY400" s="14">
        <v>2.3500752385589601</v>
      </c>
      <c r="AZ400" s="14">
        <v>2.51074361182128</v>
      </c>
      <c r="BA400" s="14">
        <v>2.80042375985574</v>
      </c>
      <c r="BB400" s="14">
        <v>-6.1611513135367</v>
      </c>
      <c r="BC400" s="14">
        <v>-6.2137528721931199</v>
      </c>
      <c r="BD400" s="14">
        <v>-6.2468406864414598</v>
      </c>
      <c r="BE400" s="14">
        <v>-6.2845062645181997</v>
      </c>
      <c r="BF400" s="14">
        <v>-6.3035312308432996</v>
      </c>
      <c r="BG400" s="14">
        <v>1.4692120365513901</v>
      </c>
      <c r="BH400" s="14">
        <v>1.78834000458194</v>
      </c>
      <c r="BI400" s="14">
        <v>2.0812619203538998</v>
      </c>
      <c r="BJ400" s="14">
        <v>2.3463185713912802</v>
      </c>
      <c r="BK400" s="14">
        <v>2.5539858683691601</v>
      </c>
    </row>
    <row r="401" spans="1:63" ht="16" customHeight="1">
      <c r="A401" s="189"/>
      <c r="B401" s="189"/>
      <c r="C401" s="189"/>
      <c r="D401" s="189"/>
      <c r="E401" s="189"/>
      <c r="F401" s="189"/>
      <c r="G401" s="189"/>
      <c r="H401" s="189"/>
      <c r="I401" s="189"/>
      <c r="J401" s="189"/>
      <c r="K401" s="189"/>
      <c r="L401" s="189"/>
      <c r="M401" s="189"/>
      <c r="O401" s="250"/>
      <c r="P401" s="189" t="s">
        <v>106</v>
      </c>
      <c r="Q401" s="14">
        <v>-7.77</v>
      </c>
      <c r="R401" s="14">
        <v>-5.4841124092183904</v>
      </c>
      <c r="S401" s="14">
        <f t="shared" si="59"/>
        <v>-2.2858875907816092</v>
      </c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250"/>
      <c r="AG401" s="250"/>
      <c r="AH401" s="191" t="s">
        <v>106</v>
      </c>
      <c r="AI401" s="14">
        <v>-5.4841124092183904</v>
      </c>
      <c r="AJ401" s="14">
        <v>-13.417354471370423</v>
      </c>
      <c r="AK401" s="14">
        <v>7.9332420621520328</v>
      </c>
      <c r="AL401" s="14">
        <v>88.410625495771797</v>
      </c>
      <c r="AM401" s="14">
        <v>-5.8531102789203899</v>
      </c>
      <c r="AN401" s="14">
        <f t="shared" si="60"/>
        <v>-14.282818676435721</v>
      </c>
      <c r="AO401" s="14">
        <v>8.4297083975153306</v>
      </c>
      <c r="AP401" s="14">
        <v>96.444817946488996</v>
      </c>
      <c r="AQ401" s="250"/>
      <c r="AR401" s="14">
        <v>-8.2380270430591995</v>
      </c>
      <c r="AS401" s="14">
        <v>-8.2522837028293008</v>
      </c>
      <c r="AT401" s="14">
        <v>-8.2092300623859593</v>
      </c>
      <c r="AU401" s="14">
        <v>-8.0468958403420494</v>
      </c>
      <c r="AV401" s="14">
        <v>-8.1680333677446306</v>
      </c>
      <c r="AW401" s="14">
        <v>1.78145201693675</v>
      </c>
      <c r="AX401" s="14">
        <v>2.0867128965970201</v>
      </c>
      <c r="AY401" s="14">
        <v>2.3561197834655698</v>
      </c>
      <c r="AZ401" s="14">
        <v>2.51888089991622</v>
      </c>
      <c r="BA401" s="14">
        <v>2.8101421040651999</v>
      </c>
      <c r="BB401" s="14">
        <v>-7.5356153220576196</v>
      </c>
      <c r="BC401" s="14">
        <v>-7.5673386034072498</v>
      </c>
      <c r="BD401" s="14">
        <v>-7.5697839342262903</v>
      </c>
      <c r="BE401" s="14">
        <v>-7.5668519299246997</v>
      </c>
      <c r="BF401" s="14">
        <v>-7.5786816302162796</v>
      </c>
      <c r="BG401" s="14">
        <v>1.4676809147396801</v>
      </c>
      <c r="BH401" s="14">
        <v>1.78980507757264</v>
      </c>
      <c r="BI401" s="14">
        <v>2.0856715250078999</v>
      </c>
      <c r="BJ401" s="14">
        <v>2.3534513498101601</v>
      </c>
      <c r="BK401" s="14">
        <v>2.562586058121</v>
      </c>
    </row>
    <row r="402" spans="1:63" ht="16" customHeight="1">
      <c r="A402" s="189"/>
      <c r="B402" s="189"/>
      <c r="C402" s="189"/>
      <c r="D402" s="189"/>
      <c r="E402" s="189"/>
      <c r="F402" s="189"/>
      <c r="G402" s="189"/>
      <c r="H402" s="189"/>
      <c r="I402" s="189"/>
      <c r="J402" s="189"/>
      <c r="K402" s="189"/>
      <c r="L402" s="189"/>
      <c r="M402" s="189"/>
      <c r="O402" s="250"/>
      <c r="P402" s="189" t="s">
        <v>107</v>
      </c>
      <c r="Q402" s="14">
        <v>-3.88</v>
      </c>
      <c r="R402" s="14">
        <v>-1.63684662035982</v>
      </c>
      <c r="S402" s="14">
        <f t="shared" si="59"/>
        <v>-2.2431533796401801</v>
      </c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250"/>
      <c r="AG402" s="250"/>
      <c r="AH402" s="191" t="s">
        <v>107</v>
      </c>
      <c r="AI402" s="14">
        <v>-1.63684662035982</v>
      </c>
      <c r="AJ402" s="14">
        <v>-9.7490710700759227</v>
      </c>
      <c r="AK402" s="14">
        <v>8.112224449716102</v>
      </c>
      <c r="AL402" s="14">
        <v>103.726391773562</v>
      </c>
      <c r="AM402" s="14">
        <v>-1.4474970301841199</v>
      </c>
      <c r="AN402" s="14">
        <f t="shared" si="60"/>
        <v>-9.5905549704962763</v>
      </c>
      <c r="AO402" s="14">
        <v>8.1430579403121559</v>
      </c>
      <c r="AP402" s="14">
        <v>83.330787437910203</v>
      </c>
      <c r="AQ402" s="250"/>
      <c r="AR402" s="14">
        <v>-3.83675594705706</v>
      </c>
      <c r="AS402" s="14">
        <v>-3.8455216142250199</v>
      </c>
      <c r="AT402" s="14">
        <v>-3.8228065584461302</v>
      </c>
      <c r="AU402" s="14">
        <v>-3.7326704978217902</v>
      </c>
      <c r="AV402" s="14">
        <v>-3.8027085821334601</v>
      </c>
      <c r="AW402" s="14">
        <v>1.7854783995855299</v>
      </c>
      <c r="AX402" s="14">
        <v>2.09879970796836</v>
      </c>
      <c r="AY402" s="14">
        <v>2.3753095282620098</v>
      </c>
      <c r="AZ402" s="14">
        <v>2.5447145208570401</v>
      </c>
      <c r="BA402" s="14">
        <v>2.8409951373547</v>
      </c>
      <c r="BB402" s="14">
        <v>-3.7046749773458099</v>
      </c>
      <c r="BC402" s="14">
        <v>-3.7303403504870598</v>
      </c>
      <c r="BD402" s="14">
        <v>-3.7365174107004901</v>
      </c>
      <c r="BE402" s="14">
        <v>-3.7360860923371302</v>
      </c>
      <c r="BF402" s="14">
        <v>-3.75526593375091</v>
      </c>
      <c r="BG402" s="14">
        <v>1.4628200298801901</v>
      </c>
      <c r="BH402" s="14">
        <v>1.79445627584051</v>
      </c>
      <c r="BI402" s="14">
        <v>2.0996707903406699</v>
      </c>
      <c r="BJ402" s="14">
        <v>2.3760959325972602</v>
      </c>
      <c r="BK402" s="14">
        <v>2.58988926276067</v>
      </c>
    </row>
    <row r="403" spans="1:63" ht="16" customHeight="1">
      <c r="A403" s="189"/>
      <c r="B403" s="189"/>
      <c r="C403" s="189"/>
      <c r="D403" s="189"/>
      <c r="E403" s="189"/>
      <c r="F403" s="189"/>
      <c r="G403" s="189"/>
      <c r="H403" s="189"/>
      <c r="I403" s="189"/>
      <c r="J403" s="189"/>
      <c r="K403" s="189"/>
      <c r="L403" s="189"/>
      <c r="M403" s="189"/>
      <c r="O403" s="250"/>
      <c r="P403" s="189" t="s">
        <v>483</v>
      </c>
      <c r="Q403" s="14">
        <v>3.13</v>
      </c>
      <c r="R403" s="14">
        <v>2.2331546515292202</v>
      </c>
      <c r="S403" s="14">
        <f t="shared" si="59"/>
        <v>0.89684534847077968</v>
      </c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250"/>
      <c r="AG403" s="250"/>
      <c r="AH403" s="191" t="s">
        <v>483</v>
      </c>
      <c r="AI403" s="14">
        <v>2.2331546515292202</v>
      </c>
      <c r="AJ403" s="14">
        <v>-9.8748396692637588</v>
      </c>
      <c r="AK403" s="14">
        <v>12.107994320792979</v>
      </c>
      <c r="AL403" s="14">
        <v>178.34928639281401</v>
      </c>
      <c r="AM403" s="14">
        <v>2.59852330950218</v>
      </c>
      <c r="AN403" s="14">
        <f t="shared" si="60"/>
        <v>-8.0537442010539237</v>
      </c>
      <c r="AO403" s="14">
        <v>10.652267510556104</v>
      </c>
      <c r="AP403" s="14">
        <v>103.122615460904</v>
      </c>
      <c r="AQ403" s="250"/>
      <c r="AR403" s="14">
        <v>-6.8254550422290006E-2</v>
      </c>
      <c r="AS403" s="14">
        <v>-6.8493639394998307E-2</v>
      </c>
      <c r="AT403" s="14">
        <v>-6.8539997989911797E-2</v>
      </c>
      <c r="AU403" s="14">
        <v>-6.83201136812705E-2</v>
      </c>
      <c r="AV403" s="14">
        <v>-6.8590987479848306E-2</v>
      </c>
      <c r="AW403" s="14">
        <v>1.8466940315217399</v>
      </c>
      <c r="AX403" s="14">
        <v>2.2825631156548898</v>
      </c>
      <c r="AY403" s="14">
        <v>2.6670633074921</v>
      </c>
      <c r="AZ403" s="14">
        <v>2.93747933459646</v>
      </c>
      <c r="BA403" s="14">
        <v>3.31007323914341</v>
      </c>
      <c r="BB403" s="14">
        <v>-7.6650433762533304E-2</v>
      </c>
      <c r="BC403" s="14">
        <v>-7.8025130474810994E-2</v>
      </c>
      <c r="BD403" s="14">
        <v>-7.93557888749164E-2</v>
      </c>
      <c r="BE403" s="14">
        <v>-8.1467997328955002E-2</v>
      </c>
      <c r="BF403" s="14">
        <v>-8.1370993127090896E-2</v>
      </c>
      <c r="BG403" s="14">
        <v>1.3889169351177899</v>
      </c>
      <c r="BH403" s="14">
        <v>1.86517137325295</v>
      </c>
      <c r="BI403" s="14">
        <v>2.3125104404041399</v>
      </c>
      <c r="BJ403" s="14">
        <v>2.7203757902663899</v>
      </c>
      <c r="BK403" s="14">
        <v>3.00499708327713</v>
      </c>
    </row>
    <row r="404" spans="1:63" ht="16" customHeight="1">
      <c r="A404" s="189"/>
      <c r="B404" s="189"/>
      <c r="C404" s="189"/>
      <c r="D404" s="189"/>
      <c r="E404" s="189"/>
      <c r="F404" s="189"/>
      <c r="G404" s="189"/>
      <c r="H404" s="189"/>
      <c r="I404" s="189"/>
      <c r="J404" s="189"/>
      <c r="K404" s="189"/>
      <c r="L404" s="189"/>
      <c r="M404" s="189"/>
      <c r="O404" s="250"/>
      <c r="P404" s="189" t="s">
        <v>140</v>
      </c>
      <c r="Q404" s="14">
        <v>2.88</v>
      </c>
      <c r="R404" s="14">
        <v>2.1872843037843901</v>
      </c>
      <c r="S404" s="14">
        <f t="shared" si="59"/>
        <v>0.6927156962156098</v>
      </c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250"/>
      <c r="AG404" s="250"/>
      <c r="AH404" s="191" t="s">
        <v>140</v>
      </c>
      <c r="AI404" s="14">
        <v>2.1872843037843901</v>
      </c>
      <c r="AJ404" s="14">
        <v>-8.9926479117546982</v>
      </c>
      <c r="AK404" s="14">
        <v>11.179932215539088</v>
      </c>
      <c r="AL404" s="14">
        <v>161.64843521782299</v>
      </c>
      <c r="AM404" s="14">
        <v>2.5311346699688002</v>
      </c>
      <c r="AN404" s="14">
        <f t="shared" si="60"/>
        <v>-7.3565093173113709</v>
      </c>
      <c r="AO404" s="14">
        <v>9.8876439872801711</v>
      </c>
      <c r="AP404" s="14">
        <v>92.532693382379705</v>
      </c>
      <c r="AQ404" s="250"/>
      <c r="AR404" s="14">
        <v>-6.2441321097880399E-2</v>
      </c>
      <c r="AS404" s="14">
        <v>-6.2686222235170605E-2</v>
      </c>
      <c r="AT404" s="14">
        <v>-6.2767173726191006E-2</v>
      </c>
      <c r="AU404" s="14">
        <v>-6.2613184550405099E-2</v>
      </c>
      <c r="AV404" s="14">
        <v>-6.2875912782490398E-2</v>
      </c>
      <c r="AW404" s="14">
        <v>1.83134332980491</v>
      </c>
      <c r="AX404" s="14">
        <v>2.2364817934722998</v>
      </c>
      <c r="AY404" s="14">
        <v>2.5939018436949901</v>
      </c>
      <c r="AZ404" s="14">
        <v>2.8389878985060601</v>
      </c>
      <c r="BA404" s="14">
        <v>3.1924451465353498</v>
      </c>
      <c r="BB404" s="14">
        <v>-6.94314853382932E-2</v>
      </c>
      <c r="BC404" s="14">
        <v>-7.0664663824342902E-2</v>
      </c>
      <c r="BD404" s="14">
        <v>-7.1853527723988606E-2</v>
      </c>
      <c r="BE404" s="14">
        <v>-7.3740676772828806E-2</v>
      </c>
      <c r="BF404" s="14">
        <v>-7.3657445714935696E-2</v>
      </c>
      <c r="BG404" s="14">
        <v>1.40744920094215</v>
      </c>
      <c r="BH404" s="14">
        <v>1.8474385436974901</v>
      </c>
      <c r="BI404" s="14">
        <v>2.2591378315083799</v>
      </c>
      <c r="BJ404" s="14">
        <v>2.6340426554929501</v>
      </c>
      <c r="BK404" s="14">
        <v>2.9009028163142299</v>
      </c>
    </row>
    <row r="405" spans="1:63" ht="16" customHeight="1">
      <c r="A405" s="189"/>
      <c r="B405" s="189"/>
      <c r="C405" s="189"/>
      <c r="D405" s="189"/>
      <c r="E405" s="189"/>
      <c r="F405" s="189"/>
      <c r="G405" s="189"/>
      <c r="H405" s="189"/>
      <c r="I405" s="189"/>
      <c r="J405" s="189"/>
      <c r="K405" s="189"/>
      <c r="L405" s="189"/>
      <c r="M405" s="189"/>
      <c r="O405" s="250"/>
      <c r="P405" s="189" t="s">
        <v>484</v>
      </c>
      <c r="Q405" s="14">
        <v>-3.65</v>
      </c>
      <c r="R405" s="14">
        <v>-3.7623101445935698</v>
      </c>
      <c r="S405" s="14">
        <f t="shared" si="59"/>
        <v>0.11231014459356992</v>
      </c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250"/>
      <c r="AG405" s="250"/>
      <c r="AH405" s="191" t="s">
        <v>484</v>
      </c>
      <c r="AI405" s="14">
        <v>-3.7623101445935698</v>
      </c>
      <c r="AJ405" s="14">
        <v>-15.6892752993611</v>
      </c>
      <c r="AK405" s="14">
        <v>11.926965154767529</v>
      </c>
      <c r="AL405" s="14">
        <v>159.06836887795001</v>
      </c>
      <c r="AM405" s="14">
        <v>-4.17114951163662</v>
      </c>
      <c r="AN405" s="14">
        <f t="shared" si="60"/>
        <v>-14.781102527239518</v>
      </c>
      <c r="AO405" s="14">
        <v>10.609953015602899</v>
      </c>
      <c r="AP405" s="14">
        <v>109.536780312473</v>
      </c>
      <c r="AQ405" s="250"/>
      <c r="AR405" s="14">
        <v>-6.7993333751811198</v>
      </c>
      <c r="AS405" s="14">
        <v>-6.8093002000486198</v>
      </c>
      <c r="AT405" s="14">
        <v>-6.7905575372033198</v>
      </c>
      <c r="AU405" s="14">
        <v>-6.7149549965848898</v>
      </c>
      <c r="AV405" s="14">
        <v>-6.7699607109021898</v>
      </c>
      <c r="AW405" s="14">
        <v>1.8366950241194699</v>
      </c>
      <c r="AX405" s="14">
        <v>2.2525470623102399</v>
      </c>
      <c r="AY405" s="14">
        <v>2.6194080255666998</v>
      </c>
      <c r="AZ405" s="14">
        <v>2.8733248342553801</v>
      </c>
      <c r="BA405" s="14">
        <v>3.2334536688853599</v>
      </c>
      <c r="BB405" s="14">
        <v>-6.05581962437605</v>
      </c>
      <c r="BC405" s="14">
        <v>-6.0564730683265102</v>
      </c>
      <c r="BD405" s="14">
        <v>-6.0400551963352402</v>
      </c>
      <c r="BE405" s="14">
        <v>-6.0174504241414599</v>
      </c>
      <c r="BF405" s="14">
        <v>-6.0105453908865902</v>
      </c>
      <c r="BG405" s="14">
        <v>1.4009883222489301</v>
      </c>
      <c r="BH405" s="14">
        <v>1.8536207160088001</v>
      </c>
      <c r="BI405" s="14">
        <v>2.27774505174167</v>
      </c>
      <c r="BJ405" s="14">
        <v>2.6641408591482598</v>
      </c>
      <c r="BK405" s="14">
        <v>2.9371930593897502</v>
      </c>
    </row>
    <row r="406" spans="1:63" ht="16" customHeight="1">
      <c r="A406" s="189"/>
      <c r="B406" s="189"/>
      <c r="C406" s="189"/>
      <c r="D406" s="189"/>
      <c r="E406" s="189"/>
      <c r="F406" s="189"/>
      <c r="G406" s="189"/>
      <c r="H406" s="189"/>
      <c r="I406" s="189"/>
      <c r="J406" s="189"/>
      <c r="K406" s="189"/>
      <c r="L406" s="189"/>
      <c r="M406" s="189"/>
      <c r="O406" s="250"/>
      <c r="P406" s="189" t="s">
        <v>63</v>
      </c>
      <c r="Q406" s="14">
        <v>2.3199999999999998</v>
      </c>
      <c r="R406" s="14">
        <v>2.04820172597393</v>
      </c>
      <c r="S406" s="14">
        <f t="shared" si="59"/>
        <v>0.27179827402606982</v>
      </c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250"/>
      <c r="AG406" s="250"/>
      <c r="AH406" s="191" t="s">
        <v>63</v>
      </c>
      <c r="AI406" s="14">
        <v>2.04820172597393</v>
      </c>
      <c r="AJ406" s="14">
        <v>-6.3282099195381001</v>
      </c>
      <c r="AK406" s="14">
        <v>8.3764116455120305</v>
      </c>
      <c r="AL406" s="14">
        <v>111.191940942076</v>
      </c>
      <c r="AM406" s="14">
        <v>2.3284944536154701</v>
      </c>
      <c r="AN406" s="14">
        <f t="shared" si="60"/>
        <v>-5.2522019121995989</v>
      </c>
      <c r="AO406" s="14">
        <v>7.5806963658150686</v>
      </c>
      <c r="AP406" s="14">
        <v>60.566928147408703</v>
      </c>
      <c r="AQ406" s="250"/>
      <c r="AR406" s="14">
        <v>-4.41659618827644E-2</v>
      </c>
      <c r="AS406" s="14">
        <v>-4.4377958611758202E-2</v>
      </c>
      <c r="AT406" s="14">
        <v>-4.4491632477976002E-2</v>
      </c>
      <c r="AU406" s="14">
        <v>-4.4451178927698301E-2</v>
      </c>
      <c r="AV406" s="14">
        <v>-4.4659355594008798E-2</v>
      </c>
      <c r="AW406" s="14">
        <v>1.7849908961126</v>
      </c>
      <c r="AX406" s="14">
        <v>2.0973362696828799</v>
      </c>
      <c r="AY406" s="14">
        <v>2.3729860860934502</v>
      </c>
      <c r="AZ406" s="14">
        <v>2.5415866562138598</v>
      </c>
      <c r="BA406" s="14">
        <v>2.83725953590021</v>
      </c>
      <c r="BB406" s="14">
        <v>-4.8127062352924597E-2</v>
      </c>
      <c r="BC406" s="14">
        <v>-4.89693977885758E-2</v>
      </c>
      <c r="BD406" s="14">
        <v>-4.9774071351041997E-2</v>
      </c>
      <c r="BE406" s="14">
        <v>-5.1051712471332597E-2</v>
      </c>
      <c r="BF406" s="14">
        <v>-5.1000920272680002E-2</v>
      </c>
      <c r="BG406" s="14">
        <v>1.46340857261376</v>
      </c>
      <c r="BH406" s="14">
        <v>1.7938931213898099</v>
      </c>
      <c r="BI406" s="14">
        <v>2.09797579732497</v>
      </c>
      <c r="BJ406" s="14">
        <v>2.3733541880303002</v>
      </c>
      <c r="BK406" s="14">
        <v>2.5865834649155399</v>
      </c>
    </row>
    <row r="407" spans="1:63" ht="16" customHeight="1">
      <c r="A407" s="189"/>
      <c r="B407" s="189"/>
      <c r="C407" s="189"/>
      <c r="D407" s="189"/>
      <c r="E407" s="189"/>
      <c r="F407" s="189"/>
      <c r="G407" s="189"/>
      <c r="H407" s="189"/>
      <c r="I407" s="189"/>
      <c r="J407" s="189"/>
      <c r="K407" s="189"/>
      <c r="L407" s="189"/>
      <c r="M407" s="189"/>
      <c r="O407" s="250"/>
      <c r="P407" s="189" t="s">
        <v>485</v>
      </c>
      <c r="Q407" s="14">
        <v>-2.5099999999999998</v>
      </c>
      <c r="R407" s="14">
        <v>-4.3323996494086598</v>
      </c>
      <c r="S407" s="14">
        <f t="shared" si="59"/>
        <v>1.8223996494086601</v>
      </c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250"/>
      <c r="AG407" s="250"/>
      <c r="AH407" s="191" t="s">
        <v>485</v>
      </c>
      <c r="AI407" s="14">
        <v>-4.3323996494086598</v>
      </c>
      <c r="AJ407" s="14">
        <v>-14.42959245099523</v>
      </c>
      <c r="AK407" s="14">
        <v>10.097192801586569</v>
      </c>
      <c r="AL407" s="14">
        <v>135.22616887636801</v>
      </c>
      <c r="AM407" s="14">
        <v>-3.9404466954044399</v>
      </c>
      <c r="AN407" s="14">
        <f t="shared" si="60"/>
        <v>-14.046057441966486</v>
      </c>
      <c r="AO407" s="14">
        <v>10.105610746562046</v>
      </c>
      <c r="AP407" s="14">
        <v>106.584918040183</v>
      </c>
      <c r="AQ407" s="250"/>
      <c r="AR407" s="14">
        <v>-6.5200976002256503</v>
      </c>
      <c r="AS407" s="14">
        <v>-6.5350662898817298</v>
      </c>
      <c r="AT407" s="14">
        <v>-6.5184462177968099</v>
      </c>
      <c r="AU407" s="14">
        <v>-6.43686875371856</v>
      </c>
      <c r="AV407" s="14">
        <v>-6.5046470801664</v>
      </c>
      <c r="AW407" s="14">
        <v>1.82800671270826</v>
      </c>
      <c r="AX407" s="14">
        <v>2.2264655915899798</v>
      </c>
      <c r="AY407" s="14">
        <v>2.57799952239237</v>
      </c>
      <c r="AZ407" s="14">
        <v>2.81757987328379</v>
      </c>
      <c r="BA407" s="14">
        <v>3.16687759189954</v>
      </c>
      <c r="BB407" s="14">
        <v>-6.5052203318669504</v>
      </c>
      <c r="BC407" s="14">
        <v>-6.55068973017893</v>
      </c>
      <c r="BD407" s="14">
        <v>-6.5799364503830704</v>
      </c>
      <c r="BE407" s="14">
        <v>-6.6123947711086197</v>
      </c>
      <c r="BF407" s="14">
        <v>-6.6285341181706903</v>
      </c>
      <c r="BG407" s="14">
        <v>1.4114773604445601</v>
      </c>
      <c r="BH407" s="14">
        <v>1.8435841490673099</v>
      </c>
      <c r="BI407" s="14">
        <v>2.2475368009744101</v>
      </c>
      <c r="BJ407" s="14">
        <v>2.6152773495931498</v>
      </c>
      <c r="BK407" s="14">
        <v>2.8782769639448</v>
      </c>
    </row>
    <row r="408" spans="1:63" ht="16" customHeight="1">
      <c r="A408" s="189"/>
      <c r="B408" s="189"/>
      <c r="C408" s="189"/>
      <c r="D408" s="189"/>
      <c r="E408" s="189"/>
      <c r="F408" s="189"/>
      <c r="G408" s="189"/>
      <c r="H408" s="189"/>
      <c r="I408" s="189"/>
      <c r="J408" s="189"/>
      <c r="K408" s="189"/>
      <c r="L408" s="189"/>
      <c r="M408" s="189"/>
      <c r="O408" s="250"/>
      <c r="P408" s="189" t="s">
        <v>486</v>
      </c>
      <c r="Q408" s="14">
        <v>-2.11</v>
      </c>
      <c r="R408" s="14">
        <v>-3.9479451384516899</v>
      </c>
      <c r="S408" s="14">
        <f t="shared" si="59"/>
        <v>1.8379451384516901</v>
      </c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250"/>
      <c r="AG408" s="250"/>
      <c r="AH408" s="191" t="s">
        <v>486</v>
      </c>
      <c r="AI408" s="14">
        <v>-3.9479451384516899</v>
      </c>
      <c r="AJ408" s="14">
        <v>-15.216886227360597</v>
      </c>
      <c r="AK408" s="14">
        <v>11.268941088908907</v>
      </c>
      <c r="AL408" s="14">
        <v>157.884136758728</v>
      </c>
      <c r="AM408" s="14">
        <v>-3.54351120164208</v>
      </c>
      <c r="AN408" s="14">
        <f t="shared" si="60"/>
        <v>-14.499516147011251</v>
      </c>
      <c r="AO408" s="14">
        <v>10.956004945369171</v>
      </c>
      <c r="AP408" s="14">
        <v>120.20785257405301</v>
      </c>
      <c r="AQ408" s="250"/>
      <c r="AR408" s="14">
        <v>-6.20159275774642</v>
      </c>
      <c r="AS408" s="14">
        <v>-6.21581171997809</v>
      </c>
      <c r="AT408" s="14">
        <v>-6.1963260112706804</v>
      </c>
      <c r="AU408" s="14">
        <v>-6.1068645357388096</v>
      </c>
      <c r="AV408" s="14">
        <v>-6.1797850305203603</v>
      </c>
      <c r="AW408" s="14">
        <v>1.8437044188313501</v>
      </c>
      <c r="AX408" s="14">
        <v>2.2735885874458002</v>
      </c>
      <c r="AY408" s="14">
        <v>2.6528148096285999</v>
      </c>
      <c r="AZ408" s="14">
        <v>2.9182977197972</v>
      </c>
      <c r="BA408" s="14">
        <v>3.2871646812875901</v>
      </c>
      <c r="BB408" s="14">
        <v>-6.1895525515682897</v>
      </c>
      <c r="BC408" s="14">
        <v>-6.2305002396946998</v>
      </c>
      <c r="BD408" s="14">
        <v>-6.2500610423833303</v>
      </c>
      <c r="BE408" s="14">
        <v>-6.2674709675949396</v>
      </c>
      <c r="BF408" s="14">
        <v>-6.2883816151377099</v>
      </c>
      <c r="BG408" s="14">
        <v>1.3925261705854699</v>
      </c>
      <c r="BH408" s="14">
        <v>1.86171783130721</v>
      </c>
      <c r="BI408" s="14">
        <v>2.3021159039316399</v>
      </c>
      <c r="BJ408" s="14">
        <v>2.7035620549674499</v>
      </c>
      <c r="BK408" s="14">
        <v>2.9847242939773402</v>
      </c>
    </row>
    <row r="409" spans="1:63" ht="16" customHeight="1">
      <c r="A409" s="189"/>
      <c r="B409" s="189"/>
      <c r="C409" s="189"/>
      <c r="D409" s="189"/>
      <c r="E409" s="189"/>
      <c r="F409" s="189"/>
      <c r="G409" s="189"/>
      <c r="H409" s="189"/>
      <c r="I409" s="189"/>
      <c r="J409" s="189"/>
      <c r="K409" s="189"/>
      <c r="L409" s="189"/>
      <c r="M409" s="189"/>
      <c r="O409" s="250"/>
      <c r="P409" s="189" t="s">
        <v>108</v>
      </c>
      <c r="Q409" s="14">
        <v>-4.09</v>
      </c>
      <c r="R409" s="14">
        <v>-3.9873987673793398</v>
      </c>
      <c r="S409" s="14">
        <f t="shared" si="59"/>
        <v>-0.10260123262066001</v>
      </c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250"/>
      <c r="AG409" s="250"/>
      <c r="AH409" s="191" t="s">
        <v>108</v>
      </c>
      <c r="AI409" s="14">
        <v>-3.9873987673793398</v>
      </c>
      <c r="AJ409" s="14">
        <v>-13.145755151338824</v>
      </c>
      <c r="AK409" s="14">
        <v>9.1583563839594841</v>
      </c>
      <c r="AL409" s="14">
        <v>109.337958422482</v>
      </c>
      <c r="AM409" s="14">
        <v>-4.6606546062852896</v>
      </c>
      <c r="AN409" s="14">
        <f t="shared" si="60"/>
        <v>-13.129272275302981</v>
      </c>
      <c r="AO409" s="14">
        <v>8.4686176690176911</v>
      </c>
      <c r="AP409" s="14">
        <v>85.945704314298496</v>
      </c>
      <c r="AQ409" s="250"/>
      <c r="AR409" s="14">
        <v>-7.07387689316504</v>
      </c>
      <c r="AS409" s="14">
        <v>-7.0838105201143797</v>
      </c>
      <c r="AT409" s="14">
        <v>-7.0573941809317997</v>
      </c>
      <c r="AU409" s="14">
        <v>-6.9556836953173899</v>
      </c>
      <c r="AV409" s="14">
        <v>-7.0303941170150104</v>
      </c>
      <c r="AW409" s="14">
        <v>1.78997484119225</v>
      </c>
      <c r="AX409" s="14">
        <v>2.1122975908780099</v>
      </c>
      <c r="AY409" s="14">
        <v>2.3967395746465101</v>
      </c>
      <c r="AZ409" s="14">
        <v>2.5735640809170599</v>
      </c>
      <c r="BA409" s="14">
        <v>2.87545009970622</v>
      </c>
      <c r="BB409" s="14">
        <v>-6.1225691668103801</v>
      </c>
      <c r="BC409" s="14">
        <v>-6.1220677269091999</v>
      </c>
      <c r="BD409" s="14">
        <v>-6.1027031635137696</v>
      </c>
      <c r="BE409" s="14">
        <v>-6.0751236284662999</v>
      </c>
      <c r="BF409" s="14">
        <v>-6.0697664017800301</v>
      </c>
      <c r="BG409" s="14">
        <v>1.4573916623269201</v>
      </c>
      <c r="BH409" s="14">
        <v>1.7996504769974999</v>
      </c>
      <c r="BI409" s="14">
        <v>2.11530439613442</v>
      </c>
      <c r="BJ409" s="14">
        <v>2.4013841511031901</v>
      </c>
      <c r="BK409" s="14">
        <v>2.62037997267268</v>
      </c>
    </row>
    <row r="410" spans="1:63" ht="16" customHeight="1">
      <c r="A410" s="189"/>
      <c r="B410" s="189"/>
      <c r="C410" s="189"/>
      <c r="D410" s="189"/>
      <c r="E410" s="189"/>
      <c r="F410" s="189"/>
      <c r="G410" s="189"/>
      <c r="H410" s="189"/>
      <c r="I410" s="189"/>
      <c r="J410" s="189"/>
      <c r="K410" s="189"/>
      <c r="L410" s="189"/>
      <c r="M410" s="189"/>
      <c r="O410" s="250"/>
      <c r="P410" s="189" t="s">
        <v>185</v>
      </c>
      <c r="Q410" s="14">
        <v>-0.23</v>
      </c>
      <c r="R410" s="14">
        <v>-0.804025305809147</v>
      </c>
      <c r="S410" s="14">
        <f t="shared" si="59"/>
        <v>0.57402530580914701</v>
      </c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250"/>
      <c r="AG410" s="250"/>
      <c r="AH410" s="191" t="s">
        <v>185</v>
      </c>
      <c r="AI410" s="14">
        <v>-0.804025305809147</v>
      </c>
      <c r="AJ410" s="14">
        <v>-11.819472638892611</v>
      </c>
      <c r="AK410" s="14">
        <v>11.015447333083465</v>
      </c>
      <c r="AL410" s="14">
        <v>153.47514340395099</v>
      </c>
      <c r="AM410" s="14">
        <v>-0.155966248467337</v>
      </c>
      <c r="AN410" s="14">
        <f t="shared" si="60"/>
        <v>-10.592440077254873</v>
      </c>
      <c r="AO410" s="14">
        <v>10.436473828787536</v>
      </c>
      <c r="AP410" s="14">
        <v>99.797461202790501</v>
      </c>
      <c r="AQ410" s="250"/>
      <c r="AR410" s="14">
        <v>-2.79388472729836</v>
      </c>
      <c r="AS410" s="14">
        <v>-2.8044962266483799</v>
      </c>
      <c r="AT410" s="14">
        <v>-2.80496108547838</v>
      </c>
      <c r="AU410" s="14">
        <v>-2.7882772290833899</v>
      </c>
      <c r="AV410" s="14">
        <v>-2.8068262019953298</v>
      </c>
      <c r="AW410" s="14">
        <v>1.8429029140886199</v>
      </c>
      <c r="AX410" s="14">
        <v>2.2711825477114602</v>
      </c>
      <c r="AY410" s="14">
        <v>2.6489948370110401</v>
      </c>
      <c r="AZ410" s="14">
        <v>2.9131551957223301</v>
      </c>
      <c r="BA410" s="14">
        <v>3.2810229767685999</v>
      </c>
      <c r="BB410" s="14">
        <v>-3.0368896413975301</v>
      </c>
      <c r="BC410" s="14">
        <v>-3.0727627939262301</v>
      </c>
      <c r="BD410" s="14">
        <v>-3.1033544707401202</v>
      </c>
      <c r="BE410" s="14">
        <v>-3.1478912328221802</v>
      </c>
      <c r="BF410" s="14">
        <v>-3.1511196137266402</v>
      </c>
      <c r="BG410" s="14">
        <v>1.3934937940352501</v>
      </c>
      <c r="BH410" s="14">
        <v>1.86079194874803</v>
      </c>
      <c r="BI410" s="14">
        <v>2.2993291649309699</v>
      </c>
      <c r="BJ410" s="14">
        <v>2.6990543511339502</v>
      </c>
      <c r="BK410" s="14">
        <v>2.9792892298218998</v>
      </c>
    </row>
    <row r="411" spans="1:63" ht="16" customHeight="1">
      <c r="A411" s="189"/>
      <c r="B411" s="189"/>
      <c r="C411" s="189"/>
      <c r="D411" s="189"/>
      <c r="E411" s="189"/>
      <c r="F411" s="189"/>
      <c r="G411" s="189"/>
      <c r="H411" s="189"/>
      <c r="I411" s="189"/>
      <c r="J411" s="189"/>
      <c r="K411" s="189"/>
      <c r="L411" s="189"/>
      <c r="M411" s="189"/>
      <c r="O411" s="250"/>
      <c r="P411" s="189" t="s">
        <v>487</v>
      </c>
      <c r="Q411" s="14">
        <v>2.5499999999999998</v>
      </c>
      <c r="R411" s="14">
        <v>2.1916203152044198</v>
      </c>
      <c r="S411" s="14">
        <f t="shared" si="59"/>
        <v>0.35837968479558002</v>
      </c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250"/>
      <c r="AG411" s="250"/>
      <c r="AH411" s="191" t="s">
        <v>487</v>
      </c>
      <c r="AI411" s="14">
        <v>2.1916203152044198</v>
      </c>
      <c r="AJ411" s="14">
        <v>-9.6372951556350461</v>
      </c>
      <c r="AK411" s="14">
        <v>11.828915470839465</v>
      </c>
      <c r="AL411" s="14">
        <v>173.26283766526799</v>
      </c>
      <c r="AM411" s="14">
        <v>2.5539367058661799</v>
      </c>
      <c r="AN411" s="14">
        <f t="shared" si="60"/>
        <v>-7.8759420630886847</v>
      </c>
      <c r="AO411" s="14">
        <v>10.429878768954865</v>
      </c>
      <c r="AP411" s="14">
        <v>100.032239611365</v>
      </c>
      <c r="AQ411" s="250"/>
      <c r="AR411" s="14">
        <v>-9.1539174251328098E-2</v>
      </c>
      <c r="AS411" s="14">
        <v>-9.1911385152791E-2</v>
      </c>
      <c r="AT411" s="14">
        <v>-9.2040352776989895E-2</v>
      </c>
      <c r="AU411" s="14">
        <v>-9.1813662976219707E-2</v>
      </c>
      <c r="AV411" s="14">
        <v>-9.2219397674818293E-2</v>
      </c>
      <c r="AW411" s="14">
        <v>1.8422697253418601</v>
      </c>
      <c r="AX411" s="14">
        <v>2.2692817763213302</v>
      </c>
      <c r="AY411" s="14">
        <v>2.6459770586431701</v>
      </c>
      <c r="AZ411" s="14">
        <v>2.90909260170318</v>
      </c>
      <c r="BA411" s="14">
        <v>3.2761710301985998</v>
      </c>
      <c r="BB411" s="14">
        <v>-0.102048793873942</v>
      </c>
      <c r="BC411" s="14">
        <v>-0.103832130605556</v>
      </c>
      <c r="BD411" s="14">
        <v>-0.105507325916026</v>
      </c>
      <c r="BE411" s="14">
        <v>-0.10816422206161599</v>
      </c>
      <c r="BF411" s="14">
        <v>-0.108083942904661</v>
      </c>
      <c r="BG411" s="14">
        <v>1.3942582165605799</v>
      </c>
      <c r="BH411" s="14">
        <v>1.8600605015262801</v>
      </c>
      <c r="BI411" s="14">
        <v>2.29712764112044</v>
      </c>
      <c r="BJ411" s="14">
        <v>2.6954932651054899</v>
      </c>
      <c r="BK411" s="14">
        <v>2.9749955291391101</v>
      </c>
    </row>
    <row r="412" spans="1:63" ht="16" customHeight="1">
      <c r="A412" s="189"/>
      <c r="B412" s="189"/>
      <c r="C412" s="189"/>
      <c r="D412" s="189"/>
      <c r="E412" s="189"/>
      <c r="F412" s="189"/>
      <c r="G412" s="189"/>
      <c r="H412" s="189"/>
      <c r="I412" s="189"/>
      <c r="J412" s="189"/>
      <c r="K412" s="189"/>
      <c r="L412" s="189"/>
      <c r="M412" s="189"/>
      <c r="O412" s="250"/>
      <c r="P412" s="189" t="s">
        <v>64</v>
      </c>
      <c r="Q412" s="14">
        <v>-1.06</v>
      </c>
      <c r="R412" s="14">
        <v>-1.46589225075477</v>
      </c>
      <c r="S412" s="14">
        <f t="shared" si="59"/>
        <v>0.40589225075476998</v>
      </c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250"/>
      <c r="AG412" s="250"/>
      <c r="AH412" s="191" t="s">
        <v>64</v>
      </c>
      <c r="AI412" s="14">
        <v>-1.46589225075477</v>
      </c>
      <c r="AJ412" s="14">
        <v>-8.3481067839497207</v>
      </c>
      <c r="AK412" s="14">
        <v>6.8822145331949516</v>
      </c>
      <c r="AL412" s="14">
        <v>73.081882696946195</v>
      </c>
      <c r="AM412" s="14">
        <v>-1.1666225528842</v>
      </c>
      <c r="AN412" s="14">
        <f t="shared" si="60"/>
        <v>-9.6496168607329658</v>
      </c>
      <c r="AO412" s="14">
        <v>8.4829943078487666</v>
      </c>
      <c r="AP412" s="14">
        <v>489.092946353895</v>
      </c>
      <c r="AQ412" s="250"/>
      <c r="AR412" s="14">
        <v>-3.3851424645123598</v>
      </c>
      <c r="AS412" s="14">
        <v>-3.3939364594079802</v>
      </c>
      <c r="AT412" s="14">
        <v>-3.4441385350939999</v>
      </c>
      <c r="AU412" s="14">
        <v>-2.4606751127570901</v>
      </c>
      <c r="AV412" s="14">
        <v>-3.5195610950425502</v>
      </c>
      <c r="AW412" s="14">
        <v>1.7649594066982099</v>
      </c>
      <c r="AX412" s="14">
        <v>2.0372036754517402</v>
      </c>
      <c r="AY412" s="14">
        <v>2.2775159822097999</v>
      </c>
      <c r="AZ412" s="14">
        <v>2.4130628795262101</v>
      </c>
      <c r="BA412" s="14">
        <v>2.6837638889012601</v>
      </c>
      <c r="BB412" s="14">
        <v>-3.4709478623942398</v>
      </c>
      <c r="BC412" s="14">
        <v>-3.4826074276099699</v>
      </c>
      <c r="BD412" s="14">
        <v>-3.4942208834200699</v>
      </c>
      <c r="BE412" s="14">
        <v>-3.5186789486152898</v>
      </c>
      <c r="BF412" s="14">
        <v>-3.5039715250786698</v>
      </c>
      <c r="BG412" s="14">
        <v>1.48759175938484</v>
      </c>
      <c r="BH412" s="14">
        <v>1.77075313768875</v>
      </c>
      <c r="BI412" s="14">
        <v>2.0283286326652998</v>
      </c>
      <c r="BJ412" s="14">
        <v>2.2606960628692301</v>
      </c>
      <c r="BK412" s="14">
        <v>2.45074842328488</v>
      </c>
    </row>
    <row r="413" spans="1:63" ht="16" customHeight="1">
      <c r="A413" s="189"/>
      <c r="B413" s="189"/>
      <c r="C413" s="189"/>
      <c r="D413" s="189"/>
      <c r="E413" s="189"/>
      <c r="F413" s="189"/>
      <c r="G413" s="189"/>
      <c r="H413" s="189"/>
      <c r="I413" s="189"/>
      <c r="J413" s="189"/>
      <c r="K413" s="189"/>
      <c r="L413" s="189"/>
      <c r="M413" s="189"/>
      <c r="O413" s="250"/>
      <c r="P413" s="189" t="s">
        <v>488</v>
      </c>
      <c r="Q413" s="14">
        <v>-2.79</v>
      </c>
      <c r="R413" s="14">
        <v>-4.2473773328507596</v>
      </c>
      <c r="S413" s="14">
        <f t="shared" si="59"/>
        <v>1.4573773328507595</v>
      </c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250"/>
      <c r="AG413" s="250"/>
      <c r="AH413" s="191" t="s">
        <v>488</v>
      </c>
      <c r="AI413" s="14">
        <v>-4.2473773328507596</v>
      </c>
      <c r="AJ413" s="14">
        <v>-12.5195338493346</v>
      </c>
      <c r="AK413" s="14">
        <v>8.2721565164838395</v>
      </c>
      <c r="AL413" s="14">
        <v>102.61960328439299</v>
      </c>
      <c r="AM413" s="14">
        <v>-3.8626106405421199</v>
      </c>
      <c r="AN413" s="14">
        <f t="shared" si="60"/>
        <v>-12.395358491546538</v>
      </c>
      <c r="AO413" s="14">
        <v>8.5327478510044177</v>
      </c>
      <c r="AP413" s="14">
        <v>83.495801469959105</v>
      </c>
      <c r="AQ413" s="250"/>
      <c r="AR413" s="14">
        <v>-6.2943206934297198</v>
      </c>
      <c r="AS413" s="14">
        <v>-6.3090793361755404</v>
      </c>
      <c r="AT413" s="14">
        <v>-6.2943074587247203</v>
      </c>
      <c r="AU413" s="14">
        <v>-6.2195009735225</v>
      </c>
      <c r="AV413" s="14">
        <v>-6.28227199948972</v>
      </c>
      <c r="AW413" s="14">
        <v>1.79730955253501</v>
      </c>
      <c r="AX413" s="14">
        <v>2.13431568508221</v>
      </c>
      <c r="AY413" s="14">
        <v>2.4316968181826</v>
      </c>
      <c r="AZ413" s="14">
        <v>2.62062422623044</v>
      </c>
      <c r="BA413" s="14">
        <v>2.93165392158968</v>
      </c>
      <c r="BB413" s="14">
        <v>-6.3164713110605399</v>
      </c>
      <c r="BC413" s="14">
        <v>-6.3604318730196203</v>
      </c>
      <c r="BD413" s="14">
        <v>-6.3881836693577796</v>
      </c>
      <c r="BE413" s="14">
        <v>-6.4189325607004699</v>
      </c>
      <c r="BF413" s="14">
        <v>-6.4348331287196396</v>
      </c>
      <c r="BG413" s="14">
        <v>1.4485367693808999</v>
      </c>
      <c r="BH413" s="14">
        <v>1.8081233916875801</v>
      </c>
      <c r="BI413" s="14">
        <v>2.14080633650702</v>
      </c>
      <c r="BJ413" s="14">
        <v>2.4426349443606701</v>
      </c>
      <c r="BK413" s="14">
        <v>2.6701172038880698</v>
      </c>
    </row>
    <row r="414" spans="1:63" ht="16" customHeight="1">
      <c r="A414" s="189"/>
      <c r="B414" s="189"/>
      <c r="C414" s="189"/>
      <c r="D414" s="189"/>
      <c r="E414" s="189"/>
      <c r="F414" s="189"/>
      <c r="G414" s="189"/>
      <c r="H414" s="189"/>
      <c r="I414" s="189"/>
      <c r="J414" s="189"/>
      <c r="K414" s="189"/>
      <c r="L414" s="189"/>
      <c r="M414" s="189"/>
      <c r="O414" s="250"/>
      <c r="P414" s="189" t="s">
        <v>489</v>
      </c>
      <c r="Q414" s="14">
        <v>-2.2799999999999998</v>
      </c>
      <c r="R414" s="14">
        <v>-3.6849995523016101</v>
      </c>
      <c r="S414" s="14">
        <f t="shared" si="59"/>
        <v>1.4049995523016103</v>
      </c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250"/>
      <c r="AG414" s="250"/>
      <c r="AH414" s="191" t="s">
        <v>489</v>
      </c>
      <c r="AI414" s="14">
        <v>-3.6849995523016101</v>
      </c>
      <c r="AJ414" s="14">
        <v>-14.062258891707938</v>
      </c>
      <c r="AK414" s="14">
        <v>10.377259339406327</v>
      </c>
      <c r="AL414" s="14">
        <v>142.24012076455199</v>
      </c>
      <c r="AM414" s="14">
        <v>-3.2566240282604801</v>
      </c>
      <c r="AN414" s="14">
        <f t="shared" si="60"/>
        <v>-13.375742597275645</v>
      </c>
      <c r="AO414" s="14">
        <v>10.119118569015164</v>
      </c>
      <c r="AP414" s="14">
        <v>106.52445960348599</v>
      </c>
      <c r="AQ414" s="250"/>
      <c r="AR414" s="14">
        <v>-5.8390086657680103</v>
      </c>
      <c r="AS414" s="14">
        <v>-5.8527395645397799</v>
      </c>
      <c r="AT414" s="14">
        <v>-5.8364189377830904</v>
      </c>
      <c r="AU414" s="14">
        <v>-5.7580360322128197</v>
      </c>
      <c r="AV414" s="14">
        <v>-5.8226996213238804</v>
      </c>
      <c r="AW414" s="14">
        <v>1.8283834199373401</v>
      </c>
      <c r="AX414" s="14">
        <v>2.2275964302651201</v>
      </c>
      <c r="AY414" s="14">
        <v>2.57979490952262</v>
      </c>
      <c r="AZ414" s="14">
        <v>2.8199968595989802</v>
      </c>
      <c r="BA414" s="14">
        <v>3.1697641930234601</v>
      </c>
      <c r="BB414" s="14">
        <v>-5.8768964458084101</v>
      </c>
      <c r="BC414" s="14">
        <v>-5.9155200285849201</v>
      </c>
      <c r="BD414" s="14">
        <v>-5.93384612060634</v>
      </c>
      <c r="BE414" s="14">
        <v>-5.9505566067957396</v>
      </c>
      <c r="BF414" s="14">
        <v>-5.9701803516440402</v>
      </c>
      <c r="BG414" s="14">
        <v>1.41102257742316</v>
      </c>
      <c r="BH414" s="14">
        <v>1.84401931387012</v>
      </c>
      <c r="BI414" s="14">
        <v>2.2488465683047298</v>
      </c>
      <c r="BJ414" s="14">
        <v>2.6173959703948899</v>
      </c>
      <c r="BK414" s="14">
        <v>2.8808314440978502</v>
      </c>
    </row>
    <row r="415" spans="1:63" ht="16" customHeight="1">
      <c r="A415" s="189"/>
      <c r="B415" s="189"/>
      <c r="C415" s="189"/>
      <c r="D415" s="189"/>
      <c r="E415" s="189"/>
      <c r="F415" s="189"/>
      <c r="G415" s="189"/>
      <c r="H415" s="189"/>
      <c r="I415" s="189"/>
      <c r="J415" s="189"/>
      <c r="K415" s="189"/>
      <c r="L415" s="189"/>
      <c r="M415" s="189"/>
      <c r="O415" s="250"/>
      <c r="P415" s="189" t="s">
        <v>490</v>
      </c>
      <c r="Q415" s="14">
        <v>-2.48</v>
      </c>
      <c r="R415" s="14">
        <v>-4.3128996848412804</v>
      </c>
      <c r="S415" s="14">
        <f t="shared" si="59"/>
        <v>1.8328996848412804</v>
      </c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250"/>
      <c r="AG415" s="250"/>
      <c r="AH415" s="191" t="s">
        <v>490</v>
      </c>
      <c r="AI415" s="14">
        <v>-4.3128996848412804</v>
      </c>
      <c r="AJ415" s="14">
        <v>-11.444312050669939</v>
      </c>
      <c r="AK415" s="14">
        <v>7.1314123658286581</v>
      </c>
      <c r="AL415" s="14">
        <v>77.270254117851806</v>
      </c>
      <c r="AM415" s="14">
        <v>-4.3119392907823304</v>
      </c>
      <c r="AN415" s="14">
        <f t="shared" si="60"/>
        <v>-11.74619189987007</v>
      </c>
      <c r="AO415" s="14">
        <v>7.4342526090877401</v>
      </c>
      <c r="AP415" s="14">
        <v>64.5656890638802</v>
      </c>
      <c r="AQ415" s="250"/>
      <c r="AR415" s="14">
        <v>-6.6437513352882798</v>
      </c>
      <c r="AS415" s="14">
        <v>-6.6604300176694</v>
      </c>
      <c r="AT415" s="14">
        <v>-6.6510557020143297</v>
      </c>
      <c r="AU415" s="14">
        <v>-6.5906233513026997</v>
      </c>
      <c r="AV415" s="14">
        <v>-6.6441478128542704</v>
      </c>
      <c r="AW415" s="14">
        <v>1.7778843778848299</v>
      </c>
      <c r="AX415" s="14">
        <v>2.0760031891442199</v>
      </c>
      <c r="AY415" s="14">
        <v>2.3391164112320002</v>
      </c>
      <c r="AZ415" s="14">
        <v>2.49599061775473</v>
      </c>
      <c r="BA415" s="14">
        <v>2.78280429342098</v>
      </c>
      <c r="BB415" s="14">
        <v>-6.32022781220906</v>
      </c>
      <c r="BC415" s="14">
        <v>-6.3541665407860997</v>
      </c>
      <c r="BD415" s="14">
        <v>-6.3861669427797301</v>
      </c>
      <c r="BE415" s="14">
        <v>-6.4271931685812298</v>
      </c>
      <c r="BF415" s="14">
        <v>-6.4249573921963803</v>
      </c>
      <c r="BG415" s="14">
        <v>1.4719879774717299</v>
      </c>
      <c r="BH415" s="14">
        <v>1.7856838109107001</v>
      </c>
      <c r="BI415" s="14">
        <v>2.0732672579384501</v>
      </c>
      <c r="BJ415" s="14">
        <v>2.3333867645701201</v>
      </c>
      <c r="BK415" s="14">
        <v>2.5383936284361699</v>
      </c>
    </row>
    <row r="416" spans="1:63" ht="16" customHeight="1">
      <c r="A416" s="189"/>
      <c r="B416" s="189"/>
      <c r="C416" s="189"/>
      <c r="D416" s="189"/>
      <c r="E416" s="189"/>
      <c r="F416" s="189"/>
      <c r="G416" s="189"/>
      <c r="H416" s="189"/>
      <c r="I416" s="189"/>
      <c r="J416" s="189"/>
      <c r="K416" s="189"/>
      <c r="L416" s="189"/>
      <c r="M416" s="189"/>
      <c r="O416" s="250"/>
      <c r="P416" s="189" t="s">
        <v>491</v>
      </c>
      <c r="Q416" s="14">
        <v>-2.44</v>
      </c>
      <c r="R416" s="14">
        <v>-4.0038802779780198</v>
      </c>
      <c r="S416" s="14">
        <f t="shared" si="59"/>
        <v>1.5638802779780199</v>
      </c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250"/>
      <c r="AG416" s="250"/>
      <c r="AH416" s="191" t="s">
        <v>491</v>
      </c>
      <c r="AI416" s="14">
        <v>-4.0038802779780198</v>
      </c>
      <c r="AJ416" s="14">
        <v>-13.41166571244788</v>
      </c>
      <c r="AK416" s="14">
        <v>9.4077854344698597</v>
      </c>
      <c r="AL416" s="14">
        <v>124.385719821931</v>
      </c>
      <c r="AM416" s="14">
        <v>-3.6185301505088101</v>
      </c>
      <c r="AN416" s="14">
        <f t="shared" si="60"/>
        <v>-13.015528610472208</v>
      </c>
      <c r="AO416" s="14">
        <v>9.3969984599633971</v>
      </c>
      <c r="AP416" s="14">
        <v>97.719448005847397</v>
      </c>
      <c r="AQ416" s="250"/>
      <c r="AR416" s="14">
        <v>-6.12900861397946</v>
      </c>
      <c r="AS416" s="14">
        <v>-6.1432156556621198</v>
      </c>
      <c r="AT416" s="14">
        <v>-6.1250737145256702</v>
      </c>
      <c r="AU416" s="14">
        <v>-6.0399726247838297</v>
      </c>
      <c r="AV416" s="14">
        <v>-6.1097714176198199</v>
      </c>
      <c r="AW416" s="14">
        <v>1.8130138592853899</v>
      </c>
      <c r="AX416" s="14">
        <v>2.1814584953829002</v>
      </c>
      <c r="AY416" s="14">
        <v>2.5065435640168601</v>
      </c>
      <c r="AZ416" s="14">
        <v>2.7213844229421098</v>
      </c>
      <c r="BA416" s="14">
        <v>3.0519915897208301</v>
      </c>
      <c r="BB416" s="14">
        <v>-6.1391600528347601</v>
      </c>
      <c r="BC416" s="14">
        <v>-6.1797344385677597</v>
      </c>
      <c r="BD416" s="14">
        <v>-6.1992886670575604</v>
      </c>
      <c r="BE416" s="14">
        <v>-6.2169713451974102</v>
      </c>
      <c r="BF416" s="14">
        <v>-6.2374581076736</v>
      </c>
      <c r="BG416" s="14">
        <v>1.4295776108581</v>
      </c>
      <c r="BH416" s="14">
        <v>1.8262646988426801</v>
      </c>
      <c r="BI416" s="14">
        <v>2.1954083890795402</v>
      </c>
      <c r="BJ416" s="14">
        <v>2.53095677200184</v>
      </c>
      <c r="BK416" s="14">
        <v>2.7766092932724802</v>
      </c>
    </row>
    <row r="417" spans="1:63" ht="16" customHeight="1">
      <c r="A417" s="189"/>
      <c r="B417" s="189"/>
      <c r="C417" s="189"/>
      <c r="D417" s="189"/>
      <c r="E417" s="189"/>
      <c r="F417" s="189"/>
      <c r="G417" s="189"/>
      <c r="H417" s="189"/>
      <c r="I417" s="189"/>
      <c r="J417" s="189"/>
      <c r="K417" s="189"/>
      <c r="L417" s="189"/>
      <c r="M417" s="189"/>
      <c r="O417" s="250"/>
      <c r="P417" s="189" t="s">
        <v>109</v>
      </c>
      <c r="Q417" s="14">
        <v>-4.3899999999999997</v>
      </c>
      <c r="R417" s="14">
        <v>-3.7447998822483299</v>
      </c>
      <c r="S417" s="14">
        <f t="shared" si="59"/>
        <v>-0.64520011775166974</v>
      </c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250"/>
      <c r="AG417" s="250"/>
      <c r="AH417" s="191" t="s">
        <v>109</v>
      </c>
      <c r="AI417" s="14">
        <v>-3.7447998822483299</v>
      </c>
      <c r="AJ417" s="14">
        <v>-11.052698248075153</v>
      </c>
      <c r="AK417" s="14">
        <v>7.3078983658268228</v>
      </c>
      <c r="AL417" s="14">
        <v>75.950844411173605</v>
      </c>
      <c r="AM417" s="14">
        <v>-4.25065984914312</v>
      </c>
      <c r="AN417" s="14">
        <f t="shared" si="60"/>
        <v>-10.988420669340517</v>
      </c>
      <c r="AO417" s="14">
        <v>6.7377608201973969</v>
      </c>
      <c r="AP417" s="14">
        <v>54.788836362478598</v>
      </c>
      <c r="AQ417" s="250"/>
      <c r="AR417" s="14">
        <v>-6.5102340457609396</v>
      </c>
      <c r="AS417" s="14">
        <v>-6.51901604847599</v>
      </c>
      <c r="AT417" s="14">
        <v>-6.50131243568062</v>
      </c>
      <c r="AU417" s="14">
        <v>-6.4315470182802299</v>
      </c>
      <c r="AV417" s="14">
        <v>-6.4812794179157498</v>
      </c>
      <c r="AW417" s="14">
        <v>1.7593229424632999</v>
      </c>
      <c r="AX417" s="14">
        <v>2.0202835548493598</v>
      </c>
      <c r="AY417" s="14">
        <v>2.2506525865375</v>
      </c>
      <c r="AZ417" s="14">
        <v>2.3768988352232299</v>
      </c>
      <c r="BA417" s="14">
        <v>2.6405732550633201</v>
      </c>
      <c r="BB417" s="14">
        <v>-5.7753218427463997</v>
      </c>
      <c r="BC417" s="14">
        <v>-5.7724984993843096</v>
      </c>
      <c r="BD417" s="14">
        <v>-5.7535311827059799</v>
      </c>
      <c r="BE417" s="14">
        <v>-5.7278730420039796</v>
      </c>
      <c r="BF417" s="14">
        <v>-5.7195586127818903</v>
      </c>
      <c r="BG417" s="14">
        <v>1.49439642899786</v>
      </c>
      <c r="BH417" s="14">
        <v>1.7642420047505301</v>
      </c>
      <c r="BI417" s="14">
        <v>2.0087313004576499</v>
      </c>
      <c r="BJ417" s="14">
        <v>2.2289962985577798</v>
      </c>
      <c r="BK417" s="14">
        <v>2.4125271338859</v>
      </c>
    </row>
    <row r="418" spans="1:63" ht="16" customHeight="1">
      <c r="A418" s="189"/>
      <c r="B418" s="189"/>
      <c r="C418" s="189"/>
      <c r="D418" s="189"/>
      <c r="E418" s="189"/>
      <c r="F418" s="189"/>
      <c r="G418" s="189"/>
      <c r="H418" s="189"/>
      <c r="I418" s="189"/>
      <c r="J418" s="189"/>
      <c r="K418" s="189"/>
      <c r="L418" s="189"/>
      <c r="M418" s="189"/>
      <c r="O418" s="250"/>
      <c r="P418" s="189" t="s">
        <v>65</v>
      </c>
      <c r="Q418" s="14">
        <v>-0.53</v>
      </c>
      <c r="R418" s="14">
        <v>-0.86196436773394702</v>
      </c>
      <c r="S418" s="14">
        <f t="shared" si="59"/>
        <v>0.331964367733947</v>
      </c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250"/>
      <c r="AG418" s="250"/>
      <c r="AH418" s="191" t="s">
        <v>65</v>
      </c>
      <c r="AI418" s="14">
        <v>-0.86196436773394702</v>
      </c>
      <c r="AJ418" s="14">
        <v>-10.025512593787299</v>
      </c>
      <c r="AK418" s="14">
        <v>9.1635482260533525</v>
      </c>
      <c r="AL418" s="14">
        <v>120.2579711569</v>
      </c>
      <c r="AM418" s="14">
        <v>-0.250074504110122</v>
      </c>
      <c r="AN418" s="14">
        <f t="shared" si="60"/>
        <v>-9.1559076298274444</v>
      </c>
      <c r="AO418" s="14">
        <v>8.9058331257173222</v>
      </c>
      <c r="AP418" s="14">
        <v>78.612489965271294</v>
      </c>
      <c r="AQ418" s="250"/>
      <c r="AR418" s="14">
        <v>-2.7413472127371099</v>
      </c>
      <c r="AS418" s="14">
        <v>-2.7517314207209198</v>
      </c>
      <c r="AT418" s="14">
        <v>-2.7520183716869</v>
      </c>
      <c r="AU418" s="14">
        <v>-2.7352755516432801</v>
      </c>
      <c r="AV418" s="14">
        <v>-2.7536593788784498</v>
      </c>
      <c r="AW418" s="14">
        <v>1.8120487532804701</v>
      </c>
      <c r="AX418" s="14">
        <v>2.1785613404792499</v>
      </c>
      <c r="AY418" s="14">
        <v>2.50194386757678</v>
      </c>
      <c r="AZ418" s="14">
        <v>2.7151922189531401</v>
      </c>
      <c r="BA418" s="14">
        <v>3.0445962549265002</v>
      </c>
      <c r="BB418" s="14">
        <v>-2.9889715371397201</v>
      </c>
      <c r="BC418" s="14">
        <v>-3.0243396245262901</v>
      </c>
      <c r="BD418" s="14">
        <v>-3.0540171952050401</v>
      </c>
      <c r="BE418" s="14">
        <v>-3.0971070847090498</v>
      </c>
      <c r="BF418" s="14">
        <v>-3.1007495329235502</v>
      </c>
      <c r="BG418" s="14">
        <v>1.43074274332969</v>
      </c>
      <c r="BH418" s="14">
        <v>1.8251498273140701</v>
      </c>
      <c r="BI418" s="14">
        <v>2.1920528274710902</v>
      </c>
      <c r="BJ418" s="14">
        <v>2.5255289662682099</v>
      </c>
      <c r="BK418" s="14">
        <v>2.77006483661002</v>
      </c>
    </row>
    <row r="419" spans="1:63" ht="16" customHeight="1">
      <c r="A419" s="189"/>
      <c r="B419" s="189"/>
      <c r="C419" s="189"/>
      <c r="D419" s="189"/>
      <c r="E419" s="189"/>
      <c r="F419" s="189"/>
      <c r="G419" s="189"/>
      <c r="H419" s="189"/>
      <c r="I419" s="189"/>
      <c r="J419" s="189"/>
      <c r="K419" s="189"/>
      <c r="L419" s="189"/>
      <c r="M419" s="189"/>
      <c r="O419" s="250"/>
      <c r="P419" s="189" t="s">
        <v>492</v>
      </c>
      <c r="Q419" s="14">
        <v>2.13</v>
      </c>
      <c r="R419" s="14">
        <v>2.1000733873614101</v>
      </c>
      <c r="S419" s="14">
        <f t="shared" si="59"/>
        <v>2.9926612638589756E-2</v>
      </c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250"/>
      <c r="AG419" s="250"/>
      <c r="AH419" s="191" t="s">
        <v>492</v>
      </c>
      <c r="AI419" s="14">
        <v>2.1000733873614101</v>
      </c>
      <c r="AJ419" s="14">
        <v>-7.8784149400094421</v>
      </c>
      <c r="AK419" s="14">
        <v>9.9784883273708527</v>
      </c>
      <c r="AL419" s="14">
        <v>139.96088218002399</v>
      </c>
      <c r="AM419" s="14">
        <v>2.4213009540541202</v>
      </c>
      <c r="AN419" s="14">
        <f t="shared" si="60"/>
        <v>-6.4869996584747103</v>
      </c>
      <c r="AO419" s="14">
        <v>8.90830061252883</v>
      </c>
      <c r="AP419" s="14">
        <v>78.9398406620938</v>
      </c>
      <c r="AQ419" s="250"/>
      <c r="AR419" s="14">
        <v>-7.8426238352288194E-2</v>
      </c>
      <c r="AS419" s="14">
        <v>-7.8735358871366498E-2</v>
      </c>
      <c r="AT419" s="14">
        <v>-7.8831797093400102E-2</v>
      </c>
      <c r="AU419" s="14">
        <v>-7.8618802032187393E-2</v>
      </c>
      <c r="AV419" s="14">
        <v>-7.8963706925356703E-2</v>
      </c>
      <c r="AW419" s="14">
        <v>1.8116687457377401</v>
      </c>
      <c r="AX419" s="14">
        <v>2.17742059458168</v>
      </c>
      <c r="AY419" s="14">
        <v>2.50013275114752</v>
      </c>
      <c r="AZ419" s="14">
        <v>2.7127540575388198</v>
      </c>
      <c r="BA419" s="14">
        <v>3.0416843644310299</v>
      </c>
      <c r="BB419" s="14">
        <v>-8.7737895761629506E-2</v>
      </c>
      <c r="BC419" s="14">
        <v>-8.9250894865305005E-2</v>
      </c>
      <c r="BD419" s="14">
        <v>-9.0658197971710902E-2</v>
      </c>
      <c r="BE419" s="14">
        <v>-9.2887708574235395E-2</v>
      </c>
      <c r="BF419" s="14">
        <v>-9.2832122939298795E-2</v>
      </c>
      <c r="BG419" s="14">
        <v>1.4312015106829401</v>
      </c>
      <c r="BH419" s="14">
        <v>1.82471085005366</v>
      </c>
      <c r="BI419" s="14">
        <v>2.1907315853331299</v>
      </c>
      <c r="BJ419" s="14">
        <v>2.5233917843330298</v>
      </c>
      <c r="BK419" s="14">
        <v>2.7674879767810299</v>
      </c>
    </row>
    <row r="420" spans="1:63" ht="16" customHeight="1">
      <c r="A420" s="189"/>
      <c r="B420" s="189"/>
      <c r="C420" s="189"/>
      <c r="D420" s="189"/>
      <c r="E420" s="189"/>
      <c r="F420" s="189"/>
      <c r="G420" s="189"/>
      <c r="H420" s="189"/>
      <c r="I420" s="189"/>
      <c r="J420" s="189"/>
      <c r="K420" s="189"/>
      <c r="L420" s="189"/>
      <c r="M420" s="189"/>
      <c r="O420" s="250"/>
      <c r="P420" s="189" t="s">
        <v>110</v>
      </c>
      <c r="Q420" s="14">
        <v>-2.4</v>
      </c>
      <c r="R420" s="14">
        <v>-3.0516216163464098</v>
      </c>
      <c r="S420" s="14">
        <f t="shared" si="59"/>
        <v>0.65162161634640992</v>
      </c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250"/>
      <c r="AG420" s="250"/>
      <c r="AH420" s="191" t="s">
        <v>110</v>
      </c>
      <c r="AI420" s="14">
        <v>-3.0516216163464098</v>
      </c>
      <c r="AJ420" s="14">
        <v>-10.568061724561852</v>
      </c>
      <c r="AK420" s="14">
        <v>7.5164401082154431</v>
      </c>
      <c r="AL420" s="14">
        <v>85.346419868592307</v>
      </c>
      <c r="AM420" s="14">
        <v>-2.3042685107401502</v>
      </c>
      <c r="AN420" s="14">
        <f t="shared" si="60"/>
        <v>-10.507116699709908</v>
      </c>
      <c r="AO420" s="14">
        <v>8.2028481889697566</v>
      </c>
      <c r="AP420" s="14">
        <v>67.612472378866102</v>
      </c>
      <c r="AQ420" s="250"/>
      <c r="AR420" s="14">
        <v>-4.7245379399524703</v>
      </c>
      <c r="AS420" s="14">
        <v>-4.7419510177570299</v>
      </c>
      <c r="AT420" s="14">
        <v>-4.7439985066331998</v>
      </c>
      <c r="AU420" s="14">
        <v>-4.7209283666282804</v>
      </c>
      <c r="AV420" s="14">
        <v>-4.74817856253045</v>
      </c>
      <c r="AW420" s="14">
        <v>1.7989950698616299</v>
      </c>
      <c r="AX420" s="14">
        <v>2.1393754451117801</v>
      </c>
      <c r="AY420" s="14">
        <v>2.4397299958930501</v>
      </c>
      <c r="AZ420" s="14">
        <v>2.6314386518584798</v>
      </c>
      <c r="BA420" s="14">
        <v>2.9445695649163799</v>
      </c>
      <c r="BB420" s="14">
        <v>-5.0732837589700504</v>
      </c>
      <c r="BC420" s="14">
        <v>-5.13671368795272</v>
      </c>
      <c r="BD420" s="14">
        <v>-5.1982883010460101</v>
      </c>
      <c r="BE420" s="14">
        <v>-5.29012705935778</v>
      </c>
      <c r="BF420" s="14">
        <v>-5.2887697692534603</v>
      </c>
      <c r="BG420" s="14">
        <v>1.4465019141850399</v>
      </c>
      <c r="BH420" s="14">
        <v>1.8100704682458499</v>
      </c>
      <c r="BI420" s="14">
        <v>2.1466666846995999</v>
      </c>
      <c r="BJ420" s="14">
        <v>2.45211438036347</v>
      </c>
      <c r="BK420" s="14">
        <v>2.6815468240973002</v>
      </c>
    </row>
    <row r="421" spans="1:63" ht="16" customHeight="1">
      <c r="A421" s="189"/>
      <c r="B421" s="189"/>
      <c r="C421" s="189"/>
      <c r="D421" s="189"/>
      <c r="E421" s="189"/>
      <c r="F421" s="189"/>
      <c r="G421" s="189"/>
      <c r="H421" s="189"/>
      <c r="I421" s="189"/>
      <c r="J421" s="189"/>
      <c r="K421" s="189"/>
      <c r="L421" s="189"/>
      <c r="M421" s="189"/>
      <c r="O421" s="250"/>
      <c r="P421" s="189" t="s">
        <v>493</v>
      </c>
      <c r="Q421" s="14">
        <v>-4.12</v>
      </c>
      <c r="R421" s="14">
        <v>-2.3785952751388999</v>
      </c>
      <c r="S421" s="14">
        <f t="shared" si="59"/>
        <v>-1.7414047248611002</v>
      </c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250"/>
      <c r="AG421" s="250"/>
      <c r="AH421" s="191" t="s">
        <v>493</v>
      </c>
      <c r="AI421" s="14">
        <v>-2.3785952751388999</v>
      </c>
      <c r="AJ421" s="14">
        <v>-8.8233703493180897</v>
      </c>
      <c r="AK421" s="14">
        <v>6.4447750741791898</v>
      </c>
      <c r="AL421" s="14">
        <v>64.437094900503595</v>
      </c>
      <c r="AM421" s="14">
        <v>-1.9891441349985199</v>
      </c>
      <c r="AN421" s="14">
        <f t="shared" si="60"/>
        <v>-9.3625756156166844</v>
      </c>
      <c r="AO421" s="14">
        <v>7.3734314806181649</v>
      </c>
      <c r="AP421" s="14">
        <v>55.089931023753799</v>
      </c>
      <c r="AQ421" s="250"/>
      <c r="AR421" s="14">
        <v>-4.3352114384133902</v>
      </c>
      <c r="AS421" s="14">
        <v>-4.3489631831395199</v>
      </c>
      <c r="AT421" s="14">
        <v>-4.3527353354954901</v>
      </c>
      <c r="AU421" s="14">
        <v>-4.3413387166321398</v>
      </c>
      <c r="AV421" s="14">
        <v>-4.3580058448644303</v>
      </c>
      <c r="AW421" s="14">
        <v>1.78301966591885</v>
      </c>
      <c r="AX421" s="14">
        <v>2.0914188272538898</v>
      </c>
      <c r="AY421" s="14">
        <v>2.3635912004969701</v>
      </c>
      <c r="AZ421" s="14">
        <v>2.52893907200384</v>
      </c>
      <c r="BA421" s="14">
        <v>2.8221545555508598</v>
      </c>
      <c r="BB421" s="14">
        <v>-4.3432968117256001</v>
      </c>
      <c r="BC421" s="14">
        <v>-4.3978858504891196</v>
      </c>
      <c r="BD421" s="14">
        <v>-4.4697173337804603</v>
      </c>
      <c r="BE421" s="14">
        <v>-4.5802912025616802</v>
      </c>
      <c r="BF421" s="14">
        <v>-4.5614514815999101</v>
      </c>
      <c r="BG421" s="14">
        <v>1.4657883571099599</v>
      </c>
      <c r="BH421" s="14">
        <v>1.79161599493103</v>
      </c>
      <c r="BI421" s="14">
        <v>2.09112205864156</v>
      </c>
      <c r="BJ421" s="14">
        <v>2.3622678881903898</v>
      </c>
      <c r="BK421" s="14">
        <v>2.5732164041897199</v>
      </c>
    </row>
    <row r="422" spans="1:63" ht="16" customHeight="1">
      <c r="A422" s="189"/>
      <c r="B422" s="189"/>
      <c r="C422" s="189"/>
      <c r="D422" s="189"/>
      <c r="E422" s="189"/>
      <c r="F422" s="189"/>
      <c r="G422" s="189"/>
      <c r="H422" s="189"/>
      <c r="I422" s="189"/>
      <c r="J422" s="189"/>
      <c r="K422" s="189"/>
      <c r="L422" s="189"/>
      <c r="M422" s="189"/>
      <c r="O422" s="250"/>
      <c r="P422" s="189" t="s">
        <v>494</v>
      </c>
      <c r="Q422" s="14">
        <v>-3.71</v>
      </c>
      <c r="R422" s="14">
        <v>-1.2878476538067201</v>
      </c>
      <c r="S422" s="14">
        <f t="shared" si="59"/>
        <v>-2.4221523461932799</v>
      </c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250"/>
      <c r="AG422" s="250"/>
      <c r="AH422" s="191" t="s">
        <v>494</v>
      </c>
      <c r="AI422" s="14">
        <v>-1.2878476538067201</v>
      </c>
      <c r="AJ422" s="14">
        <v>-6.8540640911558546</v>
      </c>
      <c r="AK422" s="14">
        <v>5.5662164373491345</v>
      </c>
      <c r="AL422" s="14">
        <v>53.912643278684797</v>
      </c>
      <c r="AM422" s="14">
        <v>-0.85663734331386798</v>
      </c>
      <c r="AN422" s="14">
        <f t="shared" si="60"/>
        <v>-6.9317787061616558</v>
      </c>
      <c r="AO422" s="14">
        <v>6.0751413628477877</v>
      </c>
      <c r="AP422" s="14">
        <v>38.505876151883101</v>
      </c>
      <c r="AQ422" s="250"/>
      <c r="AR422" s="14">
        <v>-3.0797981631345399</v>
      </c>
      <c r="AS422" s="14">
        <v>-3.0886579264640601</v>
      </c>
      <c r="AT422" s="14">
        <v>-3.0903270043866899</v>
      </c>
      <c r="AU422" s="14">
        <v>-3.0806031356746</v>
      </c>
      <c r="AV422" s="14">
        <v>-3.0930449239958002</v>
      </c>
      <c r="AW422" s="14">
        <v>1.7557637899321901</v>
      </c>
      <c r="AX422" s="14">
        <v>2.0095993231113898</v>
      </c>
      <c r="AY422" s="14">
        <v>2.2336896610728298</v>
      </c>
      <c r="AZ422" s="14">
        <v>2.3540630033166501</v>
      </c>
      <c r="BA422" s="14">
        <v>2.6133004742316501</v>
      </c>
      <c r="BB422" s="14">
        <v>-3.2091725454429798</v>
      </c>
      <c r="BC422" s="14">
        <v>-3.2449471615845602</v>
      </c>
      <c r="BD422" s="14">
        <v>-3.2842041938431699</v>
      </c>
      <c r="BE422" s="14">
        <v>-3.3434568274880601</v>
      </c>
      <c r="BF422" s="14">
        <v>-3.33838994889275</v>
      </c>
      <c r="BG422" s="14">
        <v>1.4986932463051501</v>
      </c>
      <c r="BH422" s="14">
        <v>1.76013054155098</v>
      </c>
      <c r="BI422" s="14">
        <v>1.99635654003645</v>
      </c>
      <c r="BJ422" s="14">
        <v>2.20897944194656</v>
      </c>
      <c r="BK422" s="14">
        <v>2.38839225193919</v>
      </c>
    </row>
    <row r="423" spans="1:63" ht="16" customHeight="1">
      <c r="A423" s="189"/>
      <c r="B423" s="189"/>
      <c r="C423" s="189"/>
      <c r="D423" s="189"/>
      <c r="E423" s="189"/>
      <c r="F423" s="189"/>
      <c r="G423" s="189"/>
      <c r="H423" s="189"/>
      <c r="I423" s="189"/>
      <c r="J423" s="189"/>
      <c r="K423" s="189"/>
      <c r="L423" s="189"/>
      <c r="M423" s="189"/>
      <c r="O423" s="250"/>
      <c r="P423" s="189" t="s">
        <v>205</v>
      </c>
      <c r="Q423" s="14">
        <v>-4.0199999999999996</v>
      </c>
      <c r="R423" s="14">
        <v>-1.4991214328486899</v>
      </c>
      <c r="S423" s="14">
        <f t="shared" si="59"/>
        <v>-2.5208785671513096</v>
      </c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250"/>
      <c r="AG423" s="250"/>
      <c r="AH423" s="191" t="s">
        <v>205</v>
      </c>
      <c r="AI423" s="14">
        <v>-1.4991214328486899</v>
      </c>
      <c r="AJ423" s="14">
        <v>-5.6572495343619931</v>
      </c>
      <c r="AK423" s="14">
        <v>4.1581281015133031</v>
      </c>
      <c r="AL423" s="14">
        <v>26.127669452838401</v>
      </c>
      <c r="AM423" s="14">
        <v>-1.18746933730388</v>
      </c>
      <c r="AN423" s="14">
        <f t="shared" si="60"/>
        <v>-6.3935498950877756</v>
      </c>
      <c r="AO423" s="14">
        <v>5.2060805577838956</v>
      </c>
      <c r="AP423" s="14">
        <v>25.834944138328801</v>
      </c>
      <c r="AQ423" s="250"/>
      <c r="AR423" s="14">
        <v>-3.32797058727901</v>
      </c>
      <c r="AS423" s="14">
        <v>-3.3375093209991298</v>
      </c>
      <c r="AT423" s="14">
        <v>-3.3400856971758301</v>
      </c>
      <c r="AU423" s="14">
        <v>-3.33214955556284</v>
      </c>
      <c r="AV423" s="14">
        <v>-3.3437133963954002</v>
      </c>
      <c r="AW423" s="14">
        <v>1.73875303045115</v>
      </c>
      <c r="AX423" s="14">
        <v>1.9585346680437301</v>
      </c>
      <c r="AY423" s="14">
        <v>2.1526163598719399</v>
      </c>
      <c r="AZ423" s="14">
        <v>2.2449204923629398</v>
      </c>
      <c r="BA423" s="14">
        <v>2.4829518277345501</v>
      </c>
      <c r="BB423" s="14">
        <v>-3.3375318029847501</v>
      </c>
      <c r="BC423" s="14">
        <v>-3.3798240858016499</v>
      </c>
      <c r="BD423" s="14">
        <v>-3.4363335357415199</v>
      </c>
      <c r="BE423" s="14">
        <v>-3.5223897907963799</v>
      </c>
      <c r="BF423" s="14">
        <v>-3.5079681473971398</v>
      </c>
      <c r="BG423" s="14">
        <v>1.51922963105109</v>
      </c>
      <c r="BH423" s="14">
        <v>1.7404800458244201</v>
      </c>
      <c r="BI423" s="14">
        <v>1.93721210289283</v>
      </c>
      <c r="BJ423" s="14">
        <v>2.1133100570567902</v>
      </c>
      <c r="BK423" s="14">
        <v>2.2730410079814201</v>
      </c>
    </row>
    <row r="424" spans="1:63" ht="16" customHeight="1">
      <c r="A424" s="189"/>
      <c r="B424" s="189"/>
      <c r="C424" s="189"/>
      <c r="D424" s="189"/>
      <c r="E424" s="189"/>
      <c r="F424" s="189"/>
      <c r="G424" s="189"/>
      <c r="H424" s="189"/>
      <c r="I424" s="189"/>
      <c r="J424" s="189"/>
      <c r="K424" s="189"/>
      <c r="L424" s="189"/>
      <c r="M424" s="189"/>
      <c r="O424" s="250"/>
      <c r="P424" s="189" t="s">
        <v>495</v>
      </c>
      <c r="Q424" s="14">
        <v>-9.76</v>
      </c>
      <c r="R424" s="14">
        <v>-8.5576200306327905</v>
      </c>
      <c r="S424" s="14">
        <f t="shared" si="59"/>
        <v>-1.2023799693672093</v>
      </c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250"/>
      <c r="AG424" s="250"/>
      <c r="AH424" s="191" t="s">
        <v>495</v>
      </c>
      <c r="AI424" s="14">
        <v>-8.5576200306327905</v>
      </c>
      <c r="AJ424" s="14">
        <v>-18.172842657125045</v>
      </c>
      <c r="AK424" s="14">
        <v>9.6152226264922565</v>
      </c>
      <c r="AL424" s="14">
        <v>120.789766920099</v>
      </c>
      <c r="AM424" s="14">
        <v>-8.1551994207654097</v>
      </c>
      <c r="AN424" s="14">
        <f t="shared" si="60"/>
        <v>-18.790217686132351</v>
      </c>
      <c r="AO424" s="14">
        <v>10.63501826536694</v>
      </c>
      <c r="AP424" s="14">
        <v>121.50247687689701</v>
      </c>
      <c r="AQ424" s="250"/>
      <c r="AR424" s="14">
        <v>-10.762344473315601</v>
      </c>
      <c r="AS424" s="14">
        <v>-10.7870573285118</v>
      </c>
      <c r="AT424" s="14">
        <v>-10.7592803679648</v>
      </c>
      <c r="AU424" s="14">
        <v>-10.6231235064082</v>
      </c>
      <c r="AV424" s="14">
        <v>-10.736261628978299</v>
      </c>
      <c r="AW424" s="14">
        <v>1.8334791042076</v>
      </c>
      <c r="AX424" s="14">
        <v>2.2428931817055702</v>
      </c>
      <c r="AY424" s="14">
        <v>2.60408094719942</v>
      </c>
      <c r="AZ424" s="14">
        <v>2.85269121265851</v>
      </c>
      <c r="BA424" s="14">
        <v>3.2088109826947702</v>
      </c>
      <c r="BB424" s="14">
        <v>-10.6867227504517</v>
      </c>
      <c r="BC424" s="14">
        <v>-10.7674831477156</v>
      </c>
      <c r="BD424" s="14">
        <v>-10.824183701948799</v>
      </c>
      <c r="BE424" s="14">
        <v>-10.8925762201794</v>
      </c>
      <c r="BF424" s="14">
        <v>-10.915614185169099</v>
      </c>
      <c r="BG424" s="14">
        <v>1.40487076904361</v>
      </c>
      <c r="BH424" s="14">
        <v>1.8499057483993</v>
      </c>
      <c r="BI424" s="14">
        <v>2.2665636713160402</v>
      </c>
      <c r="BJ424" s="14">
        <v>2.6460543604139799</v>
      </c>
      <c r="BK424" s="14">
        <v>2.9153856637401998</v>
      </c>
    </row>
    <row r="425" spans="1:63" ht="16" customHeight="1">
      <c r="A425" s="189"/>
      <c r="B425" s="189"/>
      <c r="C425" s="189"/>
      <c r="D425" s="189"/>
      <c r="E425" s="189"/>
      <c r="F425" s="189"/>
      <c r="G425" s="189"/>
      <c r="H425" s="189"/>
      <c r="I425" s="189"/>
      <c r="J425" s="189"/>
      <c r="K425" s="189"/>
      <c r="L425" s="189"/>
      <c r="M425" s="189"/>
      <c r="O425" s="250"/>
      <c r="P425" s="189" t="s">
        <v>496</v>
      </c>
      <c r="Q425" s="14">
        <v>-11.95</v>
      </c>
      <c r="R425" s="14">
        <v>-9.2004122533446893</v>
      </c>
      <c r="S425" s="14">
        <f t="shared" si="59"/>
        <v>-2.74958774665531</v>
      </c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250"/>
      <c r="AG425" s="250"/>
      <c r="AH425" s="191" t="s">
        <v>496</v>
      </c>
      <c r="AI425" s="14">
        <v>-9.2004122533446893</v>
      </c>
      <c r="AJ425" s="14">
        <v>-17.863604007050064</v>
      </c>
      <c r="AK425" s="14">
        <v>8.6631917537053749</v>
      </c>
      <c r="AL425" s="14">
        <v>95.385509261560401</v>
      </c>
      <c r="AM425" s="14">
        <v>-9.0873291986364908</v>
      </c>
      <c r="AN425" s="14">
        <f t="shared" si="60"/>
        <v>-19.688943280397716</v>
      </c>
      <c r="AO425" s="14">
        <v>10.601614081761225</v>
      </c>
      <c r="AP425" s="14">
        <v>117.92475577165401</v>
      </c>
      <c r="AQ425" s="250"/>
      <c r="AR425" s="14">
        <v>-11.694723110290401</v>
      </c>
      <c r="AS425" s="14">
        <v>-11.722256502855799</v>
      </c>
      <c r="AT425" s="14">
        <v>-11.6989399859779</v>
      </c>
      <c r="AU425" s="14">
        <v>-11.572765855685599</v>
      </c>
      <c r="AV425" s="14">
        <v>-11.6803612268276</v>
      </c>
      <c r="AW425" s="14">
        <v>1.83505901149754</v>
      </c>
      <c r="AX425" s="14">
        <v>2.2476359106172001</v>
      </c>
      <c r="AY425" s="14">
        <v>2.61161078734145</v>
      </c>
      <c r="AZ425" s="14">
        <v>2.8628280351143198</v>
      </c>
      <c r="BA425" s="14">
        <v>3.2209173661318999</v>
      </c>
      <c r="BB425" s="14">
        <v>-11.268989851933</v>
      </c>
      <c r="BC425" s="14">
        <v>-11.368048144795599</v>
      </c>
      <c r="BD425" s="14">
        <v>-11.4724690790085</v>
      </c>
      <c r="BE425" s="14">
        <v>-11.6183335875574</v>
      </c>
      <c r="BF425" s="14">
        <v>-11.6119844371346</v>
      </c>
      <c r="BG425" s="14">
        <v>1.4029634124670201</v>
      </c>
      <c r="BH425" s="14">
        <v>1.85173082631448</v>
      </c>
      <c r="BI425" s="14">
        <v>2.2720568256638298</v>
      </c>
      <c r="BJ425" s="14">
        <v>2.6549398401469499</v>
      </c>
      <c r="BK425" s="14">
        <v>2.9260991343195299</v>
      </c>
    </row>
    <row r="426" spans="1:63" ht="16" customHeight="1">
      <c r="A426" s="189"/>
      <c r="B426" s="189"/>
      <c r="C426" s="189"/>
      <c r="D426" s="189"/>
      <c r="E426" s="189"/>
      <c r="F426" s="189"/>
      <c r="G426" s="189"/>
      <c r="H426" s="189"/>
      <c r="I426" s="189"/>
      <c r="J426" s="189"/>
      <c r="K426" s="189"/>
      <c r="L426" s="189"/>
      <c r="M426" s="189"/>
      <c r="O426" s="250"/>
      <c r="P426" s="189" t="s">
        <v>497</v>
      </c>
      <c r="Q426" s="14">
        <v>-3.45</v>
      </c>
      <c r="R426" s="14">
        <v>-4.1530399527344404</v>
      </c>
      <c r="S426" s="14">
        <f t="shared" si="59"/>
        <v>0.7030399527344402</v>
      </c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250"/>
      <c r="AG426" s="250"/>
      <c r="AH426" s="191" t="s">
        <v>497</v>
      </c>
      <c r="AI426" s="14">
        <v>-4.1530399527344404</v>
      </c>
      <c r="AJ426" s="14">
        <v>-11.931102158671997</v>
      </c>
      <c r="AK426" s="14">
        <v>7.778062205937557</v>
      </c>
      <c r="AL426" s="14">
        <v>90.356838508748893</v>
      </c>
      <c r="AM426" s="14">
        <v>-3.3556839054938199</v>
      </c>
      <c r="AN426" s="14">
        <f t="shared" si="60"/>
        <v>-11.830099185077383</v>
      </c>
      <c r="AO426" s="14">
        <v>8.4744152795835639</v>
      </c>
      <c r="AP426" s="14">
        <v>75.1494381291472</v>
      </c>
      <c r="AQ426" s="250"/>
      <c r="AR426" s="14">
        <v>-5.79150776293499</v>
      </c>
      <c r="AS426" s="14">
        <v>-5.8122130108388399</v>
      </c>
      <c r="AT426" s="14">
        <v>-5.80839731420114</v>
      </c>
      <c r="AU426" s="14">
        <v>-5.7604541530391398</v>
      </c>
      <c r="AV426" s="14">
        <v>-5.8075115621930298</v>
      </c>
      <c r="AW426" s="14">
        <v>1.8017192430401701</v>
      </c>
      <c r="AX426" s="14">
        <v>2.14755314957356</v>
      </c>
      <c r="AY426" s="14">
        <v>2.4527134087073201</v>
      </c>
      <c r="AZ426" s="14">
        <v>2.6489171836847101</v>
      </c>
      <c r="BA426" s="14">
        <v>2.9654441347462099</v>
      </c>
      <c r="BB426" s="14">
        <v>-6.1862900256635696</v>
      </c>
      <c r="BC426" s="14">
        <v>-6.2539683007333897</v>
      </c>
      <c r="BD426" s="14">
        <v>-6.3091782715198503</v>
      </c>
      <c r="BE426" s="14">
        <v>-6.3864135086273004</v>
      </c>
      <c r="BF426" s="14">
        <v>-6.3960522788687504</v>
      </c>
      <c r="BG426" s="14">
        <v>1.44321313283631</v>
      </c>
      <c r="BH426" s="14">
        <v>1.8132173796734601</v>
      </c>
      <c r="BI426" s="14">
        <v>2.15613831878541</v>
      </c>
      <c r="BJ426" s="14">
        <v>2.46743527021638</v>
      </c>
      <c r="BK426" s="14">
        <v>2.7000196480326601</v>
      </c>
    </row>
    <row r="427" spans="1:63" ht="16" customHeight="1">
      <c r="A427" s="189"/>
      <c r="B427" s="189"/>
      <c r="C427" s="189"/>
      <c r="D427" s="189"/>
      <c r="E427" s="189"/>
      <c r="F427" s="189"/>
      <c r="G427" s="189"/>
      <c r="H427" s="189"/>
      <c r="I427" s="189"/>
      <c r="J427" s="189"/>
      <c r="K427" s="189"/>
      <c r="L427" s="189"/>
      <c r="M427" s="189"/>
      <c r="O427" s="250"/>
      <c r="P427" s="189" t="s">
        <v>498</v>
      </c>
      <c r="Q427" s="14">
        <v>-9.2899999999999991</v>
      </c>
      <c r="R427" s="14">
        <v>-8.7470223871936401</v>
      </c>
      <c r="S427" s="14">
        <f t="shared" si="59"/>
        <v>-0.54297761280635903</v>
      </c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250"/>
      <c r="AG427" s="250"/>
      <c r="AH427" s="191" t="s">
        <v>498</v>
      </c>
      <c r="AI427" s="14">
        <v>-8.7470223871936401</v>
      </c>
      <c r="AJ427" s="14">
        <v>-17.320184395775982</v>
      </c>
      <c r="AK427" s="14">
        <v>8.5731620085823401</v>
      </c>
      <c r="AL427" s="14">
        <v>101.153561860601</v>
      </c>
      <c r="AM427" s="14">
        <v>-8.5065406286098195</v>
      </c>
      <c r="AN427" s="14">
        <f t="shared" si="60"/>
        <v>-18.529975402088283</v>
      </c>
      <c r="AO427" s="14">
        <v>10.023434773478463</v>
      </c>
      <c r="AP427" s="14">
        <v>116.622414577274</v>
      </c>
      <c r="AQ427" s="250"/>
      <c r="AR427" s="14">
        <v>-11.048201638006001</v>
      </c>
      <c r="AS427" s="14">
        <v>-11.0724165848524</v>
      </c>
      <c r="AT427" s="14">
        <v>-11.039095959109501</v>
      </c>
      <c r="AU427" s="14">
        <v>-10.885515835556101</v>
      </c>
      <c r="AV427" s="14">
        <v>-11.010763183099099</v>
      </c>
      <c r="AW427" s="14">
        <v>1.8184716351100201</v>
      </c>
      <c r="AX427" s="14">
        <v>2.1978422106562698</v>
      </c>
      <c r="AY427" s="14">
        <v>2.5325553304997199</v>
      </c>
      <c r="AZ427" s="14">
        <v>2.75640198687781</v>
      </c>
      <c r="BA427" s="14">
        <v>3.0938129847277702</v>
      </c>
      <c r="BB427" s="14">
        <v>-10.8151430791693</v>
      </c>
      <c r="BC427" s="14">
        <v>-10.8987658383568</v>
      </c>
      <c r="BD427" s="14">
        <v>-10.9614068296095</v>
      </c>
      <c r="BE427" s="14">
        <v>-11.0381167836914</v>
      </c>
      <c r="BF427" s="14">
        <v>-11.058957378867101</v>
      </c>
      <c r="BG427" s="14">
        <v>1.42298866435536</v>
      </c>
      <c r="BH427" s="14">
        <v>1.83256941443388</v>
      </c>
      <c r="BI427" s="14">
        <v>2.2143844424158599</v>
      </c>
      <c r="BJ427" s="14">
        <v>2.5616515835174698</v>
      </c>
      <c r="BK427" s="14">
        <v>2.81361888307445</v>
      </c>
    </row>
    <row r="428" spans="1:63" ht="16" customHeight="1">
      <c r="A428" s="189"/>
      <c r="B428" s="189"/>
      <c r="C428" s="189"/>
      <c r="D428" s="189"/>
      <c r="E428" s="189"/>
      <c r="F428" s="189"/>
      <c r="G428" s="189"/>
      <c r="H428" s="189"/>
      <c r="I428" s="189"/>
      <c r="J428" s="189"/>
      <c r="K428" s="189"/>
      <c r="L428" s="189"/>
      <c r="M428" s="189"/>
      <c r="O428" s="250"/>
      <c r="P428" s="189" t="s">
        <v>111</v>
      </c>
      <c r="Q428" s="14">
        <v>-7.81</v>
      </c>
      <c r="R428" s="14">
        <v>-6.8139734146873598</v>
      </c>
      <c r="S428" s="14">
        <f t="shared" si="59"/>
        <v>-0.99602658531263977</v>
      </c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250"/>
      <c r="AG428" s="250"/>
      <c r="AH428" s="191" t="s">
        <v>111</v>
      </c>
      <c r="AI428" s="14">
        <v>-6.8139734146873598</v>
      </c>
      <c r="AJ428" s="14">
        <v>-12.36196837176745</v>
      </c>
      <c r="AK428" s="14">
        <v>5.5479949570800908</v>
      </c>
      <c r="AL428" s="14">
        <v>48.309540140598699</v>
      </c>
      <c r="AM428" s="14">
        <v>-6.7511115378544702</v>
      </c>
      <c r="AN428" s="14">
        <f t="shared" si="60"/>
        <v>-13.621784575067181</v>
      </c>
      <c r="AO428" s="14">
        <v>6.8706730372127112</v>
      </c>
      <c r="AP428" s="14">
        <v>65.443968674913194</v>
      </c>
      <c r="AQ428" s="250"/>
      <c r="AR428" s="14">
        <v>-9.0096032038304692</v>
      </c>
      <c r="AS428" s="14">
        <v>-9.0289013376333198</v>
      </c>
      <c r="AT428" s="14">
        <v>-9.0067795237345507</v>
      </c>
      <c r="AU428" s="14">
        <v>-8.8986914985302104</v>
      </c>
      <c r="AV428" s="14">
        <v>-8.9881856376208304</v>
      </c>
      <c r="AW428" s="14">
        <v>1.7603752710431699</v>
      </c>
      <c r="AX428" s="14">
        <v>2.0234425434887999</v>
      </c>
      <c r="AY428" s="14">
        <v>2.2556679858800801</v>
      </c>
      <c r="AZ428" s="14">
        <v>2.38365066683212</v>
      </c>
      <c r="BA428" s="14">
        <v>2.6486369518200101</v>
      </c>
      <c r="BB428" s="14">
        <v>-8.7195144593478098</v>
      </c>
      <c r="BC428" s="14">
        <v>-8.7783696469668602</v>
      </c>
      <c r="BD428" s="14">
        <v>-8.8263635395270708</v>
      </c>
      <c r="BE428" s="14">
        <v>-8.8846717934645998</v>
      </c>
      <c r="BF428" s="14">
        <v>-8.8952139583870693</v>
      </c>
      <c r="BG428" s="14">
        <v>1.49312599632733</v>
      </c>
      <c r="BH428" s="14">
        <v>1.76545763408705</v>
      </c>
      <c r="BI428" s="14">
        <v>2.01239012483971</v>
      </c>
      <c r="BJ428" s="14">
        <v>2.2349146485321101</v>
      </c>
      <c r="BK428" s="14">
        <v>2.4196630534123398</v>
      </c>
    </row>
    <row r="429" spans="1:63" ht="16" customHeight="1">
      <c r="A429" s="189"/>
      <c r="B429" s="189"/>
      <c r="C429" s="189"/>
      <c r="D429" s="189"/>
      <c r="E429" s="189"/>
      <c r="F429" s="189"/>
      <c r="G429" s="189"/>
      <c r="H429" s="189"/>
      <c r="I429" s="189"/>
      <c r="J429" s="189"/>
      <c r="K429" s="189"/>
      <c r="L429" s="189"/>
      <c r="M429" s="189"/>
      <c r="O429" s="250"/>
      <c r="P429" s="189" t="s">
        <v>499</v>
      </c>
      <c r="Q429" s="14">
        <v>2.06</v>
      </c>
      <c r="R429" s="14">
        <v>1.57990335314278</v>
      </c>
      <c r="S429" s="14">
        <f t="shared" si="59"/>
        <v>0.48009664685722009</v>
      </c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250"/>
      <c r="AG429" s="250"/>
      <c r="AH429" s="191" t="s">
        <v>499</v>
      </c>
      <c r="AI429" s="14">
        <v>1.57990335314278</v>
      </c>
      <c r="AJ429" s="14">
        <v>-10.027620390241447</v>
      </c>
      <c r="AK429" s="14">
        <v>11.607523743384228</v>
      </c>
      <c r="AL429" s="14">
        <v>168.098165164291</v>
      </c>
      <c r="AM429" s="14">
        <v>2.0073182618799601</v>
      </c>
      <c r="AN429" s="14">
        <f t="shared" si="60"/>
        <v>-8.397400394976227</v>
      </c>
      <c r="AO429" s="14">
        <v>10.404718656856188</v>
      </c>
      <c r="AP429" s="14">
        <v>99.4414936447061</v>
      </c>
      <c r="AQ429" s="250"/>
      <c r="AR429" s="14">
        <v>-0.63441699422198405</v>
      </c>
      <c r="AS429" s="14">
        <v>-0.636728863008452</v>
      </c>
      <c r="AT429" s="14">
        <v>-0.637094855032732</v>
      </c>
      <c r="AU429" s="14">
        <v>-0.63438956418239301</v>
      </c>
      <c r="AV429" s="14">
        <v>-0.63771184760255295</v>
      </c>
      <c r="AW429" s="14">
        <v>1.8419415798707199</v>
      </c>
      <c r="AX429" s="14">
        <v>2.26829671534774</v>
      </c>
      <c r="AY429" s="14">
        <v>2.6444131169126899</v>
      </c>
      <c r="AZ429" s="14">
        <v>2.9069871918466501</v>
      </c>
      <c r="BA429" s="14">
        <v>3.2736565441131802</v>
      </c>
      <c r="BB429" s="14">
        <v>-0.69801136494944704</v>
      </c>
      <c r="BC429" s="14">
        <v>-0.70749416055826497</v>
      </c>
      <c r="BD429" s="14">
        <v>-0.71608336424562302</v>
      </c>
      <c r="BE429" s="14">
        <v>-0.72918224512853103</v>
      </c>
      <c r="BF429" s="14">
        <v>-0.72932517829933796</v>
      </c>
      <c r="BG429" s="14">
        <v>1.3946543729847201</v>
      </c>
      <c r="BH429" s="14">
        <v>1.8596814343138199</v>
      </c>
      <c r="BI429" s="14">
        <v>2.2959867173883999</v>
      </c>
      <c r="BJ429" s="14">
        <v>2.6936477581242402</v>
      </c>
      <c r="BK429" s="14">
        <v>2.97277034993194</v>
      </c>
    </row>
    <row r="430" spans="1:63" ht="16" customHeight="1">
      <c r="A430" s="189"/>
      <c r="B430" s="189"/>
      <c r="C430" s="189"/>
      <c r="D430" s="189"/>
      <c r="E430" s="189"/>
      <c r="F430" s="189"/>
      <c r="G430" s="189"/>
      <c r="H430" s="189"/>
      <c r="I430" s="189"/>
      <c r="J430" s="189"/>
      <c r="K430" s="189"/>
      <c r="L430" s="189"/>
      <c r="M430" s="189"/>
      <c r="O430" s="250"/>
      <c r="P430" s="189" t="s">
        <v>500</v>
      </c>
      <c r="Q430" s="14">
        <v>-3.88</v>
      </c>
      <c r="R430" s="14">
        <v>-4.4200728258895596</v>
      </c>
      <c r="S430" s="14">
        <f t="shared" si="59"/>
        <v>0.54007282588955974</v>
      </c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250"/>
      <c r="AG430" s="250"/>
      <c r="AH430" s="191" t="s">
        <v>500</v>
      </c>
      <c r="AI430" s="14">
        <v>-4.4200728258895596</v>
      </c>
      <c r="AJ430" s="14">
        <v>-17.453806638683432</v>
      </c>
      <c r="AK430" s="14">
        <v>13.033733812793871</v>
      </c>
      <c r="AL430" s="14">
        <v>172.04022633807</v>
      </c>
      <c r="AM430" s="14">
        <v>-4.6354054999449401</v>
      </c>
      <c r="AN430" s="14">
        <f t="shared" si="60"/>
        <v>-16.049515536736415</v>
      </c>
      <c r="AO430" s="14">
        <v>11.414110036791476</v>
      </c>
      <c r="AP430" s="14">
        <v>107.36889058480099</v>
      </c>
      <c r="AQ430" s="250"/>
      <c r="AR430" s="14">
        <v>-7.3451260300054901</v>
      </c>
      <c r="AS430" s="14">
        <v>-7.3433808953821504</v>
      </c>
      <c r="AT430" s="14">
        <v>-7.3209035458808298</v>
      </c>
      <c r="AU430" s="14">
        <v>-7.2717020469550002</v>
      </c>
      <c r="AV430" s="14">
        <v>-7.2856277322476499</v>
      </c>
      <c r="AW430" s="14">
        <v>1.85056199911549</v>
      </c>
      <c r="AX430" s="14">
        <v>2.29417438034932</v>
      </c>
      <c r="AY430" s="14">
        <v>2.6854980459358901</v>
      </c>
      <c r="AZ430" s="14">
        <v>2.9622965507789498</v>
      </c>
      <c r="BA430" s="14">
        <v>3.3397123825985702</v>
      </c>
      <c r="BB430" s="14">
        <v>-6.7813233614049899</v>
      </c>
      <c r="BC430" s="14">
        <v>-6.7705636540023697</v>
      </c>
      <c r="BD430" s="14">
        <v>-6.74603174085928</v>
      </c>
      <c r="BE430" s="14">
        <v>-6.7208311845755002</v>
      </c>
      <c r="BF430" s="14">
        <v>-6.6970490912809097</v>
      </c>
      <c r="BG430" s="14">
        <v>1.3842472981872</v>
      </c>
      <c r="BH430" s="14">
        <v>1.8696395735561799</v>
      </c>
      <c r="BI430" s="14">
        <v>2.32595891496972</v>
      </c>
      <c r="BJ430" s="14">
        <v>2.7421294386487598</v>
      </c>
      <c r="BK430" s="14">
        <v>3.0312260634719599</v>
      </c>
    </row>
    <row r="431" spans="1:63" ht="16" customHeight="1">
      <c r="A431" s="189"/>
      <c r="B431" s="189"/>
      <c r="C431" s="189"/>
      <c r="D431" s="189"/>
      <c r="E431" s="189"/>
      <c r="F431" s="189"/>
      <c r="G431" s="189"/>
      <c r="H431" s="189"/>
      <c r="I431" s="189"/>
      <c r="J431" s="189"/>
      <c r="K431" s="189"/>
      <c r="L431" s="189"/>
      <c r="M431" s="189"/>
      <c r="O431" s="250"/>
      <c r="P431" s="189" t="s">
        <v>195</v>
      </c>
      <c r="Q431" s="14">
        <v>-2.4900000000000002</v>
      </c>
      <c r="R431" s="14">
        <v>-3.5048576618889999</v>
      </c>
      <c r="S431" s="14">
        <f t="shared" si="59"/>
        <v>1.0148576618889997</v>
      </c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250"/>
      <c r="AG431" s="250"/>
      <c r="AH431" s="191" t="s">
        <v>195</v>
      </c>
      <c r="AI431" s="14">
        <v>-3.5048576618889999</v>
      </c>
      <c r="AJ431" s="14">
        <v>-14.822146264223701</v>
      </c>
      <c r="AK431" s="14">
        <v>11.317288602334701</v>
      </c>
      <c r="AL431" s="14">
        <v>157.81774109101801</v>
      </c>
      <c r="AM431" s="14">
        <v>-3.0676255664540801</v>
      </c>
      <c r="AN431" s="14">
        <f t="shared" si="60"/>
        <v>-14.067590600753814</v>
      </c>
      <c r="AO431" s="14">
        <v>10.999965034299734</v>
      </c>
      <c r="AP431" s="14">
        <v>117.307251323478</v>
      </c>
      <c r="AQ431" s="250"/>
      <c r="AR431" s="14">
        <v>-5.7374920971373697</v>
      </c>
      <c r="AS431" s="14">
        <v>-5.7510247476300203</v>
      </c>
      <c r="AT431" s="14">
        <v>-5.7368662583381802</v>
      </c>
      <c r="AU431" s="14">
        <v>-5.6661497588257701</v>
      </c>
      <c r="AV431" s="14">
        <v>-5.7252114241069396</v>
      </c>
      <c r="AW431" s="14">
        <v>1.8471508892251001</v>
      </c>
      <c r="AX431" s="14">
        <v>2.2839345583034598</v>
      </c>
      <c r="AY431" s="14">
        <v>2.6692406918841001</v>
      </c>
      <c r="AZ431" s="14">
        <v>2.9404105733191401</v>
      </c>
      <c r="BA431" s="14">
        <v>3.3135740107192402</v>
      </c>
      <c r="BB431" s="14">
        <v>-5.7495292130168396</v>
      </c>
      <c r="BC431" s="14">
        <v>-5.7915914068930698</v>
      </c>
      <c r="BD431" s="14">
        <v>-5.8189565435235098</v>
      </c>
      <c r="BE431" s="14">
        <v>-5.85034591070663</v>
      </c>
      <c r="BF431" s="14">
        <v>-5.8645889833025899</v>
      </c>
      <c r="BG431" s="14">
        <v>1.3883653897514101</v>
      </c>
      <c r="BH431" s="14">
        <v>1.86569912631168</v>
      </c>
      <c r="BI431" s="14">
        <v>2.31409888163452</v>
      </c>
      <c r="BJ431" s="14">
        <v>2.72294518145149</v>
      </c>
      <c r="BK431" s="14">
        <v>3.0080950698457301</v>
      </c>
    </row>
    <row r="432" spans="1:63" ht="16" customHeight="1">
      <c r="A432" s="189"/>
      <c r="B432" s="189"/>
      <c r="C432" s="189"/>
      <c r="D432" s="189"/>
      <c r="E432" s="189"/>
      <c r="F432" s="189"/>
      <c r="G432" s="189"/>
      <c r="H432" s="189"/>
      <c r="I432" s="189"/>
      <c r="J432" s="189"/>
      <c r="K432" s="189"/>
      <c r="L432" s="189"/>
      <c r="M432" s="189"/>
      <c r="O432" s="250"/>
      <c r="P432" s="189" t="s">
        <v>196</v>
      </c>
      <c r="Q432" s="14">
        <v>-2.64</v>
      </c>
      <c r="R432" s="14">
        <v>-3.1012083221256099</v>
      </c>
      <c r="S432" s="14">
        <f t="shared" si="59"/>
        <v>0.4612083221256098</v>
      </c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250"/>
      <c r="AG432" s="250"/>
      <c r="AH432" s="191" t="s">
        <v>196</v>
      </c>
      <c r="AI432" s="14">
        <v>-3.1012083221256099</v>
      </c>
      <c r="AJ432" s="14">
        <v>-14.541877658003557</v>
      </c>
      <c r="AK432" s="14">
        <v>11.440669335877947</v>
      </c>
      <c r="AL432" s="14">
        <v>160.850737198188</v>
      </c>
      <c r="AM432" s="14">
        <v>-2.6946602559923001</v>
      </c>
      <c r="AN432" s="14">
        <f t="shared" si="60"/>
        <v>-13.7516399096915</v>
      </c>
      <c r="AO432" s="14">
        <v>11.0569796536992</v>
      </c>
      <c r="AP432" s="14">
        <v>119.25322086289</v>
      </c>
      <c r="AQ432" s="250"/>
      <c r="AR432" s="14">
        <v>-5.3681539083330101</v>
      </c>
      <c r="AS432" s="14">
        <v>-5.3811106756416098</v>
      </c>
      <c r="AT432" s="14">
        <v>-5.3652581616769899</v>
      </c>
      <c r="AU432" s="14">
        <v>-5.2897193854079596</v>
      </c>
      <c r="AV432" s="14">
        <v>-5.35188647588088</v>
      </c>
      <c r="AW432" s="14">
        <v>1.8474356591454499</v>
      </c>
      <c r="AX432" s="14">
        <v>2.2847894100679</v>
      </c>
      <c r="AY432" s="14">
        <v>2.6705979056846898</v>
      </c>
      <c r="AZ432" s="14">
        <v>2.9422376818728</v>
      </c>
      <c r="BA432" s="14">
        <v>3.3157561222071599</v>
      </c>
      <c r="BB432" s="14">
        <v>-5.35401385960495</v>
      </c>
      <c r="BC432" s="14">
        <v>-5.3934138450765099</v>
      </c>
      <c r="BD432" s="14">
        <v>-5.4162973157344902</v>
      </c>
      <c r="BE432" s="14">
        <v>-5.4408176078082899</v>
      </c>
      <c r="BF432" s="14">
        <v>-5.45686176754581</v>
      </c>
      <c r="BG432" s="14">
        <v>1.38802159883161</v>
      </c>
      <c r="BH432" s="14">
        <v>1.8660280869385899</v>
      </c>
      <c r="BI432" s="14">
        <v>2.3150889936088701</v>
      </c>
      <c r="BJ432" s="14">
        <v>2.7245467421076199</v>
      </c>
      <c r="BK432" s="14">
        <v>3.0100261161691901</v>
      </c>
    </row>
    <row r="433" spans="1:63" ht="16" customHeight="1">
      <c r="A433" s="189"/>
      <c r="B433" s="189"/>
      <c r="C433" s="189"/>
      <c r="D433" s="189"/>
      <c r="E433" s="189"/>
      <c r="F433" s="189"/>
      <c r="G433" s="189"/>
      <c r="H433" s="189"/>
      <c r="I433" s="189"/>
      <c r="J433" s="189"/>
      <c r="K433" s="189"/>
      <c r="L433" s="189"/>
      <c r="M433" s="189"/>
      <c r="O433" s="250"/>
      <c r="P433" s="189" t="s">
        <v>501</v>
      </c>
      <c r="Q433" s="14">
        <v>-2.0699999999999998</v>
      </c>
      <c r="R433" s="14">
        <v>-3.6758736383342798</v>
      </c>
      <c r="S433" s="14">
        <f t="shared" si="59"/>
        <v>1.60587363833428</v>
      </c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250"/>
      <c r="AG433" s="250"/>
      <c r="AH433" s="191" t="s">
        <v>501</v>
      </c>
      <c r="AI433" s="14">
        <v>-3.6758736383342798</v>
      </c>
      <c r="AJ433" s="14">
        <v>-14.691277128686384</v>
      </c>
      <c r="AK433" s="14">
        <v>11.015403490352105</v>
      </c>
      <c r="AL433" s="14">
        <v>149.786210254412</v>
      </c>
      <c r="AM433" s="14">
        <v>-3.3534717342165998</v>
      </c>
      <c r="AN433" s="14">
        <f t="shared" si="60"/>
        <v>-14.225580257420161</v>
      </c>
      <c r="AO433" s="14">
        <v>10.872108523203561</v>
      </c>
      <c r="AP433" s="14">
        <v>112.857175141398</v>
      </c>
      <c r="AQ433" s="250"/>
      <c r="AR433" s="14">
        <v>-6.01512416657659</v>
      </c>
      <c r="AS433" s="14">
        <v>-6.0300887201566802</v>
      </c>
      <c r="AT433" s="14">
        <v>-6.0199215990471702</v>
      </c>
      <c r="AU433" s="14">
        <v>-5.9599428927271401</v>
      </c>
      <c r="AV433" s="14">
        <v>-6.0121724044403804</v>
      </c>
      <c r="AW433" s="14">
        <v>1.8465653192895199</v>
      </c>
      <c r="AX433" s="14">
        <v>2.2821767339799099</v>
      </c>
      <c r="AY433" s="14">
        <v>2.6664498648305699</v>
      </c>
      <c r="AZ433" s="14">
        <v>2.93665350573032</v>
      </c>
      <c r="BA433" s="14">
        <v>3.3090869536530101</v>
      </c>
      <c r="BB433" s="14">
        <v>-5.9027908705251297</v>
      </c>
      <c r="BC433" s="14">
        <v>-5.9467671802018698</v>
      </c>
      <c r="BD433" s="14">
        <v>-5.9879365612400797</v>
      </c>
      <c r="BE433" s="14">
        <v>-6.0418065125840101</v>
      </c>
      <c r="BF433" s="14">
        <v>-6.0446305260075999</v>
      </c>
      <c r="BG433" s="14">
        <v>1.38907232406002</v>
      </c>
      <c r="BH433" s="14">
        <v>1.86502268740668</v>
      </c>
      <c r="BI433" s="14">
        <v>2.3120629229057901</v>
      </c>
      <c r="BJ433" s="14">
        <v>2.7196519060625399</v>
      </c>
      <c r="BK433" s="14">
        <v>3.0041242759157001</v>
      </c>
    </row>
    <row r="434" spans="1:63" ht="16" customHeight="1">
      <c r="A434" s="189"/>
      <c r="B434" s="189"/>
      <c r="C434" s="189"/>
      <c r="D434" s="189"/>
      <c r="E434" s="189"/>
      <c r="F434" s="189"/>
      <c r="G434" s="189"/>
      <c r="H434" s="189"/>
      <c r="I434" s="189"/>
      <c r="J434" s="189"/>
      <c r="K434" s="189"/>
      <c r="L434" s="189"/>
      <c r="M434" s="189"/>
      <c r="O434" s="250"/>
      <c r="P434" s="189" t="s">
        <v>197</v>
      </c>
      <c r="Q434" s="14">
        <v>-5.87</v>
      </c>
      <c r="R434" s="14">
        <v>-5.5427661894953397</v>
      </c>
      <c r="S434" s="14">
        <f t="shared" si="59"/>
        <v>-0.32723381050466038</v>
      </c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250"/>
      <c r="AG434" s="250"/>
      <c r="AH434" s="191" t="s">
        <v>197</v>
      </c>
      <c r="AI434" s="14">
        <v>-5.5427661894953397</v>
      </c>
      <c r="AJ434" s="14">
        <v>-13.683728444607091</v>
      </c>
      <c r="AK434" s="14">
        <v>8.1409622551117504</v>
      </c>
      <c r="AL434" s="14">
        <v>80.592744122897599</v>
      </c>
      <c r="AM434" s="14">
        <v>-5.7902485029789101</v>
      </c>
      <c r="AN434" s="14">
        <f t="shared" si="60"/>
        <v>-13.393350681959038</v>
      </c>
      <c r="AO434" s="14">
        <v>7.6031021789801283</v>
      </c>
      <c r="AP434" s="14">
        <v>52.418700013822402</v>
      </c>
      <c r="AQ434" s="250"/>
      <c r="AR434" s="14">
        <v>-8.1496159587652901</v>
      </c>
      <c r="AS434" s="14">
        <v>-8.1650383449788109</v>
      </c>
      <c r="AT434" s="14">
        <v>-8.1646344966845508</v>
      </c>
      <c r="AU434" s="14">
        <v>-8.1436335443852403</v>
      </c>
      <c r="AV434" s="14">
        <v>-8.1598077558131195</v>
      </c>
      <c r="AW434" s="14">
        <v>1.7852846240271401</v>
      </c>
      <c r="AX434" s="14">
        <v>2.0982180124796401</v>
      </c>
      <c r="AY434" s="14">
        <v>2.37438599370565</v>
      </c>
      <c r="AZ434" s="14">
        <v>2.54347124003659</v>
      </c>
      <c r="BA434" s="14">
        <v>2.8395102899680502</v>
      </c>
      <c r="BB434" s="14">
        <v>-7.6142827907097299</v>
      </c>
      <c r="BC434" s="14">
        <v>-7.6313407463190002</v>
      </c>
      <c r="BD434" s="14">
        <v>-7.6417632447011501</v>
      </c>
      <c r="BE434" s="14">
        <v>-7.6715551568270701</v>
      </c>
      <c r="BF434" s="14">
        <v>-7.6415757970341103</v>
      </c>
      <c r="BG434" s="14">
        <v>1.46305396707893</v>
      </c>
      <c r="BH434" s="14">
        <v>1.79423243011591</v>
      </c>
      <c r="BI434" s="14">
        <v>2.0989970552058002</v>
      </c>
      <c r="BJ434" s="14">
        <v>2.37500612890575</v>
      </c>
      <c r="BK434" s="14">
        <v>2.5885752560736801</v>
      </c>
    </row>
    <row r="435" spans="1:63" ht="16" customHeight="1">
      <c r="A435" s="189"/>
      <c r="B435" s="189"/>
      <c r="C435" s="189"/>
      <c r="D435" s="189"/>
      <c r="E435" s="189"/>
      <c r="F435" s="189"/>
      <c r="G435" s="189"/>
      <c r="H435" s="189"/>
      <c r="I435" s="189"/>
      <c r="J435" s="189"/>
      <c r="K435" s="189"/>
      <c r="L435" s="189"/>
      <c r="M435" s="189"/>
      <c r="O435" s="250"/>
      <c r="P435" s="189" t="s">
        <v>502</v>
      </c>
      <c r="Q435" s="14">
        <v>-5.53</v>
      </c>
      <c r="R435" s="14">
        <v>-5.5465002967137398</v>
      </c>
      <c r="S435" s="14">
        <f t="shared" si="59"/>
        <v>1.6500296713739537E-2</v>
      </c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250"/>
      <c r="AG435" s="250"/>
      <c r="AH435" s="191" t="s">
        <v>502</v>
      </c>
      <c r="AI435" s="14">
        <v>-5.5465002967137398</v>
      </c>
      <c r="AJ435" s="14">
        <v>-13.888126000285965</v>
      </c>
      <c r="AK435" s="14">
        <v>8.341625703572225</v>
      </c>
      <c r="AL435" s="14">
        <v>84.795685725191106</v>
      </c>
      <c r="AM435" s="14">
        <v>-5.7112154554133197</v>
      </c>
      <c r="AN435" s="14">
        <f t="shared" si="60"/>
        <v>-13.426239398359224</v>
      </c>
      <c r="AO435" s="14">
        <v>7.715023942945904</v>
      </c>
      <c r="AP435" s="14">
        <v>55.6014674245016</v>
      </c>
      <c r="AQ435" s="250"/>
      <c r="AR435" s="14">
        <v>-8.0772535653355195</v>
      </c>
      <c r="AS435" s="14">
        <v>-8.0938352050753792</v>
      </c>
      <c r="AT435" s="14">
        <v>-8.0911538916707197</v>
      </c>
      <c r="AU435" s="14">
        <v>-8.0603220057604705</v>
      </c>
      <c r="AV435" s="14">
        <v>-8.0843699795953405</v>
      </c>
      <c r="AW435" s="14">
        <v>1.7864496347443699</v>
      </c>
      <c r="AX435" s="14">
        <v>2.10171526199938</v>
      </c>
      <c r="AY435" s="14">
        <v>2.3799384362574001</v>
      </c>
      <c r="AZ435" s="14">
        <v>2.5509460500301202</v>
      </c>
      <c r="BA435" s="14">
        <v>2.8484374381247699</v>
      </c>
      <c r="BB435" s="14">
        <v>-7.6291309711847601</v>
      </c>
      <c r="BC435" s="14">
        <v>-7.6461342104412999</v>
      </c>
      <c r="BD435" s="14">
        <v>-7.6495479590199196</v>
      </c>
      <c r="BE435" s="14">
        <v>-7.6679703509278303</v>
      </c>
      <c r="BF435" s="14">
        <v>-7.6437201077566099</v>
      </c>
      <c r="BG435" s="14">
        <v>1.4616474979351599</v>
      </c>
      <c r="BH435" s="14">
        <v>1.7955782276475101</v>
      </c>
      <c r="BI435" s="14">
        <v>2.10304766230619</v>
      </c>
      <c r="BJ435" s="14">
        <v>2.3815582090072702</v>
      </c>
      <c r="BK435" s="14">
        <v>2.59647528167844</v>
      </c>
    </row>
    <row r="436" spans="1:63" ht="16" customHeight="1">
      <c r="A436" s="189"/>
      <c r="B436" s="189"/>
      <c r="C436" s="189"/>
      <c r="D436" s="189"/>
      <c r="E436" s="189"/>
      <c r="F436" s="189"/>
      <c r="G436" s="189"/>
      <c r="H436" s="189"/>
      <c r="I436" s="189"/>
      <c r="J436" s="189"/>
      <c r="K436" s="189"/>
      <c r="L436" s="189"/>
      <c r="M436" s="189"/>
      <c r="O436" s="250"/>
      <c r="P436" s="189" t="s">
        <v>179</v>
      </c>
      <c r="Q436" s="14">
        <v>-0.9</v>
      </c>
      <c r="R436" s="14">
        <v>-0.90416352478067297</v>
      </c>
      <c r="S436" s="14">
        <f t="shared" si="59"/>
        <v>4.1635247806729447E-3</v>
      </c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250"/>
      <c r="AG436" s="250"/>
      <c r="AH436" s="191" t="s">
        <v>179</v>
      </c>
      <c r="AI436" s="14">
        <v>-0.90416352478067297</v>
      </c>
      <c r="AJ436" s="14">
        <v>-8.9563780504981807</v>
      </c>
      <c r="AK436" s="14">
        <v>8.052214525717508</v>
      </c>
      <c r="AL436" s="14">
        <v>100.507033160231</v>
      </c>
      <c r="AM436" s="14">
        <v>-0.30239746073601498</v>
      </c>
      <c r="AN436" s="14">
        <f t="shared" si="60"/>
        <v>-8.2607763057763073</v>
      </c>
      <c r="AO436" s="14">
        <v>7.9583788450402917</v>
      </c>
      <c r="AP436" s="14">
        <v>65.376118021612101</v>
      </c>
      <c r="AQ436" s="250"/>
      <c r="AR436" s="14">
        <v>-2.7033650022687401</v>
      </c>
      <c r="AS436" s="14">
        <v>-2.7135622246279998</v>
      </c>
      <c r="AT436" s="14">
        <v>-2.71408661057347</v>
      </c>
      <c r="AU436" s="14">
        <v>-2.6983481723869001</v>
      </c>
      <c r="AV436" s="14">
        <v>-2.7159472059868501</v>
      </c>
      <c r="AW436" s="14">
        <v>1.7931115535766</v>
      </c>
      <c r="AX436" s="14">
        <v>2.1217136981442302</v>
      </c>
      <c r="AY436" s="14">
        <v>2.4116891498374602</v>
      </c>
      <c r="AZ436" s="14">
        <v>2.59368950013477</v>
      </c>
      <c r="BA436" s="14">
        <v>2.8994858409796498</v>
      </c>
      <c r="BB436" s="14">
        <v>-2.9678994391990901</v>
      </c>
      <c r="BC436" s="14">
        <v>-3.0025323340789201</v>
      </c>
      <c r="BD436" s="14">
        <v>-3.0303739059571302</v>
      </c>
      <c r="BE436" s="14">
        <v>-3.0709427623218302</v>
      </c>
      <c r="BF436" s="14">
        <v>-3.0753616881035302</v>
      </c>
      <c r="BG436" s="14">
        <v>1.4536048394966901</v>
      </c>
      <c r="BH436" s="14">
        <v>1.80327394562468</v>
      </c>
      <c r="BI436" s="14">
        <v>2.1262103811764499</v>
      </c>
      <c r="BJ436" s="14">
        <v>2.4190251826351101</v>
      </c>
      <c r="BK436" s="14">
        <v>2.6416502560998198</v>
      </c>
    </row>
    <row r="437" spans="1:63" ht="16" customHeight="1">
      <c r="A437" s="189"/>
      <c r="B437" s="189"/>
      <c r="C437" s="189"/>
      <c r="D437" s="189"/>
      <c r="E437" s="189"/>
      <c r="F437" s="189"/>
      <c r="G437" s="189"/>
      <c r="H437" s="189"/>
      <c r="I437" s="189"/>
      <c r="J437" s="189"/>
      <c r="K437" s="189"/>
      <c r="L437" s="189"/>
      <c r="M437" s="189"/>
      <c r="O437" s="250"/>
      <c r="P437" s="189" t="s">
        <v>165</v>
      </c>
      <c r="Q437" s="14">
        <v>1.92</v>
      </c>
      <c r="R437" s="14">
        <v>1.5472437382231301</v>
      </c>
      <c r="S437" s="14">
        <f t="shared" si="59"/>
        <v>0.37275626177686982</v>
      </c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250"/>
      <c r="AG437" s="250"/>
      <c r="AH437" s="191" t="s">
        <v>165</v>
      </c>
      <c r="AI437" s="14">
        <v>1.5472437382231301</v>
      </c>
      <c r="AJ437" s="14">
        <v>-9.1124725954928287</v>
      </c>
      <c r="AK437" s="14">
        <v>10.659716333715959</v>
      </c>
      <c r="AL437" s="14">
        <v>151.069405982913</v>
      </c>
      <c r="AM437" s="14">
        <v>1.9491550845091401</v>
      </c>
      <c r="AN437" s="14">
        <f t="shared" si="60"/>
        <v>-7.6686364651887757</v>
      </c>
      <c r="AO437" s="14">
        <v>9.6177915496979161</v>
      </c>
      <c r="AP437" s="14">
        <v>88.562587621511597</v>
      </c>
      <c r="AQ437" s="250"/>
      <c r="AR437" s="14">
        <v>-0.61734311428037203</v>
      </c>
      <c r="AS437" s="14">
        <v>-0.619678234210297</v>
      </c>
      <c r="AT437" s="14">
        <v>-0.62016186482778402</v>
      </c>
      <c r="AU437" s="14">
        <v>-0.61768756099908695</v>
      </c>
      <c r="AV437" s="14">
        <v>-0.62096588274349196</v>
      </c>
      <c r="AW437" s="14">
        <v>1.82618493957537</v>
      </c>
      <c r="AX437" s="14">
        <v>2.2209968048055799</v>
      </c>
      <c r="AY437" s="14">
        <v>2.5693169493369301</v>
      </c>
      <c r="AZ437" s="14">
        <v>2.8058912185630298</v>
      </c>
      <c r="BA437" s="14">
        <v>3.1529178588046198</v>
      </c>
      <c r="BB437" s="14">
        <v>-0.67653122100858898</v>
      </c>
      <c r="BC437" s="14">
        <v>-0.6856735506828</v>
      </c>
      <c r="BD437" s="14">
        <v>-0.693958968928585</v>
      </c>
      <c r="BE437" s="14">
        <v>-0.70659054185278602</v>
      </c>
      <c r="BF437" s="14">
        <v>-0.70672613609676205</v>
      </c>
      <c r="BG437" s="14">
        <v>1.41367671162688</v>
      </c>
      <c r="BH437" s="14">
        <v>1.8414796724739699</v>
      </c>
      <c r="BI437" s="14">
        <v>2.2412027071517202</v>
      </c>
      <c r="BJ437" s="14">
        <v>2.6050316039386598</v>
      </c>
      <c r="BK437" s="14">
        <v>2.8659233828291399</v>
      </c>
    </row>
    <row r="438" spans="1:63" ht="16" customHeight="1">
      <c r="A438" s="189"/>
      <c r="B438" s="189"/>
      <c r="C438" s="189"/>
      <c r="D438" s="189"/>
      <c r="E438" s="189"/>
      <c r="F438" s="189"/>
      <c r="G438" s="189"/>
      <c r="H438" s="189"/>
      <c r="I438" s="189"/>
      <c r="J438" s="189"/>
      <c r="K438" s="189"/>
      <c r="L438" s="189"/>
      <c r="M438" s="189"/>
      <c r="O438" s="250"/>
      <c r="P438" s="189" t="s">
        <v>503</v>
      </c>
      <c r="Q438" s="14">
        <v>0.71</v>
      </c>
      <c r="R438" s="14">
        <v>0.89825527951863304</v>
      </c>
      <c r="S438" s="14">
        <f t="shared" si="59"/>
        <v>-0.18825527951863308</v>
      </c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250"/>
      <c r="AG438" s="250"/>
      <c r="AH438" s="191" t="s">
        <v>503</v>
      </c>
      <c r="AI438" s="14">
        <v>0.89825527951863304</v>
      </c>
      <c r="AJ438" s="14">
        <v>-9.297048262181999</v>
      </c>
      <c r="AK438" s="14">
        <v>10.195303541700632</v>
      </c>
      <c r="AL438" s="14">
        <v>141.395064009587</v>
      </c>
      <c r="AM438" s="14">
        <v>1.31806171268921</v>
      </c>
      <c r="AN438" s="14">
        <f t="shared" si="60"/>
        <v>-8.0725986526161684</v>
      </c>
      <c r="AO438" s="14">
        <v>9.3906603653053775</v>
      </c>
      <c r="AP438" s="14">
        <v>85.074141139888397</v>
      </c>
      <c r="AQ438" s="250"/>
      <c r="AR438" s="14">
        <v>-1.2257536879386599</v>
      </c>
      <c r="AS438" s="14">
        <v>-1.22974342195202</v>
      </c>
      <c r="AT438" s="14">
        <v>-1.23059592591488</v>
      </c>
      <c r="AU438" s="14">
        <v>-1.22656663788993</v>
      </c>
      <c r="AV438" s="14">
        <v>-1.2319093830761201</v>
      </c>
      <c r="AW438" s="14">
        <v>1.82185021333732</v>
      </c>
      <c r="AX438" s="14">
        <v>2.20798437579526</v>
      </c>
      <c r="AY438" s="14">
        <v>2.54865763860409</v>
      </c>
      <c r="AZ438" s="14">
        <v>2.77807923836047</v>
      </c>
      <c r="BA438" s="14">
        <v>3.1197020756589899</v>
      </c>
      <c r="BB438" s="14">
        <v>-1.29654006920131</v>
      </c>
      <c r="BC438" s="14">
        <v>-1.3118610805070801</v>
      </c>
      <c r="BD438" s="14">
        <v>-1.32787608741417</v>
      </c>
      <c r="BE438" s="14">
        <v>-1.3525092021753899</v>
      </c>
      <c r="BF438" s="14">
        <v>-1.35078723120559</v>
      </c>
      <c r="BG438" s="14">
        <v>1.4189098469193999</v>
      </c>
      <c r="BH438" s="14">
        <v>1.8364722817392201</v>
      </c>
      <c r="BI438" s="14">
        <v>2.2261313669327998</v>
      </c>
      <c r="BJ438" s="14">
        <v>2.5806528809709</v>
      </c>
      <c r="BK438" s="14">
        <v>2.83652927703791</v>
      </c>
    </row>
    <row r="439" spans="1:63" ht="16" customHeight="1">
      <c r="A439" s="189"/>
      <c r="B439" s="189"/>
      <c r="C439" s="189"/>
      <c r="D439" s="189"/>
      <c r="E439" s="189"/>
      <c r="F439" s="189"/>
      <c r="G439" s="189"/>
      <c r="H439" s="189"/>
      <c r="I439" s="189"/>
      <c r="J439" s="189"/>
      <c r="K439" s="189"/>
      <c r="L439" s="189"/>
      <c r="M439" s="189"/>
      <c r="O439" s="250"/>
      <c r="P439" s="189" t="s">
        <v>67</v>
      </c>
      <c r="Q439" s="14">
        <v>-4.09</v>
      </c>
      <c r="R439" s="14">
        <v>-5.0651805218508104</v>
      </c>
      <c r="S439" s="14">
        <f t="shared" si="59"/>
        <v>0.9751805218508105</v>
      </c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250"/>
      <c r="AG439" s="250"/>
      <c r="AH439" s="191" t="s">
        <v>67</v>
      </c>
      <c r="AI439" s="14">
        <v>-5.0651805218508104</v>
      </c>
      <c r="AJ439" s="14">
        <v>-17.672814326884129</v>
      </c>
      <c r="AK439" s="14">
        <v>12.60763380503332</v>
      </c>
      <c r="AL439" s="14">
        <v>158.23835797812799</v>
      </c>
      <c r="AM439" s="14">
        <v>-5.27705924542233</v>
      </c>
      <c r="AN439" s="14">
        <f t="shared" si="60"/>
        <v>-16.136146337297944</v>
      </c>
      <c r="AO439" s="14">
        <v>10.859087091875615</v>
      </c>
      <c r="AP439" s="14">
        <v>92.887509006609704</v>
      </c>
      <c r="AQ439" s="250"/>
      <c r="AR439" s="14">
        <v>-7.9303413316793501</v>
      </c>
      <c r="AS439" s="14">
        <v>-7.9181787936284902</v>
      </c>
      <c r="AT439" s="14">
        <v>-7.8871105851187302</v>
      </c>
      <c r="AU439" s="14">
        <v>-7.8413746213913704</v>
      </c>
      <c r="AV439" s="14">
        <v>-7.83449726864096</v>
      </c>
      <c r="AW439" s="14">
        <v>1.8347318089731599</v>
      </c>
      <c r="AX439" s="14">
        <v>2.2466536802785999</v>
      </c>
      <c r="AY439" s="14">
        <v>2.6100513396963998</v>
      </c>
      <c r="AZ439" s="14">
        <v>2.8607286752861101</v>
      </c>
      <c r="BA439" s="14">
        <v>3.21841010558121</v>
      </c>
      <c r="BB439" s="14">
        <v>-7.4072634454203801</v>
      </c>
      <c r="BC439" s="14">
        <v>-7.3804616060863903</v>
      </c>
      <c r="BD439" s="14">
        <v>-7.3360997022990704</v>
      </c>
      <c r="BE439" s="14">
        <v>-7.2885075132308597</v>
      </c>
      <c r="BF439" s="14">
        <v>-7.2542057947353999</v>
      </c>
      <c r="BG439" s="14">
        <v>1.4033584305106299</v>
      </c>
      <c r="BH439" s="14">
        <v>1.8513528483756101</v>
      </c>
      <c r="BI439" s="14">
        <v>2.2709191804482698</v>
      </c>
      <c r="BJ439" s="14">
        <v>2.6530996363466799</v>
      </c>
      <c r="BK439" s="14">
        <v>2.9238803493054899</v>
      </c>
    </row>
    <row r="440" spans="1:63" ht="16" customHeight="1">
      <c r="A440" s="189"/>
      <c r="B440" s="189"/>
      <c r="C440" s="189"/>
      <c r="D440" s="189"/>
      <c r="E440" s="189"/>
      <c r="F440" s="189"/>
      <c r="G440" s="189"/>
      <c r="H440" s="189"/>
      <c r="I440" s="189"/>
      <c r="J440" s="189"/>
      <c r="K440" s="189"/>
      <c r="L440" s="189"/>
      <c r="M440" s="189"/>
      <c r="O440" s="250"/>
      <c r="P440" s="189" t="s">
        <v>504</v>
      </c>
      <c r="Q440" s="14">
        <v>-2.88</v>
      </c>
      <c r="R440" s="14">
        <v>-3.5633551934087002</v>
      </c>
      <c r="S440" s="14">
        <f t="shared" si="59"/>
        <v>0.68335519340870032</v>
      </c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250"/>
      <c r="AG440" s="250"/>
      <c r="AH440" s="191" t="s">
        <v>504</v>
      </c>
      <c r="AI440" s="14">
        <v>-3.5633551934087002</v>
      </c>
      <c r="AJ440" s="14">
        <v>-13.94423074020702</v>
      </c>
      <c r="AK440" s="14">
        <v>10.38087554679832</v>
      </c>
      <c r="AL440" s="14">
        <v>140.92096995680299</v>
      </c>
      <c r="AM440" s="14">
        <v>-3.14764633529663</v>
      </c>
      <c r="AN440" s="14">
        <f t="shared" si="60"/>
        <v>-13.379374234057446</v>
      </c>
      <c r="AO440" s="14">
        <v>10.231727898760816</v>
      </c>
      <c r="AP440" s="14">
        <v>106.535633548452</v>
      </c>
      <c r="AQ440" s="250"/>
      <c r="AR440" s="14">
        <v>-5.7441508133194397</v>
      </c>
      <c r="AS440" s="14">
        <v>-5.7577449359916102</v>
      </c>
      <c r="AT440" s="14">
        <v>-5.7437997157932603</v>
      </c>
      <c r="AU440" s="14">
        <v>-5.6736553538174004</v>
      </c>
      <c r="AV440" s="14">
        <v>-5.7323681898875298</v>
      </c>
      <c r="AW440" s="14">
        <v>1.83181574612975</v>
      </c>
      <c r="AX440" s="14">
        <v>2.2378999415980698</v>
      </c>
      <c r="AY440" s="14">
        <v>2.5961533804966299</v>
      </c>
      <c r="AZ440" s="14">
        <v>2.8420189626960699</v>
      </c>
      <c r="BA440" s="14">
        <v>3.1960651394341899</v>
      </c>
      <c r="BB440" s="14">
        <v>-5.7543717877189504</v>
      </c>
      <c r="BC440" s="14">
        <v>-5.7964964153255298</v>
      </c>
      <c r="BD440" s="14">
        <v>-5.8241355616692401</v>
      </c>
      <c r="BE440" s="14">
        <v>-5.8558831722121596</v>
      </c>
      <c r="BF440" s="14">
        <v>-5.8700038942662198</v>
      </c>
      <c r="BG440" s="14">
        <v>1.40687887229704</v>
      </c>
      <c r="BH440" s="14">
        <v>1.8479842697705999</v>
      </c>
      <c r="BI440" s="14">
        <v>2.2607803682605399</v>
      </c>
      <c r="BJ440" s="14">
        <v>2.63669954916422</v>
      </c>
      <c r="BK440" s="14">
        <v>2.9041063070693802</v>
      </c>
    </row>
    <row r="441" spans="1:63" ht="16" customHeight="1">
      <c r="A441" s="189"/>
      <c r="B441" s="189"/>
      <c r="C441" s="189"/>
      <c r="D441" s="189"/>
      <c r="E441" s="189"/>
      <c r="F441" s="189"/>
      <c r="G441" s="189"/>
      <c r="H441" s="189"/>
      <c r="I441" s="189"/>
      <c r="J441" s="189"/>
      <c r="K441" s="189"/>
      <c r="L441" s="189"/>
      <c r="M441" s="189"/>
      <c r="O441" s="250"/>
      <c r="P441" s="189" t="s">
        <v>505</v>
      </c>
      <c r="Q441" s="14">
        <v>-2.29</v>
      </c>
      <c r="R441" s="14">
        <v>-3.7888173193286598</v>
      </c>
      <c r="S441" s="14">
        <f t="shared" si="59"/>
        <v>1.4988173193286598</v>
      </c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250"/>
      <c r="AG441" s="250"/>
      <c r="AH441" s="191" t="s">
        <v>505</v>
      </c>
      <c r="AI441" s="14">
        <v>-3.7888173193286598</v>
      </c>
      <c r="AJ441" s="14">
        <v>-13.829212957798923</v>
      </c>
      <c r="AK441" s="14">
        <v>10.040395638470264</v>
      </c>
      <c r="AL441" s="14">
        <v>131.99403208102001</v>
      </c>
      <c r="AM441" s="14">
        <v>-3.5094508162936999</v>
      </c>
      <c r="AN441" s="14">
        <f t="shared" si="60"/>
        <v>-13.626209060412263</v>
      </c>
      <c r="AO441" s="14">
        <v>10.116758244118563</v>
      </c>
      <c r="AP441" s="14">
        <v>102.941127316278</v>
      </c>
      <c r="AQ441" s="250"/>
      <c r="AR441" s="14">
        <v>-6.0975501120092996</v>
      </c>
      <c r="AS441" s="14">
        <v>-6.1125217239296399</v>
      </c>
      <c r="AT441" s="14">
        <v>-6.1014741322779402</v>
      </c>
      <c r="AU441" s="14">
        <v>-6.0385419944568302</v>
      </c>
      <c r="AV441" s="14">
        <v>-6.0928645527699201</v>
      </c>
      <c r="AW441" s="14">
        <v>1.83094917806084</v>
      </c>
      <c r="AX441" s="14">
        <v>2.23529858805</v>
      </c>
      <c r="AY441" s="14">
        <v>2.5920233159842399</v>
      </c>
      <c r="AZ441" s="14">
        <v>2.8364589866668899</v>
      </c>
      <c r="BA441" s="14">
        <v>3.1894248730189498</v>
      </c>
      <c r="BB441" s="14">
        <v>-5.9595330060364198</v>
      </c>
      <c r="BC441" s="14">
        <v>-6.00432387549934</v>
      </c>
      <c r="BD441" s="14">
        <v>-6.0465847309520004</v>
      </c>
      <c r="BE441" s="14">
        <v>-6.1020061171359403</v>
      </c>
      <c r="BF441" s="14">
        <v>-6.1045712797200098</v>
      </c>
      <c r="BG441" s="14">
        <v>1.40792504400333</v>
      </c>
      <c r="BH441" s="14">
        <v>1.8469832273330899</v>
      </c>
      <c r="BI441" s="14">
        <v>2.2577674116233402</v>
      </c>
      <c r="BJ441" s="14">
        <v>2.6318259258430601</v>
      </c>
      <c r="BK441" s="14">
        <v>2.8982300435883799</v>
      </c>
    </row>
    <row r="442" spans="1:63" ht="16" customHeight="1">
      <c r="A442" s="189"/>
      <c r="B442" s="189"/>
      <c r="C442" s="189"/>
      <c r="D442" s="189"/>
      <c r="E442" s="189"/>
      <c r="F442" s="189"/>
      <c r="G442" s="189"/>
      <c r="H442" s="189"/>
      <c r="I442" s="189"/>
      <c r="J442" s="189"/>
      <c r="K442" s="189"/>
      <c r="L442" s="189"/>
      <c r="M442" s="189"/>
      <c r="O442" s="250"/>
      <c r="P442" s="189" t="s">
        <v>112</v>
      </c>
      <c r="Q442" s="14">
        <v>-6.13</v>
      </c>
      <c r="R442" s="14">
        <v>-6.0000141631366599</v>
      </c>
      <c r="S442" s="14">
        <f t="shared" si="59"/>
        <v>-0.12998583686333998</v>
      </c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250"/>
      <c r="AG442" s="250"/>
      <c r="AH442" s="191" t="s">
        <v>112</v>
      </c>
      <c r="AI442" s="14">
        <v>-6.0000141631366599</v>
      </c>
      <c r="AJ442" s="14">
        <v>-14.242540012292245</v>
      </c>
      <c r="AK442" s="14">
        <v>8.2425258491555855</v>
      </c>
      <c r="AL442" s="14">
        <v>81.032009580146706</v>
      </c>
      <c r="AM442" s="14">
        <v>-6.2929336563717797</v>
      </c>
      <c r="AN442" s="14">
        <f t="shared" si="60"/>
        <v>-13.994589875076599</v>
      </c>
      <c r="AO442" s="14">
        <v>7.7016562187048194</v>
      </c>
      <c r="AP442" s="14">
        <v>53.655906516292603</v>
      </c>
      <c r="AQ442" s="250"/>
      <c r="AR442" s="14">
        <v>-8.6597038718152106</v>
      </c>
      <c r="AS442" s="14">
        <v>-8.6750283006202196</v>
      </c>
      <c r="AT442" s="14">
        <v>-8.6732675721472301</v>
      </c>
      <c r="AU442" s="14">
        <v>-8.64856057954891</v>
      </c>
      <c r="AV442" s="14">
        <v>-8.6662971309329304</v>
      </c>
      <c r="AW442" s="14">
        <v>1.78653261405891</v>
      </c>
      <c r="AX442" s="14">
        <v>2.10196435787776</v>
      </c>
      <c r="AY442" s="14">
        <v>2.3803339157754602</v>
      </c>
      <c r="AZ442" s="14">
        <v>2.5514784525225802</v>
      </c>
      <c r="BA442" s="14">
        <v>2.8490732851808498</v>
      </c>
      <c r="BB442" s="14">
        <v>-8.0772370847699104</v>
      </c>
      <c r="BC442" s="14">
        <v>-8.0933805931592904</v>
      </c>
      <c r="BD442" s="14">
        <v>-8.1033503348923297</v>
      </c>
      <c r="BE442" s="14">
        <v>-8.1326820855516004</v>
      </c>
      <c r="BF442" s="14">
        <v>-8.1006894962946401</v>
      </c>
      <c r="BG442" s="14">
        <v>1.4615473204486</v>
      </c>
      <c r="BH442" s="14">
        <v>1.79567408372423</v>
      </c>
      <c r="BI442" s="14">
        <v>2.1033361717556698</v>
      </c>
      <c r="BJ442" s="14">
        <v>2.38202488893356</v>
      </c>
      <c r="BK442" s="14">
        <v>2.59703797067335</v>
      </c>
    </row>
    <row r="443" spans="1:63" ht="16" customHeight="1">
      <c r="A443" s="189"/>
      <c r="B443" s="189"/>
      <c r="C443" s="189"/>
      <c r="D443" s="189"/>
      <c r="E443" s="189"/>
      <c r="F443" s="189"/>
      <c r="G443" s="189"/>
      <c r="H443" s="189"/>
      <c r="I443" s="189"/>
      <c r="J443" s="189"/>
      <c r="K443" s="189"/>
      <c r="L443" s="189"/>
      <c r="M443" s="189"/>
      <c r="O443" s="250"/>
      <c r="P443" s="189" t="s">
        <v>506</v>
      </c>
      <c r="Q443" s="14">
        <v>-2.2999999999999998</v>
      </c>
      <c r="R443" s="14">
        <v>-0.27635762161361599</v>
      </c>
      <c r="S443" s="14">
        <f t="shared" si="59"/>
        <v>-2.0236423783863837</v>
      </c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250"/>
      <c r="AG443" s="250"/>
      <c r="AH443" s="191" t="s">
        <v>506</v>
      </c>
      <c r="AI443" s="14">
        <v>-0.27635762161361599</v>
      </c>
      <c r="AJ443" s="14">
        <v>-7.726214334809419</v>
      </c>
      <c r="AK443" s="14">
        <v>7.4498567131958033</v>
      </c>
      <c r="AL443" s="14">
        <v>85.586495501234097</v>
      </c>
      <c r="AM443" s="14">
        <v>2.1355172271878799E-2</v>
      </c>
      <c r="AN443" s="14">
        <f t="shared" si="60"/>
        <v>-7.8471217663219939</v>
      </c>
      <c r="AO443" s="14">
        <v>7.8684769385938731</v>
      </c>
      <c r="AP443" s="14">
        <v>62.255975879244502</v>
      </c>
      <c r="AQ443" s="250"/>
      <c r="AR443" s="14">
        <v>-2.3765955909352399</v>
      </c>
      <c r="AS443" s="14">
        <v>-2.3845523016708898</v>
      </c>
      <c r="AT443" s="14">
        <v>-2.3879498652436801</v>
      </c>
      <c r="AU443" s="14">
        <v>-2.38540014382402</v>
      </c>
      <c r="AV443" s="14">
        <v>-2.3921438725430799</v>
      </c>
      <c r="AW443" s="14">
        <v>1.7926113203224601</v>
      </c>
      <c r="AX443" s="14">
        <v>2.1202120462865</v>
      </c>
      <c r="AY443" s="14">
        <v>2.4093050375155598</v>
      </c>
      <c r="AZ443" s="14">
        <v>2.5904799601092199</v>
      </c>
      <c r="BA443" s="14">
        <v>2.8956526948063201</v>
      </c>
      <c r="BB443" s="14">
        <v>-2.3054108444910599</v>
      </c>
      <c r="BC443" s="14">
        <v>-2.3441283983585701</v>
      </c>
      <c r="BD443" s="14">
        <v>-2.40082874980201</v>
      </c>
      <c r="BE443" s="14">
        <v>-2.4894795641943501</v>
      </c>
      <c r="BF443" s="14">
        <v>-2.4708323568499999</v>
      </c>
      <c r="BG443" s="14">
        <v>1.4542087503674099</v>
      </c>
      <c r="BH443" s="14">
        <v>1.8026960859804</v>
      </c>
      <c r="BI443" s="14">
        <v>2.1244711281883899</v>
      </c>
      <c r="BJ443" s="14">
        <v>2.4162118451248999</v>
      </c>
      <c r="BK443" s="14">
        <v>2.6382581366475102</v>
      </c>
    </row>
    <row r="444" spans="1:63" ht="16" customHeight="1">
      <c r="A444" s="189"/>
      <c r="B444" s="189"/>
      <c r="C444" s="189"/>
      <c r="D444" s="189"/>
      <c r="E444" s="189"/>
      <c r="F444" s="189"/>
      <c r="G444" s="189"/>
      <c r="H444" s="189"/>
      <c r="I444" s="189"/>
      <c r="J444" s="189"/>
      <c r="K444" s="189"/>
      <c r="L444" s="189"/>
      <c r="M444" s="189"/>
      <c r="O444" s="250"/>
      <c r="P444" s="189" t="s">
        <v>507</v>
      </c>
      <c r="Q444" s="14">
        <v>-5.57</v>
      </c>
      <c r="R444" s="14">
        <v>-6.1411912207176496</v>
      </c>
      <c r="S444" s="14">
        <f t="shared" si="59"/>
        <v>0.57119122071764927</v>
      </c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250"/>
      <c r="AG444" s="250"/>
      <c r="AH444" s="191" t="s">
        <v>507</v>
      </c>
      <c r="AI444" s="14">
        <v>-6.1411912207176496</v>
      </c>
      <c r="AJ444" s="14">
        <v>-14.86287784095123</v>
      </c>
      <c r="AK444" s="14">
        <v>8.7216866202335801</v>
      </c>
      <c r="AL444" s="14">
        <v>88.502719418104405</v>
      </c>
      <c r="AM444" s="14">
        <v>-6.3023589196101604</v>
      </c>
      <c r="AN444" s="14">
        <f t="shared" si="60"/>
        <v>-14.174281304063033</v>
      </c>
      <c r="AO444" s="14">
        <v>7.8719223844528718</v>
      </c>
      <c r="AP444" s="14">
        <v>54.821702727864</v>
      </c>
      <c r="AQ444" s="250"/>
      <c r="AR444" s="14">
        <v>-8.6830475317670697</v>
      </c>
      <c r="AS444" s="14">
        <v>-8.6954996942168101</v>
      </c>
      <c r="AT444" s="14">
        <v>-8.6903282865352907</v>
      </c>
      <c r="AU444" s="14">
        <v>-8.6629192467279701</v>
      </c>
      <c r="AV444" s="14">
        <v>-8.6775007429163402</v>
      </c>
      <c r="AW444" s="14">
        <v>1.7881346805976199</v>
      </c>
      <c r="AX444" s="14">
        <v>2.1067736067114602</v>
      </c>
      <c r="AY444" s="14">
        <v>2.3879693669251401</v>
      </c>
      <c r="AZ444" s="14">
        <v>2.5617574506439902</v>
      </c>
      <c r="BA444" s="14">
        <v>2.8613494686841001</v>
      </c>
      <c r="BB444" s="14">
        <v>-8.2481119600354802</v>
      </c>
      <c r="BC444" s="14">
        <v>-8.2568629559020295</v>
      </c>
      <c r="BD444" s="14">
        <v>-8.2500975919581805</v>
      </c>
      <c r="BE444" s="14">
        <v>-8.2564713806500603</v>
      </c>
      <c r="BF444" s="14">
        <v>-8.2271537518786602</v>
      </c>
      <c r="BG444" s="14">
        <v>1.45961321192956</v>
      </c>
      <c r="BH444" s="14">
        <v>1.79752475956899</v>
      </c>
      <c r="BI444" s="14">
        <v>2.10890637124053</v>
      </c>
      <c r="BJ444" s="14">
        <v>2.39103499341957</v>
      </c>
      <c r="BK444" s="14">
        <v>2.6079017047911099</v>
      </c>
    </row>
    <row r="445" spans="1:63" ht="16" customHeight="1">
      <c r="A445" s="189"/>
      <c r="B445" s="189"/>
      <c r="C445" s="189"/>
      <c r="D445" s="189"/>
      <c r="E445" s="189"/>
      <c r="F445" s="189"/>
      <c r="G445" s="189"/>
      <c r="H445" s="189"/>
      <c r="I445" s="189"/>
      <c r="J445" s="189"/>
      <c r="K445" s="189"/>
      <c r="L445" s="189"/>
      <c r="M445" s="189"/>
      <c r="O445" s="250"/>
      <c r="P445" s="189" t="s">
        <v>113</v>
      </c>
      <c r="Q445" s="14">
        <v>-0.8</v>
      </c>
      <c r="R445" s="14">
        <v>-0.87875223512749701</v>
      </c>
      <c r="S445" s="14">
        <f t="shared" si="59"/>
        <v>7.8752235127496961E-2</v>
      </c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250"/>
      <c r="AG445" s="250"/>
      <c r="AH445" s="191" t="s">
        <v>113</v>
      </c>
      <c r="AI445" s="14">
        <v>-0.87875223512749701</v>
      </c>
      <c r="AJ445" s="14">
        <v>-9.2187532362010547</v>
      </c>
      <c r="AK445" s="14">
        <v>8.3400010010735581</v>
      </c>
      <c r="AL445" s="14">
        <v>105.76659085845699</v>
      </c>
      <c r="AM445" s="14">
        <v>-0.272452937591185</v>
      </c>
      <c r="AN445" s="14">
        <f t="shared" si="60"/>
        <v>-8.4578373393145654</v>
      </c>
      <c r="AO445" s="14">
        <v>8.1853844017233808</v>
      </c>
      <c r="AP445" s="14">
        <v>68.555053759848406</v>
      </c>
      <c r="AQ445" s="250"/>
      <c r="AR445" s="14">
        <v>-2.69508308154718</v>
      </c>
      <c r="AS445" s="14">
        <v>-2.7053393888209998</v>
      </c>
      <c r="AT445" s="14">
        <v>-2.70583728485366</v>
      </c>
      <c r="AU445" s="14">
        <v>-2.6898960062497799</v>
      </c>
      <c r="AV445" s="14">
        <v>-2.7076902171374799</v>
      </c>
      <c r="AW445" s="14">
        <v>1.7976636290419401</v>
      </c>
      <c r="AX445" s="14">
        <v>2.1353785885178</v>
      </c>
      <c r="AY445" s="14">
        <v>2.4333843472624799</v>
      </c>
      <c r="AZ445" s="14">
        <v>2.62289601186587</v>
      </c>
      <c r="BA445" s="14">
        <v>2.9343671098801298</v>
      </c>
      <c r="BB445" s="14">
        <v>-2.9590855339546298</v>
      </c>
      <c r="BC445" s="14">
        <v>-2.9934362415472799</v>
      </c>
      <c r="BD445" s="14">
        <v>-3.0207896545695201</v>
      </c>
      <c r="BE445" s="14">
        <v>-3.0606446048114702</v>
      </c>
      <c r="BF445" s="14">
        <v>-3.0652292863092701</v>
      </c>
      <c r="BG445" s="14">
        <v>1.4481093074922</v>
      </c>
      <c r="BH445" s="14">
        <v>1.80853241392402</v>
      </c>
      <c r="BI445" s="14">
        <v>2.14203741944202</v>
      </c>
      <c r="BJ445" s="14">
        <v>2.4446262888188799</v>
      </c>
      <c r="BK445" s="14">
        <v>2.6725182234061502</v>
      </c>
    </row>
    <row r="446" spans="1:63" ht="16" customHeight="1">
      <c r="A446" s="189"/>
      <c r="B446" s="189"/>
      <c r="C446" s="189"/>
      <c r="D446" s="189"/>
      <c r="E446" s="189"/>
      <c r="F446" s="189"/>
      <c r="G446" s="189"/>
      <c r="H446" s="189"/>
      <c r="I446" s="189"/>
      <c r="J446" s="189"/>
      <c r="K446" s="189"/>
      <c r="L446" s="189"/>
      <c r="M446" s="189"/>
      <c r="O446" s="250"/>
      <c r="P446" s="189" t="s">
        <v>508</v>
      </c>
      <c r="Q446" s="14">
        <v>1.68</v>
      </c>
      <c r="R446" s="14">
        <v>1.39770556348075</v>
      </c>
      <c r="S446" s="14">
        <f t="shared" si="59"/>
        <v>0.2822944365192499</v>
      </c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250"/>
      <c r="AG446" s="250"/>
      <c r="AH446" s="191" t="s">
        <v>508</v>
      </c>
      <c r="AI446" s="14">
        <v>1.39770556348075</v>
      </c>
      <c r="AJ446" s="14">
        <v>-6.4615971938363046</v>
      </c>
      <c r="AK446" s="14">
        <v>7.8593027573170549</v>
      </c>
      <c r="AL446" s="14">
        <v>100.67681417958499</v>
      </c>
      <c r="AM446" s="14">
        <v>1.7399508522640099</v>
      </c>
      <c r="AN446" s="14">
        <f t="shared" si="60"/>
        <v>-5.5754609325543667</v>
      </c>
      <c r="AO446" s="14">
        <v>7.3154117848183766</v>
      </c>
      <c r="AP446" s="14">
        <v>56.647098679000003</v>
      </c>
      <c r="AQ446" s="250"/>
      <c r="AR446" s="14">
        <v>-0.60594871313674203</v>
      </c>
      <c r="AS446" s="14">
        <v>-0.60820864635973204</v>
      </c>
      <c r="AT446" s="14">
        <v>-0.60861212654693997</v>
      </c>
      <c r="AU446" s="14">
        <v>-0.60604403544909402</v>
      </c>
      <c r="AV446" s="14">
        <v>-0.60930646817038903</v>
      </c>
      <c r="AW446" s="14">
        <v>1.7798664519662699</v>
      </c>
      <c r="AX446" s="14">
        <v>2.0819531838755001</v>
      </c>
      <c r="AY446" s="14">
        <v>2.3485629788109499</v>
      </c>
      <c r="AZ446" s="14">
        <v>2.50870777729047</v>
      </c>
      <c r="BA446" s="14">
        <v>2.79799236741969</v>
      </c>
      <c r="BB446" s="14">
        <v>-0.66583531046023903</v>
      </c>
      <c r="BC446" s="14">
        <v>-0.67463248206218995</v>
      </c>
      <c r="BD446" s="14">
        <v>-0.68245313608052305</v>
      </c>
      <c r="BE446" s="14">
        <v>-0.69433454088874202</v>
      </c>
      <c r="BF446" s="14">
        <v>-0.694612445655033</v>
      </c>
      <c r="BG446" s="14">
        <v>1.4695951015994499</v>
      </c>
      <c r="BH446" s="14">
        <v>1.78797346401586</v>
      </c>
      <c r="BI446" s="14">
        <v>2.08015869956128</v>
      </c>
      <c r="BJ446" s="14">
        <v>2.3445340509913102</v>
      </c>
      <c r="BK446" s="14">
        <v>2.5518342223829098</v>
      </c>
    </row>
    <row r="447" spans="1:63" ht="16" customHeight="1">
      <c r="A447" s="189"/>
      <c r="B447" s="189"/>
      <c r="C447" s="189"/>
      <c r="D447" s="189"/>
      <c r="E447" s="189"/>
      <c r="F447" s="189"/>
      <c r="G447" s="189"/>
      <c r="H447" s="189"/>
      <c r="I447" s="189"/>
      <c r="J447" s="189"/>
      <c r="K447" s="189"/>
      <c r="L447" s="189"/>
      <c r="M447" s="189"/>
      <c r="O447" s="250"/>
      <c r="P447" s="189" t="s">
        <v>509</v>
      </c>
      <c r="Q447" s="14">
        <v>0.01</v>
      </c>
      <c r="R447" s="14">
        <v>0.74895508866203997</v>
      </c>
      <c r="S447" s="14">
        <f t="shared" si="59"/>
        <v>-0.73895508866203996</v>
      </c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250"/>
      <c r="AG447" s="250"/>
      <c r="AH447" s="191" t="s">
        <v>509</v>
      </c>
      <c r="AI447" s="14">
        <v>0.74895508866203997</v>
      </c>
      <c r="AJ447" s="14">
        <v>-6.6688049120538118</v>
      </c>
      <c r="AK447" s="14">
        <v>7.4177600007158517</v>
      </c>
      <c r="AL447" s="14">
        <v>91.422744715624503</v>
      </c>
      <c r="AM447" s="14">
        <v>1.1088242372433199</v>
      </c>
      <c r="AN447" s="14">
        <f t="shared" si="60"/>
        <v>-5.9945308722051234</v>
      </c>
      <c r="AO447" s="14">
        <v>7.1033551094484437</v>
      </c>
      <c r="AP447" s="14">
        <v>53.389934140532702</v>
      </c>
      <c r="AQ447" s="250"/>
      <c r="AR447" s="14">
        <v>-1.2159148953019701</v>
      </c>
      <c r="AS447" s="14">
        <v>-1.2199023790131001</v>
      </c>
      <c r="AT447" s="14">
        <v>-1.22077145400009</v>
      </c>
      <c r="AU447" s="14">
        <v>-1.2167605089585301</v>
      </c>
      <c r="AV447" s="14">
        <v>-1.2221359226336199</v>
      </c>
      <c r="AW447" s="14">
        <v>1.77588674518192</v>
      </c>
      <c r="AX447" s="14">
        <v>2.0700064889357499</v>
      </c>
      <c r="AY447" s="14">
        <v>2.3295956912434201</v>
      </c>
      <c r="AZ447" s="14">
        <v>2.4831736327516598</v>
      </c>
      <c r="BA447" s="14">
        <v>2.7674969980992401</v>
      </c>
      <c r="BB447" s="14">
        <v>-1.28690836266223</v>
      </c>
      <c r="BC447" s="14">
        <v>-1.30188774182935</v>
      </c>
      <c r="BD447" s="14">
        <v>-1.3173666321318001</v>
      </c>
      <c r="BE447" s="14">
        <v>-1.34112468540312</v>
      </c>
      <c r="BF447" s="14">
        <v>-1.33961442316811</v>
      </c>
      <c r="BG447" s="14">
        <v>1.4743996366227401</v>
      </c>
      <c r="BH447" s="14">
        <v>1.78337618479114</v>
      </c>
      <c r="BI447" s="14">
        <v>2.06632172079384</v>
      </c>
      <c r="BJ447" s="14">
        <v>2.32215197566275</v>
      </c>
      <c r="BK447" s="14">
        <v>2.5248475303028801</v>
      </c>
    </row>
    <row r="448" spans="1:63" ht="16" customHeight="1">
      <c r="A448" s="189"/>
      <c r="B448" s="189"/>
      <c r="C448" s="189"/>
      <c r="D448" s="189"/>
      <c r="E448" s="189"/>
      <c r="F448" s="189"/>
      <c r="G448" s="189"/>
      <c r="H448" s="189"/>
      <c r="I448" s="189"/>
      <c r="J448" s="189"/>
      <c r="K448" s="189"/>
      <c r="L448" s="189"/>
      <c r="M448" s="189"/>
      <c r="O448" s="250"/>
      <c r="P448" s="189" t="s">
        <v>510</v>
      </c>
      <c r="Q448" s="14">
        <v>0.93</v>
      </c>
      <c r="R448" s="14">
        <v>0.60210665494014204</v>
      </c>
      <c r="S448" s="14">
        <f t="shared" si="59"/>
        <v>0.32789334505985801</v>
      </c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250"/>
      <c r="AG448" s="250"/>
      <c r="AH448" s="191" t="s">
        <v>510</v>
      </c>
      <c r="AI448" s="14">
        <v>0.60210665494014204</v>
      </c>
      <c r="AJ448" s="14">
        <v>-6.6511685125776996</v>
      </c>
      <c r="AK448" s="14">
        <v>7.2532751675178417</v>
      </c>
      <c r="AL448" s="14">
        <v>88.103840202996295</v>
      </c>
      <c r="AM448" s="14">
        <v>1.0185164265808799</v>
      </c>
      <c r="AN448" s="14">
        <f t="shared" si="60"/>
        <v>-6.0166041209650265</v>
      </c>
      <c r="AO448" s="14">
        <v>7.0351205475459064</v>
      </c>
      <c r="AP448" s="14">
        <v>52.425754247434902</v>
      </c>
      <c r="AQ448" s="250"/>
      <c r="AR448" s="14">
        <v>-1.29879362608993</v>
      </c>
      <c r="AS448" s="14">
        <v>-1.3036969531301199</v>
      </c>
      <c r="AT448" s="14">
        <v>-1.3044752061195899</v>
      </c>
      <c r="AU448" s="14">
        <v>-1.29867496980358</v>
      </c>
      <c r="AV448" s="14">
        <v>-1.3058365522131199</v>
      </c>
      <c r="AW448" s="14">
        <v>1.7745010849237499</v>
      </c>
      <c r="AX448" s="14">
        <v>2.0658468708303199</v>
      </c>
      <c r="AY448" s="14">
        <v>2.3229916327004698</v>
      </c>
      <c r="AZ448" s="14">
        <v>2.4742831161304601</v>
      </c>
      <c r="BA448" s="14">
        <v>2.75687907481612</v>
      </c>
      <c r="BB448" s="14">
        <v>-1.4225598552949299</v>
      </c>
      <c r="BC448" s="14">
        <v>-1.4417706792346601</v>
      </c>
      <c r="BD448" s="14">
        <v>-1.4593972858990101</v>
      </c>
      <c r="BE448" s="14">
        <v>-1.4860488254424999</v>
      </c>
      <c r="BF448" s="14">
        <v>-1.48628418373397</v>
      </c>
      <c r="BG448" s="14">
        <v>1.4760724868103401</v>
      </c>
      <c r="BH448" s="14">
        <v>1.7817754972373701</v>
      </c>
      <c r="BI448" s="14">
        <v>2.0615039408391498</v>
      </c>
      <c r="BJ448" s="14">
        <v>2.3143589512117799</v>
      </c>
      <c r="BK448" s="14">
        <v>2.5154512635070998</v>
      </c>
    </row>
    <row r="449" spans="1:63" ht="16" customHeight="1">
      <c r="A449" s="189"/>
      <c r="B449" s="189"/>
      <c r="C449" s="189"/>
      <c r="D449" s="189"/>
      <c r="E449" s="189"/>
      <c r="F449" s="189"/>
      <c r="G449" s="189"/>
      <c r="H449" s="189"/>
      <c r="I449" s="189"/>
      <c r="J449" s="189"/>
      <c r="K449" s="189"/>
      <c r="L449" s="189"/>
      <c r="M449" s="189"/>
      <c r="O449" s="250"/>
      <c r="P449" s="189" t="s">
        <v>511</v>
      </c>
      <c r="Q449" s="14">
        <v>-1.39</v>
      </c>
      <c r="R449" s="14">
        <v>0.85323124940831196</v>
      </c>
      <c r="S449" s="14">
        <f t="shared" si="59"/>
        <v>-2.243231249408312</v>
      </c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250"/>
      <c r="AG449" s="250"/>
      <c r="AH449" s="191" t="s">
        <v>511</v>
      </c>
      <c r="AI449" s="14">
        <v>0.85323124940831196</v>
      </c>
      <c r="AJ449" s="14">
        <v>-6.8530408490403634</v>
      </c>
      <c r="AK449" s="14">
        <v>7.7062720984486752</v>
      </c>
      <c r="AL449" s="14">
        <v>91.896290522763096</v>
      </c>
      <c r="AM449" s="14">
        <v>0.87310077807235398</v>
      </c>
      <c r="AN449" s="14">
        <f t="shared" si="60"/>
        <v>-6.5750088618683984</v>
      </c>
      <c r="AO449" s="14">
        <v>7.4481096399407525</v>
      </c>
      <c r="AP449" s="14">
        <v>56.492832867231797</v>
      </c>
      <c r="AQ449" s="250"/>
      <c r="AR449" s="14">
        <v>-1.48684401323312</v>
      </c>
      <c r="AS449" s="14">
        <v>-1.4918492812266799</v>
      </c>
      <c r="AT449" s="14">
        <v>-1.49512157746273</v>
      </c>
      <c r="AU449" s="14">
        <v>-1.49715998687708</v>
      </c>
      <c r="AV449" s="14">
        <v>-1.4987290917196401</v>
      </c>
      <c r="AW449" s="14">
        <v>1.7839913725510701</v>
      </c>
      <c r="AX449" s="14">
        <v>2.0943357966024099</v>
      </c>
      <c r="AY449" s="14">
        <v>2.3682223555350799</v>
      </c>
      <c r="AZ449" s="14">
        <v>2.5351736261910802</v>
      </c>
      <c r="BA449" s="14">
        <v>2.8296004690882999</v>
      </c>
      <c r="BB449" s="14">
        <v>-1.19948138039556</v>
      </c>
      <c r="BC449" s="14">
        <v>-1.2128401203716199</v>
      </c>
      <c r="BD449" s="14">
        <v>-1.241269320457</v>
      </c>
      <c r="BE449" s="14">
        <v>-1.2870187958463499</v>
      </c>
      <c r="BF449" s="14">
        <v>-1.26914511412011</v>
      </c>
      <c r="BG449" s="14">
        <v>1.4646152559746699</v>
      </c>
      <c r="BH449" s="14">
        <v>1.7927384913748401</v>
      </c>
      <c r="BI449" s="14">
        <v>2.0945005698653101</v>
      </c>
      <c r="BJ449" s="14">
        <v>2.3677328161908799</v>
      </c>
      <c r="BK449" s="14">
        <v>2.5798056202040498</v>
      </c>
    </row>
    <row r="450" spans="1:63" ht="16" customHeight="1">
      <c r="A450" s="189"/>
      <c r="B450" s="189"/>
      <c r="C450" s="189"/>
      <c r="D450" s="189"/>
      <c r="E450" s="189"/>
      <c r="F450" s="189"/>
      <c r="G450" s="189"/>
      <c r="H450" s="189"/>
      <c r="I450" s="189"/>
      <c r="J450" s="189"/>
      <c r="K450" s="189"/>
      <c r="L450" s="189"/>
      <c r="M450" s="189"/>
      <c r="O450" s="250"/>
      <c r="P450" s="189" t="s">
        <v>69</v>
      </c>
      <c r="Q450" s="14">
        <v>-4.57</v>
      </c>
      <c r="R450" s="14">
        <v>-3.6909834552184</v>
      </c>
      <c r="S450" s="14">
        <f t="shared" si="59"/>
        <v>-0.8790165447816003</v>
      </c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250"/>
      <c r="AG450" s="250"/>
      <c r="AH450" s="191" t="s">
        <v>69</v>
      </c>
      <c r="AI450" s="14">
        <v>-3.6909834552184</v>
      </c>
      <c r="AJ450" s="14">
        <v>-12.582248046896588</v>
      </c>
      <c r="AK450" s="14">
        <v>8.8912645916781869</v>
      </c>
      <c r="AL450" s="14">
        <v>104.708373621847</v>
      </c>
      <c r="AM450" s="14">
        <v>-3.9577947673554301</v>
      </c>
      <c r="AN450" s="14">
        <f t="shared" si="60"/>
        <v>-11.935427445948678</v>
      </c>
      <c r="AO450" s="14">
        <v>7.9776326785932472</v>
      </c>
      <c r="AP450" s="14">
        <v>66.131052797791199</v>
      </c>
      <c r="AQ450" s="250"/>
      <c r="AR450" s="14">
        <v>-6.3465681727068501</v>
      </c>
      <c r="AS450" s="14">
        <v>-6.3562572841515399</v>
      </c>
      <c r="AT450" s="14">
        <v>-6.3469550669201604</v>
      </c>
      <c r="AU450" s="14">
        <v>-6.3040132783321301</v>
      </c>
      <c r="AV450" s="14">
        <v>-6.3348466724434802</v>
      </c>
      <c r="AW450" s="14">
        <v>1.7883845614880001</v>
      </c>
      <c r="AX450" s="14">
        <v>2.1075237249815801</v>
      </c>
      <c r="AY450" s="14">
        <v>2.3891602995647299</v>
      </c>
      <c r="AZ450" s="14">
        <v>2.5633607081496899</v>
      </c>
      <c r="BA450" s="14">
        <v>2.8632642353870801</v>
      </c>
      <c r="BB450" s="14">
        <v>-5.8112595544140397</v>
      </c>
      <c r="BC450" s="14">
        <v>-5.8125293378174403</v>
      </c>
      <c r="BD450" s="14">
        <v>-5.8007586333238503</v>
      </c>
      <c r="BE450" s="14">
        <v>-5.7867120423436003</v>
      </c>
      <c r="BF450" s="14">
        <v>-5.7765982828997302</v>
      </c>
      <c r="BG450" s="14">
        <v>1.45931154108934</v>
      </c>
      <c r="BH450" s="14">
        <v>1.79781341707273</v>
      </c>
      <c r="BI450" s="14">
        <v>2.1097751781054499</v>
      </c>
      <c r="BJ450" s="14">
        <v>2.3924403363794302</v>
      </c>
      <c r="BK450" s="14">
        <v>2.6095961659689801</v>
      </c>
    </row>
    <row r="451" spans="1:63" ht="16" customHeight="1">
      <c r="A451" s="189"/>
      <c r="B451" s="189"/>
      <c r="C451" s="189"/>
      <c r="D451" s="189"/>
      <c r="E451" s="189"/>
      <c r="F451" s="189"/>
      <c r="G451" s="189"/>
      <c r="H451" s="189"/>
      <c r="I451" s="189"/>
      <c r="J451" s="189"/>
      <c r="K451" s="189"/>
      <c r="L451" s="189"/>
      <c r="M451" s="189"/>
      <c r="O451" s="250"/>
      <c r="P451" s="189" t="s">
        <v>512</v>
      </c>
      <c r="Q451" s="14">
        <v>-4.3899999999999997</v>
      </c>
      <c r="R451" s="14">
        <v>-3.5785040875079899</v>
      </c>
      <c r="S451" s="14">
        <f t="shared" si="59"/>
        <v>-0.81149591249200981</v>
      </c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250"/>
      <c r="AG451" s="250"/>
      <c r="AH451" s="191" t="s">
        <v>512</v>
      </c>
      <c r="AI451" s="14">
        <v>-3.5785040875079899</v>
      </c>
      <c r="AJ451" s="14">
        <v>-12.678002035162123</v>
      </c>
      <c r="AK451" s="14">
        <v>9.0994979476541342</v>
      </c>
      <c r="AL451" s="14">
        <v>105.054110229743</v>
      </c>
      <c r="AM451" s="14">
        <v>-3.8201257094029399</v>
      </c>
      <c r="AN451" s="14">
        <f t="shared" si="60"/>
        <v>-11.870580068537841</v>
      </c>
      <c r="AO451" s="14">
        <v>8.0504543591348998</v>
      </c>
      <c r="AP451" s="14">
        <v>64.881310194608503</v>
      </c>
      <c r="AQ451" s="250"/>
      <c r="AR451" s="14">
        <v>-6.21443945337258</v>
      </c>
      <c r="AS451" s="14">
        <v>-6.2185270571100899</v>
      </c>
      <c r="AT451" s="14">
        <v>-6.2049379813118</v>
      </c>
      <c r="AU451" s="14">
        <v>-6.1627612669339902</v>
      </c>
      <c r="AV451" s="14">
        <v>-6.1846646285196396</v>
      </c>
      <c r="AW451" s="14">
        <v>1.7874722605014199</v>
      </c>
      <c r="AX451" s="14">
        <v>2.1047850856368999</v>
      </c>
      <c r="AY451" s="14">
        <v>2.38481227190886</v>
      </c>
      <c r="AZ451" s="14">
        <v>2.5575073057468201</v>
      </c>
      <c r="BA451" s="14">
        <v>2.85627353053752</v>
      </c>
      <c r="BB451" s="14">
        <v>-5.7141024266922704</v>
      </c>
      <c r="BC451" s="14">
        <v>-5.7070408017329299</v>
      </c>
      <c r="BD451" s="14">
        <v>-5.6851073009273803</v>
      </c>
      <c r="BE451" s="14">
        <v>-5.66217072613974</v>
      </c>
      <c r="BF451" s="14">
        <v>-5.6446917969070602</v>
      </c>
      <c r="BG451" s="14">
        <v>1.4604129242513</v>
      </c>
      <c r="BH451" s="14">
        <v>1.7967595448656699</v>
      </c>
      <c r="BI451" s="14">
        <v>2.1066032134193899</v>
      </c>
      <c r="BJ451" s="14">
        <v>2.3873095087807101</v>
      </c>
      <c r="BK451" s="14">
        <v>2.6034097841214598</v>
      </c>
    </row>
    <row r="452" spans="1:63" ht="16" customHeight="1">
      <c r="A452" s="189"/>
      <c r="B452" s="189"/>
      <c r="C452" s="189"/>
      <c r="D452" s="189"/>
      <c r="E452" s="189"/>
      <c r="F452" s="189"/>
      <c r="G452" s="189"/>
      <c r="H452" s="189"/>
      <c r="I452" s="189"/>
      <c r="J452" s="189"/>
      <c r="K452" s="189"/>
      <c r="L452" s="189"/>
      <c r="M452" s="189"/>
      <c r="O452" s="250"/>
      <c r="P452" s="189" t="s">
        <v>191</v>
      </c>
      <c r="Q452" s="14">
        <v>-3.52</v>
      </c>
      <c r="R452" s="14">
        <v>-3.76444527120919</v>
      </c>
      <c r="S452" s="14">
        <f t="shared" si="59"/>
        <v>0.24444527120919002</v>
      </c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250"/>
      <c r="AG452" s="250"/>
      <c r="AH452" s="191" t="s">
        <v>191</v>
      </c>
      <c r="AI452" s="14">
        <v>-3.76444527120919</v>
      </c>
      <c r="AJ452" s="14">
        <v>-11.390174491924325</v>
      </c>
      <c r="AK452" s="14">
        <v>7.6257292207151348</v>
      </c>
      <c r="AL452" s="14">
        <v>91.497902950992298</v>
      </c>
      <c r="AM452" s="14">
        <v>-3.4316072767125601</v>
      </c>
      <c r="AN452" s="14">
        <f t="shared" si="60"/>
        <v>-11.398363551034507</v>
      </c>
      <c r="AO452" s="14">
        <v>7.9667562743219467</v>
      </c>
      <c r="AP452" s="14">
        <v>76.058145137474099</v>
      </c>
      <c r="AQ452" s="250"/>
      <c r="AR452" s="14">
        <v>-5.80942561637361</v>
      </c>
      <c r="AS452" s="14">
        <v>-5.8228060904992596</v>
      </c>
      <c r="AT452" s="14">
        <v>-5.8074560952264598</v>
      </c>
      <c r="AU452" s="14">
        <v>-5.7329403017805198</v>
      </c>
      <c r="AV452" s="14">
        <v>-5.7946458530109899</v>
      </c>
      <c r="AW452" s="14">
        <v>1.7855915531962701</v>
      </c>
      <c r="AX452" s="14">
        <v>2.0991393841661501</v>
      </c>
      <c r="AY452" s="14">
        <v>2.3758488185139002</v>
      </c>
      <c r="AZ452" s="14">
        <v>2.54544052425585</v>
      </c>
      <c r="BA452" s="14">
        <v>2.84186220152209</v>
      </c>
      <c r="BB452" s="14">
        <v>-5.7978763644565197</v>
      </c>
      <c r="BC452" s="14">
        <v>-5.8390577433255304</v>
      </c>
      <c r="BD452" s="14">
        <v>-5.8645094835264198</v>
      </c>
      <c r="BE452" s="14">
        <v>-5.8924321600246099</v>
      </c>
      <c r="BF452" s="14">
        <v>-5.9078271383310597</v>
      </c>
      <c r="BG452" s="14">
        <v>1.46268342421669</v>
      </c>
      <c r="BH452" s="14">
        <v>1.79458698867239</v>
      </c>
      <c r="BI452" s="14">
        <v>2.1000642123172302</v>
      </c>
      <c r="BJ452" s="14">
        <v>2.3767323143149302</v>
      </c>
      <c r="BK452" s="14">
        <v>2.5906565659355598</v>
      </c>
    </row>
    <row r="453" spans="1:63" ht="16" customHeight="1">
      <c r="A453" s="189"/>
      <c r="B453" s="189"/>
      <c r="C453" s="189"/>
      <c r="D453" s="189"/>
      <c r="E453" s="189"/>
      <c r="F453" s="189"/>
      <c r="G453" s="189"/>
      <c r="H453" s="189"/>
      <c r="I453" s="189"/>
      <c r="J453" s="189"/>
      <c r="K453" s="189"/>
      <c r="L453" s="189"/>
      <c r="M453" s="189"/>
      <c r="O453" s="250"/>
      <c r="P453" s="189" t="s">
        <v>71</v>
      </c>
      <c r="Q453" s="14">
        <v>-4.3499999999999996</v>
      </c>
      <c r="R453" s="14">
        <v>-3.2234077931160101</v>
      </c>
      <c r="S453" s="14">
        <f t="shared" ref="S453:S505" si="61">Q453-R453</f>
        <v>-1.1265922068839895</v>
      </c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250"/>
      <c r="AG453" s="250"/>
      <c r="AH453" s="191" t="s">
        <v>71</v>
      </c>
      <c r="AI453" s="14">
        <v>-3.2234077931160101</v>
      </c>
      <c r="AJ453" s="14">
        <v>-12.123024543444426</v>
      </c>
      <c r="AK453" s="14">
        <v>8.8996167503284163</v>
      </c>
      <c r="AL453" s="14">
        <v>104.951376984818</v>
      </c>
      <c r="AM453" s="14">
        <v>-3.42258917337857</v>
      </c>
      <c r="AN453" s="14">
        <f t="shared" ref="AN453:AN514" si="62">AM453-AO453</f>
        <v>-11.432825033437471</v>
      </c>
      <c r="AO453" s="14">
        <v>8.0102358600589003</v>
      </c>
      <c r="AP453" s="14">
        <v>66.529493394732398</v>
      </c>
      <c r="AQ453" s="250"/>
      <c r="AR453" s="14">
        <v>-5.8119169498305396</v>
      </c>
      <c r="AS453" s="14">
        <v>-5.8180501732897003</v>
      </c>
      <c r="AT453" s="14">
        <v>-5.8045634303368603</v>
      </c>
      <c r="AU453" s="14">
        <v>-5.7572869245197102</v>
      </c>
      <c r="AV453" s="14">
        <v>-5.78635226883058</v>
      </c>
      <c r="AW453" s="14">
        <v>1.78687678962491</v>
      </c>
      <c r="AX453" s="14">
        <v>2.1029975396460401</v>
      </c>
      <c r="AY453" s="14">
        <v>2.3819742569582898</v>
      </c>
      <c r="AZ453" s="14">
        <v>2.55368671286061</v>
      </c>
      <c r="BA453" s="14">
        <v>2.8517106053566499</v>
      </c>
      <c r="BB453" s="14">
        <v>-5.3450990696278904</v>
      </c>
      <c r="BC453" s="14">
        <v>-5.3445479918322398</v>
      </c>
      <c r="BD453" s="14">
        <v>-5.3279406233837303</v>
      </c>
      <c r="BE453" s="14">
        <v>-5.30809587189475</v>
      </c>
      <c r="BF453" s="14">
        <v>-5.2989324655612</v>
      </c>
      <c r="BG453" s="14">
        <v>1.4611318115554599</v>
      </c>
      <c r="BH453" s="14">
        <v>1.7960716685878799</v>
      </c>
      <c r="BI453" s="14">
        <v>2.1045328302677202</v>
      </c>
      <c r="BJ453" s="14">
        <v>2.3839605499914698</v>
      </c>
      <c r="BK453" s="14">
        <v>2.5993718511636299</v>
      </c>
    </row>
    <row r="454" spans="1:63" ht="16" customHeight="1">
      <c r="A454" s="189"/>
      <c r="B454" s="189"/>
      <c r="C454" s="189"/>
      <c r="D454" s="189"/>
      <c r="E454" s="189"/>
      <c r="F454" s="189"/>
      <c r="G454" s="189"/>
      <c r="H454" s="189"/>
      <c r="I454" s="189"/>
      <c r="J454" s="189"/>
      <c r="K454" s="189"/>
      <c r="L454" s="189"/>
      <c r="M454" s="189"/>
      <c r="O454" s="250"/>
      <c r="P454" s="189" t="s">
        <v>114</v>
      </c>
      <c r="Q454" s="14">
        <v>-3.41</v>
      </c>
      <c r="R454" s="14">
        <v>-3.4190023293937002</v>
      </c>
      <c r="S454" s="14">
        <f t="shared" si="61"/>
        <v>9.0023293937000481E-3</v>
      </c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250"/>
      <c r="AG454" s="250"/>
      <c r="AH454" s="191" t="s">
        <v>114</v>
      </c>
      <c r="AI454" s="14">
        <v>-3.4190023293937002</v>
      </c>
      <c r="AJ454" s="14">
        <v>-11.093584735422985</v>
      </c>
      <c r="AK454" s="14">
        <v>7.674582406029284</v>
      </c>
      <c r="AL454" s="14">
        <v>92.759080632073093</v>
      </c>
      <c r="AM454" s="14">
        <v>-3.0493260567476601</v>
      </c>
      <c r="AN454" s="14">
        <f t="shared" si="62"/>
        <v>-11.004816332154123</v>
      </c>
      <c r="AO454" s="14">
        <v>7.9554902754064631</v>
      </c>
      <c r="AP454" s="14">
        <v>75.231080634726297</v>
      </c>
      <c r="AQ454" s="250"/>
      <c r="AR454" s="14">
        <v>-5.4272899887148602</v>
      </c>
      <c r="AS454" s="14">
        <v>-5.4406809074698801</v>
      </c>
      <c r="AT454" s="14">
        <v>-5.4262040208255797</v>
      </c>
      <c r="AU454" s="14">
        <v>-5.3548348410345898</v>
      </c>
      <c r="AV454" s="14">
        <v>-5.4142243815411399</v>
      </c>
      <c r="AW454" s="14">
        <v>1.78580748800343</v>
      </c>
      <c r="AX454" s="14">
        <v>2.09978759957693</v>
      </c>
      <c r="AY454" s="14">
        <v>2.3768779640779201</v>
      </c>
      <c r="AZ454" s="14">
        <v>2.5468259807418998</v>
      </c>
      <c r="BA454" s="14">
        <v>2.8435168489748501</v>
      </c>
      <c r="BB454" s="14">
        <v>-5.4557298540518397</v>
      </c>
      <c r="BC454" s="14">
        <v>-5.4960232380520004</v>
      </c>
      <c r="BD454" s="14">
        <v>-5.5198173219828801</v>
      </c>
      <c r="BE454" s="14">
        <v>-5.5455730791918398</v>
      </c>
      <c r="BF454" s="14">
        <v>-5.5615632337304799</v>
      </c>
      <c r="BG454" s="14">
        <v>1.4624227350755199</v>
      </c>
      <c r="BH454" s="14">
        <v>1.79483643232657</v>
      </c>
      <c r="BI454" s="14">
        <v>2.1008149925891799</v>
      </c>
      <c r="BJ454" s="14">
        <v>2.37794674275949</v>
      </c>
      <c r="BK454" s="14">
        <v>2.59212083616096</v>
      </c>
    </row>
    <row r="455" spans="1:63" ht="16" customHeight="1">
      <c r="A455" s="189"/>
      <c r="B455" s="189"/>
      <c r="C455" s="189"/>
      <c r="D455" s="189"/>
      <c r="E455" s="189"/>
      <c r="F455" s="189"/>
      <c r="G455" s="189"/>
      <c r="H455" s="189"/>
      <c r="I455" s="189"/>
      <c r="J455" s="189"/>
      <c r="K455" s="189"/>
      <c r="L455" s="189"/>
      <c r="M455" s="189"/>
      <c r="O455" s="250"/>
      <c r="P455" s="189" t="s">
        <v>513</v>
      </c>
      <c r="Q455" s="14">
        <v>-3.03</v>
      </c>
      <c r="R455" s="14">
        <v>-3.81233180948899</v>
      </c>
      <c r="S455" s="14">
        <f t="shared" si="61"/>
        <v>0.78233180948899017</v>
      </c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250"/>
      <c r="AG455" s="250"/>
      <c r="AH455" s="191" t="s">
        <v>513</v>
      </c>
      <c r="AI455" s="14">
        <v>-3.81233180948899</v>
      </c>
      <c r="AJ455" s="14">
        <v>-11.08684165302563</v>
      </c>
      <c r="AK455" s="14">
        <v>7.2745098435366389</v>
      </c>
      <c r="AL455" s="14">
        <v>82.4996120796486</v>
      </c>
      <c r="AM455" s="14">
        <v>-3.58496341577484</v>
      </c>
      <c r="AN455" s="14">
        <f t="shared" si="62"/>
        <v>-11.388287171317659</v>
      </c>
      <c r="AO455" s="14">
        <v>7.8033237555428192</v>
      </c>
      <c r="AP455" s="14">
        <v>70.582931196817398</v>
      </c>
      <c r="AQ455" s="250"/>
      <c r="AR455" s="14">
        <v>-5.9521547700584003</v>
      </c>
      <c r="AS455" s="14">
        <v>-5.9667912198057103</v>
      </c>
      <c r="AT455" s="14">
        <v>-5.9561473736098796</v>
      </c>
      <c r="AU455" s="14">
        <v>-5.8949253243309103</v>
      </c>
      <c r="AV455" s="14">
        <v>-5.94777933880244</v>
      </c>
      <c r="AW455" s="14">
        <v>1.78461277446338</v>
      </c>
      <c r="AX455" s="14">
        <v>2.09620118505527</v>
      </c>
      <c r="AY455" s="14">
        <v>2.3711839578350502</v>
      </c>
      <c r="AZ455" s="14">
        <v>2.5391605948561802</v>
      </c>
      <c r="BA455" s="14">
        <v>2.83436209647419</v>
      </c>
      <c r="BB455" s="14">
        <v>-5.8253192120480497</v>
      </c>
      <c r="BC455" s="14">
        <v>-5.86862551462497</v>
      </c>
      <c r="BD455" s="14">
        <v>-5.9089929217089399</v>
      </c>
      <c r="BE455" s="14">
        <v>-5.9616997754143899</v>
      </c>
      <c r="BF455" s="14">
        <v>-5.9646311265989898</v>
      </c>
      <c r="BG455" s="14">
        <v>1.46386506320595</v>
      </c>
      <c r="BH455" s="14">
        <v>1.7934563226766</v>
      </c>
      <c r="BI455" s="14">
        <v>2.0966611122199499</v>
      </c>
      <c r="BJ455" s="14">
        <v>2.3712276124570901</v>
      </c>
      <c r="BK455" s="14">
        <v>2.5840193934728002</v>
      </c>
    </row>
    <row r="456" spans="1:63" ht="16" customHeight="1">
      <c r="A456" s="189"/>
      <c r="B456" s="189"/>
      <c r="C456" s="189"/>
      <c r="D456" s="189"/>
      <c r="E456" s="189"/>
      <c r="F456" s="189"/>
      <c r="G456" s="189"/>
      <c r="H456" s="189"/>
      <c r="I456" s="189"/>
      <c r="J456" s="189"/>
      <c r="K456" s="189"/>
      <c r="L456" s="189"/>
      <c r="M456" s="189"/>
      <c r="O456" s="250"/>
      <c r="P456" s="189" t="s">
        <v>514</v>
      </c>
      <c r="Q456" s="14">
        <v>-3.52</v>
      </c>
      <c r="R456" s="14">
        <v>-2.2577635033823902</v>
      </c>
      <c r="S456" s="14">
        <f t="shared" si="61"/>
        <v>-1.2622364966176098</v>
      </c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250"/>
      <c r="AG456" s="250"/>
      <c r="AH456" s="191" t="s">
        <v>514</v>
      </c>
      <c r="AI456" s="14">
        <v>-2.2577635033823902</v>
      </c>
      <c r="AJ456" s="14">
        <v>-9.8456057355547948</v>
      </c>
      <c r="AK456" s="14">
        <v>7.5878422321724051</v>
      </c>
      <c r="AL456" s="14">
        <v>91.433117298037303</v>
      </c>
      <c r="AM456" s="14">
        <v>-1.7031772118191399</v>
      </c>
      <c r="AN456" s="14">
        <f t="shared" si="62"/>
        <v>-9.3375175519041154</v>
      </c>
      <c r="AO456" s="14">
        <v>7.6343403400849761</v>
      </c>
      <c r="AP456" s="14">
        <v>61.765537304869</v>
      </c>
      <c r="AQ456" s="250"/>
      <c r="AR456" s="14">
        <v>-4.0709239378689599</v>
      </c>
      <c r="AS456" s="14">
        <v>-4.0815614136207996</v>
      </c>
      <c r="AT456" s="14">
        <v>-4.0807674884381004</v>
      </c>
      <c r="AU456" s="14">
        <v>-4.0597537200749798</v>
      </c>
      <c r="AV456" s="14">
        <v>-4.0814045060335697</v>
      </c>
      <c r="AW456" s="14">
        <v>1.78595694506428</v>
      </c>
      <c r="AX456" s="14">
        <v>2.1002362552215099</v>
      </c>
      <c r="AY456" s="14">
        <v>2.3775902766189598</v>
      </c>
      <c r="AZ456" s="14">
        <v>2.5477849102311501</v>
      </c>
      <c r="BA456" s="14">
        <v>2.8446620962292699</v>
      </c>
      <c r="BB456" s="14">
        <v>-4.29391248756703</v>
      </c>
      <c r="BC456" s="14">
        <v>-4.3293261897084703</v>
      </c>
      <c r="BD456" s="14">
        <v>-4.3590981408322804</v>
      </c>
      <c r="BE456" s="14">
        <v>-4.4007910742595602</v>
      </c>
      <c r="BF456" s="14">
        <v>-4.4049122913265304</v>
      </c>
      <c r="BG456" s="14">
        <v>1.4622423017616499</v>
      </c>
      <c r="BH456" s="14">
        <v>1.7950090821920199</v>
      </c>
      <c r="BI456" s="14">
        <v>2.1013346374498898</v>
      </c>
      <c r="BJ456" s="14">
        <v>2.37878729694491</v>
      </c>
      <c r="BK456" s="14">
        <v>2.59313431577112</v>
      </c>
    </row>
    <row r="457" spans="1:63" ht="16" customHeight="1">
      <c r="A457" s="189"/>
      <c r="B457" s="189"/>
      <c r="C457" s="189"/>
      <c r="D457" s="189"/>
      <c r="E457" s="189"/>
      <c r="F457" s="189"/>
      <c r="G457" s="189"/>
      <c r="H457" s="189"/>
      <c r="I457" s="189"/>
      <c r="J457" s="189"/>
      <c r="K457" s="189"/>
      <c r="L457" s="189"/>
      <c r="M457" s="189"/>
      <c r="O457" s="250"/>
      <c r="P457" s="189" t="s">
        <v>115</v>
      </c>
      <c r="Q457" s="14">
        <v>-6.16</v>
      </c>
      <c r="R457" s="14">
        <v>-8.4784900499276397</v>
      </c>
      <c r="S457" s="14">
        <f t="shared" si="61"/>
        <v>2.3184900499276395</v>
      </c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250"/>
      <c r="AG457" s="250"/>
      <c r="AH457" s="191" t="s">
        <v>115</v>
      </c>
      <c r="AI457" s="14">
        <v>-8.4784900499276397</v>
      </c>
      <c r="AJ457" s="14">
        <v>-18.210205080857165</v>
      </c>
      <c r="AK457" s="14">
        <v>9.7317150309295268</v>
      </c>
      <c r="AL457" s="14">
        <v>101.321005075687</v>
      </c>
      <c r="AM457" s="14">
        <v>-9.0635318510438196</v>
      </c>
      <c r="AN457" s="14">
        <f t="shared" si="62"/>
        <v>-17.616502961799824</v>
      </c>
      <c r="AO457" s="14">
        <v>8.5529711107560047</v>
      </c>
      <c r="AP457" s="14">
        <v>67.061773065625701</v>
      </c>
      <c r="AQ457" s="250"/>
      <c r="AR457" s="14">
        <v>-11.4877871053421</v>
      </c>
      <c r="AS457" s="14">
        <v>-11.4874755881137</v>
      </c>
      <c r="AT457" s="14">
        <v>-11.458428850662999</v>
      </c>
      <c r="AU457" s="14">
        <v>-11.3881626081682</v>
      </c>
      <c r="AV457" s="14">
        <v>-11.413111588278801</v>
      </c>
      <c r="AW457" s="14">
        <v>1.7895882330222299</v>
      </c>
      <c r="AX457" s="14">
        <v>2.1111370305355601</v>
      </c>
      <c r="AY457" s="14">
        <v>2.39489699961922</v>
      </c>
      <c r="AZ457" s="14">
        <v>2.5710835693044798</v>
      </c>
      <c r="BA457" s="14">
        <v>2.8724876304676501</v>
      </c>
      <c r="BB457" s="14">
        <v>-10.650202181678701</v>
      </c>
      <c r="BC457" s="14">
        <v>-10.632108981483199</v>
      </c>
      <c r="BD457" s="14">
        <v>-10.592450254308799</v>
      </c>
      <c r="BE457" s="14">
        <v>-10.549748473794599</v>
      </c>
      <c r="BF457" s="14">
        <v>-10.5152103692414</v>
      </c>
      <c r="BG457" s="14">
        <v>1.45785839834387</v>
      </c>
      <c r="BH457" s="14">
        <v>1.7992038748218999</v>
      </c>
      <c r="BI457" s="14">
        <v>2.1139602043811601</v>
      </c>
      <c r="BJ457" s="14">
        <v>2.39920984690115</v>
      </c>
      <c r="BK457" s="14">
        <v>2.6177583534918201</v>
      </c>
    </row>
    <row r="458" spans="1:63" ht="16" customHeight="1">
      <c r="A458" s="189"/>
      <c r="B458" s="189"/>
      <c r="C458" s="189"/>
      <c r="D458" s="189"/>
      <c r="E458" s="189"/>
      <c r="F458" s="189"/>
      <c r="G458" s="189"/>
      <c r="H458" s="189"/>
      <c r="I458" s="189"/>
      <c r="J458" s="189"/>
      <c r="K458" s="189"/>
      <c r="L458" s="189"/>
      <c r="M458" s="189"/>
      <c r="O458" s="250"/>
      <c r="P458" s="189" t="s">
        <v>116</v>
      </c>
      <c r="Q458" s="14">
        <v>-3.88</v>
      </c>
      <c r="R458" s="14">
        <v>-4.5453590366801304</v>
      </c>
      <c r="S458" s="14">
        <f t="shared" si="61"/>
        <v>0.66535903668013052</v>
      </c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250"/>
      <c r="AG458" s="250"/>
      <c r="AH458" s="191" t="s">
        <v>116</v>
      </c>
      <c r="AI458" s="14">
        <v>-4.5453590366801304</v>
      </c>
      <c r="AJ458" s="14">
        <v>-13.143820176992428</v>
      </c>
      <c r="AK458" s="14">
        <v>8.5984611403122972</v>
      </c>
      <c r="AL458" s="14">
        <v>100.50142840730599</v>
      </c>
      <c r="AM458" s="14">
        <v>-3.63684815877926</v>
      </c>
      <c r="AN458" s="14">
        <f t="shared" si="62"/>
        <v>-13.266841920513317</v>
      </c>
      <c r="AO458" s="14">
        <v>9.6299937617340561</v>
      </c>
      <c r="AP458" s="14">
        <v>86.184839625893702</v>
      </c>
      <c r="AQ458" s="250"/>
      <c r="AR458" s="14">
        <v>-6.1915043678705297</v>
      </c>
      <c r="AS458" s="14">
        <v>-6.2143900256774902</v>
      </c>
      <c r="AT458" s="14">
        <v>-6.2181890336906296</v>
      </c>
      <c r="AU458" s="14">
        <v>-6.19149243256871</v>
      </c>
      <c r="AV458" s="14">
        <v>-6.2247250107255896</v>
      </c>
      <c r="AW458" s="14">
        <v>1.82870779362146</v>
      </c>
      <c r="AX458" s="14">
        <v>2.22857016869879</v>
      </c>
      <c r="AY458" s="14">
        <v>2.58134087491137</v>
      </c>
      <c r="AZ458" s="14">
        <v>2.8220780693422198</v>
      </c>
      <c r="BA458" s="14">
        <v>3.17224977696997</v>
      </c>
      <c r="BB458" s="14">
        <v>-6.6201197906515299</v>
      </c>
      <c r="BC458" s="14">
        <v>-6.7069033557058599</v>
      </c>
      <c r="BD458" s="14">
        <v>-6.7953334146510098</v>
      </c>
      <c r="BE458" s="14">
        <v>-6.9292096585468501</v>
      </c>
      <c r="BF458" s="14">
        <v>-6.9228743428859199</v>
      </c>
      <c r="BG458" s="14">
        <v>1.4106309745211301</v>
      </c>
      <c r="BH458" s="14">
        <v>1.84439402398819</v>
      </c>
      <c r="BI458" s="14">
        <v>2.2499743779708798</v>
      </c>
      <c r="BJ458" s="14">
        <v>2.6192202646522098</v>
      </c>
      <c r="BK458" s="14">
        <v>2.8830310465325302</v>
      </c>
    </row>
    <row r="459" spans="1:63" ht="16" customHeight="1">
      <c r="A459" s="189"/>
      <c r="B459" s="189"/>
      <c r="C459" s="189"/>
      <c r="D459" s="189"/>
      <c r="E459" s="189"/>
      <c r="F459" s="189"/>
      <c r="G459" s="189"/>
      <c r="H459" s="189"/>
      <c r="I459" s="189"/>
      <c r="J459" s="189"/>
      <c r="K459" s="189"/>
      <c r="L459" s="189"/>
      <c r="M459" s="189"/>
      <c r="O459" s="250"/>
      <c r="P459" s="189" t="s">
        <v>117</v>
      </c>
      <c r="Q459" s="14">
        <v>-6.61</v>
      </c>
      <c r="R459" s="14">
        <v>-6.2041374851520397</v>
      </c>
      <c r="S459" s="14">
        <f t="shared" si="61"/>
        <v>-0.40586251484796065</v>
      </c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250"/>
      <c r="AG459" s="250"/>
      <c r="AH459" s="191" t="s">
        <v>117</v>
      </c>
      <c r="AI459" s="14">
        <v>-6.2041374851520397</v>
      </c>
      <c r="AJ459" s="14">
        <v>-13.40913271470734</v>
      </c>
      <c r="AK459" s="14">
        <v>7.2049952295553004</v>
      </c>
      <c r="AL459" s="14">
        <v>61.505316202081602</v>
      </c>
      <c r="AM459" s="14">
        <v>-6.53286057938322</v>
      </c>
      <c r="AN459" s="14">
        <f t="shared" si="62"/>
        <v>-13.469437146291526</v>
      </c>
      <c r="AO459" s="14">
        <v>6.9365765669083048</v>
      </c>
      <c r="AP459" s="14">
        <v>43.032157603799703</v>
      </c>
      <c r="AQ459" s="250"/>
      <c r="AR459" s="14">
        <v>-8.8262795666902107</v>
      </c>
      <c r="AS459" s="14">
        <v>-8.8418880413703693</v>
      </c>
      <c r="AT459" s="14">
        <v>-8.8397993389190805</v>
      </c>
      <c r="AU459" s="14">
        <v>-8.8149874660560403</v>
      </c>
      <c r="AV459" s="14">
        <v>-8.8329048590786101</v>
      </c>
      <c r="AW459" s="14">
        <v>1.7711328791107599</v>
      </c>
      <c r="AX459" s="14">
        <v>2.0557358426761301</v>
      </c>
      <c r="AY459" s="14">
        <v>2.3069387595358601</v>
      </c>
      <c r="AZ459" s="14">
        <v>2.4526724149593599</v>
      </c>
      <c r="BA459" s="14">
        <v>2.7310694647669198</v>
      </c>
      <c r="BB459" s="14">
        <v>-8.2210527318403894</v>
      </c>
      <c r="BC459" s="14">
        <v>-8.2394880329175493</v>
      </c>
      <c r="BD459" s="14">
        <v>-8.2539305651554393</v>
      </c>
      <c r="BE459" s="14">
        <v>-8.2902341615340394</v>
      </c>
      <c r="BF459" s="14">
        <v>-8.2560610663862306</v>
      </c>
      <c r="BG459" s="14">
        <v>1.4801387820604699</v>
      </c>
      <c r="BH459" s="14">
        <v>1.7778846119416201</v>
      </c>
      <c r="BI459" s="14">
        <v>2.0497930800034001</v>
      </c>
      <c r="BJ459" s="14">
        <v>2.2954159887491201</v>
      </c>
      <c r="BK459" s="14">
        <v>2.4926112056680099</v>
      </c>
    </row>
    <row r="460" spans="1:63" ht="16" customHeight="1">
      <c r="A460" s="189"/>
      <c r="B460" s="189"/>
      <c r="C460" s="189"/>
      <c r="D460" s="189"/>
      <c r="E460" s="189"/>
      <c r="F460" s="189"/>
      <c r="G460" s="189"/>
      <c r="H460" s="189"/>
      <c r="I460" s="189"/>
      <c r="J460" s="189"/>
      <c r="K460" s="189"/>
      <c r="L460" s="189"/>
      <c r="M460" s="189"/>
      <c r="O460" s="250"/>
      <c r="P460" s="189" t="s">
        <v>515</v>
      </c>
      <c r="Q460" s="14">
        <v>-3.82</v>
      </c>
      <c r="R460" s="14">
        <v>-6.2884002737563502</v>
      </c>
      <c r="S460" s="14">
        <f t="shared" si="61"/>
        <v>2.4684002737563504</v>
      </c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250"/>
      <c r="AG460" s="250"/>
      <c r="AH460" s="191" t="s">
        <v>515</v>
      </c>
      <c r="AI460" s="14">
        <v>-6.2884002737563502</v>
      </c>
      <c r="AJ460" s="14">
        <v>-13.133585187474786</v>
      </c>
      <c r="AK460" s="14">
        <v>6.8451849137184357</v>
      </c>
      <c r="AL460" s="14">
        <v>64.159084272034804</v>
      </c>
      <c r="AM460" s="14">
        <v>-6.1560404139713203</v>
      </c>
      <c r="AN460" s="14">
        <f t="shared" si="62"/>
        <v>-14.022747496327467</v>
      </c>
      <c r="AO460" s="14">
        <v>7.8667070823561467</v>
      </c>
      <c r="AP460" s="14">
        <v>66.3060845604912</v>
      </c>
      <c r="AQ460" s="250"/>
      <c r="AR460" s="14">
        <v>-8.5298029989899309</v>
      </c>
      <c r="AS460" s="14">
        <v>-8.5555003635999007</v>
      </c>
      <c r="AT460" s="14">
        <v>-8.5523215919037199</v>
      </c>
      <c r="AU460" s="14">
        <v>-8.4969208871536601</v>
      </c>
      <c r="AV460" s="14">
        <v>-8.5523606668610004</v>
      </c>
      <c r="AW460" s="14">
        <v>1.7898786606231301</v>
      </c>
      <c r="AX460" s="14">
        <v>2.1120088661098899</v>
      </c>
      <c r="AY460" s="14">
        <v>2.3962811779324</v>
      </c>
      <c r="AZ460" s="14">
        <v>2.5729469780280798</v>
      </c>
      <c r="BA460" s="14">
        <v>2.8747130951639401</v>
      </c>
      <c r="BB460" s="14">
        <v>-8.2674444014472108</v>
      </c>
      <c r="BC460" s="14">
        <v>-8.3315545530824195</v>
      </c>
      <c r="BD460" s="14">
        <v>-8.4033702612106893</v>
      </c>
      <c r="BE460" s="14">
        <v>-8.5068892285385598</v>
      </c>
      <c r="BF460" s="14">
        <v>-8.4920783540906299</v>
      </c>
      <c r="BG460" s="14">
        <v>1.45750777714089</v>
      </c>
      <c r="BH460" s="14">
        <v>1.7995393710904</v>
      </c>
      <c r="BI460" s="14">
        <v>2.11496998745434</v>
      </c>
      <c r="BJ460" s="14">
        <v>2.4008432266431701</v>
      </c>
      <c r="BK460" s="14">
        <v>2.61972776497403</v>
      </c>
    </row>
    <row r="461" spans="1:63" ht="16" customHeight="1">
      <c r="A461" s="189"/>
      <c r="B461" s="189"/>
      <c r="C461" s="189"/>
      <c r="D461" s="189"/>
      <c r="E461" s="189"/>
      <c r="F461" s="189"/>
      <c r="G461" s="189"/>
      <c r="H461" s="189"/>
      <c r="I461" s="189"/>
      <c r="J461" s="189"/>
      <c r="K461" s="189"/>
      <c r="L461" s="189"/>
      <c r="M461" s="189"/>
      <c r="O461" s="250"/>
      <c r="P461" s="189" t="s">
        <v>516</v>
      </c>
      <c r="Q461" s="14">
        <v>-2.73</v>
      </c>
      <c r="R461" s="14">
        <v>-1.8761997890247</v>
      </c>
      <c r="S461" s="14">
        <f t="shared" si="61"/>
        <v>-0.85380021097530001</v>
      </c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250"/>
      <c r="AG461" s="250"/>
      <c r="AH461" s="191" t="s">
        <v>516</v>
      </c>
      <c r="AI461" s="14">
        <v>-1.8761997890247</v>
      </c>
      <c r="AJ461" s="14">
        <v>-9.4906485669604947</v>
      </c>
      <c r="AK461" s="14">
        <v>7.6144487779357952</v>
      </c>
      <c r="AL461" s="14">
        <v>88.994915579295593</v>
      </c>
      <c r="AM461" s="14">
        <v>-1.25991185676847</v>
      </c>
      <c r="AN461" s="14">
        <f t="shared" si="62"/>
        <v>-9.2854781338248085</v>
      </c>
      <c r="AO461" s="14">
        <v>8.0255662770563383</v>
      </c>
      <c r="AP461" s="14">
        <v>65.139772873152495</v>
      </c>
      <c r="AQ461" s="250"/>
      <c r="AR461" s="14">
        <v>-3.6674372826264401</v>
      </c>
      <c r="AS461" s="14">
        <v>-3.6801039625293401</v>
      </c>
      <c r="AT461" s="14">
        <v>-3.6823283885331199</v>
      </c>
      <c r="AU461" s="14">
        <v>-3.6679281355961102</v>
      </c>
      <c r="AV461" s="14">
        <v>-3.686073716893</v>
      </c>
      <c r="AW461" s="14">
        <v>1.7953623674835499</v>
      </c>
      <c r="AX461" s="14">
        <v>2.1284704238452501</v>
      </c>
      <c r="AY461" s="14">
        <v>2.4224165317646502</v>
      </c>
      <c r="AZ461" s="14">
        <v>2.6081309177426699</v>
      </c>
      <c r="BA461" s="14">
        <v>2.9167331923759101</v>
      </c>
      <c r="BB461" s="14">
        <v>-3.9092814034547301</v>
      </c>
      <c r="BC461" s="14">
        <v>-3.9591497519903198</v>
      </c>
      <c r="BD461" s="14">
        <v>-4.0102359890183301</v>
      </c>
      <c r="BE461" s="14">
        <v>-4.0874551535158599</v>
      </c>
      <c r="BF461" s="14">
        <v>-4.0836241029116698</v>
      </c>
      <c r="BG461" s="14">
        <v>1.4508875251736</v>
      </c>
      <c r="BH461" s="14">
        <v>1.8058740417055801</v>
      </c>
      <c r="BI461" s="14">
        <v>2.1340361999936301</v>
      </c>
      <c r="BJ461" s="14">
        <v>2.4316838756357599</v>
      </c>
      <c r="BK461" s="14">
        <v>2.65691319508691</v>
      </c>
    </row>
    <row r="462" spans="1:63" ht="16" customHeight="1">
      <c r="A462" s="189"/>
      <c r="B462" s="189"/>
      <c r="C462" s="189"/>
      <c r="D462" s="189"/>
      <c r="E462" s="189"/>
      <c r="F462" s="189"/>
      <c r="G462" s="189"/>
      <c r="H462" s="189"/>
      <c r="I462" s="189"/>
      <c r="J462" s="189"/>
      <c r="K462" s="189"/>
      <c r="L462" s="189"/>
      <c r="M462" s="189"/>
      <c r="O462" s="250"/>
      <c r="P462" s="189" t="s">
        <v>517</v>
      </c>
      <c r="Q462" s="14">
        <v>-1.29</v>
      </c>
      <c r="R462" s="14">
        <v>-4.7884141244831904</v>
      </c>
      <c r="S462" s="14">
        <f t="shared" si="61"/>
        <v>3.4984141244831903</v>
      </c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250"/>
      <c r="AG462" s="250"/>
      <c r="AH462" s="191" t="s">
        <v>517</v>
      </c>
      <c r="AI462" s="14">
        <v>-4.7884141244831904</v>
      </c>
      <c r="AJ462" s="14">
        <v>-12.401717186780417</v>
      </c>
      <c r="AK462" s="14">
        <v>7.6133030622972271</v>
      </c>
      <c r="AL462" s="14">
        <v>72.111379441602296</v>
      </c>
      <c r="AM462" s="14">
        <v>-4.8156226230655896</v>
      </c>
      <c r="AN462" s="14">
        <f t="shared" si="62"/>
        <v>-13.693253293290839</v>
      </c>
      <c r="AO462" s="14">
        <v>8.8776306702252494</v>
      </c>
      <c r="AP462" s="14">
        <v>72.536315452431097</v>
      </c>
      <c r="AQ462" s="250"/>
      <c r="AR462" s="14">
        <v>-7.3022791523121704</v>
      </c>
      <c r="AS462" s="14">
        <v>-7.3273755254364303</v>
      </c>
      <c r="AT462" s="14">
        <v>-7.3359135944202301</v>
      </c>
      <c r="AU462" s="14">
        <v>-7.3205696008884296</v>
      </c>
      <c r="AV462" s="14">
        <v>-7.3469126592702203</v>
      </c>
      <c r="AW462" s="14">
        <v>1.8158983334124701</v>
      </c>
      <c r="AX462" s="14">
        <v>2.19011740779154</v>
      </c>
      <c r="AY462" s="14">
        <v>2.52029097135464</v>
      </c>
      <c r="AZ462" s="14">
        <v>2.7398914595833199</v>
      </c>
      <c r="BA462" s="14">
        <v>3.0740945004544602</v>
      </c>
      <c r="BB462" s="14">
        <v>-6.8107179778301097</v>
      </c>
      <c r="BC462" s="14">
        <v>-6.8840903137041298</v>
      </c>
      <c r="BD462" s="14">
        <v>-6.9938514954486699</v>
      </c>
      <c r="BE462" s="14">
        <v>-7.1647820925384602</v>
      </c>
      <c r="BF462" s="14">
        <v>-7.1195335533166899</v>
      </c>
      <c r="BG462" s="14">
        <v>1.42609530481942</v>
      </c>
      <c r="BH462" s="14">
        <v>1.8295967867821199</v>
      </c>
      <c r="BI462" s="14">
        <v>2.20543737096548</v>
      </c>
      <c r="BJ462" s="14">
        <v>2.5471792026214501</v>
      </c>
      <c r="BK462" s="14">
        <v>2.7961691300389302</v>
      </c>
    </row>
    <row r="463" spans="1:63" ht="16" customHeight="1">
      <c r="A463" s="189"/>
      <c r="B463" s="189"/>
      <c r="C463" s="189"/>
      <c r="D463" s="189"/>
      <c r="E463" s="189"/>
      <c r="F463" s="189"/>
      <c r="G463" s="189"/>
      <c r="H463" s="189"/>
      <c r="I463" s="189"/>
      <c r="J463" s="189"/>
      <c r="K463" s="189"/>
      <c r="L463" s="189"/>
      <c r="M463" s="189"/>
      <c r="O463" s="250"/>
      <c r="P463" s="189" t="s">
        <v>118</v>
      </c>
      <c r="Q463" s="14">
        <v>-7.4</v>
      </c>
      <c r="R463" s="14">
        <v>-6.3450902293109896</v>
      </c>
      <c r="S463" s="14">
        <f t="shared" si="61"/>
        <v>-1.0549097706890107</v>
      </c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250"/>
      <c r="AG463" s="250"/>
      <c r="AH463" s="191" t="s">
        <v>118</v>
      </c>
      <c r="AI463" s="14">
        <v>-6.3450902293109896</v>
      </c>
      <c r="AJ463" s="14">
        <v>-13.936688609192149</v>
      </c>
      <c r="AK463" s="14">
        <v>7.5915983798811597</v>
      </c>
      <c r="AL463" s="14">
        <v>74.840394692666393</v>
      </c>
      <c r="AM463" s="14">
        <v>-6.91392657772926</v>
      </c>
      <c r="AN463" s="14">
        <f t="shared" si="62"/>
        <v>-14.234590507461006</v>
      </c>
      <c r="AO463" s="14">
        <v>7.3206639297317455</v>
      </c>
      <c r="AP463" s="14">
        <v>66.633158765436406</v>
      </c>
      <c r="AQ463" s="250"/>
      <c r="AR463" s="14">
        <v>-9.2119616394142803</v>
      </c>
      <c r="AS463" s="14">
        <v>-9.2269032512128408</v>
      </c>
      <c r="AT463" s="14">
        <v>-9.1999745811325102</v>
      </c>
      <c r="AU463" s="14">
        <v>-9.0918654144143805</v>
      </c>
      <c r="AV463" s="14">
        <v>-9.1707701132607493</v>
      </c>
      <c r="AW463" s="14">
        <v>1.7667495911147699</v>
      </c>
      <c r="AX463" s="14">
        <v>2.04257763596426</v>
      </c>
      <c r="AY463" s="14">
        <v>2.2860480034032502</v>
      </c>
      <c r="AZ463" s="14">
        <v>2.4245488582981398</v>
      </c>
      <c r="BA463" s="14">
        <v>2.69748156658278</v>
      </c>
      <c r="BB463" s="14">
        <v>-8.3840560421506698</v>
      </c>
      <c r="BC463" s="14">
        <v>-8.3949031674412904</v>
      </c>
      <c r="BD463" s="14">
        <v>-8.3796431254971999</v>
      </c>
      <c r="BE463" s="14">
        <v>-8.3583892239555304</v>
      </c>
      <c r="BF463" s="14">
        <v>-8.35259275682923</v>
      </c>
      <c r="BG463" s="14">
        <v>1.48543054395025</v>
      </c>
      <c r="BH463" s="14">
        <v>1.7728211236165099</v>
      </c>
      <c r="BI463" s="14">
        <v>2.0345528961862098</v>
      </c>
      <c r="BJ463" s="14">
        <v>2.2707641519608699</v>
      </c>
      <c r="BK463" s="14">
        <v>2.4628877989308799</v>
      </c>
    </row>
    <row r="464" spans="1:63" ht="16" customHeight="1">
      <c r="A464" s="189"/>
      <c r="B464" s="189"/>
      <c r="C464" s="189"/>
      <c r="D464" s="189"/>
      <c r="E464" s="189"/>
      <c r="F464" s="189"/>
      <c r="G464" s="189"/>
      <c r="H464" s="189"/>
      <c r="I464" s="189"/>
      <c r="J464" s="189"/>
      <c r="K464" s="189"/>
      <c r="L464" s="189"/>
      <c r="M464" s="189"/>
      <c r="O464" s="250"/>
      <c r="P464" s="189" t="s">
        <v>119</v>
      </c>
      <c r="Q464" s="14">
        <v>-5.1100000000000003</v>
      </c>
      <c r="R464" s="14">
        <v>-2.4158377808938498</v>
      </c>
      <c r="S464" s="14">
        <f t="shared" si="61"/>
        <v>-2.6941622191061505</v>
      </c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250"/>
      <c r="AG464" s="250"/>
      <c r="AH464" s="191" t="s">
        <v>119</v>
      </c>
      <c r="AI464" s="14">
        <v>-2.4158377808938498</v>
      </c>
      <c r="AJ464" s="14">
        <v>-10.355808596355448</v>
      </c>
      <c r="AK464" s="14">
        <v>7.9399708154615976</v>
      </c>
      <c r="AL464" s="14">
        <v>92.242208024543203</v>
      </c>
      <c r="AM464" s="14">
        <v>-2.5234242932432398</v>
      </c>
      <c r="AN464" s="14">
        <f t="shared" si="62"/>
        <v>-9.9425043768307031</v>
      </c>
      <c r="AO464" s="14">
        <v>7.4190800835874633</v>
      </c>
      <c r="AP464" s="14">
        <v>63.659618510289299</v>
      </c>
      <c r="AQ464" s="250"/>
      <c r="AR464" s="14">
        <v>-4.8529069256827704</v>
      </c>
      <c r="AS464" s="14">
        <v>-4.8608087808171598</v>
      </c>
      <c r="AT464" s="14">
        <v>-4.8456249669076099</v>
      </c>
      <c r="AU464" s="14">
        <v>-4.7855088369660796</v>
      </c>
      <c r="AV464" s="14">
        <v>-4.8289181332205802</v>
      </c>
      <c r="AW464" s="14">
        <v>1.7743351262946601</v>
      </c>
      <c r="AX464" s="14">
        <v>2.0653486790735598</v>
      </c>
      <c r="AY464" s="14">
        <v>2.3222006736643701</v>
      </c>
      <c r="AZ464" s="14">
        <v>2.4732183111455401</v>
      </c>
      <c r="BA464" s="14">
        <v>2.7556073807039501</v>
      </c>
      <c r="BB464" s="14">
        <v>-4.48020105589843</v>
      </c>
      <c r="BC464" s="14">
        <v>-4.4870119444984899</v>
      </c>
      <c r="BD464" s="14">
        <v>-4.47676470283404</v>
      </c>
      <c r="BE464" s="14">
        <v>-4.4614543040418599</v>
      </c>
      <c r="BF464" s="14">
        <v>-4.4617970912865497</v>
      </c>
      <c r="BG464" s="14">
        <v>1.4762728417834701</v>
      </c>
      <c r="BH464" s="14">
        <v>1.78158378508394</v>
      </c>
      <c r="BI464" s="14">
        <v>2.0609269219401898</v>
      </c>
      <c r="BJ464" s="14">
        <v>2.3134255913591901</v>
      </c>
      <c r="BK464" s="14">
        <v>2.5143258855172701</v>
      </c>
    </row>
    <row r="465" spans="1:63" ht="16" customHeight="1">
      <c r="A465" s="189"/>
      <c r="B465" s="189"/>
      <c r="C465" s="189"/>
      <c r="D465" s="189"/>
      <c r="E465" s="189"/>
      <c r="F465" s="189"/>
      <c r="G465" s="189"/>
      <c r="H465" s="189"/>
      <c r="I465" s="189"/>
      <c r="J465" s="189"/>
      <c r="K465" s="189"/>
      <c r="L465" s="189"/>
      <c r="M465" s="189"/>
      <c r="O465" s="250"/>
      <c r="P465" s="189" t="s">
        <v>73</v>
      </c>
      <c r="Q465" s="14">
        <v>-5.03</v>
      </c>
      <c r="R465" s="14">
        <v>-4.31561584276223</v>
      </c>
      <c r="S465" s="14">
        <f t="shared" si="61"/>
        <v>-0.71438415723777027</v>
      </c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250"/>
      <c r="AG465" s="250"/>
      <c r="AH465" s="191" t="s">
        <v>73</v>
      </c>
      <c r="AI465" s="14">
        <v>-4.31561584276223</v>
      </c>
      <c r="AJ465" s="14">
        <v>-10.942718611971053</v>
      </c>
      <c r="AK465" s="14">
        <v>6.6271027692088218</v>
      </c>
      <c r="AL465" s="14">
        <v>59.817427658739902</v>
      </c>
      <c r="AM465" s="14">
        <v>-4.6048396549886501</v>
      </c>
      <c r="AN465" s="14">
        <f t="shared" si="62"/>
        <v>-10.804608370722772</v>
      </c>
      <c r="AO465" s="14">
        <v>6.1997687157341215</v>
      </c>
      <c r="AP465" s="14">
        <v>38.0755766448709</v>
      </c>
      <c r="AQ465" s="250"/>
      <c r="AR465" s="14">
        <v>-6.8236022876298303</v>
      </c>
      <c r="AS465" s="14">
        <v>-6.8299231544726604</v>
      </c>
      <c r="AT465" s="14">
        <v>-6.8189530799178497</v>
      </c>
      <c r="AU465" s="14">
        <v>-6.7811732572932897</v>
      </c>
      <c r="AV465" s="14">
        <v>-6.8019209359008199</v>
      </c>
      <c r="AW465" s="14">
        <v>1.75165631386238</v>
      </c>
      <c r="AX465" s="14">
        <v>1.9972690771316399</v>
      </c>
      <c r="AY465" s="14">
        <v>2.2141134249292</v>
      </c>
      <c r="AZ465" s="14">
        <v>2.32770907994002</v>
      </c>
      <c r="BA465" s="14">
        <v>2.5818260449555201</v>
      </c>
      <c r="BB465" s="14">
        <v>-6.3065221925435901</v>
      </c>
      <c r="BC465" s="14">
        <v>-6.3068789454207099</v>
      </c>
      <c r="BD465" s="14">
        <v>-6.2976911650493603</v>
      </c>
      <c r="BE465" s="14">
        <v>-6.2918386941182298</v>
      </c>
      <c r="BF465" s="14">
        <v>-6.27233506723727</v>
      </c>
      <c r="BG465" s="14">
        <v>1.5036520318901501</v>
      </c>
      <c r="BH465" s="14">
        <v>1.75538566575359</v>
      </c>
      <c r="BI465" s="14">
        <v>1.9820753222871299</v>
      </c>
      <c r="BJ465" s="14">
        <v>2.18587878559513</v>
      </c>
      <c r="BK465" s="14">
        <v>2.3605391466908499</v>
      </c>
    </row>
    <row r="466" spans="1:63" ht="16" customHeight="1">
      <c r="A466" s="189"/>
      <c r="B466" s="189"/>
      <c r="C466" s="189"/>
      <c r="D466" s="189"/>
      <c r="E466" s="189"/>
      <c r="F466" s="189"/>
      <c r="G466" s="189"/>
      <c r="H466" s="189"/>
      <c r="I466" s="189"/>
      <c r="J466" s="189"/>
      <c r="K466" s="189"/>
      <c r="L466" s="189"/>
      <c r="M466" s="189"/>
      <c r="O466" s="250"/>
      <c r="P466" s="189" t="s">
        <v>75</v>
      </c>
      <c r="Q466" s="14">
        <v>-4.8499999999999996</v>
      </c>
      <c r="R466" s="14">
        <v>-3.7585314846126501</v>
      </c>
      <c r="S466" s="14">
        <f t="shared" si="61"/>
        <v>-1.0914685153873496</v>
      </c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250"/>
      <c r="AG466" s="250"/>
      <c r="AH466" s="191" t="s">
        <v>75</v>
      </c>
      <c r="AI466" s="14">
        <v>-3.7585314846126501</v>
      </c>
      <c r="AJ466" s="14">
        <v>-10.779240278167981</v>
      </c>
      <c r="AK466" s="14">
        <v>7.0207087935553307</v>
      </c>
      <c r="AL466" s="14">
        <v>71.1983356659278</v>
      </c>
      <c r="AM466" s="14">
        <v>-4.3036028700558102</v>
      </c>
      <c r="AN466" s="14">
        <f t="shared" si="62"/>
        <v>-10.640543701512625</v>
      </c>
      <c r="AO466" s="14">
        <v>6.3369408314568147</v>
      </c>
      <c r="AP466" s="14">
        <v>44.640425375436401</v>
      </c>
      <c r="AQ466" s="250"/>
      <c r="AR466" s="14">
        <v>-6.53651022701023</v>
      </c>
      <c r="AS466" s="14">
        <v>-6.5516836404577496</v>
      </c>
      <c r="AT466" s="14">
        <v>-6.5466200054436197</v>
      </c>
      <c r="AU466" s="14">
        <v>-6.5038903033030202</v>
      </c>
      <c r="AV466" s="14">
        <v>-6.5418846425250097</v>
      </c>
      <c r="AW466" s="14">
        <v>1.7577208759245899</v>
      </c>
      <c r="AX466" s="14">
        <v>2.0154743060156601</v>
      </c>
      <c r="AY466" s="14">
        <v>2.2430171353878201</v>
      </c>
      <c r="AZ466" s="14">
        <v>2.3666198371018199</v>
      </c>
      <c r="BA466" s="14">
        <v>2.6282970715600702</v>
      </c>
      <c r="BB466" s="14">
        <v>-5.7713033581740696</v>
      </c>
      <c r="BC466" s="14">
        <v>-5.7728843512647803</v>
      </c>
      <c r="BD466" s="14">
        <v>-5.7616925855854397</v>
      </c>
      <c r="BE466" s="14">
        <v>-5.74726545130296</v>
      </c>
      <c r="BF466" s="14">
        <v>-5.7379972809386501</v>
      </c>
      <c r="BG466" s="14">
        <v>1.49633053751689</v>
      </c>
      <c r="BH466" s="14">
        <v>1.76239132890577</v>
      </c>
      <c r="BI466" s="14">
        <v>2.0031611009727901</v>
      </c>
      <c r="BJ466" s="14">
        <v>2.21998619407176</v>
      </c>
      <c r="BK466" s="14">
        <v>2.4016633997681498</v>
      </c>
    </row>
    <row r="467" spans="1:63" ht="16" customHeight="1">
      <c r="A467" s="189"/>
      <c r="B467" s="189"/>
      <c r="C467" s="189"/>
      <c r="D467" s="189"/>
      <c r="E467" s="189"/>
      <c r="F467" s="189"/>
      <c r="G467" s="189"/>
      <c r="H467" s="189"/>
      <c r="I467" s="189"/>
      <c r="J467" s="189"/>
      <c r="K467" s="189"/>
      <c r="L467" s="189"/>
      <c r="M467" s="189"/>
      <c r="O467" s="250"/>
      <c r="P467" s="189" t="s">
        <v>77</v>
      </c>
      <c r="Q467" s="14">
        <v>-4.74</v>
      </c>
      <c r="R467" s="14">
        <v>-3.7826545099153002</v>
      </c>
      <c r="S467" s="14">
        <f t="shared" si="61"/>
        <v>-0.95734549008470005</v>
      </c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250"/>
      <c r="AG467" s="250"/>
      <c r="AH467" s="191" t="s">
        <v>77</v>
      </c>
      <c r="AI467" s="14">
        <v>-3.7826545099153002</v>
      </c>
      <c r="AJ467" s="14">
        <v>-10.707464905833502</v>
      </c>
      <c r="AK467" s="14">
        <v>6.9248103959182021</v>
      </c>
      <c r="AL467" s="14">
        <v>68.734948529670206</v>
      </c>
      <c r="AM467" s="14">
        <v>-4.0064195040683499</v>
      </c>
      <c r="AN467" s="14">
        <f t="shared" si="62"/>
        <v>-10.553473954643334</v>
      </c>
      <c r="AO467" s="14">
        <v>6.5470544505749828</v>
      </c>
      <c r="AP467" s="14">
        <v>46.206906922184203</v>
      </c>
      <c r="AQ467" s="250"/>
      <c r="AR467" s="14">
        <v>-6.2550881127520297</v>
      </c>
      <c r="AS467" s="14">
        <v>-6.2618362923094901</v>
      </c>
      <c r="AT467" s="14">
        <v>-6.2484209761484397</v>
      </c>
      <c r="AU467" s="14">
        <v>-6.2001588108367498</v>
      </c>
      <c r="AV467" s="14">
        <v>-6.2303169280760402</v>
      </c>
      <c r="AW467" s="14">
        <v>1.7575077699577</v>
      </c>
      <c r="AX467" s="14">
        <v>2.0148345825098199</v>
      </c>
      <c r="AY467" s="14">
        <v>2.2420014720800898</v>
      </c>
      <c r="AZ467" s="14">
        <v>2.3652525307007299</v>
      </c>
      <c r="BA467" s="14">
        <v>2.6266641007114901</v>
      </c>
      <c r="BB467" s="14">
        <v>-5.7894537813693701</v>
      </c>
      <c r="BC467" s="14">
        <v>-5.7935197577097499</v>
      </c>
      <c r="BD467" s="14">
        <v>-5.7850746661655599</v>
      </c>
      <c r="BE467" s="14">
        <v>-5.7768526346124398</v>
      </c>
      <c r="BF467" s="14">
        <v>-5.76566230614978</v>
      </c>
      <c r="BG467" s="14">
        <v>1.4965878115164799</v>
      </c>
      <c r="BH467" s="14">
        <v>1.7621451530723899</v>
      </c>
      <c r="BI467" s="14">
        <v>2.0024201562502602</v>
      </c>
      <c r="BJ467" s="14">
        <v>2.2187876751701499</v>
      </c>
      <c r="BK467" s="14">
        <v>2.4002183121221199</v>
      </c>
    </row>
    <row r="468" spans="1:63" ht="16" customHeight="1">
      <c r="A468" s="189"/>
      <c r="B468" s="189"/>
      <c r="C468" s="189"/>
      <c r="D468" s="189"/>
      <c r="E468" s="189"/>
      <c r="F468" s="189"/>
      <c r="G468" s="189"/>
      <c r="H468" s="189"/>
      <c r="I468" s="189"/>
      <c r="J468" s="189"/>
      <c r="K468" s="189"/>
      <c r="L468" s="189"/>
      <c r="M468" s="189"/>
      <c r="O468" s="250"/>
      <c r="P468" s="189" t="s">
        <v>78</v>
      </c>
      <c r="Q468" s="14">
        <v>1.96</v>
      </c>
      <c r="R468" s="14">
        <v>1.95850466703544</v>
      </c>
      <c r="S468" s="14">
        <f t="shared" si="61"/>
        <v>1.4953329645599478E-3</v>
      </c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250"/>
      <c r="AG468" s="250"/>
      <c r="AH468" s="191" t="s">
        <v>78</v>
      </c>
      <c r="AI468" s="14">
        <v>1.95850466703544</v>
      </c>
      <c r="AJ468" s="14">
        <v>-4.562802718335492</v>
      </c>
      <c r="AK468" s="14">
        <v>6.5213073853709318</v>
      </c>
      <c r="AL468" s="14">
        <v>77.808545337786796</v>
      </c>
      <c r="AM468" s="14">
        <v>2.1979870583072398</v>
      </c>
      <c r="AN468" s="14">
        <f t="shared" si="62"/>
        <v>-3.8580122426365482</v>
      </c>
      <c r="AO468" s="14">
        <v>6.055999300943788</v>
      </c>
      <c r="AP468" s="14">
        <v>39.424109469449697</v>
      </c>
      <c r="AQ468" s="250"/>
      <c r="AR468" s="14">
        <v>-2.85964804496396E-2</v>
      </c>
      <c r="AS468" s="14">
        <v>-2.8705378837108799E-2</v>
      </c>
      <c r="AT468" s="14">
        <v>-2.8741264430761498E-2</v>
      </c>
      <c r="AU468" s="14">
        <v>-2.8672630921971101E-2</v>
      </c>
      <c r="AV468" s="14">
        <v>-2.8789507255151801E-2</v>
      </c>
      <c r="AW468" s="14">
        <v>1.7543031654069099</v>
      </c>
      <c r="AX468" s="14">
        <v>2.0052146695249302</v>
      </c>
      <c r="AY468" s="14">
        <v>2.2267283227380101</v>
      </c>
      <c r="AZ468" s="14">
        <v>2.3446915094437402</v>
      </c>
      <c r="BA468" s="14">
        <v>2.6021081209376402</v>
      </c>
      <c r="BB468" s="14">
        <v>-3.17099193637463E-2</v>
      </c>
      <c r="BC468" s="14">
        <v>-3.22526679544759E-2</v>
      </c>
      <c r="BD468" s="14">
        <v>-3.2773450986849202E-2</v>
      </c>
      <c r="BE468" s="14">
        <v>-3.3598945562849897E-2</v>
      </c>
      <c r="BF468" s="14">
        <v>-3.3563794163391898E-2</v>
      </c>
      <c r="BG468" s="14">
        <v>1.5004565977448101</v>
      </c>
      <c r="BH468" s="14">
        <v>1.7584432567460699</v>
      </c>
      <c r="BI468" s="14">
        <v>1.99127811802229</v>
      </c>
      <c r="BJ468" s="14">
        <v>2.2007648146076302</v>
      </c>
      <c r="BK468" s="14">
        <v>2.3784876467900502</v>
      </c>
    </row>
    <row r="469" spans="1:63" ht="16" customHeight="1">
      <c r="A469" s="189"/>
      <c r="B469" s="189"/>
      <c r="C469" s="189"/>
      <c r="D469" s="189"/>
      <c r="E469" s="189"/>
      <c r="F469" s="189"/>
      <c r="G469" s="189"/>
      <c r="H469" s="189"/>
      <c r="I469" s="189"/>
      <c r="J469" s="189"/>
      <c r="K469" s="189"/>
      <c r="L469" s="189"/>
      <c r="M469" s="189"/>
      <c r="O469" s="250"/>
      <c r="P469" s="189" t="s">
        <v>518</v>
      </c>
      <c r="Q469" s="14">
        <v>-3.84</v>
      </c>
      <c r="R469" s="14">
        <v>-2.4622191770023698</v>
      </c>
      <c r="S469" s="14">
        <f t="shared" si="61"/>
        <v>-1.3777808229976301</v>
      </c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250"/>
      <c r="AG469" s="250"/>
      <c r="AH469" s="191" t="s">
        <v>518</v>
      </c>
      <c r="AI469" s="14">
        <v>-2.4622191770023698</v>
      </c>
      <c r="AJ469" s="14">
        <v>-8.1067828685209022</v>
      </c>
      <c r="AK469" s="14">
        <v>5.6445636915185329</v>
      </c>
      <c r="AL469" s="14">
        <v>55.753206049081101</v>
      </c>
      <c r="AM469" s="14">
        <v>-1.9439069118273899</v>
      </c>
      <c r="AN469" s="14">
        <f t="shared" si="62"/>
        <v>-8.0448009152950899</v>
      </c>
      <c r="AO469" s="14">
        <v>6.1008940034677002</v>
      </c>
      <c r="AP469" s="14">
        <v>40.317648198415299</v>
      </c>
      <c r="AQ469" s="250"/>
      <c r="AR469" s="14">
        <v>-4.1648560079986696</v>
      </c>
      <c r="AS469" s="14">
        <v>-4.1757353917681703</v>
      </c>
      <c r="AT469" s="14">
        <v>-4.1751562845104102</v>
      </c>
      <c r="AU469" s="14">
        <v>-4.1545179630863398</v>
      </c>
      <c r="AV469" s="14">
        <v>-4.17601982233223</v>
      </c>
      <c r="AW469" s="14">
        <v>1.7552517698436001</v>
      </c>
      <c r="AX469" s="14">
        <v>2.0080622883163901</v>
      </c>
      <c r="AY469" s="14">
        <v>2.23124937268302</v>
      </c>
      <c r="AZ469" s="14">
        <v>2.3507778379370499</v>
      </c>
      <c r="BA469" s="14">
        <v>2.6093770088742301</v>
      </c>
      <c r="BB469" s="14">
        <v>-4.3861017108473996</v>
      </c>
      <c r="BC469" s="14">
        <v>-4.42381637321665</v>
      </c>
      <c r="BD469" s="14">
        <v>-4.4567954825948597</v>
      </c>
      <c r="BE469" s="14">
        <v>-4.5032674890263404</v>
      </c>
      <c r="BF469" s="14">
        <v>-4.5064097657564997</v>
      </c>
      <c r="BG469" s="14">
        <v>1.4993113869324799</v>
      </c>
      <c r="BH469" s="14">
        <v>1.7595390659867001</v>
      </c>
      <c r="BI469" s="14">
        <v>1.9945763055924901</v>
      </c>
      <c r="BJ469" s="14">
        <v>2.2060998146741002</v>
      </c>
      <c r="BK469" s="14">
        <v>2.3849202050728402</v>
      </c>
    </row>
    <row r="470" spans="1:63" ht="16" customHeight="1">
      <c r="A470" s="189"/>
      <c r="B470" s="189"/>
      <c r="C470" s="189"/>
      <c r="D470" s="189"/>
      <c r="E470" s="189"/>
      <c r="F470" s="189"/>
      <c r="G470" s="189"/>
      <c r="H470" s="189"/>
      <c r="I470" s="189"/>
      <c r="J470" s="189"/>
      <c r="K470" s="189"/>
      <c r="L470" s="189"/>
      <c r="M470" s="189"/>
      <c r="O470" s="250"/>
      <c r="P470" s="189" t="s">
        <v>120</v>
      </c>
      <c r="Q470" s="14">
        <v>-6.46</v>
      </c>
      <c r="R470" s="14">
        <v>-9.2273509391809299</v>
      </c>
      <c r="S470" s="14">
        <f t="shared" si="61"/>
        <v>2.7673509391809299</v>
      </c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250"/>
      <c r="AG470" s="250"/>
      <c r="AH470" s="191" t="s">
        <v>120</v>
      </c>
      <c r="AI470" s="14">
        <v>-9.2273509391809299</v>
      </c>
      <c r="AJ470" s="14">
        <v>-17.322541921849798</v>
      </c>
      <c r="AK470" s="14">
        <v>8.0951909826688677</v>
      </c>
      <c r="AL470" s="14">
        <v>67.184748926192697</v>
      </c>
      <c r="AM470" s="14">
        <v>-9.8924173149879806</v>
      </c>
      <c r="AN470" s="14">
        <f t="shared" si="62"/>
        <v>-17.210982747139791</v>
      </c>
      <c r="AO470" s="14">
        <v>7.3185654321518117</v>
      </c>
      <c r="AP470" s="14">
        <v>44.551889005888</v>
      </c>
      <c r="AQ470" s="250"/>
      <c r="AR470" s="14">
        <v>-12.190022918013099</v>
      </c>
      <c r="AS470" s="14">
        <v>-12.1802443566476</v>
      </c>
      <c r="AT470" s="14">
        <v>-12.138715132741501</v>
      </c>
      <c r="AU470" s="14">
        <v>-12.0604028126264</v>
      </c>
      <c r="AV470" s="14">
        <v>-12.0724835099335</v>
      </c>
      <c r="AW470" s="14">
        <v>1.7584092270565801</v>
      </c>
      <c r="AX470" s="14">
        <v>2.01754066955221</v>
      </c>
      <c r="AY470" s="14">
        <v>2.2462978177534798</v>
      </c>
      <c r="AZ470" s="14">
        <v>2.3710363577778799</v>
      </c>
      <c r="BA470" s="14">
        <v>2.6335717119116699</v>
      </c>
      <c r="BB470" s="14">
        <v>-11.3072213275343</v>
      </c>
      <c r="BC470" s="14">
        <v>-11.281499044212</v>
      </c>
      <c r="BD470" s="14">
        <v>-11.232905357177801</v>
      </c>
      <c r="BE470" s="14">
        <v>-11.180268550513899</v>
      </c>
      <c r="BF470" s="14">
        <v>-11.1386038679547</v>
      </c>
      <c r="BG470" s="14">
        <v>1.49549951973061</v>
      </c>
      <c r="BH470" s="14">
        <v>1.7631864986330601</v>
      </c>
      <c r="BI470" s="14">
        <v>2.00555441799689</v>
      </c>
      <c r="BJ470" s="14">
        <v>2.2238575161875902</v>
      </c>
      <c r="BK470" s="14">
        <v>2.4063311607486999</v>
      </c>
    </row>
    <row r="471" spans="1:63" ht="16" customHeight="1">
      <c r="A471" s="189"/>
      <c r="B471" s="189"/>
      <c r="C471" s="189"/>
      <c r="D471" s="189"/>
      <c r="E471" s="189"/>
      <c r="F471" s="189"/>
      <c r="G471" s="189"/>
      <c r="H471" s="189"/>
      <c r="I471" s="189"/>
      <c r="J471" s="189"/>
      <c r="K471" s="189"/>
      <c r="L471" s="189"/>
      <c r="M471" s="189"/>
      <c r="O471" s="250"/>
      <c r="P471" s="189" t="s">
        <v>121</v>
      </c>
      <c r="Q471" s="14">
        <v>-3.8</v>
      </c>
      <c r="R471" s="14">
        <v>-4.1525473748045103</v>
      </c>
      <c r="S471" s="14">
        <f t="shared" si="61"/>
        <v>0.35254737480451048</v>
      </c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250"/>
      <c r="AG471" s="250"/>
      <c r="AH471" s="191" t="s">
        <v>121</v>
      </c>
      <c r="AI471" s="14">
        <v>-4.1525473748045103</v>
      </c>
      <c r="AJ471" s="14">
        <v>-9.8210052595365021</v>
      </c>
      <c r="AK471" s="14">
        <v>5.6684578847319909</v>
      </c>
      <c r="AL471" s="14">
        <v>55.593336820250997</v>
      </c>
      <c r="AM471" s="14">
        <v>-3.8041072399395399</v>
      </c>
      <c r="AN471" s="14">
        <f t="shared" si="62"/>
        <v>-10.155672219883034</v>
      </c>
      <c r="AO471" s="14">
        <v>6.3515649799434932</v>
      </c>
      <c r="AP471" s="14">
        <v>51.719492291336302</v>
      </c>
      <c r="AQ471" s="250"/>
      <c r="AR471" s="14">
        <v>-6.0307987724435099</v>
      </c>
      <c r="AS471" s="14">
        <v>-6.0447388528770203</v>
      </c>
      <c r="AT471" s="14">
        <v>-6.0323388342546904</v>
      </c>
      <c r="AU471" s="14">
        <v>-5.9669551264977203</v>
      </c>
      <c r="AV471" s="14">
        <v>-6.02252289564312</v>
      </c>
      <c r="AW471" s="14">
        <v>1.75461858109684</v>
      </c>
      <c r="AX471" s="14">
        <v>2.0061615169262601</v>
      </c>
      <c r="AY471" s="14">
        <v>2.2282315943151501</v>
      </c>
      <c r="AZ471" s="14">
        <v>2.34671524391791</v>
      </c>
      <c r="BA471" s="14">
        <v>2.60452506230423</v>
      </c>
      <c r="BB471" s="14">
        <v>-6.0732579116706598</v>
      </c>
      <c r="BC471" s="14">
        <v>-6.1160942706179204</v>
      </c>
      <c r="BD471" s="14">
        <v>-6.1449221565864702</v>
      </c>
      <c r="BE471" s="14">
        <v>-6.1781286092438101</v>
      </c>
      <c r="BF471" s="14">
        <v>-6.1917974304250603</v>
      </c>
      <c r="BG471" s="14">
        <v>1.5000758094578099</v>
      </c>
      <c r="BH471" s="14">
        <v>1.75880761876495</v>
      </c>
      <c r="BI471" s="14">
        <v>1.9923747817819599</v>
      </c>
      <c r="BJ471" s="14">
        <v>2.2025387286456399</v>
      </c>
      <c r="BK471" s="14">
        <v>2.3806265043900399</v>
      </c>
    </row>
    <row r="472" spans="1:63" ht="16" customHeight="1">
      <c r="A472" s="189"/>
      <c r="B472" s="189"/>
      <c r="C472" s="189"/>
      <c r="D472" s="189"/>
      <c r="E472" s="189"/>
      <c r="F472" s="189"/>
      <c r="G472" s="189"/>
      <c r="H472" s="189"/>
      <c r="I472" s="189"/>
      <c r="J472" s="189"/>
      <c r="K472" s="189"/>
      <c r="L472" s="189"/>
      <c r="M472" s="189"/>
      <c r="O472" s="250"/>
      <c r="P472" s="189" t="s">
        <v>79</v>
      </c>
      <c r="Q472" s="14">
        <v>1.32</v>
      </c>
      <c r="R472" s="14">
        <v>1.2232245524299801</v>
      </c>
      <c r="S472" s="14">
        <f t="shared" si="61"/>
        <v>9.677544757001999E-2</v>
      </c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250"/>
      <c r="AG472" s="250"/>
      <c r="AH472" s="191" t="s">
        <v>79</v>
      </c>
      <c r="AI472" s="14">
        <v>1.2232245524299801</v>
      </c>
      <c r="AJ472" s="14">
        <v>-4.6996562631247265</v>
      </c>
      <c r="AK472" s="14">
        <v>5.9228808155547066</v>
      </c>
      <c r="AL472" s="14">
        <v>65.694638740572501</v>
      </c>
      <c r="AM472" s="14">
        <v>1.53252456160642</v>
      </c>
      <c r="AN472" s="14">
        <f t="shared" si="62"/>
        <v>-4.2089184336532188</v>
      </c>
      <c r="AO472" s="14">
        <v>5.7414429952596393</v>
      </c>
      <c r="AP472" s="14">
        <v>34.802835436862999</v>
      </c>
      <c r="AQ472" s="250"/>
      <c r="AR472" s="14">
        <v>-0.66237056262934302</v>
      </c>
      <c r="AS472" s="14">
        <v>-0.66477515280986499</v>
      </c>
      <c r="AT472" s="14">
        <v>-0.66510231091393801</v>
      </c>
      <c r="AU472" s="14">
        <v>-0.66210235459994904</v>
      </c>
      <c r="AV472" s="14">
        <v>-0.66570265741091295</v>
      </c>
      <c r="AW472" s="14">
        <v>1.7481971136874199</v>
      </c>
      <c r="AX472" s="14">
        <v>1.98688489270172</v>
      </c>
      <c r="AY472" s="14">
        <v>2.19762687252036</v>
      </c>
      <c r="AZ472" s="14">
        <v>2.3055145510357198</v>
      </c>
      <c r="BA472" s="14">
        <v>2.5553191708050398</v>
      </c>
      <c r="BB472" s="14">
        <v>-0.72916251071277205</v>
      </c>
      <c r="BC472" s="14">
        <v>-0.738573616128542</v>
      </c>
      <c r="BD472" s="14">
        <v>-0.74682353218191599</v>
      </c>
      <c r="BE472" s="14">
        <v>-0.75928120206129701</v>
      </c>
      <c r="BF472" s="14">
        <v>-0.75970911490929405</v>
      </c>
      <c r="BG472" s="14">
        <v>1.5078281808613501</v>
      </c>
      <c r="BH472" s="14">
        <v>1.7513896655555301</v>
      </c>
      <c r="BI472" s="14">
        <v>1.97004808461189</v>
      </c>
      <c r="BJ472" s="14">
        <v>2.16642406616785</v>
      </c>
      <c r="BK472" s="14">
        <v>2.3370820492152902</v>
      </c>
    </row>
    <row r="473" spans="1:63" ht="16" customHeight="1">
      <c r="A473" s="189"/>
      <c r="B473" s="189"/>
      <c r="C473" s="189"/>
      <c r="D473" s="189"/>
      <c r="E473" s="189"/>
      <c r="F473" s="189"/>
      <c r="G473" s="189"/>
      <c r="H473" s="189"/>
      <c r="I473" s="189"/>
      <c r="J473" s="189"/>
      <c r="K473" s="189"/>
      <c r="L473" s="189"/>
      <c r="M473" s="189"/>
      <c r="O473" s="250"/>
      <c r="P473" s="189" t="s">
        <v>519</v>
      </c>
      <c r="Q473" s="14">
        <v>-3.43</v>
      </c>
      <c r="R473" s="14">
        <v>-3.9568413917251801</v>
      </c>
      <c r="S473" s="14">
        <f t="shared" si="61"/>
        <v>0.52684139172517996</v>
      </c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250"/>
      <c r="AG473" s="250"/>
      <c r="AH473" s="191" t="s">
        <v>519</v>
      </c>
      <c r="AI473" s="14">
        <v>-3.9568413917251801</v>
      </c>
      <c r="AJ473" s="14">
        <v>-9.357237614058624</v>
      </c>
      <c r="AK473" s="14">
        <v>5.4003962223334439</v>
      </c>
      <c r="AL473" s="14">
        <v>48.667697535646397</v>
      </c>
      <c r="AM473" s="14">
        <v>-3.7357977256447898</v>
      </c>
      <c r="AN473" s="14">
        <f t="shared" si="62"/>
        <v>-9.9772414005325007</v>
      </c>
      <c r="AO473" s="14">
        <v>6.2414436748877113</v>
      </c>
      <c r="AP473" s="14">
        <v>48.059106179395798</v>
      </c>
      <c r="AQ473" s="250"/>
      <c r="AR473" s="14">
        <v>-5.9550058085120803</v>
      </c>
      <c r="AS473" s="14">
        <v>-5.9698743308900797</v>
      </c>
      <c r="AT473" s="14">
        <v>-5.9605374155789397</v>
      </c>
      <c r="AU473" s="14">
        <v>-5.9034472311525104</v>
      </c>
      <c r="AV473" s="14">
        <v>-5.9535130027635796</v>
      </c>
      <c r="AW473" s="14">
        <v>1.75388591146731</v>
      </c>
      <c r="AX473" s="14">
        <v>2.0039621135455801</v>
      </c>
      <c r="AY473" s="14">
        <v>2.22473968993416</v>
      </c>
      <c r="AZ473" s="14">
        <v>2.3420143719106399</v>
      </c>
      <c r="BA473" s="14">
        <v>2.5989108218203998</v>
      </c>
      <c r="BB473" s="14">
        <v>-5.8624380773253701</v>
      </c>
      <c r="BC473" s="14">
        <v>-5.9059435094578996</v>
      </c>
      <c r="BD473" s="14">
        <v>-5.9466687662088802</v>
      </c>
      <c r="BE473" s="14">
        <v>-5.9999320307300099</v>
      </c>
      <c r="BF473" s="14">
        <v>-6.0027086014160096</v>
      </c>
      <c r="BG473" s="14">
        <v>1.5009603311289601</v>
      </c>
      <c r="BH473" s="14">
        <v>1.7579612531785</v>
      </c>
      <c r="BI473" s="14">
        <v>1.9898273744837001</v>
      </c>
      <c r="BJ473" s="14">
        <v>2.19841815702372</v>
      </c>
      <c r="BK473" s="14">
        <v>2.3756582163326598</v>
      </c>
    </row>
    <row r="474" spans="1:63" ht="16" customHeight="1">
      <c r="A474" s="189"/>
      <c r="B474" s="189"/>
      <c r="C474" s="189"/>
      <c r="D474" s="189"/>
      <c r="E474" s="189"/>
      <c r="F474" s="189"/>
      <c r="G474" s="189"/>
      <c r="H474" s="189"/>
      <c r="I474" s="189"/>
      <c r="J474" s="189"/>
      <c r="K474" s="189"/>
      <c r="L474" s="189"/>
      <c r="M474" s="189"/>
      <c r="O474" s="250"/>
      <c r="P474" s="189" t="s">
        <v>122</v>
      </c>
      <c r="Q474" s="14">
        <v>-0.48</v>
      </c>
      <c r="R474" s="14">
        <v>0.49955487571985602</v>
      </c>
      <c r="S474" s="14">
        <f t="shared" si="61"/>
        <v>-0.979554875719856</v>
      </c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250"/>
      <c r="AG474" s="250"/>
      <c r="AH474" s="191" t="s">
        <v>122</v>
      </c>
      <c r="AI474" s="14">
        <v>0.49955487571985602</v>
      </c>
      <c r="AJ474" s="14">
        <v>-4.8554982240892492</v>
      </c>
      <c r="AK474" s="14">
        <v>5.3550530998091057</v>
      </c>
      <c r="AL474" s="14">
        <v>53.734043237125398</v>
      </c>
      <c r="AM474" s="14">
        <v>0.82241739625342802</v>
      </c>
      <c r="AN474" s="14">
        <f t="shared" si="62"/>
        <v>-4.6506512633207295</v>
      </c>
      <c r="AO474" s="14">
        <v>5.4730686595741576</v>
      </c>
      <c r="AP474" s="14">
        <v>30.671296913328401</v>
      </c>
      <c r="AQ474" s="250"/>
      <c r="AR474" s="14">
        <v>-1.34599948790989</v>
      </c>
      <c r="AS474" s="14">
        <v>-1.35035039217054</v>
      </c>
      <c r="AT474" s="14">
        <v>-1.35134588262077</v>
      </c>
      <c r="AU474" s="14">
        <v>-1.3471345969981099</v>
      </c>
      <c r="AV474" s="14">
        <v>-1.3528562900177701</v>
      </c>
      <c r="AW474" s="14">
        <v>1.7431900664122399</v>
      </c>
      <c r="AX474" s="14">
        <v>1.97185422094954</v>
      </c>
      <c r="AY474" s="14">
        <v>2.1737632788741998</v>
      </c>
      <c r="AZ474" s="14">
        <v>2.2733889006385901</v>
      </c>
      <c r="BA474" s="14">
        <v>2.5169515813981902</v>
      </c>
      <c r="BB474" s="14">
        <v>-1.41729170716529</v>
      </c>
      <c r="BC474" s="14">
        <v>-1.4345374650388301</v>
      </c>
      <c r="BD474" s="14">
        <v>-1.4530842864290301</v>
      </c>
      <c r="BE474" s="14">
        <v>-1.4815101105894299</v>
      </c>
      <c r="BF474" s="14">
        <v>-1.4791751005179701</v>
      </c>
      <c r="BG474" s="14">
        <v>1.51387298147116</v>
      </c>
      <c r="BH474" s="14">
        <v>1.7456056227446699</v>
      </c>
      <c r="BI474" s="14">
        <v>1.9526391621488901</v>
      </c>
      <c r="BJ474" s="14">
        <v>2.1382641751609399</v>
      </c>
      <c r="BK474" s="14">
        <v>2.3031288837266102</v>
      </c>
    </row>
    <row r="475" spans="1:63" ht="16" customHeight="1">
      <c r="A475" s="189"/>
      <c r="B475" s="189"/>
      <c r="C475" s="189"/>
      <c r="D475" s="189"/>
      <c r="E475" s="189"/>
      <c r="F475" s="189"/>
      <c r="G475" s="189"/>
      <c r="H475" s="189"/>
      <c r="I475" s="189"/>
      <c r="J475" s="189"/>
      <c r="K475" s="189"/>
      <c r="L475" s="189"/>
      <c r="M475" s="189"/>
      <c r="O475" s="250"/>
      <c r="P475" s="189" t="s">
        <v>123</v>
      </c>
      <c r="Q475" s="14">
        <v>-4.5199999999999996</v>
      </c>
      <c r="R475" s="14">
        <v>-5.3945409024845103</v>
      </c>
      <c r="S475" s="14">
        <f t="shared" si="61"/>
        <v>0.87454090248451077</v>
      </c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250"/>
      <c r="AG475" s="250"/>
      <c r="AH475" s="191" t="s">
        <v>123</v>
      </c>
      <c r="AI475" s="14">
        <v>-5.3945409024845103</v>
      </c>
      <c r="AJ475" s="14">
        <v>-14.089878650777646</v>
      </c>
      <c r="AK475" s="14">
        <v>8.6953377482931344</v>
      </c>
      <c r="AL475" s="14">
        <v>100.24770952801801</v>
      </c>
      <c r="AM475" s="14">
        <v>-4.3985136008003201</v>
      </c>
      <c r="AN475" s="14">
        <f t="shared" si="62"/>
        <v>-14.366374075553125</v>
      </c>
      <c r="AO475" s="14">
        <v>9.9678604747528041</v>
      </c>
      <c r="AP475" s="14">
        <v>90.202523228988696</v>
      </c>
      <c r="AQ475" s="250"/>
      <c r="AR475" s="14">
        <v>-6.9845452009615796</v>
      </c>
      <c r="AS475" s="14">
        <v>-7.0102662937911502</v>
      </c>
      <c r="AT475" s="14">
        <v>-7.01513304635621</v>
      </c>
      <c r="AU475" s="14">
        <v>-6.9870079562600704</v>
      </c>
      <c r="AV475" s="14">
        <v>-7.0230832561136003</v>
      </c>
      <c r="AW475" s="14">
        <v>1.8361099256572799</v>
      </c>
      <c r="AX475" s="14">
        <v>2.2507906533041702</v>
      </c>
      <c r="AY475" s="14">
        <v>2.6166194455558802</v>
      </c>
      <c r="AZ475" s="14">
        <v>2.8695707916807298</v>
      </c>
      <c r="BA475" s="14">
        <v>3.2289702245865</v>
      </c>
      <c r="BB475" s="14">
        <v>-7.4703783929334202</v>
      </c>
      <c r="BC475" s="14">
        <v>-7.5690042570713301</v>
      </c>
      <c r="BD475" s="14">
        <v>-7.6702516347556902</v>
      </c>
      <c r="BE475" s="14">
        <v>-7.8242045266989004</v>
      </c>
      <c r="BF475" s="14">
        <v>-7.8161098716163302</v>
      </c>
      <c r="BG475" s="14">
        <v>1.40169468736727</v>
      </c>
      <c r="BH475" s="14">
        <v>1.8529448217405999</v>
      </c>
      <c r="BI475" s="14">
        <v>2.2757107322711798</v>
      </c>
      <c r="BJ475" s="14">
        <v>2.6608502353498098</v>
      </c>
      <c r="BK475" s="14">
        <v>2.9332254625562801</v>
      </c>
    </row>
    <row r="476" spans="1:63" ht="16" customHeight="1">
      <c r="A476" s="189"/>
      <c r="B476" s="189"/>
      <c r="C476" s="189"/>
      <c r="D476" s="189"/>
      <c r="E476" s="189"/>
      <c r="F476" s="189"/>
      <c r="G476" s="189"/>
      <c r="H476" s="189"/>
      <c r="I476" s="189"/>
      <c r="J476" s="189"/>
      <c r="K476" s="189"/>
      <c r="L476" s="189"/>
      <c r="M476" s="189"/>
      <c r="O476" s="250"/>
      <c r="P476" s="189" t="s">
        <v>124</v>
      </c>
      <c r="Q476" s="14">
        <v>-4.6900000000000004</v>
      </c>
      <c r="R476" s="14">
        <v>-3.70245984229213</v>
      </c>
      <c r="S476" s="14">
        <f t="shared" si="61"/>
        <v>-0.9875401577078704</v>
      </c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250"/>
      <c r="AG476" s="250"/>
      <c r="AH476" s="191" t="s">
        <v>124</v>
      </c>
      <c r="AI476" s="14">
        <v>-3.70245984229213</v>
      </c>
      <c r="AJ476" s="14">
        <v>-9.4539479921811473</v>
      </c>
      <c r="AK476" s="14">
        <v>5.7514881498890169</v>
      </c>
      <c r="AL476" s="14">
        <v>55.349501781880797</v>
      </c>
      <c r="AM476" s="14">
        <v>-3.34549561789883</v>
      </c>
      <c r="AN476" s="14">
        <f t="shared" si="62"/>
        <v>-9.9732949232238965</v>
      </c>
      <c r="AO476" s="14">
        <v>6.627799305325067</v>
      </c>
      <c r="AP476" s="14">
        <v>52.990451800532803</v>
      </c>
      <c r="AQ476" s="250"/>
      <c r="AR476" s="14">
        <v>-5.6024008376665204</v>
      </c>
      <c r="AS476" s="14">
        <v>-5.6174738777824302</v>
      </c>
      <c r="AT476" s="14">
        <v>-5.6087114202626598</v>
      </c>
      <c r="AU476" s="14">
        <v>-5.5534244714813799</v>
      </c>
      <c r="AV476" s="14">
        <v>-5.6023066383006501</v>
      </c>
      <c r="AW476" s="14">
        <v>1.76195895012013</v>
      </c>
      <c r="AX476" s="14">
        <v>2.02819659494036</v>
      </c>
      <c r="AY476" s="14">
        <v>2.2632158023638298</v>
      </c>
      <c r="AZ476" s="14">
        <v>2.3938116894012298</v>
      </c>
      <c r="BA476" s="14">
        <v>2.6607722373960598</v>
      </c>
      <c r="BB476" s="14">
        <v>-5.6265864328845003</v>
      </c>
      <c r="BC476" s="14">
        <v>-5.6755346236966</v>
      </c>
      <c r="BD476" s="14">
        <v>-5.72035623554551</v>
      </c>
      <c r="BE476" s="14">
        <v>-5.7805048148862097</v>
      </c>
      <c r="BF476" s="14">
        <v>-5.7847734597840503</v>
      </c>
      <c r="BG476" s="14">
        <v>1.4912140862286101</v>
      </c>
      <c r="BH476" s="14">
        <v>1.76728706909662</v>
      </c>
      <c r="BI476" s="14">
        <v>2.01789639325338</v>
      </c>
      <c r="BJ476" s="14">
        <v>2.24382134098901</v>
      </c>
      <c r="BK476" s="14">
        <v>2.4304021007641698</v>
      </c>
    </row>
    <row r="477" spans="1:63" ht="16" customHeight="1">
      <c r="A477" s="189"/>
      <c r="B477" s="189"/>
      <c r="C477" s="189"/>
      <c r="D477" s="189"/>
      <c r="E477" s="189"/>
      <c r="F477" s="189"/>
      <c r="G477" s="189"/>
      <c r="H477" s="189"/>
      <c r="I477" s="189"/>
      <c r="J477" s="189"/>
      <c r="K477" s="189"/>
      <c r="L477" s="189"/>
      <c r="M477" s="189"/>
      <c r="O477" s="250"/>
      <c r="P477" s="189" t="s">
        <v>520</v>
      </c>
      <c r="Q477" s="14">
        <v>-4.78</v>
      </c>
      <c r="R477" s="14">
        <v>-4.2286254222925503</v>
      </c>
      <c r="S477" s="14">
        <f t="shared" si="61"/>
        <v>-0.55137457770744991</v>
      </c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250"/>
      <c r="AG477" s="250"/>
      <c r="AH477" s="191" t="s">
        <v>520</v>
      </c>
      <c r="AI477" s="14">
        <v>-4.2286254222925503</v>
      </c>
      <c r="AJ477" s="14">
        <v>-10.409478180537509</v>
      </c>
      <c r="AK477" s="14">
        <v>6.1808527582449573</v>
      </c>
      <c r="AL477" s="14">
        <v>52.286426225855202</v>
      </c>
      <c r="AM477" s="14">
        <v>-4.4243099006687698</v>
      </c>
      <c r="AN477" s="14">
        <f t="shared" si="62"/>
        <v>-10.338460956884589</v>
      </c>
      <c r="AO477" s="14">
        <v>5.9141510562158182</v>
      </c>
      <c r="AP477" s="14">
        <v>32.751182292122699</v>
      </c>
      <c r="AQ477" s="250"/>
      <c r="AR477" s="14">
        <v>-6.6233340838395902</v>
      </c>
      <c r="AS477" s="14">
        <v>-6.6387538817859104</v>
      </c>
      <c r="AT477" s="14">
        <v>-6.6389693569780102</v>
      </c>
      <c r="AU477" s="14">
        <v>-6.6161331074067604</v>
      </c>
      <c r="AV477" s="14">
        <v>-6.6376395899214904</v>
      </c>
      <c r="AW477" s="14">
        <v>1.75177088189325</v>
      </c>
      <c r="AX477" s="14">
        <v>1.9976129992819001</v>
      </c>
      <c r="AY477" s="14">
        <v>2.2146594563092399</v>
      </c>
      <c r="AZ477" s="14">
        <v>2.32844415838131</v>
      </c>
      <c r="BA477" s="14">
        <v>2.5827039474250002</v>
      </c>
      <c r="BB477" s="14">
        <v>-6.1896714401709803</v>
      </c>
      <c r="BC477" s="14">
        <v>-6.2035520315451702</v>
      </c>
      <c r="BD477" s="14">
        <v>-6.2110990843309599</v>
      </c>
      <c r="BE477" s="14">
        <v>-6.2302025809330202</v>
      </c>
      <c r="BF477" s="14">
        <v>-6.2109248102141397</v>
      </c>
      <c r="BG477" s="14">
        <v>1.50351371865586</v>
      </c>
      <c r="BH477" s="14">
        <v>1.75551801249587</v>
      </c>
      <c r="BI477" s="14">
        <v>1.98247366203841</v>
      </c>
      <c r="BJ477" s="14">
        <v>2.18652312208427</v>
      </c>
      <c r="BK477" s="14">
        <v>2.3613160411554199</v>
      </c>
    </row>
    <row r="478" spans="1:63" ht="16" customHeight="1">
      <c r="A478" s="189"/>
      <c r="B478" s="189"/>
      <c r="C478" s="189"/>
      <c r="D478" s="189"/>
      <c r="E478" s="189"/>
      <c r="F478" s="189"/>
      <c r="G478" s="189"/>
      <c r="H478" s="189"/>
      <c r="I478" s="189"/>
      <c r="J478" s="189"/>
      <c r="K478" s="189"/>
      <c r="L478" s="189"/>
      <c r="M478" s="189"/>
      <c r="O478" s="250"/>
      <c r="P478" s="189" t="s">
        <v>125</v>
      </c>
      <c r="Q478" s="14">
        <v>-5.48</v>
      </c>
      <c r="R478" s="14">
        <v>-3.1231503072880198</v>
      </c>
      <c r="S478" s="14">
        <f t="shared" si="61"/>
        <v>-2.3568496927119806</v>
      </c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250"/>
      <c r="AG478" s="250"/>
      <c r="AH478" s="191" t="s">
        <v>125</v>
      </c>
      <c r="AI478" s="14">
        <v>-3.1231503072880198</v>
      </c>
      <c r="AJ478" s="14">
        <v>-10.285944501560964</v>
      </c>
      <c r="AK478" s="14">
        <v>7.1627941942729443</v>
      </c>
      <c r="AL478" s="14">
        <v>78.303265869968399</v>
      </c>
      <c r="AM478" s="14">
        <v>-3.3434009665537499</v>
      </c>
      <c r="AN478" s="14">
        <f t="shared" si="62"/>
        <v>-10.318849082654825</v>
      </c>
      <c r="AO478" s="14">
        <v>6.9754481161010755</v>
      </c>
      <c r="AP478" s="14">
        <v>62.720221713761902</v>
      </c>
      <c r="AQ478" s="250"/>
      <c r="AR478" s="14">
        <v>-5.6205016016004796</v>
      </c>
      <c r="AS478" s="14">
        <v>-5.6300655376066002</v>
      </c>
      <c r="AT478" s="14">
        <v>-5.6083829444925204</v>
      </c>
      <c r="AU478" s="14">
        <v>-5.5229287302998902</v>
      </c>
      <c r="AV478" s="14">
        <v>-5.5864116073994898</v>
      </c>
      <c r="AW478" s="14">
        <v>1.7623295281953</v>
      </c>
      <c r="AX478" s="14">
        <v>2.0293090344881199</v>
      </c>
      <c r="AY478" s="14">
        <v>2.2649819779387799</v>
      </c>
      <c r="AZ478" s="14">
        <v>2.3961893505323202</v>
      </c>
      <c r="BA478" s="14">
        <v>2.6636118725442501</v>
      </c>
      <c r="BB478" s="14">
        <v>-5.1404920420076499</v>
      </c>
      <c r="BC478" s="14">
        <v>-5.1514977039214296</v>
      </c>
      <c r="BD478" s="14">
        <v>-5.1423351575146503</v>
      </c>
      <c r="BE478" s="14">
        <v>-5.1254609376977003</v>
      </c>
      <c r="BF478" s="14">
        <v>-5.13044127583166</v>
      </c>
      <c r="BG478" s="14">
        <v>1.4907667026806499</v>
      </c>
      <c r="BH478" s="14">
        <v>1.76771515362104</v>
      </c>
      <c r="BI478" s="14">
        <v>2.0191848502266301</v>
      </c>
      <c r="BJ478" s="14">
        <v>2.2459054911143799</v>
      </c>
      <c r="BK478" s="14">
        <v>2.4329150186619199</v>
      </c>
    </row>
    <row r="479" spans="1:63" ht="16" customHeight="1">
      <c r="A479" s="189"/>
      <c r="B479" s="189"/>
      <c r="C479" s="189"/>
      <c r="D479" s="189"/>
      <c r="E479" s="189"/>
      <c r="F479" s="189"/>
      <c r="G479" s="189"/>
      <c r="H479" s="189"/>
      <c r="I479" s="189"/>
      <c r="J479" s="189"/>
      <c r="K479" s="189"/>
      <c r="L479" s="189"/>
      <c r="M479" s="189"/>
      <c r="O479" s="250"/>
      <c r="P479" s="189" t="s">
        <v>126</v>
      </c>
      <c r="Q479" s="14">
        <v>-5.72</v>
      </c>
      <c r="R479" s="14">
        <v>-4.52211762494965</v>
      </c>
      <c r="S479" s="14">
        <f t="shared" si="61"/>
        <v>-1.1978823750503498</v>
      </c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250"/>
      <c r="AG479" s="250"/>
      <c r="AH479" s="191" t="s">
        <v>126</v>
      </c>
      <c r="AI479" s="14">
        <v>-4.52211762494965</v>
      </c>
      <c r="AJ479" s="14">
        <v>-11.847837165163504</v>
      </c>
      <c r="AK479" s="14">
        <v>7.3257195402138535</v>
      </c>
      <c r="AL479" s="14">
        <v>80.946046772951107</v>
      </c>
      <c r="AM479" s="14">
        <v>-4.0292946096423101</v>
      </c>
      <c r="AN479" s="14">
        <f t="shared" si="62"/>
        <v>-12.28942588075086</v>
      </c>
      <c r="AO479" s="14">
        <v>8.2601312711085502</v>
      </c>
      <c r="AP479" s="14">
        <v>74.676352821676105</v>
      </c>
      <c r="AQ479" s="250"/>
      <c r="AR479" s="14">
        <v>-6.4415442260687703</v>
      </c>
      <c r="AS479" s="14">
        <v>-6.4601618214376799</v>
      </c>
      <c r="AT479" s="14">
        <v>-6.4527200635865398</v>
      </c>
      <c r="AU479" s="14">
        <v>-6.3962103801103503</v>
      </c>
      <c r="AV479" s="14">
        <v>-6.4481791026739304</v>
      </c>
      <c r="AW479" s="14">
        <v>1.7955740590303</v>
      </c>
      <c r="AX479" s="14">
        <v>2.1291059013986202</v>
      </c>
      <c r="AY479" s="14">
        <v>2.4234254539442301</v>
      </c>
      <c r="AZ479" s="14">
        <v>2.6094891491012699</v>
      </c>
      <c r="BA479" s="14">
        <v>2.9183553249223899</v>
      </c>
      <c r="BB479" s="14">
        <v>-6.5307963017348003</v>
      </c>
      <c r="BC479" s="14">
        <v>-6.5948132608966903</v>
      </c>
      <c r="BD479" s="14">
        <v>-6.6568898518911004</v>
      </c>
      <c r="BE479" s="14">
        <v>-6.7444479125096599</v>
      </c>
      <c r="BF479" s="14">
        <v>-6.7453400981911598</v>
      </c>
      <c r="BG479" s="14">
        <v>1.45063195874481</v>
      </c>
      <c r="BH479" s="14">
        <v>1.80611858362856</v>
      </c>
      <c r="BI479" s="14">
        <v>2.13477222694145</v>
      </c>
      <c r="BJ479" s="14">
        <v>2.4328744397659001</v>
      </c>
      <c r="BK479" s="14">
        <v>2.6583486914432601</v>
      </c>
    </row>
    <row r="480" spans="1:63" ht="16" customHeight="1">
      <c r="A480" s="189"/>
      <c r="B480" s="189"/>
      <c r="C480" s="189"/>
      <c r="D480" s="189"/>
      <c r="E480" s="189"/>
      <c r="F480" s="189"/>
      <c r="G480" s="189"/>
      <c r="H480" s="189"/>
      <c r="I480" s="189"/>
      <c r="J480" s="189"/>
      <c r="K480" s="189"/>
      <c r="L480" s="189"/>
      <c r="M480" s="189"/>
      <c r="O480" s="250"/>
      <c r="P480" s="189" t="s">
        <v>521</v>
      </c>
      <c r="Q480" s="14">
        <v>-0.45</v>
      </c>
      <c r="R480" s="14">
        <v>-0.70421218598506297</v>
      </c>
      <c r="S480" s="14">
        <f t="shared" si="61"/>
        <v>0.25421218598506296</v>
      </c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250"/>
      <c r="AG480" s="250"/>
      <c r="AH480" s="191" t="s">
        <v>521</v>
      </c>
      <c r="AI480" s="14">
        <v>-0.70421218598506297</v>
      </c>
      <c r="AJ480" s="14">
        <v>-10.347344957410957</v>
      </c>
      <c r="AK480" s="14">
        <v>9.6431327714258952</v>
      </c>
      <c r="AL480" s="14">
        <v>128.91939120914799</v>
      </c>
      <c r="AM480" s="14">
        <v>-9.5265942886685107E-2</v>
      </c>
      <c r="AN480" s="14">
        <f t="shared" si="62"/>
        <v>-9.3859265413564277</v>
      </c>
      <c r="AO480" s="14">
        <v>9.2906605984697421</v>
      </c>
      <c r="AP480" s="14">
        <v>83.853454983325193</v>
      </c>
      <c r="AQ480" s="250"/>
      <c r="AR480" s="14">
        <v>-2.6237603491926902</v>
      </c>
      <c r="AS480" s="14">
        <v>-2.6339339008120399</v>
      </c>
      <c r="AT480" s="14">
        <v>-2.63438263811774</v>
      </c>
      <c r="AU480" s="14">
        <v>-2.6184610015106999</v>
      </c>
      <c r="AV480" s="14">
        <v>-2.6361262630111701</v>
      </c>
      <c r="AW480" s="14">
        <v>1.819848337374</v>
      </c>
      <c r="AX480" s="14">
        <v>2.20197493772937</v>
      </c>
      <c r="AY480" s="14">
        <v>2.5391166952310602</v>
      </c>
      <c r="AZ480" s="14">
        <v>2.7652350282299398</v>
      </c>
      <c r="BA480" s="14">
        <v>3.1043622654309799</v>
      </c>
      <c r="BB480" s="14">
        <v>-2.8590093043123801</v>
      </c>
      <c r="BC480" s="14">
        <v>-2.89375709324649</v>
      </c>
      <c r="BD480" s="14">
        <v>-2.92338326244914</v>
      </c>
      <c r="BE480" s="14">
        <v>-2.9666653501753699</v>
      </c>
      <c r="BF480" s="14">
        <v>-2.9697063420832901</v>
      </c>
      <c r="BG480" s="14">
        <v>1.4213266287827999</v>
      </c>
      <c r="BH480" s="14">
        <v>1.83415975388847</v>
      </c>
      <c r="BI480" s="14">
        <v>2.21917107646407</v>
      </c>
      <c r="BJ480" s="14">
        <v>2.56939422774912</v>
      </c>
      <c r="BK480" s="14">
        <v>2.8229544050355599</v>
      </c>
    </row>
    <row r="481" spans="1:63" ht="16" customHeight="1">
      <c r="A481" s="189"/>
      <c r="B481" s="189"/>
      <c r="C481" s="189"/>
      <c r="D481" s="189"/>
      <c r="E481" s="189"/>
      <c r="F481" s="189"/>
      <c r="G481" s="189"/>
      <c r="H481" s="189"/>
      <c r="I481" s="189"/>
      <c r="J481" s="189"/>
      <c r="K481" s="189"/>
      <c r="L481" s="189"/>
      <c r="M481" s="189"/>
      <c r="O481" s="250"/>
      <c r="P481" s="189" t="s">
        <v>522</v>
      </c>
      <c r="Q481" s="14">
        <v>-1.24</v>
      </c>
      <c r="R481" s="14">
        <v>-1.7837293916605499</v>
      </c>
      <c r="S481" s="14">
        <f t="shared" si="61"/>
        <v>0.5437293916605499</v>
      </c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250"/>
      <c r="AG481" s="250"/>
      <c r="AH481" s="191" t="s">
        <v>522</v>
      </c>
      <c r="AI481" s="14">
        <v>-1.7837293916605499</v>
      </c>
      <c r="AJ481" s="14">
        <v>-9.243715640161648</v>
      </c>
      <c r="AK481" s="14">
        <v>7.4599862485010986</v>
      </c>
      <c r="AL481" s="14">
        <v>87.137443818642595</v>
      </c>
      <c r="AM481" s="14">
        <v>-1.15934927862077</v>
      </c>
      <c r="AN481" s="14">
        <f t="shared" si="62"/>
        <v>-8.9611325858629378</v>
      </c>
      <c r="AO481" s="14">
        <v>7.8017833072421681</v>
      </c>
      <c r="AP481" s="14">
        <v>62.6425192557288</v>
      </c>
      <c r="AQ481" s="250"/>
      <c r="AR481" s="14">
        <v>-3.5438278418759501</v>
      </c>
      <c r="AS481" s="14">
        <v>-3.5569499059311198</v>
      </c>
      <c r="AT481" s="14">
        <v>-3.55823702610398</v>
      </c>
      <c r="AU481" s="14">
        <v>-3.5399837360941202</v>
      </c>
      <c r="AV481" s="14">
        <v>-3.5611666803539102</v>
      </c>
      <c r="AW481" s="14">
        <v>1.7904255697417</v>
      </c>
      <c r="AX481" s="14">
        <v>2.1136506343992001</v>
      </c>
      <c r="AY481" s="14">
        <v>2.3988877474832102</v>
      </c>
      <c r="AZ481" s="14">
        <v>2.57645599445563</v>
      </c>
      <c r="BA481" s="14">
        <v>2.8789039053063101</v>
      </c>
      <c r="BB481" s="14">
        <v>-3.8086963543304</v>
      </c>
      <c r="BC481" s="14">
        <v>-3.8558173744139901</v>
      </c>
      <c r="BD481" s="14">
        <v>-3.9006009186682902</v>
      </c>
      <c r="BE481" s="14">
        <v>-3.9671416712396002</v>
      </c>
      <c r="BF481" s="14">
        <v>-3.9670377425631198</v>
      </c>
      <c r="BG481" s="14">
        <v>1.45684751643399</v>
      </c>
      <c r="BH481" s="14">
        <v>1.8001711497778401</v>
      </c>
      <c r="BI481" s="14">
        <v>2.1168715270077398</v>
      </c>
      <c r="BJ481" s="14">
        <v>2.4039190716119099</v>
      </c>
      <c r="BK481" s="14">
        <v>2.6234363969859702</v>
      </c>
    </row>
    <row r="482" spans="1:63" ht="16" customHeight="1">
      <c r="A482" s="189"/>
      <c r="B482" s="189"/>
      <c r="C482" s="189"/>
      <c r="D482" s="189"/>
      <c r="E482" s="189"/>
      <c r="F482" s="189"/>
      <c r="G482" s="189"/>
      <c r="H482" s="189"/>
      <c r="I482" s="189"/>
      <c r="J482" s="189"/>
      <c r="K482" s="189"/>
      <c r="L482" s="189"/>
      <c r="M482" s="189"/>
      <c r="O482" s="250"/>
      <c r="P482" s="189" t="s">
        <v>523</v>
      </c>
      <c r="Q482" s="14">
        <v>0.5</v>
      </c>
      <c r="R482" s="14">
        <v>-0.25376433616725602</v>
      </c>
      <c r="S482" s="14">
        <f t="shared" si="61"/>
        <v>0.75376433616725602</v>
      </c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250"/>
      <c r="AG482" s="250"/>
      <c r="AH482" s="191" t="s">
        <v>523</v>
      </c>
      <c r="AI482" s="14">
        <v>-0.25376433616725602</v>
      </c>
      <c r="AJ482" s="14">
        <v>-6.5271409660252582</v>
      </c>
      <c r="AK482" s="14">
        <v>6.273376629858002</v>
      </c>
      <c r="AL482" s="14">
        <v>60.995274119440602</v>
      </c>
      <c r="AM482" s="14">
        <v>-0.471075951865152</v>
      </c>
      <c r="AN482" s="14">
        <f t="shared" si="62"/>
        <v>-6.8996238094019562</v>
      </c>
      <c r="AO482" s="14">
        <v>6.4285478575368042</v>
      </c>
      <c r="AP482" s="14">
        <v>40.777496685616498</v>
      </c>
      <c r="AQ482" s="250"/>
      <c r="AR482" s="14">
        <v>-2.7329105670974601</v>
      </c>
      <c r="AS482" s="14">
        <v>-2.74175511582335</v>
      </c>
      <c r="AT482" s="14">
        <v>-2.74722797914621</v>
      </c>
      <c r="AU482" s="14">
        <v>-2.7498527574072602</v>
      </c>
      <c r="AV482" s="14">
        <v>-2.75328240965267</v>
      </c>
      <c r="AW482" s="14">
        <v>1.76467322235772</v>
      </c>
      <c r="AX482" s="14">
        <v>2.0363445777348299</v>
      </c>
      <c r="AY482" s="14">
        <v>2.2761520272810598</v>
      </c>
      <c r="AZ482" s="14">
        <v>2.4112266959300701</v>
      </c>
      <c r="BA482" s="14">
        <v>2.6815709391112401</v>
      </c>
      <c r="BB482" s="14">
        <v>-2.2219175017457702</v>
      </c>
      <c r="BC482" s="14">
        <v>-2.2397947957077302</v>
      </c>
      <c r="BD482" s="14">
        <v>-2.28109793908349</v>
      </c>
      <c r="BE482" s="14">
        <v>-2.3477329332632699</v>
      </c>
      <c r="BF482" s="14">
        <v>-2.3186223984377698</v>
      </c>
      <c r="BG482" s="14">
        <v>1.48793725787544</v>
      </c>
      <c r="BH482" s="14">
        <v>1.77042254315144</v>
      </c>
      <c r="BI482" s="14">
        <v>2.0273336029162401</v>
      </c>
      <c r="BJ482" s="14">
        <v>2.25908654744162</v>
      </c>
      <c r="BK482" s="14">
        <v>2.4488077856717401</v>
      </c>
    </row>
    <row r="483" spans="1:63" ht="16" customHeight="1">
      <c r="A483" s="189"/>
      <c r="B483" s="189"/>
      <c r="C483" s="189"/>
      <c r="D483" s="189"/>
      <c r="E483" s="189"/>
      <c r="F483" s="189"/>
      <c r="G483" s="189"/>
      <c r="H483" s="189"/>
      <c r="I483" s="189"/>
      <c r="J483" s="189"/>
      <c r="K483" s="189"/>
      <c r="L483" s="189"/>
      <c r="M483" s="189"/>
      <c r="O483" s="250"/>
      <c r="P483" s="189" t="s">
        <v>524</v>
      </c>
      <c r="Q483" s="14">
        <v>-0.44</v>
      </c>
      <c r="R483" s="14">
        <v>-0.85709394661266403</v>
      </c>
      <c r="S483" s="14">
        <f t="shared" si="61"/>
        <v>0.41709394661266402</v>
      </c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250"/>
      <c r="AG483" s="250"/>
      <c r="AH483" s="191" t="s">
        <v>524</v>
      </c>
      <c r="AI483" s="14">
        <v>-0.85709394661266403</v>
      </c>
      <c r="AJ483" s="14">
        <v>-10.245446190738026</v>
      </c>
      <c r="AK483" s="14">
        <v>9.3883522441253611</v>
      </c>
      <c r="AL483" s="14">
        <v>124.48579120933699</v>
      </c>
      <c r="AM483" s="14">
        <v>-0.22541281181182801</v>
      </c>
      <c r="AN483" s="14">
        <f t="shared" si="62"/>
        <v>-9.2995549077846</v>
      </c>
      <c r="AO483" s="14">
        <v>9.0741420959727712</v>
      </c>
      <c r="AP483" s="14">
        <v>81.013090979977207</v>
      </c>
      <c r="AQ483" s="250"/>
      <c r="AR483" s="14">
        <v>-2.73245442502258</v>
      </c>
      <c r="AS483" s="14">
        <v>-2.7429976514533401</v>
      </c>
      <c r="AT483" s="14">
        <v>-2.74313541334184</v>
      </c>
      <c r="AU483" s="14">
        <v>-2.72561828729236</v>
      </c>
      <c r="AV483" s="14">
        <v>-2.74462169850867</v>
      </c>
      <c r="AW483" s="14">
        <v>1.8153594393413299</v>
      </c>
      <c r="AX483" s="14">
        <v>2.1884996998995701</v>
      </c>
      <c r="AY483" s="14">
        <v>2.5177226015300098</v>
      </c>
      <c r="AZ483" s="14">
        <v>2.7364338683965101</v>
      </c>
      <c r="BA483" s="14">
        <v>3.0699651073572798</v>
      </c>
      <c r="BB483" s="14">
        <v>-2.9969184058164999</v>
      </c>
      <c r="BC483" s="14">
        <v>-3.0323062340369198</v>
      </c>
      <c r="BD483" s="14">
        <v>-3.06065764541475</v>
      </c>
      <c r="BE483" s="14">
        <v>-3.1016080325775199</v>
      </c>
      <c r="BF483" s="14">
        <v>-3.1064197527177</v>
      </c>
      <c r="BG483" s="14">
        <v>1.4267458892918301</v>
      </c>
      <c r="BH483" s="14">
        <v>1.82897426692027</v>
      </c>
      <c r="BI483" s="14">
        <v>2.2035636988020899</v>
      </c>
      <c r="BJ483" s="14">
        <v>2.5441484346910399</v>
      </c>
      <c r="BK483" s="14">
        <v>2.7925148486685401</v>
      </c>
    </row>
    <row r="484" spans="1:63" ht="16" customHeight="1">
      <c r="A484" s="189"/>
      <c r="B484" s="189"/>
      <c r="C484" s="189"/>
      <c r="D484" s="189"/>
      <c r="E484" s="189"/>
      <c r="F484" s="189"/>
      <c r="G484" s="189"/>
      <c r="H484" s="189"/>
      <c r="I484" s="189"/>
      <c r="J484" s="189"/>
      <c r="K484" s="189"/>
      <c r="L484" s="189"/>
      <c r="M484" s="189"/>
      <c r="O484" s="250"/>
      <c r="P484" s="189" t="s">
        <v>525</v>
      </c>
      <c r="Q484" s="14">
        <v>0.1</v>
      </c>
      <c r="R484" s="14">
        <v>1.9531792460636399</v>
      </c>
      <c r="S484" s="14">
        <f t="shared" si="61"/>
        <v>-1.8531792460636398</v>
      </c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250"/>
      <c r="AG484" s="250"/>
      <c r="AH484" s="191" t="s">
        <v>525</v>
      </c>
      <c r="AI484" s="14">
        <v>1.9531792460636399</v>
      </c>
      <c r="AJ484" s="14">
        <v>-5.6301835843762706</v>
      </c>
      <c r="AK484" s="14">
        <v>7.5833628304399108</v>
      </c>
      <c r="AL484" s="14">
        <v>96.637537783205502</v>
      </c>
      <c r="AM484" s="14">
        <v>2.2205190301224902</v>
      </c>
      <c r="AN484" s="14">
        <f t="shared" si="62"/>
        <v>-4.746126136986403</v>
      </c>
      <c r="AO484" s="14">
        <v>6.9666451671088936</v>
      </c>
      <c r="AP484" s="14">
        <v>51.973920831587698</v>
      </c>
      <c r="AQ484" s="250"/>
      <c r="AR484" s="14">
        <v>-9.3245545539318006E-2</v>
      </c>
      <c r="AS484" s="14">
        <v>-9.3600106470021593E-2</v>
      </c>
      <c r="AT484" s="14">
        <v>-9.3754076839082504E-2</v>
      </c>
      <c r="AU484" s="14">
        <v>-9.3649840416533597E-2</v>
      </c>
      <c r="AV484" s="14">
        <v>-9.3945173232005005E-2</v>
      </c>
      <c r="AW484" s="14">
        <v>1.7726717682168101</v>
      </c>
      <c r="AX484" s="14">
        <v>2.0603554389660599</v>
      </c>
      <c r="AY484" s="14">
        <v>2.3142731069615801</v>
      </c>
      <c r="AZ484" s="14">
        <v>2.4625460611831098</v>
      </c>
      <c r="BA484" s="14">
        <v>2.7428615374433698</v>
      </c>
      <c r="BB484" s="14">
        <v>-9.72744015591165E-2</v>
      </c>
      <c r="BC484" s="14">
        <v>-9.9389842701988806E-2</v>
      </c>
      <c r="BD484" s="14">
        <v>-0.10196437282104499</v>
      </c>
      <c r="BE484" s="14">
        <v>-0.106036935428136</v>
      </c>
      <c r="BF484" s="14">
        <v>-0.105457113486289</v>
      </c>
      <c r="BG484" s="14">
        <v>1.4782809450368899</v>
      </c>
      <c r="BH484" s="14">
        <v>1.7796623064552399</v>
      </c>
      <c r="BI484" s="14">
        <v>2.0551436188846801</v>
      </c>
      <c r="BJ484" s="14">
        <v>2.30407078010944</v>
      </c>
      <c r="BK484" s="14">
        <v>2.5030465288464501</v>
      </c>
    </row>
    <row r="485" spans="1:63" ht="16" customHeight="1">
      <c r="A485" s="189"/>
      <c r="B485" s="189"/>
      <c r="C485" s="189"/>
      <c r="D485" s="189"/>
      <c r="E485" s="189"/>
      <c r="F485" s="189"/>
      <c r="G485" s="189"/>
      <c r="H485" s="189"/>
      <c r="I485" s="189"/>
      <c r="J485" s="189"/>
      <c r="K485" s="189"/>
      <c r="L485" s="189"/>
      <c r="M485" s="189"/>
      <c r="O485" s="250"/>
      <c r="P485" s="189" t="s">
        <v>526</v>
      </c>
      <c r="Q485" s="14">
        <v>0.08</v>
      </c>
      <c r="R485" s="14">
        <v>1.8236935822390901</v>
      </c>
      <c r="S485" s="14">
        <f t="shared" si="61"/>
        <v>-1.74369358223909</v>
      </c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250"/>
      <c r="AG485" s="250"/>
      <c r="AH485" s="191" t="s">
        <v>526</v>
      </c>
      <c r="AI485" s="14">
        <v>1.8236935822390901</v>
      </c>
      <c r="AJ485" s="14">
        <v>-5.1091371871851443</v>
      </c>
      <c r="AK485" s="14">
        <v>6.9328307694242346</v>
      </c>
      <c r="AL485" s="14">
        <v>84.526607807489796</v>
      </c>
      <c r="AM485" s="14">
        <v>2.0841848838732</v>
      </c>
      <c r="AN485" s="14">
        <f t="shared" si="62"/>
        <v>-4.3995095527352772</v>
      </c>
      <c r="AO485" s="14">
        <v>6.4836944366084772</v>
      </c>
      <c r="AP485" s="14">
        <v>45.167617328564198</v>
      </c>
      <c r="AQ485" s="250"/>
      <c r="AR485" s="14">
        <v>-0.18319810161837499</v>
      </c>
      <c r="AS485" s="14">
        <v>-0.18384866812540601</v>
      </c>
      <c r="AT485" s="14">
        <v>-0.18410698798655001</v>
      </c>
      <c r="AU485" s="14">
        <v>-0.18387342270829601</v>
      </c>
      <c r="AV485" s="14">
        <v>-0.18440974989926101</v>
      </c>
      <c r="AW485" s="14">
        <v>1.7630240084812101</v>
      </c>
      <c r="AX485" s="14">
        <v>2.0313937971520502</v>
      </c>
      <c r="AY485" s="14">
        <v>2.2682918718597498</v>
      </c>
      <c r="AZ485" s="14">
        <v>2.40064519639248</v>
      </c>
      <c r="BA485" s="14">
        <v>2.6689334788715802</v>
      </c>
      <c r="BB485" s="14">
        <v>-0.18880073042284301</v>
      </c>
      <c r="BC485" s="14">
        <v>-0.19281839936036299</v>
      </c>
      <c r="BD485" s="14">
        <v>-0.197905895368711</v>
      </c>
      <c r="BE485" s="14">
        <v>-0.20592046683648799</v>
      </c>
      <c r="BF485" s="14">
        <v>-0.20466571081711901</v>
      </c>
      <c r="BG485" s="14">
        <v>1.4899282854209299</v>
      </c>
      <c r="BH485" s="14">
        <v>1.7685174036267299</v>
      </c>
      <c r="BI485" s="14">
        <v>2.0215994776078001</v>
      </c>
      <c r="BJ485" s="14">
        <v>2.2498112839065798</v>
      </c>
      <c r="BK485" s="14">
        <v>2.4376243418977799</v>
      </c>
    </row>
    <row r="486" spans="1:63" ht="16" customHeight="1">
      <c r="A486" s="189"/>
      <c r="B486" s="189"/>
      <c r="C486" s="189"/>
      <c r="D486" s="189"/>
      <c r="E486" s="189"/>
      <c r="F486" s="189"/>
      <c r="G486" s="189"/>
      <c r="H486" s="189"/>
      <c r="I486" s="189"/>
      <c r="J486" s="189"/>
      <c r="K486" s="189"/>
      <c r="L486" s="189"/>
      <c r="M486" s="189"/>
      <c r="O486" s="250"/>
      <c r="P486" s="189" t="s">
        <v>127</v>
      </c>
      <c r="Q486" s="14">
        <v>3.12</v>
      </c>
      <c r="R486" s="14">
        <v>1.24519988765764</v>
      </c>
      <c r="S486" s="14">
        <f t="shared" si="61"/>
        <v>1.8748001123423601</v>
      </c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250"/>
      <c r="AG486" s="250"/>
      <c r="AH486" s="191" t="s">
        <v>127</v>
      </c>
      <c r="AI486" s="14">
        <v>1.24519988765764</v>
      </c>
      <c r="AJ486" s="14">
        <v>-3.8806502739369435</v>
      </c>
      <c r="AK486" s="14">
        <v>5.1258501615945837</v>
      </c>
      <c r="AL486" s="14">
        <v>49.619755484783902</v>
      </c>
      <c r="AM486" s="14">
        <v>1.4302827014697901</v>
      </c>
      <c r="AN486" s="14">
        <f t="shared" si="62"/>
        <v>-3.8084558314134513</v>
      </c>
      <c r="AO486" s="14">
        <v>5.2387385328832412</v>
      </c>
      <c r="AP486" s="14">
        <v>27.2254999141858</v>
      </c>
      <c r="AQ486" s="250"/>
      <c r="AR486" s="14">
        <v>-0.71751904931180799</v>
      </c>
      <c r="AS486" s="14">
        <v>-0.72012077423506204</v>
      </c>
      <c r="AT486" s="14">
        <v>-0.72140338271763604</v>
      </c>
      <c r="AU486" s="14">
        <v>-0.721132277281198</v>
      </c>
      <c r="AV486" s="14">
        <v>-0.72291860426353505</v>
      </c>
      <c r="AW486" s="14">
        <v>1.7385578404726301</v>
      </c>
      <c r="AX486" s="14">
        <v>1.9579487266025399</v>
      </c>
      <c r="AY486" s="14">
        <v>2.1516860841874301</v>
      </c>
      <c r="AZ486" s="14">
        <v>2.2436681365000002</v>
      </c>
      <c r="BA486" s="14">
        <v>2.4814561420458099</v>
      </c>
      <c r="BB486" s="14">
        <v>-0.660956011671051</v>
      </c>
      <c r="BC486" s="14">
        <v>-0.67264594392077603</v>
      </c>
      <c r="BD486" s="14">
        <v>-0.69133356232561305</v>
      </c>
      <c r="BE486" s="14">
        <v>-0.72078034459096896</v>
      </c>
      <c r="BF486" s="14">
        <v>-0.71349269235252699</v>
      </c>
      <c r="BG486" s="14">
        <v>1.51946527582062</v>
      </c>
      <c r="BH486" s="14">
        <v>1.74025456618942</v>
      </c>
      <c r="BI486" s="14">
        <v>1.93653344998326</v>
      </c>
      <c r="BJ486" s="14">
        <v>2.1122122985938101</v>
      </c>
      <c r="BK486" s="14">
        <v>2.2717174100047401</v>
      </c>
    </row>
    <row r="487" spans="1:63" ht="16" customHeight="1">
      <c r="A487" s="189"/>
      <c r="B487" s="189"/>
      <c r="C487" s="189"/>
      <c r="D487" s="189"/>
      <c r="E487" s="189"/>
      <c r="F487" s="189"/>
      <c r="G487" s="189"/>
      <c r="H487" s="189"/>
      <c r="I487" s="189"/>
      <c r="J487" s="189"/>
      <c r="K487" s="189"/>
      <c r="L487" s="189"/>
      <c r="M487" s="189"/>
      <c r="O487" s="250"/>
      <c r="P487" s="189" t="s">
        <v>128</v>
      </c>
      <c r="Q487" s="14">
        <v>-3.47</v>
      </c>
      <c r="R487" s="14">
        <v>-1.82601879693959</v>
      </c>
      <c r="S487" s="14">
        <f t="shared" si="61"/>
        <v>-1.6439812030604102</v>
      </c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250"/>
      <c r="AG487" s="250"/>
      <c r="AH487" s="191" t="s">
        <v>128</v>
      </c>
      <c r="AI487" s="14">
        <v>-1.82601879693959</v>
      </c>
      <c r="AJ487" s="14">
        <v>-8.3351435460553631</v>
      </c>
      <c r="AK487" s="14">
        <v>6.5091247491157729</v>
      </c>
      <c r="AL487" s="14">
        <v>74.179989723565896</v>
      </c>
      <c r="AM487" s="14">
        <v>-1.4286312086692701</v>
      </c>
      <c r="AN487" s="14">
        <f t="shared" si="62"/>
        <v>-8.0316260424849268</v>
      </c>
      <c r="AO487" s="14">
        <v>6.6029948338156572</v>
      </c>
      <c r="AP487" s="14">
        <v>52.443823595537197</v>
      </c>
      <c r="AQ487" s="250"/>
      <c r="AR487" s="14">
        <v>-3.6882276349875398</v>
      </c>
      <c r="AS487" s="14">
        <v>-3.6980191586704398</v>
      </c>
      <c r="AT487" s="14">
        <v>-3.6896404150857798</v>
      </c>
      <c r="AU487" s="14">
        <v>-3.64490073564345</v>
      </c>
      <c r="AV487" s="14">
        <v>-3.6829721630985701</v>
      </c>
      <c r="AW487" s="14">
        <v>1.76149596326286</v>
      </c>
      <c r="AX487" s="14">
        <v>2.0268067531643998</v>
      </c>
      <c r="AY487" s="14">
        <v>2.2610092064165199</v>
      </c>
      <c r="AZ487" s="14">
        <v>2.3908411254944499</v>
      </c>
      <c r="BA487" s="14">
        <v>2.6572244998444998</v>
      </c>
      <c r="BB487" s="14">
        <v>-3.8024277839176199</v>
      </c>
      <c r="BC487" s="14">
        <v>-3.8294515526959101</v>
      </c>
      <c r="BD487" s="14">
        <v>-3.8423054386055302</v>
      </c>
      <c r="BE487" s="14">
        <v>-3.8546021850389498</v>
      </c>
      <c r="BF487" s="14">
        <v>-3.8680697742999999</v>
      </c>
      <c r="BG487" s="14">
        <v>1.4917730310684301</v>
      </c>
      <c r="BH487" s="14">
        <v>1.7667522357595</v>
      </c>
      <c r="BI487" s="14">
        <v>2.01628664166594</v>
      </c>
      <c r="BJ487" s="14">
        <v>2.2412174791275401</v>
      </c>
      <c r="BK487" s="14">
        <v>2.42726255194026</v>
      </c>
    </row>
    <row r="488" spans="1:63" ht="16" customHeight="1">
      <c r="A488" s="189"/>
      <c r="B488" s="189"/>
      <c r="C488" s="189"/>
      <c r="D488" s="189"/>
      <c r="E488" s="189"/>
      <c r="F488" s="189"/>
      <c r="G488" s="189"/>
      <c r="H488" s="189"/>
      <c r="I488" s="189"/>
      <c r="J488" s="189"/>
      <c r="K488" s="189"/>
      <c r="L488" s="189"/>
      <c r="M488" s="189"/>
      <c r="O488" s="250"/>
      <c r="P488" s="189" t="s">
        <v>129</v>
      </c>
      <c r="Q488" s="14">
        <v>-3.12</v>
      </c>
      <c r="R488" s="14">
        <v>-1.1319939076124801</v>
      </c>
      <c r="S488" s="14">
        <f t="shared" si="61"/>
        <v>-1.98800609238752</v>
      </c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250"/>
      <c r="AG488" s="250"/>
      <c r="AH488" s="191" t="s">
        <v>129</v>
      </c>
      <c r="AI488" s="14">
        <v>-1.1319939076124801</v>
      </c>
      <c r="AJ488" s="14">
        <v>-8.4004901565011725</v>
      </c>
      <c r="AK488" s="14">
        <v>7.2684962488886917</v>
      </c>
      <c r="AL488" s="14">
        <v>88.335698579527005</v>
      </c>
      <c r="AM488" s="14">
        <v>-0.71028733504678299</v>
      </c>
      <c r="AN488" s="14">
        <f t="shared" si="62"/>
        <v>-7.8477932144085205</v>
      </c>
      <c r="AO488" s="14">
        <v>7.1375058793617372</v>
      </c>
      <c r="AP488" s="14">
        <v>58.397576491318802</v>
      </c>
      <c r="AQ488" s="250"/>
      <c r="AR488" s="14">
        <v>-3.0250883477143899</v>
      </c>
      <c r="AS488" s="14">
        <v>-3.0337091618999601</v>
      </c>
      <c r="AT488" s="14">
        <v>-3.0275669851626499</v>
      </c>
      <c r="AU488" s="14">
        <v>-2.9923560421112398</v>
      </c>
      <c r="AV488" s="14">
        <v>-3.0228962119302998</v>
      </c>
      <c r="AW488" s="14">
        <v>1.77330259959667</v>
      </c>
      <c r="AX488" s="14">
        <v>2.0622491337687401</v>
      </c>
      <c r="AY488" s="14">
        <v>2.3172796501158701</v>
      </c>
      <c r="AZ488" s="14">
        <v>2.4665935301314499</v>
      </c>
      <c r="BA488" s="14">
        <v>2.7476954201765502</v>
      </c>
      <c r="BB488" s="14">
        <v>-3.1536500108143799</v>
      </c>
      <c r="BC488" s="14">
        <v>-3.1775755100665402</v>
      </c>
      <c r="BD488" s="14">
        <v>-3.18933085401651</v>
      </c>
      <c r="BE488" s="14">
        <v>-3.2014256495167599</v>
      </c>
      <c r="BF488" s="14">
        <v>-3.21277526152981</v>
      </c>
      <c r="BG488" s="14">
        <v>1.47751936846289</v>
      </c>
      <c r="BH488" s="14">
        <v>1.78039103049299</v>
      </c>
      <c r="BI488" s="14">
        <v>2.0573369464040301</v>
      </c>
      <c r="BJ488" s="14">
        <v>2.3076186081854502</v>
      </c>
      <c r="BK488" s="14">
        <v>2.5073242440464401</v>
      </c>
    </row>
    <row r="489" spans="1:63" ht="16" customHeight="1">
      <c r="A489" s="189"/>
      <c r="B489" s="189"/>
      <c r="C489" s="189"/>
      <c r="D489" s="189"/>
      <c r="E489" s="189"/>
      <c r="F489" s="189"/>
      <c r="G489" s="189"/>
      <c r="H489" s="189"/>
      <c r="I489" s="189"/>
      <c r="J489" s="189"/>
      <c r="K489" s="189"/>
      <c r="L489" s="189"/>
      <c r="M489" s="189"/>
      <c r="O489" s="250"/>
      <c r="P489" s="189" t="s">
        <v>527</v>
      </c>
      <c r="Q489" s="14">
        <v>-1.42</v>
      </c>
      <c r="R489" s="14">
        <v>-0.61268918208086698</v>
      </c>
      <c r="S489" s="14">
        <f t="shared" si="61"/>
        <v>-0.80731081791913295</v>
      </c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250"/>
      <c r="AG489" s="250"/>
      <c r="AH489" s="191" t="s">
        <v>527</v>
      </c>
      <c r="AI489" s="14">
        <v>-0.61268918208086698</v>
      </c>
      <c r="AJ489" s="14">
        <v>-6.2971002921396337</v>
      </c>
      <c r="AK489" s="14">
        <v>5.6844111100587664</v>
      </c>
      <c r="AL489" s="14">
        <v>55.8110346481715</v>
      </c>
      <c r="AM489" s="14">
        <v>-0.29920640926659298</v>
      </c>
      <c r="AN489" s="14">
        <f t="shared" si="62"/>
        <v>-6.4324488073332668</v>
      </c>
      <c r="AO489" s="14">
        <v>6.1332423980666739</v>
      </c>
      <c r="AP489" s="14">
        <v>39.186508335553597</v>
      </c>
      <c r="AQ489" s="250"/>
      <c r="AR489" s="14">
        <v>-2.5280739769379399</v>
      </c>
      <c r="AS489" s="14">
        <v>-2.5369093830379401</v>
      </c>
      <c r="AT489" s="14">
        <v>-2.5387473695724299</v>
      </c>
      <c r="AU489" s="14">
        <v>-2.5294420773631399</v>
      </c>
      <c r="AV489" s="14">
        <v>-2.5415325100058901</v>
      </c>
      <c r="AW489" s="14">
        <v>1.7569915066087001</v>
      </c>
      <c r="AX489" s="14">
        <v>2.0132848098573999</v>
      </c>
      <c r="AY489" s="14">
        <v>2.23954096030584</v>
      </c>
      <c r="AZ489" s="14">
        <v>2.3619401401936799</v>
      </c>
      <c r="BA489" s="14">
        <v>2.6227081204477898</v>
      </c>
      <c r="BB489" s="14">
        <v>-2.54263551626115</v>
      </c>
      <c r="BC489" s="14">
        <v>-2.5739398943231699</v>
      </c>
      <c r="BD489" s="14">
        <v>-2.6133143505630398</v>
      </c>
      <c r="BE489" s="14">
        <v>-2.6733427573605399</v>
      </c>
      <c r="BF489" s="14">
        <v>-2.6640649785406798</v>
      </c>
      <c r="BG489" s="14">
        <v>1.49721107485619</v>
      </c>
      <c r="BH489" s="14">
        <v>1.7615487757769199</v>
      </c>
      <c r="BI489" s="14">
        <v>2.0006251684821801</v>
      </c>
      <c r="BJ489" s="14">
        <v>2.2158841835832801</v>
      </c>
      <c r="BK489" s="14">
        <v>2.3967174913867</v>
      </c>
    </row>
    <row r="490" spans="1:63" ht="16" customHeight="1">
      <c r="A490" s="189"/>
      <c r="B490" s="189"/>
      <c r="C490" s="189"/>
      <c r="D490" s="189"/>
      <c r="E490" s="189"/>
      <c r="F490" s="189"/>
      <c r="G490" s="189"/>
      <c r="H490" s="189"/>
      <c r="I490" s="189"/>
      <c r="J490" s="189"/>
      <c r="K490" s="189"/>
      <c r="L490" s="189"/>
      <c r="M490" s="189"/>
      <c r="O490" s="250"/>
      <c r="P490" s="189" t="s">
        <v>528</v>
      </c>
      <c r="Q490" s="14">
        <v>-2.5499999999999998</v>
      </c>
      <c r="R490" s="14">
        <v>-2.5901204417860799</v>
      </c>
      <c r="S490" s="14">
        <f t="shared" si="61"/>
        <v>4.0120441786080097E-2</v>
      </c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250"/>
      <c r="AG490" s="250"/>
      <c r="AH490" s="191" t="s">
        <v>528</v>
      </c>
      <c r="AI490" s="14">
        <v>-2.5901204417860799</v>
      </c>
      <c r="AJ490" s="14">
        <v>-9.405363455103064</v>
      </c>
      <c r="AK490" s="14">
        <v>6.8152430133169846</v>
      </c>
      <c r="AL490" s="14">
        <v>67.996186288165902</v>
      </c>
      <c r="AM490" s="14">
        <v>-2.4051619628599199</v>
      </c>
      <c r="AN490" s="14">
        <f t="shared" si="62"/>
        <v>-9.5416031637708265</v>
      </c>
      <c r="AO490" s="14">
        <v>7.1364412009109062</v>
      </c>
      <c r="AP490" s="14">
        <v>49.765280035772101</v>
      </c>
      <c r="AQ490" s="250"/>
      <c r="AR490" s="14">
        <v>-4.7288103169426501</v>
      </c>
      <c r="AS490" s="14">
        <v>-4.7424887059930398</v>
      </c>
      <c r="AT490" s="14">
        <v>-4.7467883208059298</v>
      </c>
      <c r="AU490" s="14">
        <v>-4.7384150657272199</v>
      </c>
      <c r="AV490" s="14">
        <v>-4.75118931661257</v>
      </c>
      <c r="AW490" s="14">
        <v>1.7784110136481499</v>
      </c>
      <c r="AX490" s="14">
        <v>2.07758409878143</v>
      </c>
      <c r="AY490" s="14">
        <v>2.3416263579460099</v>
      </c>
      <c r="AZ490" s="14">
        <v>2.4993695585733402</v>
      </c>
      <c r="BA490" s="14">
        <v>2.7868397545666901</v>
      </c>
      <c r="BB490" s="14">
        <v>-4.5810539081781601</v>
      </c>
      <c r="BC490" s="14">
        <v>-4.6195428028052303</v>
      </c>
      <c r="BD490" s="14">
        <v>-4.6652187511737901</v>
      </c>
      <c r="BE490" s="14">
        <v>-4.7405100942099203</v>
      </c>
      <c r="BF490" s="14">
        <v>-4.7205416715040602</v>
      </c>
      <c r="BG490" s="14">
        <v>1.4713521919462</v>
      </c>
      <c r="BH490" s="14">
        <v>1.7862921702157599</v>
      </c>
      <c r="BI490" s="14">
        <v>2.0750983093877098</v>
      </c>
      <c r="BJ490" s="14">
        <v>2.3363485911477699</v>
      </c>
      <c r="BK490" s="14">
        <v>2.5419647852959502</v>
      </c>
    </row>
    <row r="491" spans="1:63" ht="16" customHeight="1">
      <c r="A491" s="189"/>
      <c r="B491" s="189"/>
      <c r="C491" s="189"/>
      <c r="D491" s="189"/>
      <c r="E491" s="189"/>
      <c r="F491" s="189"/>
      <c r="G491" s="189"/>
      <c r="H491" s="189"/>
      <c r="I491" s="189"/>
      <c r="J491" s="189"/>
      <c r="K491" s="189"/>
      <c r="L491" s="189"/>
      <c r="M491" s="189"/>
      <c r="O491" s="250"/>
      <c r="P491" s="189" t="s">
        <v>80</v>
      </c>
      <c r="Q491" s="14">
        <v>-0.89</v>
      </c>
      <c r="R491" s="14">
        <v>-1.0574194157602701</v>
      </c>
      <c r="S491" s="14">
        <f t="shared" si="61"/>
        <v>0.16741941576027008</v>
      </c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250"/>
      <c r="AG491" s="250"/>
      <c r="AH491" s="191" t="s">
        <v>80</v>
      </c>
      <c r="AI491" s="14">
        <v>-1.0574194157602701</v>
      </c>
      <c r="AJ491" s="14">
        <v>-8.3726282815852073</v>
      </c>
      <c r="AK491" s="14">
        <v>7.3152088658249363</v>
      </c>
      <c r="AL491" s="14">
        <v>86.607658891330999</v>
      </c>
      <c r="AM491" s="14">
        <v>-0.48407271814273101</v>
      </c>
      <c r="AN491" s="14">
        <f t="shared" si="62"/>
        <v>-7.9029707838600984</v>
      </c>
      <c r="AO491" s="14">
        <v>7.4188980657173671</v>
      </c>
      <c r="AP491" s="14">
        <v>57.888538083251603</v>
      </c>
      <c r="AQ491" s="250"/>
      <c r="AR491" s="14">
        <v>-2.8330007783808902</v>
      </c>
      <c r="AS491" s="14">
        <v>-2.8435373273331801</v>
      </c>
      <c r="AT491" s="14">
        <v>-2.8440102271831398</v>
      </c>
      <c r="AU491" s="14">
        <v>-2.8275509814409698</v>
      </c>
      <c r="AV491" s="14">
        <v>-2.8458416384571401</v>
      </c>
      <c r="AW491" s="14">
        <v>1.7822530502061</v>
      </c>
      <c r="AX491" s="14">
        <v>2.0891175210138702</v>
      </c>
      <c r="AY491" s="14">
        <v>2.3599375090404102</v>
      </c>
      <c r="AZ491" s="14">
        <v>2.5240203989769299</v>
      </c>
      <c r="BA491" s="14">
        <v>2.81628019581682</v>
      </c>
      <c r="BB491" s="14">
        <v>-3.0781584108045901</v>
      </c>
      <c r="BC491" s="14">
        <v>-3.1145894594969099</v>
      </c>
      <c r="BD491" s="14">
        <v>-3.1458760405106001</v>
      </c>
      <c r="BE491" s="14">
        <v>-3.1914844126847401</v>
      </c>
      <c r="BF491" s="14">
        <v>-3.1944771281024602</v>
      </c>
      <c r="BG491" s="14">
        <v>1.4667138604801599</v>
      </c>
      <c r="BH491" s="14">
        <v>1.7907304154950201</v>
      </c>
      <c r="BI491" s="14">
        <v>2.08845662475033</v>
      </c>
      <c r="BJ491" s="14">
        <v>2.35795640205317</v>
      </c>
      <c r="BK491" s="14">
        <v>2.5680179251798698</v>
      </c>
    </row>
    <row r="492" spans="1:63" ht="16" customHeight="1">
      <c r="A492" s="189"/>
      <c r="B492" s="189"/>
      <c r="C492" s="189"/>
      <c r="D492" s="189"/>
      <c r="E492" s="189"/>
      <c r="F492" s="189"/>
      <c r="G492" s="189"/>
      <c r="H492" s="189"/>
      <c r="I492" s="189"/>
      <c r="J492" s="189"/>
      <c r="K492" s="189"/>
      <c r="L492" s="189"/>
      <c r="M492" s="189"/>
      <c r="O492" s="250"/>
      <c r="P492" s="189" t="s">
        <v>529</v>
      </c>
      <c r="Q492" s="14">
        <v>2.11</v>
      </c>
      <c r="R492" s="14">
        <v>2.1080582981812799</v>
      </c>
      <c r="S492" s="14">
        <f t="shared" si="61"/>
        <v>1.9417018187199986E-3</v>
      </c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250"/>
      <c r="AG492" s="250"/>
      <c r="AH492" s="191" t="s">
        <v>529</v>
      </c>
      <c r="AI492" s="14">
        <v>2.1080582981812799</v>
      </c>
      <c r="AJ492" s="14">
        <v>-7.5535019031255874</v>
      </c>
      <c r="AK492" s="14">
        <v>9.6615602013068678</v>
      </c>
      <c r="AL492" s="14">
        <v>134.31340544561999</v>
      </c>
      <c r="AM492" s="14">
        <v>2.4174034881528299</v>
      </c>
      <c r="AN492" s="14">
        <f t="shared" si="62"/>
        <v>-6.2209371730229073</v>
      </c>
      <c r="AO492" s="14">
        <v>8.6383406611757376</v>
      </c>
      <c r="AP492" s="14">
        <v>75.224734609443104</v>
      </c>
      <c r="AQ492" s="250"/>
      <c r="AR492" s="14">
        <v>-5.6554275770130599E-2</v>
      </c>
      <c r="AS492" s="14">
        <v>-5.6811381653518497E-2</v>
      </c>
      <c r="AT492" s="14">
        <v>-5.6939953740731797E-2</v>
      </c>
      <c r="AU492" s="14">
        <v>-5.6871126523292001E-2</v>
      </c>
      <c r="AV492" s="14">
        <v>-5.7127682669173098E-2</v>
      </c>
      <c r="AW492" s="14">
        <v>1.8062576457775401</v>
      </c>
      <c r="AX492" s="14">
        <v>2.1611769957398899</v>
      </c>
      <c r="AY492" s="14">
        <v>2.4743434418935601</v>
      </c>
      <c r="AZ492" s="14">
        <v>2.6780359700051202</v>
      </c>
      <c r="BA492" s="14">
        <v>3.0002206333931301</v>
      </c>
      <c r="BB492" s="14">
        <v>-6.1775132221537597E-2</v>
      </c>
      <c r="BC492" s="14">
        <v>-6.2840002023777694E-2</v>
      </c>
      <c r="BD492" s="14">
        <v>-6.3859520380856696E-2</v>
      </c>
      <c r="BE492" s="14">
        <v>-6.54759851258018E-2</v>
      </c>
      <c r="BF492" s="14">
        <v>-6.5409627314296601E-2</v>
      </c>
      <c r="BG492" s="14">
        <v>1.43773410734949</v>
      </c>
      <c r="BH492" s="14">
        <v>1.8184600535056099</v>
      </c>
      <c r="BI492" s="14">
        <v>2.1719178185621399</v>
      </c>
      <c r="BJ492" s="14">
        <v>2.4929594802759398</v>
      </c>
      <c r="BK492" s="14">
        <v>2.7307948995386901</v>
      </c>
    </row>
    <row r="493" spans="1:63" ht="16" customHeight="1">
      <c r="A493" s="189"/>
      <c r="B493" s="189"/>
      <c r="C493" s="189"/>
      <c r="D493" s="189"/>
      <c r="E493" s="189"/>
      <c r="F493" s="189"/>
      <c r="G493" s="189"/>
      <c r="H493" s="189"/>
      <c r="I493" s="189"/>
      <c r="J493" s="189"/>
      <c r="K493" s="189"/>
      <c r="L493" s="189"/>
      <c r="M493" s="189"/>
      <c r="O493" s="250"/>
      <c r="P493" s="189" t="s">
        <v>530</v>
      </c>
      <c r="Q493" s="14">
        <v>-8.84</v>
      </c>
      <c r="R493" s="14">
        <v>-14.749327332924199</v>
      </c>
      <c r="S493" s="14">
        <f t="shared" si="61"/>
        <v>5.9093273329241995</v>
      </c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250"/>
      <c r="AG493" s="250"/>
      <c r="AH493" s="191" t="s">
        <v>530</v>
      </c>
      <c r="AI493" s="14">
        <v>-14.749327332924199</v>
      </c>
      <c r="AJ493" s="14">
        <v>-24.028520079106464</v>
      </c>
      <c r="AK493" s="14">
        <v>9.2791927461822663</v>
      </c>
      <c r="AL493" s="14">
        <v>85.261809910582897</v>
      </c>
      <c r="AM493" s="14">
        <v>-15.5603909306446</v>
      </c>
      <c r="AN493" s="14">
        <f t="shared" si="62"/>
        <v>-25.962984608934086</v>
      </c>
      <c r="AO493" s="14">
        <v>10.402593678289486</v>
      </c>
      <c r="AP493" s="14">
        <v>107.167631034518</v>
      </c>
      <c r="AQ493" s="250"/>
      <c r="AR493" s="14">
        <v>-18.1400195372503</v>
      </c>
      <c r="AS493" s="14">
        <v>-18.1852871873316</v>
      </c>
      <c r="AT493" s="14">
        <v>-18.167914347285301</v>
      </c>
      <c r="AU493" s="14">
        <v>-18.0326636597527</v>
      </c>
      <c r="AV493" s="14">
        <v>-18.153782401632501</v>
      </c>
      <c r="AW493" s="14">
        <v>1.8342014014228201</v>
      </c>
      <c r="AX493" s="14">
        <v>2.2450614481014601</v>
      </c>
      <c r="AY493" s="14">
        <v>2.6075234166406598</v>
      </c>
      <c r="AZ493" s="14">
        <v>2.8573255343542101</v>
      </c>
      <c r="BA493" s="14">
        <v>3.21434574229658</v>
      </c>
      <c r="BB493" s="14">
        <v>-16.851467452030501</v>
      </c>
      <c r="BC493" s="14">
        <v>-16.9372284311005</v>
      </c>
      <c r="BD493" s="14">
        <v>-17.0184023478573</v>
      </c>
      <c r="BE493" s="14">
        <v>-17.136244798381099</v>
      </c>
      <c r="BF493" s="14">
        <v>-17.108296981787401</v>
      </c>
      <c r="BG493" s="14">
        <v>1.4039987695582801</v>
      </c>
      <c r="BH493" s="14">
        <v>1.8507401319761601</v>
      </c>
      <c r="BI493" s="14">
        <v>2.26907501493312</v>
      </c>
      <c r="BJ493" s="14">
        <v>2.6501165970451002</v>
      </c>
      <c r="BK493" s="14">
        <v>2.9202836156732102</v>
      </c>
    </row>
    <row r="494" spans="1:63" ht="16" customHeight="1">
      <c r="A494" s="189"/>
      <c r="B494" s="189"/>
      <c r="C494" s="189"/>
      <c r="D494" s="189"/>
      <c r="E494" s="189"/>
      <c r="F494" s="189"/>
      <c r="G494" s="189"/>
      <c r="H494" s="189"/>
      <c r="I494" s="189"/>
      <c r="J494" s="189"/>
      <c r="K494" s="189"/>
      <c r="L494" s="189"/>
      <c r="M494" s="189"/>
      <c r="O494" s="250"/>
      <c r="P494" s="189" t="s">
        <v>531</v>
      </c>
      <c r="Q494" s="14">
        <v>-2.13</v>
      </c>
      <c r="R494" s="14">
        <v>1.1400391422149001</v>
      </c>
      <c r="S494" s="14">
        <f t="shared" si="61"/>
        <v>-3.2700391422149</v>
      </c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250"/>
      <c r="AG494" s="250"/>
      <c r="AH494" s="191" t="s">
        <v>531</v>
      </c>
      <c r="AI494" s="14">
        <v>1.1400391422149001</v>
      </c>
      <c r="AJ494" s="14">
        <v>-5.3808582902565041</v>
      </c>
      <c r="AK494" s="14">
        <v>6.5208974324714042</v>
      </c>
      <c r="AL494" s="14">
        <v>72.805885447476896</v>
      </c>
      <c r="AM494" s="14">
        <v>1.20799968160898</v>
      </c>
      <c r="AN494" s="14">
        <f t="shared" si="62"/>
        <v>-5.1060115835311484</v>
      </c>
      <c r="AO494" s="14">
        <v>6.3140112651401283</v>
      </c>
      <c r="AP494" s="14">
        <v>41.479697752191797</v>
      </c>
      <c r="AQ494" s="250"/>
      <c r="AR494" s="14">
        <v>-1.0433700279426299</v>
      </c>
      <c r="AS494" s="14">
        <v>-1.0467063343804099</v>
      </c>
      <c r="AT494" s="14">
        <v>-1.04893114227762</v>
      </c>
      <c r="AU494" s="14">
        <v>-1.05043576440636</v>
      </c>
      <c r="AV494" s="14">
        <v>-1.05136578176961</v>
      </c>
      <c r="AW494" s="14">
        <v>1.76064023908165</v>
      </c>
      <c r="AX494" s="14">
        <v>2.0242379519186202</v>
      </c>
      <c r="AY494" s="14">
        <v>2.2569308238865902</v>
      </c>
      <c r="AZ494" s="14">
        <v>2.3853507247909902</v>
      </c>
      <c r="BA494" s="14">
        <v>2.6506673270786401</v>
      </c>
      <c r="BB494" s="14">
        <v>-0.84662832857638803</v>
      </c>
      <c r="BC494" s="14">
        <v>-0.85524317809063599</v>
      </c>
      <c r="BD494" s="14">
        <v>-0.87327224575326901</v>
      </c>
      <c r="BE494" s="14">
        <v>-0.90231034627371998</v>
      </c>
      <c r="BF494" s="14">
        <v>-0.89063279572350196</v>
      </c>
      <c r="BG494" s="14">
        <v>1.49280611139863</v>
      </c>
      <c r="BH494" s="14">
        <v>1.76576371996838</v>
      </c>
      <c r="BI494" s="14">
        <v>2.0133113879681699</v>
      </c>
      <c r="BJ494" s="14">
        <v>2.2364048423876599</v>
      </c>
      <c r="BK494" s="14">
        <v>2.4214598216801901</v>
      </c>
    </row>
    <row r="495" spans="1:63" ht="16" customHeight="1">
      <c r="A495" s="189"/>
      <c r="B495" s="189"/>
      <c r="C495" s="189"/>
      <c r="D495" s="189"/>
      <c r="E495" s="189"/>
      <c r="F495" s="189"/>
      <c r="G495" s="189"/>
      <c r="H495" s="189"/>
      <c r="I495" s="189"/>
      <c r="J495" s="189"/>
      <c r="K495" s="189"/>
      <c r="L495" s="189"/>
      <c r="M495" s="189"/>
      <c r="O495" s="250"/>
      <c r="P495" s="189" t="s">
        <v>532</v>
      </c>
      <c r="Q495" s="14">
        <v>-0.44</v>
      </c>
      <c r="R495" s="14">
        <v>1.0426680533149799</v>
      </c>
      <c r="S495" s="14">
        <f t="shared" si="61"/>
        <v>-1.4826680533149799</v>
      </c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250"/>
      <c r="AG495" s="250"/>
      <c r="AH495" s="191" t="s">
        <v>532</v>
      </c>
      <c r="AI495" s="14">
        <v>1.0426680533149799</v>
      </c>
      <c r="AJ495" s="14">
        <v>-5.4422601539986744</v>
      </c>
      <c r="AK495" s="14">
        <v>6.4849282073136543</v>
      </c>
      <c r="AL495" s="14">
        <v>72.187237031620896</v>
      </c>
      <c r="AM495" s="14">
        <v>1.1526323903040501</v>
      </c>
      <c r="AN495" s="14">
        <f t="shared" si="62"/>
        <v>-5.268831136994768</v>
      </c>
      <c r="AO495" s="14">
        <v>6.4214635272988181</v>
      </c>
      <c r="AP495" s="14">
        <v>43.078798376242503</v>
      </c>
      <c r="AQ495" s="250"/>
      <c r="AR495" s="14">
        <v>-1.1088019489441201</v>
      </c>
      <c r="AS495" s="14">
        <v>-1.11223747010028</v>
      </c>
      <c r="AT495" s="14">
        <v>-1.1143337263531401</v>
      </c>
      <c r="AU495" s="14">
        <v>-1.1152597343892201</v>
      </c>
      <c r="AV495" s="14">
        <v>-1.1166947771747699</v>
      </c>
      <c r="AW495" s="14">
        <v>1.7627458391881401</v>
      </c>
      <c r="AX495" s="14">
        <v>2.0305587598324801</v>
      </c>
      <c r="AY495" s="14">
        <v>2.2669661166571902</v>
      </c>
      <c r="AZ495" s="14">
        <v>2.3988604380370901</v>
      </c>
      <c r="BA495" s="14">
        <v>2.66680194612676</v>
      </c>
      <c r="BB495" s="14">
        <v>-0.94083180205795003</v>
      </c>
      <c r="BC495" s="14">
        <v>-0.95332362715096097</v>
      </c>
      <c r="BD495" s="14">
        <v>-0.97796426193376795</v>
      </c>
      <c r="BE495" s="14">
        <v>-1.0171363457209699</v>
      </c>
      <c r="BF495" s="14">
        <v>-1.0040434360770301</v>
      </c>
      <c r="BG495" s="14">
        <v>1.49026410767703</v>
      </c>
      <c r="BH495" s="14">
        <v>1.7681960679150199</v>
      </c>
      <c r="BI495" s="14">
        <v>2.0206323152487502</v>
      </c>
      <c r="BJ495" s="14">
        <v>2.2482468455173099</v>
      </c>
      <c r="BK495" s="14">
        <v>2.43573805492619</v>
      </c>
    </row>
    <row r="496" spans="1:63" ht="16" customHeight="1">
      <c r="A496" s="189"/>
      <c r="B496" s="189"/>
      <c r="C496" s="189"/>
      <c r="D496" s="189"/>
      <c r="E496" s="189"/>
      <c r="F496" s="189"/>
      <c r="G496" s="189"/>
      <c r="H496" s="189"/>
      <c r="I496" s="189"/>
      <c r="J496" s="189"/>
      <c r="K496" s="189"/>
      <c r="L496" s="189"/>
      <c r="M496" s="189"/>
      <c r="O496" s="250"/>
      <c r="P496" s="189" t="s">
        <v>533</v>
      </c>
      <c r="Q496" s="14">
        <v>-1.08</v>
      </c>
      <c r="R496" s="14">
        <v>0.49681934038664399</v>
      </c>
      <c r="S496" s="14">
        <f t="shared" si="61"/>
        <v>-1.5768193403866442</v>
      </c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250"/>
      <c r="AG496" s="250"/>
      <c r="AH496" s="191" t="s">
        <v>533</v>
      </c>
      <c r="AI496" s="14">
        <v>0.49681934038664399</v>
      </c>
      <c r="AJ496" s="14">
        <v>-5.354163378340127</v>
      </c>
      <c r="AK496" s="14">
        <v>5.8509827187267707</v>
      </c>
      <c r="AL496" s="14">
        <v>57.270723567900198</v>
      </c>
      <c r="AM496" s="14">
        <v>0.40093632245296401</v>
      </c>
      <c r="AN496" s="14">
        <f t="shared" si="62"/>
        <v>-5.4471060338386916</v>
      </c>
      <c r="AO496" s="14">
        <v>5.8480423562916553</v>
      </c>
      <c r="AP496" s="14">
        <v>33.872419728921102</v>
      </c>
      <c r="AQ496" s="250"/>
      <c r="AR496" s="14">
        <v>-1.80584592239984</v>
      </c>
      <c r="AS496" s="14">
        <v>-1.8115707730761299</v>
      </c>
      <c r="AT496" s="14">
        <v>-1.81542414519244</v>
      </c>
      <c r="AU496" s="14">
        <v>-1.8181098211609801</v>
      </c>
      <c r="AV496" s="14">
        <v>-1.81961499836226</v>
      </c>
      <c r="AW496" s="14">
        <v>1.7521277872404599</v>
      </c>
      <c r="AX496" s="14">
        <v>1.99868439462243</v>
      </c>
      <c r="AY496" s="14">
        <v>2.2163604676454098</v>
      </c>
      <c r="AZ496" s="14">
        <v>2.3307340941017101</v>
      </c>
      <c r="BA496" s="14">
        <v>2.5854388123196301</v>
      </c>
      <c r="BB496" s="14">
        <v>-1.4500471669760999</v>
      </c>
      <c r="BC496" s="14">
        <v>-1.4612755151599599</v>
      </c>
      <c r="BD496" s="14">
        <v>-1.4868952401361799</v>
      </c>
      <c r="BE496" s="14">
        <v>-1.5288866779694299</v>
      </c>
      <c r="BF496" s="14">
        <v>-1.5096569084831599</v>
      </c>
      <c r="BG496" s="14">
        <v>1.5030828416255699</v>
      </c>
      <c r="BH496" s="14">
        <v>1.7559303025530999</v>
      </c>
      <c r="BI496" s="14">
        <v>1.98371458052282</v>
      </c>
      <c r="BJ496" s="14">
        <v>2.1885303760854198</v>
      </c>
      <c r="BK496" s="14">
        <v>2.3637362432528701</v>
      </c>
    </row>
    <row r="497" spans="1:63" ht="16" customHeight="1">
      <c r="A497" s="189"/>
      <c r="B497" s="189"/>
      <c r="C497" s="189"/>
      <c r="D497" s="189"/>
      <c r="E497" s="189"/>
      <c r="F497" s="189"/>
      <c r="G497" s="189"/>
      <c r="H497" s="189"/>
      <c r="I497" s="189"/>
      <c r="J497" s="189"/>
      <c r="K497" s="189"/>
      <c r="L497" s="189"/>
      <c r="M497" s="189"/>
      <c r="O497" s="250"/>
      <c r="P497" s="189" t="s">
        <v>534</v>
      </c>
      <c r="Q497" s="14">
        <v>-7.54</v>
      </c>
      <c r="R497" s="14">
        <v>-11.1137475970562</v>
      </c>
      <c r="S497" s="14">
        <f t="shared" si="61"/>
        <v>3.5737475970562</v>
      </c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250"/>
      <c r="AG497" s="250"/>
      <c r="AH497" s="191" t="s">
        <v>534</v>
      </c>
      <c r="AI497" s="14">
        <v>-11.1137475970562</v>
      </c>
      <c r="AJ497" s="14">
        <v>-21.765279589076215</v>
      </c>
      <c r="AK497" s="14">
        <v>10.651531992020017</v>
      </c>
      <c r="AL497" s="14">
        <v>139.650299371503</v>
      </c>
      <c r="AM497" s="14">
        <v>-11.2369869285512</v>
      </c>
      <c r="AN497" s="14">
        <f t="shared" si="62"/>
        <v>-23.376984268407547</v>
      </c>
      <c r="AO497" s="14">
        <v>12.139997339856349</v>
      </c>
      <c r="AP497" s="14">
        <v>164.955843898512</v>
      </c>
      <c r="AQ497" s="250"/>
      <c r="AR497" s="14">
        <v>-13.944150669351499</v>
      </c>
      <c r="AS497" s="14">
        <v>-13.968787320558199</v>
      </c>
      <c r="AT497" s="14">
        <v>-13.9082679352217</v>
      </c>
      <c r="AU497" s="14">
        <v>-13.660715292549099</v>
      </c>
      <c r="AV497" s="14">
        <v>-13.8542487980309</v>
      </c>
      <c r="AW497" s="14">
        <v>1.84757898705239</v>
      </c>
      <c r="AX497" s="14">
        <v>2.2852196665851001</v>
      </c>
      <c r="AY497" s="14">
        <v>2.6712810066704198</v>
      </c>
      <c r="AZ497" s="14">
        <v>2.94315728617795</v>
      </c>
      <c r="BA497" s="14">
        <v>3.3168544034858498</v>
      </c>
      <c r="BB497" s="14">
        <v>-13.2963524496195</v>
      </c>
      <c r="BC497" s="14">
        <v>-13.383131795206801</v>
      </c>
      <c r="BD497" s="14">
        <v>-13.4293349251687</v>
      </c>
      <c r="BE497" s="14">
        <v>-13.471904181220699</v>
      </c>
      <c r="BF497" s="14">
        <v>-13.513064136543001</v>
      </c>
      <c r="BG497" s="14">
        <v>1.38784856499118</v>
      </c>
      <c r="BH497" s="14">
        <v>1.8661936565256401</v>
      </c>
      <c r="BI497" s="14">
        <v>2.3155873281125201</v>
      </c>
      <c r="BJ497" s="14">
        <v>2.7253528256166701</v>
      </c>
      <c r="BK497" s="14">
        <v>3.0109980335240398</v>
      </c>
    </row>
    <row r="498" spans="1:63" ht="16" customHeight="1">
      <c r="A498" s="189"/>
      <c r="B498" s="189"/>
      <c r="C498" s="189"/>
      <c r="D498" s="189"/>
      <c r="E498" s="189"/>
      <c r="F498" s="189"/>
      <c r="G498" s="189"/>
      <c r="H498" s="189"/>
      <c r="I498" s="189"/>
      <c r="J498" s="189"/>
      <c r="K498" s="189"/>
      <c r="L498" s="189"/>
      <c r="M498" s="189"/>
      <c r="O498" s="250"/>
      <c r="P498" s="189" t="s">
        <v>535</v>
      </c>
      <c r="Q498" s="14">
        <v>-3.22</v>
      </c>
      <c r="R498" s="14">
        <v>-0.88369267054859901</v>
      </c>
      <c r="S498" s="14">
        <f t="shared" si="61"/>
        <v>-2.336307329451401</v>
      </c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250"/>
      <c r="AG498" s="250"/>
      <c r="AH498" s="191" t="s">
        <v>535</v>
      </c>
      <c r="AI498" s="14">
        <v>-0.88369267054859901</v>
      </c>
      <c r="AJ498" s="14">
        <v>-9.8663806463029466</v>
      </c>
      <c r="AK498" s="14">
        <v>8.982687975754347</v>
      </c>
      <c r="AL498" s="14">
        <v>119.375658921919</v>
      </c>
      <c r="AM498" s="14">
        <v>-0.59650752954156405</v>
      </c>
      <c r="AN498" s="14">
        <f t="shared" si="62"/>
        <v>-9.514687692559562</v>
      </c>
      <c r="AO498" s="14">
        <v>8.9181801630179987</v>
      </c>
      <c r="AP498" s="14">
        <v>93.847272507211599</v>
      </c>
      <c r="AQ498" s="250"/>
      <c r="AR498" s="14">
        <v>-3.0611351290919599</v>
      </c>
      <c r="AS498" s="14">
        <v>-3.0693426990259698</v>
      </c>
      <c r="AT498" s="14">
        <v>-3.0463739351274501</v>
      </c>
      <c r="AU498" s="14">
        <v>-2.9587648921441798</v>
      </c>
      <c r="AV498" s="14">
        <v>-3.0264941083277601</v>
      </c>
      <c r="AW498" s="14">
        <v>1.8011218862701399</v>
      </c>
      <c r="AX498" s="14">
        <v>2.14575994231273</v>
      </c>
      <c r="AY498" s="14">
        <v>2.4498664055858801</v>
      </c>
      <c r="AZ498" s="14">
        <v>2.64508449074185</v>
      </c>
      <c r="BA498" s="14">
        <v>2.9608667584958801</v>
      </c>
      <c r="BB498" s="14">
        <v>-3.0017501965385098</v>
      </c>
      <c r="BC498" s="14">
        <v>-3.0287206199500898</v>
      </c>
      <c r="BD498" s="14">
        <v>-3.03775404914939</v>
      </c>
      <c r="BE498" s="14">
        <v>-3.0441663604878002</v>
      </c>
      <c r="BF498" s="14">
        <v>-3.06086009755</v>
      </c>
      <c r="BG498" s="14">
        <v>1.4439342969015301</v>
      </c>
      <c r="BH498" s="14">
        <v>1.8125273248484699</v>
      </c>
      <c r="BI498" s="14">
        <v>2.1540613786007898</v>
      </c>
      <c r="BJ498" s="14">
        <v>2.4640757050651798</v>
      </c>
      <c r="BK498" s="14">
        <v>2.6959689266885798</v>
      </c>
    </row>
    <row r="499" spans="1:63" ht="16" customHeight="1">
      <c r="A499" s="189"/>
      <c r="B499" s="189"/>
      <c r="C499" s="189"/>
      <c r="D499" s="189"/>
      <c r="E499" s="189"/>
      <c r="F499" s="189"/>
      <c r="G499" s="189"/>
      <c r="H499" s="189"/>
      <c r="I499" s="189"/>
      <c r="J499" s="189"/>
      <c r="K499" s="189"/>
      <c r="L499" s="189"/>
      <c r="M499" s="189"/>
      <c r="O499" s="250"/>
      <c r="P499" s="189" t="s">
        <v>536</v>
      </c>
      <c r="Q499" s="14">
        <v>-4.42</v>
      </c>
      <c r="R499" s="14">
        <v>-5.0358342455036302</v>
      </c>
      <c r="S499" s="14">
        <f t="shared" si="61"/>
        <v>0.61583424550363031</v>
      </c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250"/>
      <c r="AG499" s="250"/>
      <c r="AH499" s="191" t="s">
        <v>536</v>
      </c>
      <c r="AI499" s="14">
        <v>-5.0358342455036302</v>
      </c>
      <c r="AJ499" s="14">
        <v>-11.975927745357966</v>
      </c>
      <c r="AK499" s="14">
        <v>6.9400934998543358</v>
      </c>
      <c r="AL499" s="14">
        <v>74.672780938926806</v>
      </c>
      <c r="AM499" s="14">
        <v>-4.5123161669570599</v>
      </c>
      <c r="AN499" s="14">
        <f t="shared" si="62"/>
        <v>-12.301904981428887</v>
      </c>
      <c r="AO499" s="14">
        <v>7.7895888144718262</v>
      </c>
      <c r="AP499" s="14">
        <v>69.637167993913295</v>
      </c>
      <c r="AQ499" s="250"/>
      <c r="AR499" s="14">
        <v>-6.8744901812331296</v>
      </c>
      <c r="AS499" s="14">
        <v>-6.8950012461426597</v>
      </c>
      <c r="AT499" s="14">
        <v>-6.8851539482312303</v>
      </c>
      <c r="AU499" s="14">
        <v>-6.8170859731176696</v>
      </c>
      <c r="AV499" s="14">
        <v>-6.8783785440614196</v>
      </c>
      <c r="AW499" s="14">
        <v>1.7849597788696401</v>
      </c>
      <c r="AX499" s="14">
        <v>2.0972428587284901</v>
      </c>
      <c r="AY499" s="14">
        <v>2.3728377812741801</v>
      </c>
      <c r="AZ499" s="14">
        <v>2.54138700527918</v>
      </c>
      <c r="BA499" s="14">
        <v>2.8370210932541799</v>
      </c>
      <c r="BB499" s="14">
        <v>-7.0216975145895599</v>
      </c>
      <c r="BC499" s="14">
        <v>-7.0835264565371299</v>
      </c>
      <c r="BD499" s="14">
        <v>-7.1337018517850401</v>
      </c>
      <c r="BE499" s="14">
        <v>-7.1992805145558298</v>
      </c>
      <c r="BF499" s="14">
        <v>-7.2095770014987197</v>
      </c>
      <c r="BG499" s="14">
        <v>1.4634461391712299</v>
      </c>
      <c r="BH499" s="14">
        <v>1.7938571753610399</v>
      </c>
      <c r="BI499" s="14">
        <v>2.0978676062814099</v>
      </c>
      <c r="BJ499" s="14">
        <v>2.3731791830579398</v>
      </c>
      <c r="BK499" s="14">
        <v>2.58637245654245</v>
      </c>
    </row>
    <row r="500" spans="1:63" ht="16" customHeight="1">
      <c r="A500" s="189"/>
      <c r="B500" s="189"/>
      <c r="C500" s="189"/>
      <c r="D500" s="189"/>
      <c r="E500" s="189"/>
      <c r="F500" s="189"/>
      <c r="G500" s="189"/>
      <c r="H500" s="189"/>
      <c r="I500" s="189"/>
      <c r="J500" s="189"/>
      <c r="K500" s="189"/>
      <c r="L500" s="189"/>
      <c r="M500" s="189"/>
      <c r="O500" s="250"/>
      <c r="P500" s="189" t="s">
        <v>537</v>
      </c>
      <c r="Q500" s="14">
        <v>-4.04</v>
      </c>
      <c r="R500" s="14">
        <v>-6.0680035639513603</v>
      </c>
      <c r="S500" s="14">
        <f t="shared" si="61"/>
        <v>2.0280035639513603</v>
      </c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250"/>
      <c r="AG500" s="250"/>
      <c r="AH500" s="191" t="s">
        <v>537</v>
      </c>
      <c r="AI500" s="14">
        <v>-6.0680035639513603</v>
      </c>
      <c r="AJ500" s="14">
        <v>-15.710629617503503</v>
      </c>
      <c r="AK500" s="14">
        <v>9.642626053552144</v>
      </c>
      <c r="AL500" s="14">
        <v>122.56815543184101</v>
      </c>
      <c r="AM500" s="14">
        <v>-5.5235603468422303</v>
      </c>
      <c r="AN500" s="14">
        <f t="shared" si="62"/>
        <v>-15.998068483633411</v>
      </c>
      <c r="AO500" s="14">
        <v>10.474508136791181</v>
      </c>
      <c r="AP500" s="14">
        <v>114.71848895686399</v>
      </c>
      <c r="AQ500" s="250"/>
      <c r="AR500" s="14">
        <v>-8.1248394659362102</v>
      </c>
      <c r="AS500" s="14">
        <v>-8.1483396757248698</v>
      </c>
      <c r="AT500" s="14">
        <v>-8.1265132785981198</v>
      </c>
      <c r="AU500" s="14">
        <v>-8.0141593435465399</v>
      </c>
      <c r="AV500" s="14">
        <v>-8.1090468693114506</v>
      </c>
      <c r="AW500" s="14">
        <v>1.83324242457181</v>
      </c>
      <c r="AX500" s="14">
        <v>2.2421826923251902</v>
      </c>
      <c r="AY500" s="14">
        <v>2.6029529317558899</v>
      </c>
      <c r="AZ500" s="14">
        <v>2.8511726555493402</v>
      </c>
      <c r="BA500" s="14">
        <v>3.20699737347798</v>
      </c>
      <c r="BB500" s="14">
        <v>-8.2025563026165997</v>
      </c>
      <c r="BC500" s="14">
        <v>-8.2776610045322592</v>
      </c>
      <c r="BD500" s="14">
        <v>-8.3337443276330898</v>
      </c>
      <c r="BE500" s="14">
        <v>-8.4053032841412598</v>
      </c>
      <c r="BF500" s="14">
        <v>-8.4230989165037293</v>
      </c>
      <c r="BG500" s="14">
        <v>1.4051565025564301</v>
      </c>
      <c r="BH500" s="14">
        <v>1.8496323407259401</v>
      </c>
      <c r="BI500" s="14">
        <v>2.2657407636817299</v>
      </c>
      <c r="BJ500" s="14">
        <v>2.64472326198785</v>
      </c>
      <c r="BK500" s="14">
        <v>2.9137807212660598</v>
      </c>
    </row>
    <row r="501" spans="1:63" ht="16" customHeight="1">
      <c r="A501" s="189"/>
      <c r="B501" s="189"/>
      <c r="C501" s="189"/>
      <c r="D501" s="189"/>
      <c r="E501" s="189"/>
      <c r="F501" s="189"/>
      <c r="G501" s="189"/>
      <c r="H501" s="189"/>
      <c r="I501" s="189"/>
      <c r="J501" s="189"/>
      <c r="K501" s="189"/>
      <c r="L501" s="189"/>
      <c r="M501" s="189"/>
      <c r="O501" s="250"/>
      <c r="P501" s="189" t="s">
        <v>538</v>
      </c>
      <c r="Q501" s="14">
        <v>-8.6999999999999993</v>
      </c>
      <c r="R501" s="14">
        <v>-11.873581637778599</v>
      </c>
      <c r="S501" s="14">
        <f t="shared" si="61"/>
        <v>3.1735816377786001</v>
      </c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250"/>
      <c r="AG501" s="250"/>
      <c r="AH501" s="191" t="s">
        <v>538</v>
      </c>
      <c r="AI501" s="14">
        <v>-11.873581637778599</v>
      </c>
      <c r="AJ501" s="14">
        <v>-18.340043245416162</v>
      </c>
      <c r="AK501" s="14">
        <v>6.4664616076375614</v>
      </c>
      <c r="AL501" s="14">
        <v>57.709645974288598</v>
      </c>
      <c r="AM501" s="14">
        <v>-12.125578698239</v>
      </c>
      <c r="AN501" s="14">
        <f t="shared" si="62"/>
        <v>-21.313282393259314</v>
      </c>
      <c r="AO501" s="14">
        <v>9.1877036950203124</v>
      </c>
      <c r="AP501" s="14">
        <v>115.47120587720001</v>
      </c>
      <c r="AQ501" s="250"/>
      <c r="AR501" s="14">
        <v>-14.5623555978959</v>
      </c>
      <c r="AS501" s="14">
        <v>-14.591271312759201</v>
      </c>
      <c r="AT501" s="14">
        <v>-14.542937136849501</v>
      </c>
      <c r="AU501" s="14">
        <v>-14.3288406365255</v>
      </c>
      <c r="AV501" s="14">
        <v>-14.5006392869146</v>
      </c>
      <c r="AW501" s="14">
        <v>1.7943010809094899</v>
      </c>
      <c r="AX501" s="14">
        <v>2.12528454417349</v>
      </c>
      <c r="AY501" s="14">
        <v>2.4173584386104601</v>
      </c>
      <c r="AZ501" s="14">
        <v>2.6013216108647099</v>
      </c>
      <c r="BA501" s="14">
        <v>2.9086008530392999</v>
      </c>
      <c r="BB501" s="14">
        <v>-13.811290873936301</v>
      </c>
      <c r="BC501" s="14">
        <v>-13.913529920294399</v>
      </c>
      <c r="BD501" s="14">
        <v>-14.0039278674837</v>
      </c>
      <c r="BE501" s="14">
        <v>-14.1159789928411</v>
      </c>
      <c r="BF501" s="14">
        <v>-14.131327185307301</v>
      </c>
      <c r="BG501" s="14">
        <v>1.4521687724591601</v>
      </c>
      <c r="BH501" s="14">
        <v>1.8046480642698599</v>
      </c>
      <c r="BI501" s="14">
        <v>2.1303462297051001</v>
      </c>
      <c r="BJ501" s="14">
        <v>2.4257151454421102</v>
      </c>
      <c r="BK501" s="14">
        <v>2.6497165307257999</v>
      </c>
    </row>
    <row r="502" spans="1:63" ht="16" customHeight="1">
      <c r="A502" s="189"/>
      <c r="B502" s="189"/>
      <c r="C502" s="189"/>
      <c r="D502" s="189"/>
      <c r="E502" s="189"/>
      <c r="F502" s="189"/>
      <c r="G502" s="189"/>
      <c r="H502" s="189"/>
      <c r="I502" s="189"/>
      <c r="J502" s="189"/>
      <c r="K502" s="189"/>
      <c r="L502" s="189"/>
      <c r="M502" s="189"/>
      <c r="O502" s="250"/>
      <c r="P502" s="189" t="s">
        <v>130</v>
      </c>
      <c r="Q502" s="14">
        <v>-3.2</v>
      </c>
      <c r="R502" s="14">
        <v>-2.1585222641203101</v>
      </c>
      <c r="S502" s="14">
        <f t="shared" si="61"/>
        <v>-1.0414777358796901</v>
      </c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250"/>
      <c r="AG502" s="250"/>
      <c r="AH502" s="191" t="s">
        <v>130</v>
      </c>
      <c r="AI502" s="14">
        <v>-2.1585222641203101</v>
      </c>
      <c r="AJ502" s="14">
        <v>-8.442987772007875</v>
      </c>
      <c r="AK502" s="14">
        <v>6.284465507887564</v>
      </c>
      <c r="AL502" s="14">
        <v>69.711793787498607</v>
      </c>
      <c r="AM502" s="14">
        <v>-1.98519144526571</v>
      </c>
      <c r="AN502" s="14">
        <f t="shared" si="62"/>
        <v>-8.7363928619346805</v>
      </c>
      <c r="AO502" s="14">
        <v>6.7512014166689704</v>
      </c>
      <c r="AP502" s="14">
        <v>63.400632009232297</v>
      </c>
      <c r="AQ502" s="250"/>
      <c r="AR502" s="14">
        <v>-4.2408269628716697</v>
      </c>
      <c r="AS502" s="14">
        <v>-4.2511147331342096</v>
      </c>
      <c r="AT502" s="14">
        <v>-4.2292759259437203</v>
      </c>
      <c r="AU502" s="14">
        <v>-4.1391477658747098</v>
      </c>
      <c r="AV502" s="14">
        <v>-4.2100564644005498</v>
      </c>
      <c r="AW502" s="14">
        <v>1.7579448257791801</v>
      </c>
      <c r="AX502" s="14">
        <v>2.0161465818237798</v>
      </c>
      <c r="AY502" s="14">
        <v>2.24408448067802</v>
      </c>
      <c r="AZ502" s="14">
        <v>2.3680567188286199</v>
      </c>
      <c r="BA502" s="14">
        <v>2.6300131360580199</v>
      </c>
      <c r="BB502" s="14">
        <v>-4.1193156162000104</v>
      </c>
      <c r="BC502" s="14">
        <v>-4.1503172372978501</v>
      </c>
      <c r="BD502" s="14">
        <v>-4.1624620127550402</v>
      </c>
      <c r="BE502" s="14">
        <v>-4.1703450553031303</v>
      </c>
      <c r="BF502" s="14">
        <v>-4.1890537911593304</v>
      </c>
      <c r="BG502" s="14">
        <v>1.4960601721412199</v>
      </c>
      <c r="BH502" s="14">
        <v>1.76265003138554</v>
      </c>
      <c r="BI502" s="14">
        <v>2.0039397486347399</v>
      </c>
      <c r="BJ502" s="14">
        <v>2.2212456995546499</v>
      </c>
      <c r="BK502" s="14">
        <v>2.4031820206351102</v>
      </c>
    </row>
    <row r="503" spans="1:63" ht="16" customHeight="1">
      <c r="A503" s="189"/>
      <c r="B503" s="189"/>
      <c r="C503" s="189"/>
      <c r="D503" s="189"/>
      <c r="E503" s="189"/>
      <c r="F503" s="189"/>
      <c r="G503" s="189"/>
      <c r="H503" s="189"/>
      <c r="I503" s="189"/>
      <c r="J503" s="189"/>
      <c r="K503" s="189"/>
      <c r="L503" s="189"/>
      <c r="M503" s="189"/>
      <c r="O503" s="250"/>
      <c r="P503" s="189" t="s">
        <v>539</v>
      </c>
      <c r="Q503" s="14">
        <v>-2.15</v>
      </c>
      <c r="R503" s="14">
        <v>-3.6341433798096898</v>
      </c>
      <c r="S503" s="14">
        <f t="shared" si="61"/>
        <v>1.4841433798096899</v>
      </c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250"/>
      <c r="AG503" s="250"/>
      <c r="AH503" s="191" t="s">
        <v>539</v>
      </c>
      <c r="AI503" s="14">
        <v>-3.6341433798096898</v>
      </c>
      <c r="AJ503" s="14">
        <v>-16.887838205228771</v>
      </c>
      <c r="AK503" s="14">
        <v>13.25369482541908</v>
      </c>
      <c r="AL503" s="14">
        <v>192.75591276874599</v>
      </c>
      <c r="AM503" s="14">
        <v>-3.18934119206398</v>
      </c>
      <c r="AN503" s="14">
        <f t="shared" si="62"/>
        <v>-15.804800011291444</v>
      </c>
      <c r="AO503" s="14">
        <v>12.615458819227465</v>
      </c>
      <c r="AP503" s="14">
        <v>141.180919284498</v>
      </c>
      <c r="AQ503" s="250"/>
      <c r="AR503" s="14">
        <v>-6.0107646704453801</v>
      </c>
      <c r="AS503" s="14">
        <v>-6.0245835581201703</v>
      </c>
      <c r="AT503" s="14">
        <v>-6.0082281877195696</v>
      </c>
      <c r="AU503" s="14">
        <v>-5.9296104611197498</v>
      </c>
      <c r="AV503" s="14">
        <v>-5.9945155718548504</v>
      </c>
      <c r="AW503" s="14">
        <v>1.8785496017849299</v>
      </c>
      <c r="AX503" s="14">
        <v>2.3781904572375301</v>
      </c>
      <c r="AY503" s="14">
        <v>2.81888699565559</v>
      </c>
      <c r="AZ503" s="14">
        <v>3.14186744144508</v>
      </c>
      <c r="BA503" s="14">
        <v>3.5541734788668902</v>
      </c>
      <c r="BB503" s="14">
        <v>-5.9892213907472298</v>
      </c>
      <c r="BC503" s="14">
        <v>-6.0314235635383602</v>
      </c>
      <c r="BD503" s="14">
        <v>-6.0574119421663104</v>
      </c>
      <c r="BE503" s="14">
        <v>-6.0855102710528302</v>
      </c>
      <c r="BF503" s="14">
        <v>-6.1015803254204402</v>
      </c>
      <c r="BG503" s="14">
        <v>1.35045902570138</v>
      </c>
      <c r="BH503" s="14">
        <v>1.90197030324909</v>
      </c>
      <c r="BI503" s="14">
        <v>2.4232685623566201</v>
      </c>
      <c r="BJ503" s="14">
        <v>2.89953315333352</v>
      </c>
      <c r="BK503" s="14">
        <v>3.2210121095867499</v>
      </c>
    </row>
    <row r="504" spans="1:63" ht="16" customHeight="1">
      <c r="A504" s="189"/>
      <c r="B504" s="189"/>
      <c r="C504" s="189"/>
      <c r="D504" s="189"/>
      <c r="E504" s="189"/>
      <c r="F504" s="189"/>
      <c r="G504" s="189"/>
      <c r="H504" s="189"/>
      <c r="I504" s="189"/>
      <c r="J504" s="189"/>
      <c r="K504" s="189"/>
      <c r="L504" s="189"/>
      <c r="M504" s="189"/>
      <c r="O504" s="250"/>
      <c r="P504" s="189" t="s">
        <v>540</v>
      </c>
      <c r="Q504" s="14">
        <v>-1.17</v>
      </c>
      <c r="R504" s="14">
        <v>-0.11472969615607</v>
      </c>
      <c r="S504" s="14">
        <f t="shared" si="61"/>
        <v>-1.0552703038439299</v>
      </c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250"/>
      <c r="AG504" s="250"/>
      <c r="AH504" s="191" t="s">
        <v>540</v>
      </c>
      <c r="AI504" s="14">
        <v>-0.11472969615607</v>
      </c>
      <c r="AJ504" s="14">
        <v>-5.3282702475982937</v>
      </c>
      <c r="AK504" s="14">
        <v>5.2135405514422235</v>
      </c>
      <c r="AL504" s="14">
        <v>45.663409389960499</v>
      </c>
      <c r="AM504" s="14">
        <v>-8.5530859178786205E-3</v>
      </c>
      <c r="AN504" s="14">
        <f t="shared" si="62"/>
        <v>-5.8142562834346725</v>
      </c>
      <c r="AO504" s="14">
        <v>5.8057031975167943</v>
      </c>
      <c r="AP504" s="14">
        <v>33.602303162353302</v>
      </c>
      <c r="AQ504" s="250"/>
      <c r="AR504" s="14">
        <v>-2.2099036768084401</v>
      </c>
      <c r="AS504" s="14">
        <v>-2.2167520166413701</v>
      </c>
      <c r="AT504" s="14">
        <v>-2.2202217283718402</v>
      </c>
      <c r="AU504" s="14">
        <v>-2.2197684611575901</v>
      </c>
      <c r="AV504" s="14">
        <v>-2.2243070244399101</v>
      </c>
      <c r="AW504" s="14">
        <v>1.75114335082703</v>
      </c>
      <c r="AX504" s="14">
        <v>1.9957292117016601</v>
      </c>
      <c r="AY504" s="14">
        <v>2.2116686424539602</v>
      </c>
      <c r="AZ504" s="14">
        <v>2.3244178645321001</v>
      </c>
      <c r="BA504" s="14">
        <v>2.57789535406337</v>
      </c>
      <c r="BB504" s="14">
        <v>-2.01968082998471</v>
      </c>
      <c r="BC504" s="14">
        <v>-2.0476396553441401</v>
      </c>
      <c r="BD504" s="14">
        <v>-2.0950215054827801</v>
      </c>
      <c r="BE504" s="14">
        <v>-2.1699307642963102</v>
      </c>
      <c r="BF504" s="14">
        <v>-2.1492111228908999</v>
      </c>
      <c r="BG504" s="14">
        <v>1.5042713108980099</v>
      </c>
      <c r="BH504" s="14">
        <v>1.7547931009157101</v>
      </c>
      <c r="BI504" s="14">
        <v>1.9802918093267099</v>
      </c>
      <c r="BJ504" s="14">
        <v>2.1829938551416901</v>
      </c>
      <c r="BK504" s="14">
        <v>2.3570607056313699</v>
      </c>
    </row>
    <row r="505" spans="1:63" ht="16" customHeight="1">
      <c r="A505" s="189"/>
      <c r="B505" s="189"/>
      <c r="C505" s="189"/>
      <c r="D505" s="189"/>
      <c r="E505" s="189"/>
      <c r="F505" s="189"/>
      <c r="G505" s="189"/>
      <c r="H505" s="189"/>
      <c r="I505" s="189"/>
      <c r="J505" s="189"/>
      <c r="K505" s="189"/>
      <c r="L505" s="189"/>
      <c r="M505" s="189"/>
      <c r="O505" s="250"/>
      <c r="P505" s="189" t="s">
        <v>541</v>
      </c>
      <c r="Q505" s="14">
        <v>1.31</v>
      </c>
      <c r="R505" s="14">
        <v>1.3601604667654299</v>
      </c>
      <c r="S505" s="14">
        <f t="shared" si="61"/>
        <v>-5.0160466765429845E-2</v>
      </c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250"/>
      <c r="AG505" s="250"/>
      <c r="AH505" s="191" t="s">
        <v>541</v>
      </c>
      <c r="AI505" s="14">
        <v>1.3601604667654299</v>
      </c>
      <c r="AJ505" s="14">
        <v>-6.3324281601829213</v>
      </c>
      <c r="AK505" s="14">
        <v>7.6925886269483517</v>
      </c>
      <c r="AL505" s="14">
        <v>97.711614376882906</v>
      </c>
      <c r="AM505" s="14">
        <v>1.70827861066564</v>
      </c>
      <c r="AN505" s="14">
        <f t="shared" si="62"/>
        <v>-5.467671922675903</v>
      </c>
      <c r="AO505" s="14">
        <v>7.1759505333415428</v>
      </c>
      <c r="AP505" s="14">
        <v>54.752887175394498</v>
      </c>
      <c r="AQ505" s="250"/>
      <c r="AR505" s="14">
        <v>-0.624026202942635</v>
      </c>
      <c r="AS505" s="14">
        <v>-0.62646301224220302</v>
      </c>
      <c r="AT505" s="14">
        <v>-0.62679986480533001</v>
      </c>
      <c r="AU505" s="14">
        <v>-0.62371418425289005</v>
      </c>
      <c r="AV505" s="14">
        <v>-0.62745531429715196</v>
      </c>
      <c r="AW505" s="14">
        <v>1.77703714022443</v>
      </c>
      <c r="AX505" s="14">
        <v>2.0734598636132699</v>
      </c>
      <c r="AY505" s="14">
        <v>2.3350784754709699</v>
      </c>
      <c r="AZ505" s="14">
        <v>2.49055466730618</v>
      </c>
      <c r="BA505" s="14">
        <v>2.7763121504676702</v>
      </c>
      <c r="BB505" s="14">
        <v>-0.69367856532564698</v>
      </c>
      <c r="BC505" s="14">
        <v>-0.70275364321018396</v>
      </c>
      <c r="BD505" s="14">
        <v>-0.71016104412348202</v>
      </c>
      <c r="BE505" s="14">
        <v>-0.721289421675267</v>
      </c>
      <c r="BF505" s="14">
        <v>-0.72218234623105404</v>
      </c>
      <c r="BG505" s="14">
        <v>1.4730108123771799</v>
      </c>
      <c r="BH505" s="14">
        <v>1.7847050985819699</v>
      </c>
      <c r="BI505" s="14">
        <v>2.0703215108889199</v>
      </c>
      <c r="BJ505" s="14">
        <v>2.3286218564590602</v>
      </c>
      <c r="BK505" s="14">
        <v>2.5326484459142198</v>
      </c>
    </row>
    <row r="506" spans="1:63" ht="16" customHeight="1">
      <c r="A506" s="189"/>
      <c r="B506" s="189"/>
      <c r="C506" s="189"/>
      <c r="D506" s="189"/>
      <c r="E506" s="189"/>
      <c r="F506" s="189"/>
      <c r="G506" s="189"/>
      <c r="H506" s="189"/>
      <c r="I506" s="189"/>
      <c r="J506" s="189"/>
      <c r="K506" s="189"/>
      <c r="L506" s="189"/>
      <c r="M506" s="189"/>
      <c r="O506" s="250"/>
      <c r="P506" s="199" t="s">
        <v>806</v>
      </c>
      <c r="Q506" s="214"/>
      <c r="R506" s="214"/>
      <c r="S506" s="214">
        <f>SQRT(SUMSQ(S4:S505)/COUNTA(S4:S505))</f>
        <v>1.3941034988150722</v>
      </c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250"/>
      <c r="AG506" s="250"/>
      <c r="AH506" s="191" t="s">
        <v>542</v>
      </c>
      <c r="AI506" s="198"/>
      <c r="AJ506" s="198"/>
      <c r="AK506" s="198"/>
      <c r="AL506" s="198"/>
      <c r="AM506" s="14">
        <v>-126.67253252126299</v>
      </c>
      <c r="AN506" s="14">
        <f t="shared" si="62"/>
        <v>-138.1805212162561</v>
      </c>
      <c r="AO506" s="14">
        <v>11.507988694993109</v>
      </c>
      <c r="AP506" s="14">
        <v>-119.71946645448701</v>
      </c>
      <c r="AQ506" s="250"/>
      <c r="AR506" s="14">
        <v>-129.18316103516</v>
      </c>
      <c r="AS506" s="14">
        <v>-128.866606402309</v>
      </c>
      <c r="AT506" s="14">
        <v>-128.53378833438001</v>
      </c>
      <c r="AU506" s="14">
        <v>-128.40884824419001</v>
      </c>
      <c r="AV506" s="14">
        <v>-127.8607132894</v>
      </c>
      <c r="AW506" s="14">
        <v>1.6776199063560999</v>
      </c>
      <c r="AX506" s="14">
        <v>1.7750189409180801</v>
      </c>
      <c r="AY506" s="14">
        <v>1.8612558131171899</v>
      </c>
      <c r="AZ506" s="14">
        <v>1.85268505610181</v>
      </c>
      <c r="BA506" s="14">
        <v>2.0145059602345499</v>
      </c>
      <c r="BB506" s="198"/>
      <c r="BC506" s="198"/>
      <c r="BD506" s="198"/>
      <c r="BE506" s="198"/>
      <c r="BF506" s="198"/>
      <c r="BG506" s="198"/>
      <c r="BH506" s="198"/>
      <c r="BI506" s="198"/>
      <c r="BJ506" s="198"/>
      <c r="BK506" s="198"/>
    </row>
    <row r="507" spans="1:63" ht="16" customHeight="1">
      <c r="AH507" s="191" t="s">
        <v>543</v>
      </c>
      <c r="AI507" s="198"/>
      <c r="AJ507" s="198"/>
      <c r="AK507" s="198"/>
      <c r="AL507" s="198"/>
      <c r="AM507" s="14">
        <v>-100.27309953954099</v>
      </c>
      <c r="AN507" s="14">
        <f t="shared" si="62"/>
        <v>-106.9184150887083</v>
      </c>
      <c r="AO507" s="14">
        <v>6.6453155491673117</v>
      </c>
      <c r="AP507" s="14">
        <v>-90.872468127361401</v>
      </c>
      <c r="AQ507" s="250"/>
      <c r="AR507" s="14">
        <v>-102.431638139546</v>
      </c>
      <c r="AS507" s="14">
        <v>-102.31286787969201</v>
      </c>
      <c r="AT507" s="14">
        <v>-102.17906251454001</v>
      </c>
      <c r="AU507" s="14">
        <v>-102.12626719055</v>
      </c>
      <c r="AV507" s="14">
        <v>-101.86708729454899</v>
      </c>
      <c r="AW507" s="14">
        <v>1.6870003406863401</v>
      </c>
      <c r="AX507" s="14">
        <v>1.80317809771482</v>
      </c>
      <c r="AY507" s="14">
        <v>1.90596297499892</v>
      </c>
      <c r="AZ507" s="14">
        <v>1.9128707378627601</v>
      </c>
      <c r="BA507" s="14">
        <v>2.0863855797108899</v>
      </c>
      <c r="BB507" s="198"/>
      <c r="BC507" s="198"/>
      <c r="BD507" s="198"/>
      <c r="BE507" s="198"/>
      <c r="BF507" s="198"/>
      <c r="BG507" s="198"/>
      <c r="BH507" s="198"/>
      <c r="BI507" s="198"/>
      <c r="BJ507" s="198"/>
      <c r="BK507" s="198"/>
    </row>
    <row r="508" spans="1:63" ht="16" customHeight="1">
      <c r="AH508" s="191" t="s">
        <v>544</v>
      </c>
      <c r="AI508" s="198"/>
      <c r="AJ508" s="198"/>
      <c r="AK508" s="198"/>
      <c r="AL508" s="198"/>
      <c r="AM508" s="14">
        <v>-83.725742601418403</v>
      </c>
      <c r="AN508" s="14">
        <f t="shared" si="62"/>
        <v>-89.87901461313777</v>
      </c>
      <c r="AO508" s="14">
        <v>6.153272011719368</v>
      </c>
      <c r="AP508" s="14">
        <v>-67.630541343692997</v>
      </c>
      <c r="AQ508" s="250"/>
      <c r="AR508" s="14">
        <v>-85.853180717622706</v>
      </c>
      <c r="AS508" s="14">
        <v>-85.781839980247</v>
      </c>
      <c r="AT508" s="14">
        <v>-85.680828177236407</v>
      </c>
      <c r="AU508" s="14">
        <v>-85.615929316358304</v>
      </c>
      <c r="AV508" s="14">
        <v>-85.446366613339094</v>
      </c>
      <c r="AW508" s="14">
        <v>1.6973072202044901</v>
      </c>
      <c r="AX508" s="14">
        <v>1.83411835338095</v>
      </c>
      <c r="AY508" s="14">
        <v>1.9550855758179999</v>
      </c>
      <c r="AZ508" s="14">
        <v>1.9790005724514199</v>
      </c>
      <c r="BA508" s="14">
        <v>2.1653642870577099</v>
      </c>
      <c r="BB508" s="198"/>
      <c r="BC508" s="198"/>
      <c r="BD508" s="198"/>
      <c r="BE508" s="198"/>
      <c r="BF508" s="198"/>
      <c r="BG508" s="198"/>
      <c r="BH508" s="198"/>
      <c r="BI508" s="198"/>
      <c r="BJ508" s="198"/>
      <c r="BK508" s="198"/>
    </row>
    <row r="509" spans="1:63" ht="16" customHeight="1">
      <c r="AH509" s="191" t="s">
        <v>545</v>
      </c>
      <c r="AI509" s="198"/>
      <c r="AJ509" s="198"/>
      <c r="AK509" s="198"/>
      <c r="AL509" s="198"/>
      <c r="AM509" s="14">
        <v>-79.403839082169597</v>
      </c>
      <c r="AN509" s="14">
        <f t="shared" si="62"/>
        <v>-85.702924124003175</v>
      </c>
      <c r="AO509" s="14">
        <v>6.2990850418335746</v>
      </c>
      <c r="AP509" s="14">
        <v>-58.696007658708403</v>
      </c>
      <c r="AQ509" s="250"/>
      <c r="AR509" s="14">
        <v>-81.544056233893599</v>
      </c>
      <c r="AS509" s="14">
        <v>-81.477029539509999</v>
      </c>
      <c r="AT509" s="14">
        <v>-81.375869607110502</v>
      </c>
      <c r="AU509" s="14">
        <v>-81.299804265403395</v>
      </c>
      <c r="AV509" s="14">
        <v>-81.147906590973804</v>
      </c>
      <c r="AW509" s="14">
        <v>1.7008626009485699</v>
      </c>
      <c r="AX509" s="14">
        <v>1.84479126257899</v>
      </c>
      <c r="AY509" s="14">
        <v>1.97203052494095</v>
      </c>
      <c r="AZ509" s="14">
        <v>2.0018122042447102</v>
      </c>
      <c r="BA509" s="14">
        <v>2.1926081657504599</v>
      </c>
      <c r="BB509" s="198"/>
      <c r="BC509" s="198"/>
      <c r="BD509" s="198"/>
      <c r="BE509" s="198"/>
      <c r="BF509" s="198"/>
      <c r="BG509" s="198"/>
      <c r="BH509" s="198"/>
      <c r="BI509" s="198"/>
      <c r="BJ509" s="198"/>
      <c r="BK509" s="198"/>
    </row>
    <row r="510" spans="1:63" ht="16" customHeight="1">
      <c r="AH510" s="191" t="s">
        <v>546</v>
      </c>
      <c r="AI510" s="198"/>
      <c r="AJ510" s="198"/>
      <c r="AK510" s="198"/>
      <c r="AL510" s="198"/>
      <c r="AM510" s="14">
        <v>-73.611900530586396</v>
      </c>
      <c r="AN510" s="14">
        <f t="shared" si="62"/>
        <v>-80.246057302105797</v>
      </c>
      <c r="AO510" s="14">
        <v>6.6341567715193959</v>
      </c>
      <c r="AP510" s="14">
        <v>-44.973890318726397</v>
      </c>
      <c r="AQ510" s="250"/>
      <c r="AR510" s="14">
        <v>-75.780654730674598</v>
      </c>
      <c r="AS510" s="14">
        <v>-75.715489338006904</v>
      </c>
      <c r="AT510" s="14">
        <v>-75.610536041287304</v>
      </c>
      <c r="AU510" s="14">
        <v>-75.5164981260492</v>
      </c>
      <c r="AV510" s="14">
        <v>-75.385451915582493</v>
      </c>
      <c r="AW510" s="14">
        <v>1.7064448457450101</v>
      </c>
      <c r="AX510" s="14">
        <v>1.86154862166993</v>
      </c>
      <c r="AY510" s="14">
        <v>1.99863551070088</v>
      </c>
      <c r="AZ510" s="14">
        <v>2.0376283719191002</v>
      </c>
      <c r="BA510" s="14">
        <v>2.2353833313415299</v>
      </c>
      <c r="BB510" s="198"/>
      <c r="BC510" s="198"/>
      <c r="BD510" s="198"/>
      <c r="BE510" s="198"/>
      <c r="BF510" s="198"/>
      <c r="BG510" s="198"/>
      <c r="BH510" s="198"/>
      <c r="BI510" s="198"/>
      <c r="BJ510" s="198"/>
      <c r="BK510" s="198"/>
    </row>
    <row r="511" spans="1:63" ht="16" customHeight="1">
      <c r="AH511" s="191" t="s">
        <v>547</v>
      </c>
      <c r="AI511" s="198"/>
      <c r="AJ511" s="198"/>
      <c r="AK511" s="198"/>
      <c r="AL511" s="198"/>
      <c r="AM511" s="14">
        <v>-76.799546001946098</v>
      </c>
      <c r="AN511" s="14">
        <f t="shared" si="62"/>
        <v>-79.561491587327126</v>
      </c>
      <c r="AO511" s="14">
        <v>2.7619455853810333</v>
      </c>
      <c r="AP511" s="14">
        <v>54.980128388658798</v>
      </c>
      <c r="AQ511" s="250"/>
      <c r="AR511" s="14">
        <v>-78.653771411426803</v>
      </c>
      <c r="AS511" s="14">
        <v>-78.801824058581502</v>
      </c>
      <c r="AT511" s="14">
        <v>-78.855420431756997</v>
      </c>
      <c r="AU511" s="14">
        <v>-78.652964937796597</v>
      </c>
      <c r="AV511" s="14">
        <v>-78.980529289621998</v>
      </c>
      <c r="AW511" s="14">
        <v>1.7184546871047801</v>
      </c>
      <c r="AX511" s="14">
        <v>1.8976010041128</v>
      </c>
      <c r="AY511" s="14">
        <v>2.0558744298109199</v>
      </c>
      <c r="AZ511" s="14">
        <v>2.1146845576597801</v>
      </c>
      <c r="BA511" s="14">
        <v>2.3274113544075101</v>
      </c>
      <c r="BB511" s="198"/>
      <c r="BC511" s="198"/>
      <c r="BD511" s="198"/>
      <c r="BE511" s="198"/>
      <c r="BF511" s="198"/>
      <c r="BG511" s="198"/>
      <c r="BH511" s="198"/>
      <c r="BI511" s="198"/>
      <c r="BJ511" s="198"/>
      <c r="BK511" s="198"/>
    </row>
    <row r="512" spans="1:63" ht="16" customHeight="1">
      <c r="AH512" s="191" t="s">
        <v>548</v>
      </c>
      <c r="AI512" s="198"/>
      <c r="AJ512" s="198"/>
      <c r="AK512" s="198"/>
      <c r="AL512" s="198"/>
      <c r="AM512" s="14">
        <v>-69.648562422570905</v>
      </c>
      <c r="AN512" s="14">
        <f t="shared" si="62"/>
        <v>-72.084545702688644</v>
      </c>
      <c r="AO512" s="14">
        <v>2.4359832801177337</v>
      </c>
      <c r="AP512" s="14">
        <v>31.745002394945299</v>
      </c>
      <c r="AQ512" s="250"/>
      <c r="AR512" s="14">
        <v>-71.515415414427295</v>
      </c>
      <c r="AS512" s="14">
        <v>-71.661643632953997</v>
      </c>
      <c r="AT512" s="14">
        <v>-71.743883687264898</v>
      </c>
      <c r="AU512" s="14">
        <v>-71.647950253631805</v>
      </c>
      <c r="AV512" s="14">
        <v>-71.899298899499996</v>
      </c>
      <c r="AW512" s="14">
        <v>1.72673140225693</v>
      </c>
      <c r="AX512" s="14">
        <v>1.92244690266359</v>
      </c>
      <c r="AY512" s="14">
        <v>2.0953212646939998</v>
      </c>
      <c r="AZ512" s="14">
        <v>2.1677886812682199</v>
      </c>
      <c r="BA512" s="14">
        <v>2.3908334854844702</v>
      </c>
      <c r="BB512" s="198"/>
      <c r="BC512" s="198"/>
      <c r="BD512" s="198"/>
      <c r="BE512" s="198"/>
      <c r="BF512" s="198"/>
      <c r="BG512" s="198"/>
      <c r="BH512" s="198"/>
      <c r="BI512" s="198"/>
      <c r="BJ512" s="198"/>
      <c r="BK512" s="198"/>
    </row>
    <row r="513" spans="34:63" ht="16" customHeight="1">
      <c r="AH513" s="191" t="s">
        <v>549</v>
      </c>
      <c r="AI513" s="198"/>
      <c r="AJ513" s="198"/>
      <c r="AK513" s="198"/>
      <c r="AL513" s="198"/>
      <c r="AM513" s="14">
        <v>-66.889408981285698</v>
      </c>
      <c r="AN513" s="14">
        <f t="shared" si="62"/>
        <v>-69.294401703746075</v>
      </c>
      <c r="AO513" s="14">
        <v>2.4049927224603755</v>
      </c>
      <c r="AP513" s="14">
        <v>25.750557957949301</v>
      </c>
      <c r="AQ513" s="250"/>
      <c r="AR513" s="14">
        <v>-68.766867236417497</v>
      </c>
      <c r="AS513" s="14">
        <v>-68.911680415656704</v>
      </c>
      <c r="AT513" s="14">
        <v>-69.003268348388502</v>
      </c>
      <c r="AU513" s="14">
        <v>-68.940067361726307</v>
      </c>
      <c r="AV513" s="14">
        <v>-69.167657494073396</v>
      </c>
      <c r="AW513" s="14">
        <v>1.7306210576260701</v>
      </c>
      <c r="AX513" s="14">
        <v>1.9341232719626</v>
      </c>
      <c r="AY513" s="14">
        <v>2.1138593671027399</v>
      </c>
      <c r="AZ513" s="14">
        <v>2.19274504810214</v>
      </c>
      <c r="BA513" s="14">
        <v>2.4206388162383798</v>
      </c>
      <c r="BB513" s="198"/>
      <c r="BC513" s="198"/>
      <c r="BD513" s="198"/>
      <c r="BE513" s="198"/>
      <c r="BF513" s="198"/>
      <c r="BG513" s="198"/>
      <c r="BH513" s="198"/>
      <c r="BI513" s="198"/>
      <c r="BJ513" s="198"/>
      <c r="BK513" s="198"/>
    </row>
    <row r="514" spans="34:63" ht="16" customHeight="1">
      <c r="AH514" s="191" t="s">
        <v>550</v>
      </c>
      <c r="AI514" s="198"/>
      <c r="AJ514" s="198"/>
      <c r="AK514" s="198"/>
      <c r="AL514" s="198"/>
      <c r="AM514" s="14">
        <v>-60.606830591177697</v>
      </c>
      <c r="AN514" s="14">
        <f t="shared" si="62"/>
        <v>-63.13618538543902</v>
      </c>
      <c r="AO514" s="14">
        <v>2.5293547942613217</v>
      </c>
      <c r="AP514" s="14">
        <v>17.048167933881</v>
      </c>
      <c r="AQ514" s="250"/>
      <c r="AR514" s="14">
        <v>-62.523059175606697</v>
      </c>
      <c r="AS514" s="14">
        <v>-62.663464706158997</v>
      </c>
      <c r="AT514" s="14">
        <v>-62.771942755594502</v>
      </c>
      <c r="AU514" s="14">
        <v>-62.7730414067995</v>
      </c>
      <c r="AV514" s="14">
        <v>-62.9526740100005</v>
      </c>
      <c r="AW514" s="14">
        <v>1.74137489390664</v>
      </c>
      <c r="AX514" s="14">
        <v>1.9664052486100101</v>
      </c>
      <c r="AY514" s="14">
        <v>2.1651121644167901</v>
      </c>
      <c r="AZ514" s="14">
        <v>2.2617425961160902</v>
      </c>
      <c r="BA514" s="14">
        <v>2.50304242704637</v>
      </c>
      <c r="BB514" s="198"/>
      <c r="BC514" s="198"/>
      <c r="BD514" s="198"/>
      <c r="BE514" s="198"/>
      <c r="BF514" s="198"/>
      <c r="BG514" s="198"/>
      <c r="BH514" s="198"/>
      <c r="BI514" s="198"/>
      <c r="BJ514" s="198"/>
      <c r="BK514" s="198"/>
    </row>
    <row r="515" spans="34:63" ht="16" customHeight="1">
      <c r="AQ515" s="250"/>
    </row>
  </sheetData>
  <mergeCells count="27">
    <mergeCell ref="AQ4:AQ515"/>
    <mergeCell ref="A1:A3"/>
    <mergeCell ref="B1:M1"/>
    <mergeCell ref="P1:AE1"/>
    <mergeCell ref="AH1:AH3"/>
    <mergeCell ref="AI1:AP1"/>
    <mergeCell ref="AQ1:AQ2"/>
    <mergeCell ref="AR1:BA1"/>
    <mergeCell ref="BB1:BK1"/>
    <mergeCell ref="AI2:AL2"/>
    <mergeCell ref="AM2:AP2"/>
    <mergeCell ref="AR2:AV2"/>
    <mergeCell ref="AW2:BA2"/>
    <mergeCell ref="BB2:BF2"/>
    <mergeCell ref="BG2:BK2"/>
    <mergeCell ref="AF2:AF506"/>
    <mergeCell ref="AG2:AG506"/>
    <mergeCell ref="B2:D2"/>
    <mergeCell ref="E2:G2"/>
    <mergeCell ref="H2:J2"/>
    <mergeCell ref="K2:M2"/>
    <mergeCell ref="O2:O506"/>
    <mergeCell ref="P2:S2"/>
    <mergeCell ref="N2:N3"/>
    <mergeCell ref="T2:W2"/>
    <mergeCell ref="X2:AA2"/>
    <mergeCell ref="AB2:A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1E81-5B58-324C-AF31-2E32493F9008}">
  <dimension ref="A1:F503"/>
  <sheetViews>
    <sheetView tabSelected="1" zoomScale="93" workbookViewId="0">
      <selection activeCell="C46" sqref="C46"/>
    </sheetView>
  </sheetViews>
  <sheetFormatPr baseColWidth="10" defaultRowHeight="16"/>
  <cols>
    <col min="1" max="1" width="23.6640625" customWidth="1"/>
    <col min="2" max="4" width="15.83203125" customWidth="1"/>
    <col min="5" max="6" width="15.83203125" style="200" customWidth="1"/>
  </cols>
  <sheetData>
    <row r="1" spans="1:6" s="1" customFormat="1" ht="19">
      <c r="A1" s="216" t="s">
        <v>131</v>
      </c>
      <c r="B1" s="216" t="s">
        <v>787</v>
      </c>
      <c r="C1" s="216" t="s">
        <v>788</v>
      </c>
      <c r="D1" s="216" t="s">
        <v>789</v>
      </c>
      <c r="E1" s="217" t="s">
        <v>791</v>
      </c>
      <c r="F1" s="217" t="s">
        <v>792</v>
      </c>
    </row>
    <row r="2" spans="1:6">
      <c r="A2" s="189" t="s">
        <v>7</v>
      </c>
      <c r="B2" s="14">
        <v>85.877898943126198</v>
      </c>
      <c r="C2" s="14">
        <v>96.845124282982781</v>
      </c>
      <c r="D2" s="14">
        <v>112.487030606226</v>
      </c>
      <c r="E2" s="14">
        <v>-10.967225339856583</v>
      </c>
      <c r="F2" s="187">
        <v>-26.609131663099802</v>
      </c>
    </row>
    <row r="3" spans="1:6">
      <c r="A3" s="189" t="s">
        <v>9</v>
      </c>
      <c r="B3" s="14">
        <v>77.542982925694204</v>
      </c>
      <c r="C3" s="14">
        <v>57.839388145315482</v>
      </c>
      <c r="D3" s="14">
        <v>75.205510362683597</v>
      </c>
      <c r="E3" s="14">
        <v>19.703594780378722</v>
      </c>
      <c r="F3" s="187">
        <v>2.337472563010607</v>
      </c>
    </row>
    <row r="4" spans="1:6">
      <c r="A4" s="189" t="s">
        <v>11</v>
      </c>
      <c r="B4" s="14">
        <v>40.081712120028698</v>
      </c>
      <c r="C4" s="14">
        <v>27.222753346080307</v>
      </c>
      <c r="D4" s="14">
        <v>34.803003338484103</v>
      </c>
      <c r="E4" s="14">
        <v>12.858958773948391</v>
      </c>
      <c r="F4" s="187">
        <v>5.2787087815445943</v>
      </c>
    </row>
    <row r="5" spans="1:6">
      <c r="A5" s="189" t="s">
        <v>13</v>
      </c>
      <c r="B5" s="14">
        <v>100.672303629165</v>
      </c>
      <c r="C5" s="14">
        <v>70.458891013384317</v>
      </c>
      <c r="D5" s="14">
        <v>96.844665248314101</v>
      </c>
      <c r="E5" s="14">
        <v>30.213412615780683</v>
      </c>
      <c r="F5" s="187">
        <v>3.8276383808508996</v>
      </c>
    </row>
    <row r="6" spans="1:6">
      <c r="A6" s="189" t="s">
        <v>15</v>
      </c>
      <c r="B6" s="14">
        <v>56.409614380387097</v>
      </c>
      <c r="C6" s="14">
        <v>30.544933078393878</v>
      </c>
      <c r="D6" s="14">
        <v>56.148072987233398</v>
      </c>
      <c r="E6" s="14">
        <v>25.864681301993219</v>
      </c>
      <c r="F6" s="187">
        <v>0.26154139315369918</v>
      </c>
    </row>
    <row r="7" spans="1:6">
      <c r="A7" s="189" t="s">
        <v>17</v>
      </c>
      <c r="B7" s="14">
        <v>123.910867566446</v>
      </c>
      <c r="C7" s="14">
        <v>92.901529636711274</v>
      </c>
      <c r="D7" s="14">
        <v>87.015432065461894</v>
      </c>
      <c r="E7" s="14">
        <v>31.009337929734727</v>
      </c>
      <c r="F7" s="187">
        <v>36.895435500984107</v>
      </c>
    </row>
    <row r="8" spans="1:6">
      <c r="A8" s="189" t="s">
        <v>19</v>
      </c>
      <c r="B8" s="14">
        <v>79.025235612260801</v>
      </c>
      <c r="C8" s="14">
        <v>62.762906309751436</v>
      </c>
      <c r="D8" s="14">
        <v>69.171747722434006</v>
      </c>
      <c r="E8" s="14">
        <v>16.262329302509364</v>
      </c>
      <c r="F8" s="187">
        <v>9.8534878898267948</v>
      </c>
    </row>
    <row r="9" spans="1:6">
      <c r="A9" s="189" t="s">
        <v>21</v>
      </c>
      <c r="B9" s="14">
        <v>59.930274603882502</v>
      </c>
      <c r="C9" s="14">
        <v>44.622370936902485</v>
      </c>
      <c r="D9" s="14">
        <v>53.8826858969406</v>
      </c>
      <c r="E9" s="14">
        <v>15.307903666980017</v>
      </c>
      <c r="F9" s="187">
        <v>6.0475887069419016</v>
      </c>
    </row>
    <row r="10" spans="1:6">
      <c r="A10" s="189" t="s">
        <v>8</v>
      </c>
      <c r="B10" s="14">
        <v>95.357154634660603</v>
      </c>
      <c r="C10" s="14">
        <v>96.797323135755249</v>
      </c>
      <c r="D10" s="14">
        <v>62.192807788672098</v>
      </c>
      <c r="E10" s="14">
        <v>-1.4401685010946466</v>
      </c>
      <c r="F10" s="187">
        <v>33.164346845988504</v>
      </c>
    </row>
    <row r="11" spans="1:6">
      <c r="A11" s="189" t="s">
        <v>10</v>
      </c>
      <c r="B11" s="14">
        <v>85.534798224670993</v>
      </c>
      <c r="C11" s="14">
        <v>78.871892925430203</v>
      </c>
      <c r="D11" s="14">
        <v>48.262105356522902</v>
      </c>
      <c r="E11" s="14">
        <v>6.6629052992407907</v>
      </c>
      <c r="F11" s="187">
        <v>37.272692868148091</v>
      </c>
    </row>
    <row r="12" spans="1:6">
      <c r="A12" s="189" t="s">
        <v>12</v>
      </c>
      <c r="B12" s="14">
        <v>80.820809486779396</v>
      </c>
      <c r="C12" s="14">
        <v>84.369024856596553</v>
      </c>
      <c r="D12" s="14">
        <v>56.148298808884199</v>
      </c>
      <c r="E12" s="14">
        <v>-3.5482153698171572</v>
      </c>
      <c r="F12" s="187">
        <v>24.672510677895197</v>
      </c>
    </row>
    <row r="13" spans="1:6">
      <c r="A13" s="189" t="s">
        <v>14</v>
      </c>
      <c r="B13" s="14">
        <v>91.523104365461606</v>
      </c>
      <c r="C13" s="14">
        <v>88.432122370936895</v>
      </c>
      <c r="D13" s="14">
        <v>48.107376104096502</v>
      </c>
      <c r="E13" s="14">
        <v>3.0909819945247108</v>
      </c>
      <c r="F13" s="187">
        <v>43.415728261365103</v>
      </c>
    </row>
    <row r="14" spans="1:6">
      <c r="A14" s="189" t="s">
        <v>27</v>
      </c>
      <c r="B14" s="14">
        <v>82.053763110897194</v>
      </c>
      <c r="C14" s="14">
        <v>65.368068833652003</v>
      </c>
      <c r="D14" s="14">
        <v>44.797594562537597</v>
      </c>
      <c r="E14" s="14">
        <v>16.68569427724519</v>
      </c>
      <c r="F14" s="187">
        <v>37.256168548359597</v>
      </c>
    </row>
    <row r="15" spans="1:6">
      <c r="A15" s="189" t="s">
        <v>29</v>
      </c>
      <c r="B15" s="14">
        <v>77.770784203484794</v>
      </c>
      <c r="C15" s="14">
        <v>64.531548757170171</v>
      </c>
      <c r="D15" s="14">
        <v>66.167268887570998</v>
      </c>
      <c r="E15" s="14">
        <v>13.239235446314623</v>
      </c>
      <c r="F15" s="187">
        <v>11.603515315913796</v>
      </c>
    </row>
    <row r="16" spans="1:6">
      <c r="A16" s="189" t="s">
        <v>31</v>
      </c>
      <c r="B16" s="14">
        <v>98.657013310507494</v>
      </c>
      <c r="C16" s="14">
        <v>78.154875717017205</v>
      </c>
      <c r="D16" s="14">
        <v>88.572852677430404</v>
      </c>
      <c r="E16" s="14">
        <v>20.502137593490289</v>
      </c>
      <c r="F16" s="187">
        <v>10.08416063307709</v>
      </c>
    </row>
    <row r="17" spans="1:6">
      <c r="A17" s="189" t="s">
        <v>16</v>
      </c>
      <c r="B17" s="14">
        <v>102.817394224382</v>
      </c>
      <c r="C17" s="14">
        <v>117.11281070745697</v>
      </c>
      <c r="D17" s="14">
        <v>55.218791046588301</v>
      </c>
      <c r="E17" s="14">
        <v>-14.295416483074973</v>
      </c>
      <c r="F17" s="187">
        <v>47.598603177793699</v>
      </c>
    </row>
    <row r="18" spans="1:6">
      <c r="A18" s="189" t="s">
        <v>34</v>
      </c>
      <c r="B18" s="14">
        <v>124.312679620499</v>
      </c>
      <c r="C18" s="14">
        <v>58.102294455066918</v>
      </c>
      <c r="D18" s="14">
        <v>94.907973209701495</v>
      </c>
      <c r="E18" s="14">
        <v>66.210385165432086</v>
      </c>
      <c r="F18" s="187">
        <v>29.404706410797502</v>
      </c>
    </row>
    <row r="19" spans="1:6">
      <c r="A19" s="189" t="s">
        <v>36</v>
      </c>
      <c r="B19" s="14">
        <v>100.10263138795401</v>
      </c>
      <c r="C19" s="14">
        <v>75.549713193116631</v>
      </c>
      <c r="D19" s="14">
        <v>77.846942796658894</v>
      </c>
      <c r="E19" s="14">
        <v>24.552918194837375</v>
      </c>
      <c r="F19" s="187">
        <v>22.255688591295112</v>
      </c>
    </row>
    <row r="20" spans="1:6">
      <c r="A20" s="189" t="s">
        <v>142</v>
      </c>
      <c r="B20" s="14">
        <v>99.1</v>
      </c>
      <c r="C20" s="14">
        <v>93.825802023361405</v>
      </c>
      <c r="D20" s="14">
        <v>64.970639631084495</v>
      </c>
      <c r="E20" s="14">
        <v>5.2741979766385896</v>
      </c>
      <c r="F20" s="187">
        <v>34.129360368915499</v>
      </c>
    </row>
    <row r="21" spans="1:6">
      <c r="A21" s="189" t="s">
        <v>38</v>
      </c>
      <c r="B21" s="14">
        <v>78.871219386595797</v>
      </c>
      <c r="C21" s="14">
        <v>67.065009560229441</v>
      </c>
      <c r="D21" s="14">
        <v>63.611675683022497</v>
      </c>
      <c r="E21" s="14">
        <v>11.806209826366356</v>
      </c>
      <c r="F21" s="187">
        <v>15.2595437035733</v>
      </c>
    </row>
    <row r="22" spans="1:6">
      <c r="A22" s="189" t="s">
        <v>40</v>
      </c>
      <c r="B22" s="14">
        <v>68.225975821373197</v>
      </c>
      <c r="C22" s="14">
        <v>59.53632887189292</v>
      </c>
      <c r="D22" s="14">
        <v>47.2489316855781</v>
      </c>
      <c r="E22" s="14">
        <v>8.6896469494802773</v>
      </c>
      <c r="F22" s="187">
        <v>20.977044135795097</v>
      </c>
    </row>
    <row r="23" spans="1:6">
      <c r="A23" s="189" t="s">
        <v>42</v>
      </c>
      <c r="B23" s="14">
        <v>103.82675755787101</v>
      </c>
      <c r="C23" s="14">
        <v>66.921606118546848</v>
      </c>
      <c r="D23" s="14">
        <v>81.935638449266307</v>
      </c>
      <c r="E23" s="14">
        <v>36.905151439324158</v>
      </c>
      <c r="F23" s="187">
        <v>21.891119108604698</v>
      </c>
    </row>
    <row r="24" spans="1:6">
      <c r="A24" s="189" t="s">
        <v>44</v>
      </c>
      <c r="B24" s="14">
        <v>76.831202119106507</v>
      </c>
      <c r="C24" s="14">
        <v>66.132887189292532</v>
      </c>
      <c r="D24" s="14">
        <v>63.684481433696199</v>
      </c>
      <c r="E24" s="14">
        <v>10.698314929813975</v>
      </c>
      <c r="F24" s="187">
        <v>13.146720685410308</v>
      </c>
    </row>
    <row r="25" spans="1:6">
      <c r="A25" s="189" t="s">
        <v>46</v>
      </c>
      <c r="B25" s="14">
        <v>66.698962380854795</v>
      </c>
      <c r="C25" s="14">
        <v>55.736137667304007</v>
      </c>
      <c r="D25" s="14">
        <v>46.249589844014302</v>
      </c>
      <c r="E25" s="14">
        <v>10.962824713550788</v>
      </c>
      <c r="F25" s="187">
        <v>20.449372536840492</v>
      </c>
    </row>
    <row r="26" spans="1:6">
      <c r="A26" s="189" t="s">
        <v>48</v>
      </c>
      <c r="B26" s="14">
        <v>107.69540583771401</v>
      </c>
      <c r="C26" s="14">
        <v>93.092734225621413</v>
      </c>
      <c r="D26" s="14">
        <v>79.918889837054095</v>
      </c>
      <c r="E26" s="14">
        <v>14.602671612092593</v>
      </c>
      <c r="F26" s="187">
        <v>27.77651600065991</v>
      </c>
    </row>
    <row r="27" spans="1:6">
      <c r="A27" s="189" t="s">
        <v>50</v>
      </c>
      <c r="B27" s="14">
        <v>29.3856292046449</v>
      </c>
      <c r="C27" s="14">
        <v>21.845124282982791</v>
      </c>
      <c r="D27" s="14">
        <v>36.8050502723232</v>
      </c>
      <c r="E27" s="14">
        <v>7.5405049216621087</v>
      </c>
      <c r="F27" s="187">
        <v>-7.4194210676783001</v>
      </c>
    </row>
    <row r="28" spans="1:6">
      <c r="A28" s="189" t="s">
        <v>52</v>
      </c>
      <c r="B28" s="14">
        <v>42.4415700997248</v>
      </c>
      <c r="C28" s="14">
        <v>23.542065009560229</v>
      </c>
      <c r="D28" s="14">
        <v>32.725079306198303</v>
      </c>
      <c r="E28" s="14">
        <v>18.89950509016457</v>
      </c>
      <c r="F28" s="187">
        <v>9.7164907935264964</v>
      </c>
    </row>
    <row r="29" spans="1:6">
      <c r="A29" s="189" t="s">
        <v>54</v>
      </c>
      <c r="B29" s="14">
        <v>103.960383022185</v>
      </c>
      <c r="C29" s="14">
        <v>47.968451242829822</v>
      </c>
      <c r="D29" s="14">
        <v>87.899771948999103</v>
      </c>
      <c r="E29" s="14">
        <v>55.991931779355177</v>
      </c>
      <c r="F29" s="187">
        <v>16.060611073185896</v>
      </c>
    </row>
    <row r="30" spans="1:6">
      <c r="A30" s="189" t="s">
        <v>18</v>
      </c>
      <c r="B30" s="14">
        <v>67.579570457098399</v>
      </c>
      <c r="C30" s="14">
        <v>69.31166347992351</v>
      </c>
      <c r="D30" s="14">
        <v>47.210973896177201</v>
      </c>
      <c r="E30" s="14">
        <v>-1.7320930228251115</v>
      </c>
      <c r="F30" s="187">
        <v>20.368596560921198</v>
      </c>
    </row>
    <row r="31" spans="1:6">
      <c r="A31" s="189" t="s">
        <v>57</v>
      </c>
      <c r="B31" s="14">
        <v>39.060077866564797</v>
      </c>
      <c r="C31" s="14">
        <v>47.992351816443595</v>
      </c>
      <c r="D31" s="14">
        <v>22.8838837451454</v>
      </c>
      <c r="E31" s="14">
        <v>-8.9322739498787982</v>
      </c>
      <c r="F31" s="187">
        <v>16.176194121419396</v>
      </c>
    </row>
    <row r="32" spans="1:6">
      <c r="A32" s="189" t="s">
        <v>20</v>
      </c>
      <c r="B32" s="14">
        <v>83.343741855138404</v>
      </c>
      <c r="C32" s="14">
        <v>93.212237093690248</v>
      </c>
      <c r="D32" s="14">
        <v>45.709158761425499</v>
      </c>
      <c r="E32" s="14">
        <v>-9.8684952385518443</v>
      </c>
      <c r="F32" s="187">
        <v>37.634583093712905</v>
      </c>
    </row>
    <row r="33" spans="1:6">
      <c r="A33" s="189" t="s">
        <v>61</v>
      </c>
      <c r="B33" s="14">
        <v>68.371544631626705</v>
      </c>
      <c r="C33" s="14">
        <v>138.79063097514342</v>
      </c>
      <c r="D33" s="14">
        <v>40.448921380105801</v>
      </c>
      <c r="E33" s="14">
        <v>-70.41908634351671</v>
      </c>
      <c r="F33" s="187">
        <v>27.922623251520903</v>
      </c>
    </row>
    <row r="34" spans="1:6">
      <c r="A34" s="189" t="s">
        <v>22</v>
      </c>
      <c r="B34" s="14">
        <v>86.993882608717499</v>
      </c>
      <c r="C34" s="14">
        <v>80.066921606118541</v>
      </c>
      <c r="D34" s="14">
        <v>55.864859685849197</v>
      </c>
      <c r="E34" s="14">
        <v>6.9269610025989579</v>
      </c>
      <c r="F34" s="187">
        <v>31.129022922868302</v>
      </c>
    </row>
    <row r="35" spans="1:6">
      <c r="A35" s="189" t="s">
        <v>23</v>
      </c>
      <c r="B35" s="14">
        <v>84.472240994117897</v>
      </c>
      <c r="C35" s="14">
        <v>81.261950286806879</v>
      </c>
      <c r="D35" s="14">
        <v>52.228421784023503</v>
      </c>
      <c r="E35" s="14">
        <v>3.2102907073110174</v>
      </c>
      <c r="F35" s="187">
        <v>32.243819210094394</v>
      </c>
    </row>
    <row r="36" spans="1:6">
      <c r="A36" s="189" t="s">
        <v>66</v>
      </c>
      <c r="B36" s="14">
        <v>86.249776288501494</v>
      </c>
      <c r="C36" s="14">
        <v>52.868068833652003</v>
      </c>
      <c r="D36" s="14">
        <v>53.7976515545799</v>
      </c>
      <c r="E36" s="14">
        <v>33.38170745484949</v>
      </c>
      <c r="F36" s="187">
        <v>32.452124733921593</v>
      </c>
    </row>
    <row r="37" spans="1:6">
      <c r="A37" s="189" t="s">
        <v>68</v>
      </c>
      <c r="B37" s="14">
        <v>65.992057442165404</v>
      </c>
      <c r="C37" s="14">
        <v>55.855640535372842</v>
      </c>
      <c r="D37" s="14">
        <v>60.778065336191702</v>
      </c>
      <c r="E37" s="14">
        <v>10.136416906792562</v>
      </c>
      <c r="F37" s="187">
        <v>5.213992105973702</v>
      </c>
    </row>
    <row r="38" spans="1:6">
      <c r="A38" s="189" t="s">
        <v>70</v>
      </c>
      <c r="B38" s="14">
        <v>40.3581804082025</v>
      </c>
      <c r="C38" s="14">
        <v>83.604206500956025</v>
      </c>
      <c r="D38" s="14">
        <v>21.248537495781601</v>
      </c>
      <c r="E38" s="14">
        <v>-43.246026092753524</v>
      </c>
      <c r="F38" s="187">
        <v>19.109642912420899</v>
      </c>
    </row>
    <row r="39" spans="1:6">
      <c r="A39" s="189" t="s">
        <v>72</v>
      </c>
      <c r="B39" s="14">
        <v>46.016328354752197</v>
      </c>
      <c r="C39" s="14">
        <v>30.903441682600384</v>
      </c>
      <c r="D39" s="14">
        <v>28.5567404383332</v>
      </c>
      <c r="E39" s="14">
        <v>15.112886672151813</v>
      </c>
      <c r="F39" s="187">
        <v>17.459587916418997</v>
      </c>
    </row>
    <row r="40" spans="1:6">
      <c r="A40" s="189" t="s">
        <v>74</v>
      </c>
      <c r="B40" s="14">
        <v>21.473866062344399</v>
      </c>
      <c r="C40" s="14">
        <v>36.854684512428292</v>
      </c>
      <c r="D40" s="14">
        <v>20.5575498259198</v>
      </c>
      <c r="E40" s="14">
        <v>-15.380818450083893</v>
      </c>
      <c r="F40" s="187">
        <v>0.91631623642459914</v>
      </c>
    </row>
    <row r="41" spans="1:6">
      <c r="A41" s="189" t="s">
        <v>76</v>
      </c>
      <c r="B41" s="14">
        <v>34.583269232262602</v>
      </c>
      <c r="C41" s="14">
        <v>44.048757170172088</v>
      </c>
      <c r="D41" s="14">
        <v>20.826755134962099</v>
      </c>
      <c r="E41" s="14">
        <v>-9.4654879379094865</v>
      </c>
      <c r="F41" s="187">
        <v>13.756514097300503</v>
      </c>
    </row>
    <row r="42" spans="1:6">
      <c r="A42" s="189" t="s">
        <v>24</v>
      </c>
      <c r="B42" s="14">
        <v>105.630447567232</v>
      </c>
      <c r="C42" s="14">
        <v>105.1625239005736</v>
      </c>
      <c r="D42" s="14">
        <v>73.030016804598105</v>
      </c>
      <c r="E42" s="14">
        <v>0.46792366665839324</v>
      </c>
      <c r="F42" s="187">
        <v>32.600430762633891</v>
      </c>
    </row>
    <row r="43" spans="1:6">
      <c r="A43" s="189" t="s">
        <v>25</v>
      </c>
      <c r="B43" s="14">
        <v>107.40067839434499</v>
      </c>
      <c r="C43" s="14">
        <v>97.992351816443588</v>
      </c>
      <c r="D43" s="14">
        <v>58.186226585447599</v>
      </c>
      <c r="E43" s="14">
        <v>9.4083265779014056</v>
      </c>
      <c r="F43" s="187">
        <v>49.214451808897394</v>
      </c>
    </row>
    <row r="44" spans="1:6">
      <c r="A44" s="189" t="s">
        <v>26</v>
      </c>
      <c r="B44" s="14">
        <v>103.697445556239</v>
      </c>
      <c r="C44" s="14">
        <v>81.261950286806879</v>
      </c>
      <c r="D44" s="14">
        <v>64.645613093458394</v>
      </c>
      <c r="E44" s="14">
        <v>22.435495269432124</v>
      </c>
      <c r="F44" s="187">
        <v>39.051832462780609</v>
      </c>
    </row>
    <row r="45" spans="1:6">
      <c r="A45" s="189" t="s">
        <v>81</v>
      </c>
      <c r="B45" s="14">
        <v>104.250603651804</v>
      </c>
      <c r="C45" s="14">
        <v>82.863288718929255</v>
      </c>
      <c r="D45" s="14">
        <v>62.858416253837802</v>
      </c>
      <c r="E45" s="14">
        <v>21.387314932874744</v>
      </c>
      <c r="F45" s="187">
        <v>41.392187397966197</v>
      </c>
    </row>
    <row r="46" spans="1:6">
      <c r="A46" s="189" t="s">
        <v>28</v>
      </c>
      <c r="B46" s="14">
        <v>91.136063304482903</v>
      </c>
      <c r="C46" s="14">
        <v>88.432122370936895</v>
      </c>
      <c r="D46" s="14">
        <v>53.946465962067002</v>
      </c>
      <c r="E46" s="14">
        <v>2.7039409335460078</v>
      </c>
      <c r="F46" s="187">
        <v>37.189597342415901</v>
      </c>
    </row>
    <row r="47" spans="1:6">
      <c r="A47" s="189" t="s">
        <v>30</v>
      </c>
      <c r="B47" s="14">
        <v>66.726212985441606</v>
      </c>
      <c r="C47" s="14">
        <v>74.091778202676863</v>
      </c>
      <c r="D47" s="14">
        <v>33.311144412461701</v>
      </c>
      <c r="E47" s="14">
        <v>-7.3655652172352575</v>
      </c>
      <c r="F47" s="187">
        <v>33.415068572979905</v>
      </c>
    </row>
    <row r="48" spans="1:6">
      <c r="A48" s="189" t="s">
        <v>82</v>
      </c>
      <c r="B48" s="14">
        <v>166.17613750848</v>
      </c>
      <c r="C48" s="14">
        <v>94.789674952198851</v>
      </c>
      <c r="D48" s="14">
        <v>114.035099953376</v>
      </c>
      <c r="E48" s="14">
        <v>71.386462556281145</v>
      </c>
      <c r="F48" s="187">
        <v>52.141037555103992</v>
      </c>
    </row>
    <row r="49" spans="1:6">
      <c r="A49" s="189" t="s">
        <v>32</v>
      </c>
      <c r="B49" s="14">
        <v>132.951258844129</v>
      </c>
      <c r="C49" s="14">
        <v>116.39579349904398</v>
      </c>
      <c r="D49" s="14">
        <v>82.652359643357102</v>
      </c>
      <c r="E49" s="14">
        <v>16.555465345085025</v>
      </c>
      <c r="F49" s="187">
        <v>50.298899200771899</v>
      </c>
    </row>
    <row r="50" spans="1:6">
      <c r="A50" s="189" t="s">
        <v>83</v>
      </c>
      <c r="B50" s="14">
        <v>133.251895363909</v>
      </c>
      <c r="C50" s="14">
        <v>95.434990439770559</v>
      </c>
      <c r="D50" s="14">
        <v>92.841784413497393</v>
      </c>
      <c r="E50" s="14">
        <v>37.816904924138441</v>
      </c>
      <c r="F50" s="187">
        <v>40.410110950411607</v>
      </c>
    </row>
    <row r="51" spans="1:6">
      <c r="A51" s="189" t="s">
        <v>33</v>
      </c>
      <c r="B51" s="14">
        <v>108.03022540901701</v>
      </c>
      <c r="C51" s="14">
        <v>86.75908221797323</v>
      </c>
      <c r="D51" s="14">
        <v>70.172988427793399</v>
      </c>
      <c r="E51" s="14">
        <v>21.271143191043777</v>
      </c>
      <c r="F51" s="187">
        <v>37.857236981223608</v>
      </c>
    </row>
    <row r="52" spans="1:6">
      <c r="A52" s="189" t="s">
        <v>35</v>
      </c>
      <c r="B52" s="14">
        <v>98.108622539574398</v>
      </c>
      <c r="C52" s="14">
        <v>76.48183556405354</v>
      </c>
      <c r="D52" s="14">
        <v>61.004284288683699</v>
      </c>
      <c r="E52" s="14">
        <v>21.626786975520858</v>
      </c>
      <c r="F52" s="187">
        <v>37.104338250890699</v>
      </c>
    </row>
    <row r="53" spans="1:6">
      <c r="A53" s="189" t="s">
        <v>84</v>
      </c>
      <c r="B53" s="14">
        <v>98.048811109075103</v>
      </c>
      <c r="C53" s="14">
        <v>88.647227533460793</v>
      </c>
      <c r="D53" s="14">
        <v>71.409229794477</v>
      </c>
      <c r="E53" s="14">
        <v>9.4015835756143105</v>
      </c>
      <c r="F53" s="187">
        <v>26.639581314598104</v>
      </c>
    </row>
    <row r="54" spans="1:6">
      <c r="A54" s="189" t="s">
        <v>85</v>
      </c>
      <c r="B54" s="14">
        <v>62.590835250316303</v>
      </c>
      <c r="C54" s="14">
        <v>42.997131931166351</v>
      </c>
      <c r="D54" s="14">
        <v>51.367086230647999</v>
      </c>
      <c r="E54" s="14">
        <v>19.593703319149952</v>
      </c>
      <c r="F54" s="187">
        <v>11.223749019668304</v>
      </c>
    </row>
    <row r="55" spans="1:6">
      <c r="A55" s="189" t="s">
        <v>37</v>
      </c>
      <c r="B55" s="14">
        <v>80.283482271351303</v>
      </c>
      <c r="C55" s="14">
        <v>68.355640535372842</v>
      </c>
      <c r="D55" s="14">
        <v>45.908525674117598</v>
      </c>
      <c r="E55" s="14">
        <v>11.927841735978461</v>
      </c>
      <c r="F55" s="187">
        <v>34.374956597233705</v>
      </c>
    </row>
    <row r="56" spans="1:6">
      <c r="A56" s="189" t="s">
        <v>39</v>
      </c>
      <c r="B56" s="14">
        <v>57.479435501834701</v>
      </c>
      <c r="C56" s="14">
        <v>54.493307839388144</v>
      </c>
      <c r="D56" s="14">
        <v>35.411039514597</v>
      </c>
      <c r="E56" s="14">
        <v>2.986127662446556</v>
      </c>
      <c r="F56" s="187">
        <v>22.0683959872377</v>
      </c>
    </row>
    <row r="57" spans="1:6">
      <c r="A57" s="189" t="s">
        <v>86</v>
      </c>
      <c r="B57" s="14">
        <v>34.779139294940599</v>
      </c>
      <c r="C57" s="14">
        <v>23.111854684512426</v>
      </c>
      <c r="D57" s="14">
        <v>65.4294828266856</v>
      </c>
      <c r="E57" s="14">
        <v>11.667284610428172</v>
      </c>
      <c r="F57" s="187">
        <v>-30.650343531745001</v>
      </c>
    </row>
    <row r="58" spans="1:6">
      <c r="A58" s="189" t="s">
        <v>87</v>
      </c>
      <c r="B58" s="14">
        <v>57.406329893180001</v>
      </c>
      <c r="C58" s="14">
        <v>46.319311663479922</v>
      </c>
      <c r="D58" s="14">
        <v>46.294699949538597</v>
      </c>
      <c r="E58" s="14">
        <v>11.087018229700078</v>
      </c>
      <c r="F58" s="187">
        <v>11.111629943641404</v>
      </c>
    </row>
    <row r="59" spans="1:6">
      <c r="A59" s="189" t="s">
        <v>88</v>
      </c>
      <c r="B59" s="14">
        <v>42.670968785499902</v>
      </c>
      <c r="C59" s="14">
        <v>22.609942638623323</v>
      </c>
      <c r="D59" s="14">
        <v>52.205399857632798</v>
      </c>
      <c r="E59" s="14">
        <v>20.061026146876578</v>
      </c>
      <c r="F59" s="187">
        <v>-9.5344310721328966</v>
      </c>
    </row>
    <row r="60" spans="1:6">
      <c r="A60" s="189" t="s">
        <v>41</v>
      </c>
      <c r="B60" s="14">
        <v>60.912861696725898</v>
      </c>
      <c r="C60" s="14">
        <v>66.921606118546848</v>
      </c>
      <c r="D60" s="14">
        <v>28.711493550978201</v>
      </c>
      <c r="E60" s="14">
        <v>-6.0087444218209498</v>
      </c>
      <c r="F60" s="187">
        <v>32.201368145747693</v>
      </c>
    </row>
    <row r="61" spans="1:6">
      <c r="A61" s="189" t="s">
        <v>43</v>
      </c>
      <c r="B61" s="14">
        <v>53.1631062849439</v>
      </c>
      <c r="C61" s="14">
        <v>47.562141491395792</v>
      </c>
      <c r="D61" s="14">
        <v>30.905989691772199</v>
      </c>
      <c r="E61" s="14">
        <v>5.6009647935481084</v>
      </c>
      <c r="F61" s="187">
        <v>22.257116593171702</v>
      </c>
    </row>
    <row r="62" spans="1:6">
      <c r="A62" s="189" t="s">
        <v>45</v>
      </c>
      <c r="B62" s="14">
        <v>45.758483305391898</v>
      </c>
      <c r="C62" s="14">
        <v>57.361376673040148</v>
      </c>
      <c r="D62" s="14">
        <v>22.261907767187498</v>
      </c>
      <c r="E62" s="14">
        <v>-11.60289336764825</v>
      </c>
      <c r="F62" s="187">
        <v>23.4965755382044</v>
      </c>
    </row>
    <row r="63" spans="1:6">
      <c r="A63" s="189" t="s">
        <v>89</v>
      </c>
      <c r="B63" s="14">
        <v>83.699823285226103</v>
      </c>
      <c r="C63" s="14">
        <v>67.638623326959845</v>
      </c>
      <c r="D63" s="14">
        <v>71.340647147898196</v>
      </c>
      <c r="E63" s="14">
        <v>16.061199958266258</v>
      </c>
      <c r="F63" s="187">
        <v>12.359176137327907</v>
      </c>
    </row>
    <row r="64" spans="1:6">
      <c r="A64" s="189" t="s">
        <v>47</v>
      </c>
      <c r="B64" s="14">
        <v>103.212828267666</v>
      </c>
      <c r="C64" s="14">
        <v>88.432122370936895</v>
      </c>
      <c r="D64" s="14">
        <v>68.031755688091707</v>
      </c>
      <c r="E64" s="14">
        <v>14.780705896729103</v>
      </c>
      <c r="F64" s="187">
        <v>35.181072579574291</v>
      </c>
    </row>
    <row r="65" spans="1:6">
      <c r="A65" s="189" t="s">
        <v>91</v>
      </c>
      <c r="B65" s="14">
        <v>25.936278650308601</v>
      </c>
      <c r="C65" s="14">
        <v>36.328871892925427</v>
      </c>
      <c r="D65" s="14">
        <v>16.288285570088998</v>
      </c>
      <c r="E65" s="14">
        <v>-10.392593242616826</v>
      </c>
      <c r="F65" s="187">
        <v>9.647993080219603</v>
      </c>
    </row>
    <row r="66" spans="1:6">
      <c r="A66" s="189" t="s">
        <v>51</v>
      </c>
      <c r="B66" s="14">
        <v>135.63074582351501</v>
      </c>
      <c r="C66" s="14">
        <v>124.28298279158699</v>
      </c>
      <c r="D66" s="14">
        <v>88.145510950085296</v>
      </c>
      <c r="E66" s="14">
        <v>11.347763031928025</v>
      </c>
      <c r="F66" s="187">
        <v>47.485234873429718</v>
      </c>
    </row>
    <row r="67" spans="1:6">
      <c r="A67" s="189" t="s">
        <v>92</v>
      </c>
      <c r="B67" s="14">
        <v>124.62919336237699</v>
      </c>
      <c r="C67" s="14">
        <v>64.005736137667299</v>
      </c>
      <c r="D67" s="14">
        <v>97.024525348988107</v>
      </c>
      <c r="E67" s="14">
        <v>60.623457224709696</v>
      </c>
      <c r="F67" s="187">
        <v>27.604668013388888</v>
      </c>
    </row>
    <row r="68" spans="1:6">
      <c r="A68" s="189" t="s">
        <v>93</v>
      </c>
      <c r="B68" s="14">
        <v>127.605030716672</v>
      </c>
      <c r="C68" s="14">
        <v>58.054493307839387</v>
      </c>
      <c r="D68" s="14">
        <v>101.42617901856001</v>
      </c>
      <c r="E68" s="14">
        <v>69.550537408832611</v>
      </c>
      <c r="F68" s="187">
        <v>26.178851698111998</v>
      </c>
    </row>
    <row r="69" spans="1:6">
      <c r="A69" s="189" t="s">
        <v>94</v>
      </c>
      <c r="B69" s="14">
        <v>71.860660884437806</v>
      </c>
      <c r="C69" s="14">
        <v>13.718929254302102</v>
      </c>
      <c r="D69" s="14">
        <v>47.969298282151897</v>
      </c>
      <c r="E69" s="14">
        <v>58.141731630135702</v>
      </c>
      <c r="F69" s="187">
        <v>23.891362602285909</v>
      </c>
    </row>
    <row r="70" spans="1:6">
      <c r="A70" s="189" t="s">
        <v>53</v>
      </c>
      <c r="B70" s="14">
        <v>120.382116005527</v>
      </c>
      <c r="C70" s="14">
        <v>109.94263862332696</v>
      </c>
      <c r="D70" s="14">
        <v>79.573424712733896</v>
      </c>
      <c r="E70" s="14">
        <v>10.439477382200039</v>
      </c>
      <c r="F70" s="187">
        <v>40.8086912927931</v>
      </c>
    </row>
    <row r="71" spans="1:6">
      <c r="A71" s="189" t="s">
        <v>55</v>
      </c>
      <c r="B71" s="14">
        <v>118.698214639418</v>
      </c>
      <c r="C71" s="14">
        <v>112.33269598470363</v>
      </c>
      <c r="D71" s="14">
        <v>72.197419984239701</v>
      </c>
      <c r="E71" s="14">
        <v>6.3655186547143643</v>
      </c>
      <c r="F71" s="187">
        <v>46.500794655178296</v>
      </c>
    </row>
    <row r="72" spans="1:6">
      <c r="A72" s="189" t="s">
        <v>95</v>
      </c>
      <c r="B72" s="14">
        <v>38.905859893441402</v>
      </c>
      <c r="C72" s="14">
        <v>27.366156787762904</v>
      </c>
      <c r="D72" s="14">
        <v>39.774792831763897</v>
      </c>
      <c r="E72" s="14">
        <v>11.539703105678498</v>
      </c>
      <c r="F72" s="187">
        <v>-0.86893293832249441</v>
      </c>
    </row>
    <row r="73" spans="1:6">
      <c r="A73" s="189" t="s">
        <v>96</v>
      </c>
      <c r="B73" s="14">
        <v>28.222325945056198</v>
      </c>
      <c r="C73" s="14">
        <v>99.808795411089861</v>
      </c>
      <c r="D73" s="14">
        <v>24.5994276142941</v>
      </c>
      <c r="E73" s="14">
        <v>-71.586469466033662</v>
      </c>
      <c r="F73" s="187">
        <v>3.6228983307620979</v>
      </c>
    </row>
    <row r="74" spans="1:6">
      <c r="A74" s="189" t="s">
        <v>97</v>
      </c>
      <c r="B74" s="14">
        <v>105.88638163698199</v>
      </c>
      <c r="C74" s="14">
        <v>98.08795411089865</v>
      </c>
      <c r="D74" s="14">
        <v>68.527141772673701</v>
      </c>
      <c r="E74" s="14">
        <v>7.7984275260833442</v>
      </c>
      <c r="F74" s="187">
        <v>37.359239864308293</v>
      </c>
    </row>
    <row r="75" spans="1:6">
      <c r="A75" s="189" t="s">
        <v>56</v>
      </c>
      <c r="B75" s="14">
        <v>40.237877123438601</v>
      </c>
      <c r="C75" s="14">
        <v>52.581261950286802</v>
      </c>
      <c r="D75" s="14">
        <v>15.6183973609535</v>
      </c>
      <c r="E75" s="14">
        <v>-12.343384826848201</v>
      </c>
      <c r="F75" s="187">
        <v>24.619479762485099</v>
      </c>
    </row>
    <row r="76" spans="1:6">
      <c r="A76" s="189" t="s">
        <v>136</v>
      </c>
      <c r="B76" s="14">
        <v>69.7</v>
      </c>
      <c r="C76" s="14">
        <v>36.727992463272898</v>
      </c>
      <c r="D76" s="14">
        <v>19.264684631536898</v>
      </c>
      <c r="E76" s="14">
        <v>32.972007536727105</v>
      </c>
      <c r="F76" s="187">
        <v>50.435315368463108</v>
      </c>
    </row>
    <row r="77" spans="1:6">
      <c r="A77" s="189" t="s">
        <v>58</v>
      </c>
      <c r="B77" s="14">
        <v>33.822349732288103</v>
      </c>
      <c r="C77" s="14">
        <v>27.246653919694072</v>
      </c>
      <c r="D77" s="14">
        <v>18.620704109650699</v>
      </c>
      <c r="E77" s="14">
        <v>6.5756958125940308</v>
      </c>
      <c r="F77" s="187">
        <v>15.201645622637404</v>
      </c>
    </row>
    <row r="78" spans="1:6">
      <c r="A78" s="189" t="s">
        <v>98</v>
      </c>
      <c r="B78" s="14">
        <v>55.041853274045401</v>
      </c>
      <c r="C78" s="14">
        <v>49.020076481835559</v>
      </c>
      <c r="D78" s="14">
        <v>61.292917555928099</v>
      </c>
      <c r="E78" s="14">
        <v>6.0217767922098417</v>
      </c>
      <c r="F78" s="187">
        <v>-6.251064281882698</v>
      </c>
    </row>
    <row r="79" spans="1:6">
      <c r="A79" s="189" t="s">
        <v>137</v>
      </c>
      <c r="B79" s="14">
        <v>39.799999999999997</v>
      </c>
      <c r="C79" s="14">
        <v>77.822046994747396</v>
      </c>
      <c r="D79" s="14">
        <v>48.175583955765802</v>
      </c>
      <c r="E79" s="14">
        <v>-38.022046994747399</v>
      </c>
      <c r="F79" s="187">
        <v>-8.3755839557658049</v>
      </c>
    </row>
    <row r="80" spans="1:6">
      <c r="A80" s="189" t="s">
        <v>99</v>
      </c>
      <c r="B80" s="14">
        <v>36.602824318284704</v>
      </c>
      <c r="C80" s="14">
        <v>25.0717017208413</v>
      </c>
      <c r="D80" s="14">
        <v>30.716743990868501</v>
      </c>
      <c r="E80" s="14">
        <v>11.531122597443403</v>
      </c>
      <c r="F80" s="187">
        <v>5.8860803274162024</v>
      </c>
    </row>
    <row r="81" spans="1:6">
      <c r="A81" s="189" t="s">
        <v>100</v>
      </c>
      <c r="B81" s="14">
        <v>68.654140776333804</v>
      </c>
      <c r="C81" s="14">
        <v>33.173996175908222</v>
      </c>
      <c r="D81" s="14">
        <v>64.078108620730305</v>
      </c>
      <c r="E81" s="14">
        <v>35.480144600425582</v>
      </c>
      <c r="F81" s="187">
        <v>4.5760321556034995</v>
      </c>
    </row>
    <row r="82" spans="1:6">
      <c r="A82" s="189" t="s">
        <v>60</v>
      </c>
      <c r="B82" s="14">
        <v>94.531582058279895</v>
      </c>
      <c r="C82" s="14">
        <v>92.01720841300191</v>
      </c>
      <c r="D82" s="14">
        <v>50.012158979247097</v>
      </c>
      <c r="E82" s="14">
        <v>2.5143736452779848</v>
      </c>
      <c r="F82" s="187">
        <v>44.519423079032798</v>
      </c>
    </row>
    <row r="83" spans="1:6">
      <c r="A83" s="189" t="s">
        <v>101</v>
      </c>
      <c r="B83" s="14">
        <v>115.38744359511701</v>
      </c>
      <c r="C83" s="14">
        <v>85.444550669216056</v>
      </c>
      <c r="D83" s="14">
        <v>100.78351051932999</v>
      </c>
      <c r="E83" s="14">
        <v>29.942892925900949</v>
      </c>
      <c r="F83" s="187">
        <v>14.603933075787012</v>
      </c>
    </row>
    <row r="84" spans="1:6">
      <c r="A84" s="189" t="s">
        <v>102</v>
      </c>
      <c r="B84" s="14">
        <v>92.0189366574932</v>
      </c>
      <c r="C84" s="14">
        <v>72.538240917782019</v>
      </c>
      <c r="D84" s="14">
        <v>69.9210649123835</v>
      </c>
      <c r="E84" s="14">
        <v>19.48069573971118</v>
      </c>
      <c r="F84" s="187">
        <v>22.0978717451097</v>
      </c>
    </row>
    <row r="85" spans="1:6">
      <c r="A85" s="189" t="s">
        <v>62</v>
      </c>
      <c r="B85" s="14">
        <v>127.899299721368</v>
      </c>
      <c r="C85" s="14">
        <v>117.11281070745697</v>
      </c>
      <c r="D85" s="14">
        <v>71.157027536610002</v>
      </c>
      <c r="E85" s="14">
        <v>10.786489013911023</v>
      </c>
      <c r="F85" s="187">
        <v>56.742272184757994</v>
      </c>
    </row>
    <row r="86" spans="1:6">
      <c r="A86" s="189" t="s">
        <v>103</v>
      </c>
      <c r="B86" s="14">
        <v>126.50452436011101</v>
      </c>
      <c r="C86" s="14">
        <v>104.94741873804972</v>
      </c>
      <c r="D86" s="14">
        <v>86.658024825526098</v>
      </c>
      <c r="E86" s="14">
        <v>21.557105622061286</v>
      </c>
      <c r="F86" s="187">
        <v>39.846499534584908</v>
      </c>
    </row>
    <row r="87" spans="1:6">
      <c r="A87" s="189" t="s">
        <v>104</v>
      </c>
      <c r="B87" s="14">
        <v>59.972995088653498</v>
      </c>
      <c r="C87" s="14">
        <v>40.03346080305927</v>
      </c>
      <c r="D87" s="14">
        <v>71.808727048480407</v>
      </c>
      <c r="E87" s="14">
        <v>19.939534285594227</v>
      </c>
      <c r="F87" s="187">
        <v>-11.835731959826909</v>
      </c>
    </row>
    <row r="88" spans="1:6">
      <c r="A88" s="189" t="s">
        <v>105</v>
      </c>
      <c r="B88" s="14">
        <v>79.863512078271</v>
      </c>
      <c r="C88" s="14">
        <v>47.825047801147221</v>
      </c>
      <c r="D88" s="14">
        <v>81.7454496045263</v>
      </c>
      <c r="E88" s="14">
        <v>32.038464277123779</v>
      </c>
      <c r="F88" s="187">
        <v>-1.8819375262552995</v>
      </c>
    </row>
    <row r="89" spans="1:6">
      <c r="A89" s="189" t="s">
        <v>106</v>
      </c>
      <c r="B89" s="14">
        <v>88.410625495771797</v>
      </c>
      <c r="C89" s="14">
        <v>52.963671128107073</v>
      </c>
      <c r="D89" s="14">
        <v>96.444817946488996</v>
      </c>
      <c r="E89" s="14">
        <v>35.446954367664723</v>
      </c>
      <c r="F89" s="187">
        <v>-8.0341924507171996</v>
      </c>
    </row>
    <row r="90" spans="1:6">
      <c r="A90" s="189" t="s">
        <v>107</v>
      </c>
      <c r="B90" s="14">
        <v>103.726391773562</v>
      </c>
      <c r="C90" s="14">
        <v>96.653919694072655</v>
      </c>
      <c r="D90" s="14">
        <v>83.330787437910203</v>
      </c>
      <c r="E90" s="14">
        <v>7.0724720794893443</v>
      </c>
      <c r="F90" s="187">
        <v>20.395604335651797</v>
      </c>
    </row>
    <row r="91" spans="1:6">
      <c r="A91" s="189" t="s">
        <v>63</v>
      </c>
      <c r="B91" s="14">
        <v>111.191940942076</v>
      </c>
      <c r="C91" s="14">
        <v>105.1625239005736</v>
      </c>
      <c r="D91" s="14">
        <v>60.566928147408703</v>
      </c>
      <c r="E91" s="14">
        <v>6.0294170415023984</v>
      </c>
      <c r="F91" s="187">
        <v>50.625012794667299</v>
      </c>
    </row>
    <row r="92" spans="1:6">
      <c r="A92" s="189" t="s">
        <v>108</v>
      </c>
      <c r="B92" s="14">
        <v>109.337958422482</v>
      </c>
      <c r="C92" s="14">
        <v>89.435946462715094</v>
      </c>
      <c r="D92" s="14">
        <v>85.945704314298496</v>
      </c>
      <c r="E92" s="14">
        <v>19.902011959766909</v>
      </c>
      <c r="F92" s="187">
        <v>23.392254108183508</v>
      </c>
    </row>
    <row r="93" spans="1:6">
      <c r="A93" s="189" t="s">
        <v>64</v>
      </c>
      <c r="B93" s="14">
        <v>73.081882696946195</v>
      </c>
      <c r="C93" s="14">
        <v>78.871892925430203</v>
      </c>
      <c r="D93" s="14">
        <v>489.092946353895</v>
      </c>
      <c r="E93" s="14">
        <v>-5.7900102284840074</v>
      </c>
      <c r="F93" s="187">
        <v>-416.01106365694881</v>
      </c>
    </row>
    <row r="94" spans="1:6">
      <c r="A94" s="189" t="s">
        <v>109</v>
      </c>
      <c r="B94" s="14">
        <v>75.950844411173605</v>
      </c>
      <c r="C94" s="14">
        <v>55.258126195028673</v>
      </c>
      <c r="D94" s="14">
        <v>54.788836362478598</v>
      </c>
      <c r="E94" s="14">
        <v>20.692718216144932</v>
      </c>
      <c r="F94" s="187">
        <v>21.162008048695007</v>
      </c>
    </row>
    <row r="95" spans="1:6">
      <c r="A95" s="189" t="s">
        <v>65</v>
      </c>
      <c r="B95" s="14">
        <v>120.2579711569</v>
      </c>
      <c r="C95" s="14">
        <v>107.55258126195028</v>
      </c>
      <c r="D95" s="14">
        <v>78.612489965271294</v>
      </c>
      <c r="E95" s="14">
        <v>12.705389894949718</v>
      </c>
      <c r="F95" s="187">
        <v>41.645481191628704</v>
      </c>
    </row>
    <row r="96" spans="1:6">
      <c r="A96" s="189" t="s">
        <v>110</v>
      </c>
      <c r="B96" s="14">
        <v>85.346419868592307</v>
      </c>
      <c r="C96" s="14">
        <v>82.098470363288712</v>
      </c>
      <c r="D96" s="14">
        <v>67.612472378866102</v>
      </c>
      <c r="E96" s="14">
        <v>3.2479495053035947</v>
      </c>
      <c r="F96" s="187">
        <v>17.733947489726205</v>
      </c>
    </row>
    <row r="97" spans="1:6">
      <c r="A97" s="189" t="s">
        <v>111</v>
      </c>
      <c r="B97" s="14">
        <v>48.309540140598699</v>
      </c>
      <c r="C97" s="14">
        <v>32.55258126195028</v>
      </c>
      <c r="D97" s="14">
        <v>65.443968674913194</v>
      </c>
      <c r="E97" s="14">
        <v>15.756958878648419</v>
      </c>
      <c r="F97" s="187">
        <v>-17.134428534314495</v>
      </c>
    </row>
    <row r="98" spans="1:6">
      <c r="A98" s="189" t="s">
        <v>67</v>
      </c>
      <c r="B98" s="14">
        <v>158.23835797812799</v>
      </c>
      <c r="C98" s="14">
        <v>136.23326959847037</v>
      </c>
      <c r="D98" s="14">
        <v>92.887509006609704</v>
      </c>
      <c r="E98" s="14">
        <v>22.005088379657622</v>
      </c>
      <c r="F98" s="187">
        <v>65.350848971518289</v>
      </c>
    </row>
    <row r="99" spans="1:6">
      <c r="A99" s="189" t="s">
        <v>112</v>
      </c>
      <c r="B99" s="14">
        <v>81.032009580146706</v>
      </c>
      <c r="C99" s="14">
        <v>62.021988527724666</v>
      </c>
      <c r="D99" s="14">
        <v>53.655906516292603</v>
      </c>
      <c r="E99" s="14">
        <v>19.01002105242204</v>
      </c>
      <c r="F99" s="187">
        <v>27.376103063854103</v>
      </c>
    </row>
    <row r="100" spans="1:6">
      <c r="A100" s="189" t="s">
        <v>113</v>
      </c>
      <c r="B100" s="14">
        <v>105.76659085845699</v>
      </c>
      <c r="C100" s="14">
        <v>80.090822179732314</v>
      </c>
      <c r="D100" s="14">
        <v>68.555053759848406</v>
      </c>
      <c r="E100" s="14">
        <v>25.67576867872468</v>
      </c>
      <c r="F100" s="187">
        <v>37.211537098608588</v>
      </c>
    </row>
    <row r="101" spans="1:6">
      <c r="A101" s="189" t="s">
        <v>69</v>
      </c>
      <c r="B101" s="14">
        <v>104.708373621847</v>
      </c>
      <c r="C101" s="14">
        <v>96.080305927342252</v>
      </c>
      <c r="D101" s="14">
        <v>66.131052797791199</v>
      </c>
      <c r="E101" s="14">
        <v>8.6280676945047503</v>
      </c>
      <c r="F101" s="187">
        <v>38.577320824055803</v>
      </c>
    </row>
    <row r="102" spans="1:6">
      <c r="A102" s="189" t="s">
        <v>71</v>
      </c>
      <c r="B102" s="14">
        <v>104.951376984818</v>
      </c>
      <c r="C102" s="14">
        <v>97.992351816443588</v>
      </c>
      <c r="D102" s="14">
        <v>66.529493394732398</v>
      </c>
      <c r="E102" s="14">
        <v>6.95902516837441</v>
      </c>
      <c r="F102" s="187">
        <v>38.421883590085599</v>
      </c>
    </row>
    <row r="103" spans="1:6">
      <c r="A103" s="189" t="s">
        <v>114</v>
      </c>
      <c r="B103" s="14">
        <v>92.759080632073093</v>
      </c>
      <c r="C103" s="14">
        <v>71.988527724665389</v>
      </c>
      <c r="D103" s="14">
        <v>75.231080634726297</v>
      </c>
      <c r="E103" s="14">
        <v>20.770552907407705</v>
      </c>
      <c r="F103" s="187">
        <v>17.527999997346797</v>
      </c>
    </row>
    <row r="104" spans="1:6">
      <c r="A104" s="189" t="s">
        <v>115</v>
      </c>
      <c r="B104" s="14">
        <v>101.321005075687</v>
      </c>
      <c r="C104" s="14">
        <v>70.076481835564053</v>
      </c>
      <c r="D104" s="14">
        <v>67.061773065625701</v>
      </c>
      <c r="E104" s="14">
        <v>31.244523240122945</v>
      </c>
      <c r="F104" s="187">
        <v>34.259232010061297</v>
      </c>
    </row>
    <row r="105" spans="1:6">
      <c r="A105" s="189" t="s">
        <v>117</v>
      </c>
      <c r="B105" s="14">
        <v>61.505316202081602</v>
      </c>
      <c r="C105" s="14">
        <v>50.525812619502865</v>
      </c>
      <c r="D105" s="14">
        <v>43.032157603799703</v>
      </c>
      <c r="E105" s="14">
        <v>10.979503582578737</v>
      </c>
      <c r="F105" s="187">
        <v>18.473158598281898</v>
      </c>
    </row>
    <row r="106" spans="1:6">
      <c r="A106" s="189" t="s">
        <v>118</v>
      </c>
      <c r="B106" s="14">
        <v>74.840394692666393</v>
      </c>
      <c r="C106" s="14">
        <v>42.399617590822182</v>
      </c>
      <c r="D106" s="14">
        <v>66.633158765436406</v>
      </c>
      <c r="E106" s="14">
        <v>32.440777101844212</v>
      </c>
      <c r="F106" s="187">
        <v>8.2072359272299877</v>
      </c>
    </row>
    <row r="107" spans="1:6">
      <c r="A107" s="189" t="s">
        <v>119</v>
      </c>
      <c r="B107" s="14">
        <v>92.242208024543203</v>
      </c>
      <c r="C107" s="14">
        <v>76.123326959847034</v>
      </c>
      <c r="D107" s="14">
        <v>63.659618510289299</v>
      </c>
      <c r="E107" s="14">
        <v>16.118881064696168</v>
      </c>
      <c r="F107" s="187">
        <v>28.582589514253904</v>
      </c>
    </row>
    <row r="108" spans="1:6">
      <c r="A108" s="189" t="s">
        <v>73</v>
      </c>
      <c r="B108" s="14">
        <v>59.817427658739902</v>
      </c>
      <c r="C108" s="14">
        <v>62.141491395793494</v>
      </c>
      <c r="D108" s="14">
        <v>38.0755766448709</v>
      </c>
      <c r="E108" s="14">
        <v>-2.3240637370535921</v>
      </c>
      <c r="F108" s="187">
        <v>21.741851013869002</v>
      </c>
    </row>
    <row r="109" spans="1:6">
      <c r="A109" s="189" t="s">
        <v>75</v>
      </c>
      <c r="B109" s="14">
        <v>71.1983356659278</v>
      </c>
      <c r="C109" s="14">
        <v>64.05353728489483</v>
      </c>
      <c r="D109" s="14">
        <v>44.640425375436401</v>
      </c>
      <c r="E109" s="14">
        <v>7.1447983810329703</v>
      </c>
      <c r="F109" s="187">
        <v>26.5579102904914</v>
      </c>
    </row>
    <row r="110" spans="1:6">
      <c r="A110" s="189" t="s">
        <v>77</v>
      </c>
      <c r="B110" s="14">
        <v>68.734948529670206</v>
      </c>
      <c r="C110" s="14">
        <v>65.009560229445498</v>
      </c>
      <c r="D110" s="14">
        <v>46.206906922184203</v>
      </c>
      <c r="E110" s="14">
        <v>3.7253883002247079</v>
      </c>
      <c r="F110" s="187">
        <v>22.528041607486003</v>
      </c>
    </row>
    <row r="111" spans="1:6">
      <c r="A111" s="189" t="s">
        <v>78</v>
      </c>
      <c r="B111" s="14">
        <v>77.808545337786796</v>
      </c>
      <c r="C111" s="14">
        <v>78.871892925430203</v>
      </c>
      <c r="D111" s="14">
        <v>39.424109469449697</v>
      </c>
      <c r="E111" s="14">
        <v>-1.0633475876434062</v>
      </c>
      <c r="F111" s="187">
        <v>38.3844358683371</v>
      </c>
    </row>
    <row r="112" spans="1:6">
      <c r="A112" s="189" t="s">
        <v>120</v>
      </c>
      <c r="B112" s="14">
        <v>67.184748926192697</v>
      </c>
      <c r="C112" s="14">
        <v>38.288718929254301</v>
      </c>
      <c r="D112" s="14">
        <v>44.551889005888</v>
      </c>
      <c r="E112" s="14">
        <v>28.896029996938395</v>
      </c>
      <c r="F112" s="187">
        <v>22.632859920304696</v>
      </c>
    </row>
    <row r="113" spans="1:6">
      <c r="A113" s="189" t="s">
        <v>121</v>
      </c>
      <c r="B113" s="14">
        <v>55.593336820250997</v>
      </c>
      <c r="C113" s="14">
        <v>39.770554493307841</v>
      </c>
      <c r="D113" s="14">
        <v>51.719492291336302</v>
      </c>
      <c r="E113" s="14">
        <v>15.822782326943155</v>
      </c>
      <c r="F113" s="187">
        <v>3.8738445289146952</v>
      </c>
    </row>
    <row r="114" spans="1:6">
      <c r="A114" s="189" t="s">
        <v>79</v>
      </c>
      <c r="B114" s="14">
        <v>65.694638740572501</v>
      </c>
      <c r="C114" s="14">
        <v>66.921606118546848</v>
      </c>
      <c r="D114" s="14">
        <v>34.802835436862999</v>
      </c>
      <c r="E114" s="14">
        <v>-1.2269673779743471</v>
      </c>
      <c r="F114" s="187">
        <v>30.891803303709501</v>
      </c>
    </row>
    <row r="115" spans="1:6">
      <c r="A115" s="189" t="s">
        <v>122</v>
      </c>
      <c r="B115" s="14">
        <v>53.734043237125398</v>
      </c>
      <c r="C115" s="14">
        <v>79.541108986615683</v>
      </c>
      <c r="D115" s="14">
        <v>30.671296913328401</v>
      </c>
      <c r="E115" s="14">
        <v>-25.807065749490285</v>
      </c>
      <c r="F115" s="187">
        <v>23.062746323796997</v>
      </c>
    </row>
    <row r="116" spans="1:6">
      <c r="A116" s="189" t="s">
        <v>123</v>
      </c>
      <c r="B116" s="14">
        <v>100.24770952801801</v>
      </c>
      <c r="C116" s="14">
        <v>129.97131931166345</v>
      </c>
      <c r="D116" s="14">
        <v>90.202523228988696</v>
      </c>
      <c r="E116" s="14">
        <v>-29.723609783645443</v>
      </c>
      <c r="F116" s="187">
        <v>10.045186299029311</v>
      </c>
    </row>
    <row r="117" spans="1:6">
      <c r="A117" s="189" t="s">
        <v>124</v>
      </c>
      <c r="B117" s="14">
        <v>55.349501781880797</v>
      </c>
      <c r="C117" s="14">
        <v>54.397705544933075</v>
      </c>
      <c r="D117" s="14">
        <v>52.990451800532803</v>
      </c>
      <c r="E117" s="14">
        <v>0.95179623694772175</v>
      </c>
      <c r="F117" s="187">
        <v>2.3590499813479937</v>
      </c>
    </row>
    <row r="118" spans="1:6">
      <c r="A118" s="189" t="s">
        <v>125</v>
      </c>
      <c r="B118" s="14">
        <v>78.303265869968399</v>
      </c>
      <c r="C118" s="14">
        <v>60.325047801147228</v>
      </c>
      <c r="D118" s="14">
        <v>62.720221713761902</v>
      </c>
      <c r="E118" s="14">
        <v>17.978218068821171</v>
      </c>
      <c r="F118" s="187">
        <v>15.583044156206498</v>
      </c>
    </row>
    <row r="119" spans="1:6">
      <c r="A119" s="189" t="s">
        <v>126</v>
      </c>
      <c r="B119" s="14">
        <v>80.946046772951107</v>
      </c>
      <c r="C119" s="14">
        <v>68.355640535372842</v>
      </c>
      <c r="D119" s="14">
        <v>74.676352821676105</v>
      </c>
      <c r="E119" s="14">
        <v>12.590406237578264</v>
      </c>
      <c r="F119" s="187">
        <v>6.2696939512750021</v>
      </c>
    </row>
    <row r="120" spans="1:6">
      <c r="A120" s="189" t="s">
        <v>127</v>
      </c>
      <c r="B120" s="14">
        <v>49.619755484783902</v>
      </c>
      <c r="C120" s="14">
        <v>90.750478011472268</v>
      </c>
      <c r="D120" s="14">
        <v>27.2254999141858</v>
      </c>
      <c r="E120" s="14">
        <v>-41.130722526688366</v>
      </c>
      <c r="F120" s="187">
        <v>22.394255570598101</v>
      </c>
    </row>
    <row r="121" spans="1:6">
      <c r="A121" s="189" t="s">
        <v>128</v>
      </c>
      <c r="B121" s="14">
        <v>74.179989723565896</v>
      </c>
      <c r="C121" s="14">
        <v>50.286806883365202</v>
      </c>
      <c r="D121" s="14">
        <v>52.443823595537197</v>
      </c>
      <c r="E121" s="14">
        <v>23.893182840200694</v>
      </c>
      <c r="F121" s="187">
        <v>21.7361661280287</v>
      </c>
    </row>
    <row r="122" spans="1:6">
      <c r="A122" s="189" t="s">
        <v>129</v>
      </c>
      <c r="B122" s="14">
        <v>88.335698579527005</v>
      </c>
      <c r="C122" s="14">
        <v>63.599426386233276</v>
      </c>
      <c r="D122" s="14">
        <v>58.397576491318802</v>
      </c>
      <c r="E122" s="14">
        <v>24.736272193293729</v>
      </c>
      <c r="F122" s="187">
        <v>29.938122088208203</v>
      </c>
    </row>
    <row r="123" spans="1:6">
      <c r="A123" s="189" t="s">
        <v>80</v>
      </c>
      <c r="B123" s="14">
        <v>86.607658891330999</v>
      </c>
      <c r="C123" s="14">
        <v>81.261950286806879</v>
      </c>
      <c r="D123" s="14">
        <v>57.888538083251603</v>
      </c>
      <c r="E123" s="14">
        <v>5.3457086045241198</v>
      </c>
      <c r="F123" s="187">
        <v>28.719120808079396</v>
      </c>
    </row>
    <row r="124" spans="1:6">
      <c r="A124" s="189" t="s">
        <v>130</v>
      </c>
      <c r="B124" s="14">
        <v>69.711793787498607</v>
      </c>
      <c r="C124" s="14">
        <v>72.944550669216056</v>
      </c>
      <c r="D124" s="14">
        <v>63.400632009232297</v>
      </c>
      <c r="E124" s="14">
        <v>-3.2327568817174495</v>
      </c>
      <c r="F124" s="187">
        <v>6.3111617782663103</v>
      </c>
    </row>
    <row r="125" spans="1:6">
      <c r="A125" s="199" t="s">
        <v>806</v>
      </c>
      <c r="B125" s="189"/>
      <c r="C125" s="101"/>
      <c r="D125" s="14"/>
      <c r="E125" s="188">
        <v>32.697817230113401</v>
      </c>
      <c r="F125" s="202">
        <v>46.320561488032297</v>
      </c>
    </row>
    <row r="130" spans="2:6">
      <c r="B130" s="14"/>
      <c r="C130" s="14"/>
      <c r="D130" s="14"/>
      <c r="E130" s="201"/>
      <c r="F130" s="187"/>
    </row>
    <row r="131" spans="2:6">
      <c r="B131" s="14"/>
      <c r="C131" s="14"/>
      <c r="D131" s="14"/>
      <c r="E131" s="201"/>
      <c r="F131" s="187"/>
    </row>
    <row r="132" spans="2:6">
      <c r="B132" s="14"/>
      <c r="C132" s="14"/>
      <c r="D132" s="14"/>
      <c r="E132" s="201"/>
      <c r="F132" s="187"/>
    </row>
    <row r="133" spans="2:6">
      <c r="B133" s="14"/>
      <c r="C133" s="14"/>
      <c r="D133" s="14"/>
      <c r="E133" s="201"/>
      <c r="F133" s="187"/>
    </row>
    <row r="134" spans="2:6">
      <c r="B134" s="14"/>
      <c r="C134" s="14"/>
      <c r="D134" s="14"/>
      <c r="E134" s="201"/>
      <c r="F134" s="187"/>
    </row>
    <row r="135" spans="2:6">
      <c r="B135" s="14"/>
      <c r="C135" s="14"/>
      <c r="D135" s="14"/>
      <c r="E135" s="201"/>
      <c r="F135" s="187"/>
    </row>
    <row r="136" spans="2:6">
      <c r="B136" s="14"/>
      <c r="C136" s="14"/>
      <c r="D136" s="14"/>
      <c r="E136" s="201"/>
      <c r="F136" s="187"/>
    </row>
    <row r="137" spans="2:6">
      <c r="B137" s="14"/>
      <c r="C137" s="14"/>
      <c r="D137" s="14"/>
      <c r="E137" s="201"/>
      <c r="F137" s="187"/>
    </row>
    <row r="138" spans="2:6">
      <c r="B138" s="14"/>
      <c r="C138" s="14"/>
      <c r="D138" s="14"/>
      <c r="E138" s="201"/>
      <c r="F138" s="187"/>
    </row>
    <row r="139" spans="2:6">
      <c r="B139" s="14"/>
      <c r="C139" s="14"/>
      <c r="D139" s="14"/>
      <c r="E139" s="201"/>
      <c r="F139" s="187"/>
    </row>
    <row r="140" spans="2:6">
      <c r="B140" s="14"/>
      <c r="C140" s="14"/>
      <c r="D140" s="14"/>
      <c r="E140" s="201"/>
      <c r="F140" s="187"/>
    </row>
    <row r="141" spans="2:6">
      <c r="B141" s="14"/>
      <c r="C141" s="14"/>
      <c r="D141" s="14"/>
      <c r="E141" s="201"/>
      <c r="F141" s="187"/>
    </row>
    <row r="142" spans="2:6">
      <c r="B142" s="14"/>
      <c r="C142" s="14"/>
      <c r="D142" s="14"/>
      <c r="E142" s="201"/>
      <c r="F142" s="187"/>
    </row>
    <row r="143" spans="2:6">
      <c r="B143" s="14"/>
      <c r="C143" s="14"/>
      <c r="D143" s="14"/>
      <c r="E143" s="201"/>
      <c r="F143" s="187"/>
    </row>
    <row r="144" spans="2:6">
      <c r="B144" s="14"/>
      <c r="C144" s="14"/>
      <c r="D144" s="14"/>
      <c r="E144" s="201"/>
      <c r="F144" s="187"/>
    </row>
    <row r="145" spans="2:6">
      <c r="B145" s="14"/>
      <c r="C145" s="14"/>
      <c r="D145" s="14"/>
      <c r="E145" s="201"/>
      <c r="F145" s="187"/>
    </row>
    <row r="146" spans="2:6">
      <c r="B146" s="14"/>
      <c r="C146" s="14"/>
      <c r="D146" s="14"/>
      <c r="E146" s="201"/>
      <c r="F146" s="187"/>
    </row>
    <row r="147" spans="2:6">
      <c r="B147" s="14"/>
      <c r="C147" s="14"/>
      <c r="D147" s="14"/>
      <c r="E147" s="201"/>
      <c r="F147" s="187"/>
    </row>
    <row r="148" spans="2:6">
      <c r="B148" s="14"/>
      <c r="C148" s="14"/>
      <c r="D148" s="14"/>
      <c r="E148" s="201"/>
      <c r="F148" s="187"/>
    </row>
    <row r="149" spans="2:6">
      <c r="B149" s="14"/>
      <c r="C149" s="14"/>
      <c r="D149" s="14"/>
      <c r="E149" s="201"/>
      <c r="F149" s="187"/>
    </row>
    <row r="150" spans="2:6">
      <c r="B150" s="14"/>
      <c r="C150" s="14"/>
      <c r="D150" s="14"/>
      <c r="E150" s="201"/>
      <c r="F150" s="187"/>
    </row>
    <row r="151" spans="2:6">
      <c r="B151" s="14"/>
      <c r="C151" s="14"/>
      <c r="D151" s="14"/>
      <c r="E151" s="201"/>
      <c r="F151" s="187"/>
    </row>
    <row r="152" spans="2:6">
      <c r="B152" s="14"/>
      <c r="C152" s="14"/>
      <c r="D152" s="14"/>
      <c r="E152" s="201"/>
      <c r="F152" s="187"/>
    </row>
    <row r="153" spans="2:6">
      <c r="B153" s="14"/>
      <c r="C153" s="14"/>
      <c r="D153" s="14"/>
      <c r="E153" s="201"/>
      <c r="F153" s="187"/>
    </row>
    <row r="154" spans="2:6">
      <c r="B154" s="14"/>
      <c r="C154" s="14"/>
      <c r="D154" s="14"/>
      <c r="E154" s="201"/>
      <c r="F154" s="187"/>
    </row>
    <row r="155" spans="2:6">
      <c r="B155" s="14"/>
      <c r="C155" s="14"/>
      <c r="D155" s="14"/>
      <c r="E155" s="201"/>
      <c r="F155" s="187"/>
    </row>
    <row r="156" spans="2:6">
      <c r="B156" s="14"/>
      <c r="C156" s="14"/>
      <c r="D156" s="14"/>
      <c r="E156" s="201"/>
      <c r="F156" s="187"/>
    </row>
    <row r="157" spans="2:6">
      <c r="B157" s="14"/>
      <c r="C157" s="14"/>
      <c r="D157" s="14"/>
      <c r="E157" s="201"/>
      <c r="F157" s="187"/>
    </row>
    <row r="158" spans="2:6">
      <c r="B158" s="14"/>
      <c r="C158" s="14"/>
      <c r="D158" s="14"/>
      <c r="E158" s="201"/>
      <c r="F158" s="187"/>
    </row>
    <row r="159" spans="2:6">
      <c r="B159" s="14"/>
      <c r="C159" s="14"/>
      <c r="D159" s="14"/>
      <c r="E159" s="201"/>
      <c r="F159" s="187"/>
    </row>
    <row r="160" spans="2:6">
      <c r="B160" s="14"/>
      <c r="C160" s="14"/>
      <c r="D160" s="14"/>
      <c r="E160" s="201"/>
      <c r="F160" s="187"/>
    </row>
    <row r="161" spans="2:6">
      <c r="B161" s="14"/>
      <c r="C161" s="14"/>
      <c r="D161" s="14"/>
      <c r="E161" s="201"/>
      <c r="F161" s="187"/>
    </row>
    <row r="162" spans="2:6">
      <c r="B162" s="14"/>
      <c r="C162" s="14"/>
      <c r="D162" s="14"/>
      <c r="E162" s="201"/>
      <c r="F162" s="187"/>
    </row>
    <row r="163" spans="2:6">
      <c r="B163" s="14"/>
      <c r="C163" s="14"/>
      <c r="D163" s="14"/>
      <c r="E163" s="201"/>
      <c r="F163" s="187"/>
    </row>
    <row r="164" spans="2:6">
      <c r="B164" s="14"/>
      <c r="C164" s="14"/>
      <c r="D164" s="14"/>
      <c r="E164" s="201"/>
      <c r="F164" s="187"/>
    </row>
    <row r="165" spans="2:6">
      <c r="B165" s="14"/>
      <c r="C165" s="14"/>
      <c r="D165" s="14"/>
      <c r="E165" s="201"/>
      <c r="F165" s="187"/>
    </row>
    <row r="166" spans="2:6">
      <c r="B166" s="14"/>
      <c r="C166" s="14"/>
      <c r="D166" s="14"/>
      <c r="E166" s="201"/>
      <c r="F166" s="187"/>
    </row>
    <row r="167" spans="2:6">
      <c r="B167" s="14"/>
      <c r="C167" s="14"/>
      <c r="D167" s="14"/>
      <c r="E167" s="201"/>
      <c r="F167" s="187"/>
    </row>
    <row r="168" spans="2:6">
      <c r="B168" s="14"/>
      <c r="C168" s="14"/>
      <c r="D168" s="14"/>
      <c r="E168" s="201"/>
      <c r="F168" s="187"/>
    </row>
    <row r="169" spans="2:6">
      <c r="B169" s="14"/>
      <c r="C169" s="14"/>
      <c r="D169" s="14"/>
      <c r="E169" s="201"/>
      <c r="F169" s="187"/>
    </row>
    <row r="170" spans="2:6">
      <c r="B170" s="14"/>
      <c r="C170" s="14"/>
      <c r="D170" s="14"/>
      <c r="E170" s="201"/>
      <c r="F170" s="187"/>
    </row>
    <row r="171" spans="2:6">
      <c r="B171" s="14"/>
      <c r="C171" s="14"/>
      <c r="D171" s="14"/>
      <c r="E171" s="201"/>
      <c r="F171" s="187"/>
    </row>
    <row r="172" spans="2:6">
      <c r="B172" s="14"/>
      <c r="C172" s="14"/>
      <c r="D172" s="14"/>
      <c r="E172" s="201"/>
      <c r="F172" s="187"/>
    </row>
    <row r="173" spans="2:6">
      <c r="B173" s="14"/>
      <c r="C173" s="14"/>
      <c r="D173" s="14"/>
      <c r="E173" s="201"/>
      <c r="F173" s="187"/>
    </row>
    <row r="174" spans="2:6">
      <c r="B174" s="14"/>
      <c r="C174" s="14"/>
      <c r="D174" s="14"/>
      <c r="E174" s="201"/>
      <c r="F174" s="187"/>
    </row>
    <row r="175" spans="2:6">
      <c r="B175" s="14"/>
      <c r="C175" s="14"/>
      <c r="D175" s="14"/>
      <c r="E175" s="201"/>
      <c r="F175" s="187"/>
    </row>
    <row r="176" spans="2:6">
      <c r="B176" s="14"/>
      <c r="C176" s="14"/>
      <c r="D176" s="14"/>
      <c r="E176" s="201"/>
      <c r="F176" s="187"/>
    </row>
    <row r="177" spans="2:6">
      <c r="B177" s="14"/>
      <c r="C177" s="14"/>
      <c r="D177" s="14"/>
      <c r="E177" s="201"/>
      <c r="F177" s="187"/>
    </row>
    <row r="178" spans="2:6">
      <c r="B178" s="14"/>
      <c r="C178" s="14"/>
      <c r="D178" s="14"/>
      <c r="E178" s="201"/>
      <c r="F178" s="187"/>
    </row>
    <row r="179" spans="2:6">
      <c r="B179" s="14"/>
      <c r="C179" s="14"/>
      <c r="D179" s="14"/>
      <c r="E179" s="201"/>
      <c r="F179" s="187"/>
    </row>
    <row r="180" spans="2:6">
      <c r="B180" s="14"/>
      <c r="C180" s="14"/>
      <c r="D180" s="14"/>
      <c r="E180" s="201"/>
      <c r="F180" s="187"/>
    </row>
    <row r="181" spans="2:6">
      <c r="B181" s="14"/>
      <c r="C181" s="14"/>
      <c r="D181" s="14"/>
      <c r="E181" s="201"/>
      <c r="F181" s="187"/>
    </row>
    <row r="182" spans="2:6">
      <c r="B182" s="14"/>
      <c r="C182" s="14"/>
      <c r="D182" s="14"/>
      <c r="E182" s="201"/>
      <c r="F182" s="187"/>
    </row>
    <row r="183" spans="2:6">
      <c r="B183" s="14"/>
      <c r="C183" s="14"/>
      <c r="D183" s="14"/>
      <c r="E183" s="201"/>
      <c r="F183" s="187"/>
    </row>
    <row r="184" spans="2:6">
      <c r="B184" s="14"/>
      <c r="C184" s="14"/>
      <c r="D184" s="14"/>
      <c r="E184" s="201"/>
      <c r="F184" s="187"/>
    </row>
    <row r="185" spans="2:6">
      <c r="B185" s="14"/>
      <c r="C185" s="14"/>
      <c r="D185" s="14"/>
      <c r="E185" s="201"/>
      <c r="F185" s="187"/>
    </row>
    <row r="186" spans="2:6">
      <c r="B186" s="14"/>
      <c r="C186" s="14"/>
      <c r="D186" s="14"/>
      <c r="E186" s="201"/>
      <c r="F186" s="187"/>
    </row>
    <row r="187" spans="2:6">
      <c r="B187" s="14"/>
      <c r="C187" s="14"/>
      <c r="D187" s="14"/>
      <c r="E187" s="201"/>
      <c r="F187" s="187"/>
    </row>
    <row r="188" spans="2:6">
      <c r="B188" s="14"/>
      <c r="C188" s="14"/>
      <c r="D188" s="14"/>
      <c r="E188" s="201"/>
      <c r="F188" s="187"/>
    </row>
    <row r="189" spans="2:6">
      <c r="B189" s="14"/>
      <c r="C189" s="14"/>
      <c r="D189" s="14"/>
      <c r="E189" s="201"/>
      <c r="F189" s="187"/>
    </row>
    <row r="190" spans="2:6">
      <c r="B190" s="14"/>
      <c r="C190" s="14"/>
      <c r="D190" s="14"/>
      <c r="E190" s="201"/>
      <c r="F190" s="187"/>
    </row>
    <row r="191" spans="2:6">
      <c r="B191" s="14"/>
      <c r="C191" s="14"/>
      <c r="D191" s="14"/>
      <c r="E191" s="201"/>
      <c r="F191" s="187"/>
    </row>
    <row r="192" spans="2:6">
      <c r="B192" s="14"/>
      <c r="C192" s="14"/>
      <c r="D192" s="14"/>
      <c r="E192" s="201"/>
      <c r="F192" s="187"/>
    </row>
    <row r="193" spans="2:6">
      <c r="B193" s="14"/>
      <c r="C193" s="14"/>
      <c r="D193" s="14"/>
      <c r="E193" s="201"/>
      <c r="F193" s="187"/>
    </row>
    <row r="194" spans="2:6">
      <c r="B194" s="14"/>
      <c r="C194" s="14"/>
      <c r="D194" s="14"/>
      <c r="E194" s="201"/>
      <c r="F194" s="187"/>
    </row>
    <row r="195" spans="2:6">
      <c r="B195" s="14"/>
      <c r="C195" s="14"/>
      <c r="D195" s="14"/>
      <c r="E195" s="201"/>
      <c r="F195" s="187"/>
    </row>
    <row r="196" spans="2:6">
      <c r="B196" s="14"/>
      <c r="C196" s="14"/>
      <c r="D196" s="14"/>
      <c r="E196" s="201"/>
      <c r="F196" s="187"/>
    </row>
    <row r="197" spans="2:6">
      <c r="B197" s="14"/>
      <c r="C197" s="14"/>
      <c r="D197" s="14"/>
      <c r="E197" s="201"/>
      <c r="F197" s="187"/>
    </row>
    <row r="198" spans="2:6">
      <c r="B198" s="14"/>
      <c r="C198" s="14"/>
      <c r="D198" s="14"/>
      <c r="E198" s="201"/>
      <c r="F198" s="187"/>
    </row>
    <row r="199" spans="2:6">
      <c r="B199" s="14"/>
      <c r="C199" s="14"/>
      <c r="D199" s="14"/>
      <c r="E199" s="201"/>
      <c r="F199" s="187"/>
    </row>
    <row r="200" spans="2:6">
      <c r="B200" s="14"/>
      <c r="C200" s="14"/>
      <c r="D200" s="14"/>
      <c r="E200" s="201"/>
      <c r="F200" s="187"/>
    </row>
    <row r="201" spans="2:6">
      <c r="B201" s="14"/>
      <c r="C201" s="14"/>
      <c r="D201" s="14"/>
      <c r="E201" s="201"/>
      <c r="F201" s="187"/>
    </row>
    <row r="202" spans="2:6">
      <c r="B202" s="14"/>
      <c r="C202" s="14"/>
      <c r="D202" s="14"/>
      <c r="E202" s="201"/>
      <c r="F202" s="187"/>
    </row>
    <row r="203" spans="2:6">
      <c r="B203" s="14"/>
      <c r="C203" s="14"/>
      <c r="D203" s="14"/>
      <c r="E203" s="201"/>
      <c r="F203" s="187"/>
    </row>
    <row r="204" spans="2:6">
      <c r="B204" s="14"/>
      <c r="C204" s="14"/>
      <c r="D204" s="14"/>
      <c r="E204" s="201"/>
      <c r="F204" s="187"/>
    </row>
    <row r="205" spans="2:6">
      <c r="B205" s="14"/>
      <c r="C205" s="14"/>
      <c r="D205" s="14"/>
      <c r="E205" s="201"/>
      <c r="F205" s="187"/>
    </row>
    <row r="206" spans="2:6">
      <c r="B206" s="14"/>
      <c r="C206" s="14"/>
      <c r="D206" s="14"/>
      <c r="E206" s="201"/>
      <c r="F206" s="187"/>
    </row>
    <row r="207" spans="2:6">
      <c r="B207" s="14"/>
      <c r="C207" s="14"/>
      <c r="D207" s="14"/>
      <c r="E207" s="201"/>
      <c r="F207" s="187"/>
    </row>
    <row r="208" spans="2:6">
      <c r="B208" s="14"/>
      <c r="C208" s="14"/>
      <c r="D208" s="14"/>
      <c r="E208" s="201"/>
      <c r="F208" s="187"/>
    </row>
    <row r="209" spans="2:6">
      <c r="B209" s="14"/>
      <c r="C209" s="14"/>
      <c r="D209" s="14"/>
      <c r="E209" s="201"/>
      <c r="F209" s="187"/>
    </row>
    <row r="210" spans="2:6">
      <c r="B210" s="14"/>
      <c r="C210" s="14"/>
      <c r="D210" s="14"/>
      <c r="E210" s="201"/>
      <c r="F210" s="187"/>
    </row>
    <row r="211" spans="2:6">
      <c r="B211" s="14"/>
      <c r="C211" s="14"/>
      <c r="D211" s="14"/>
      <c r="E211" s="201"/>
      <c r="F211" s="187"/>
    </row>
    <row r="212" spans="2:6">
      <c r="B212" s="14"/>
      <c r="C212" s="14"/>
      <c r="D212" s="14"/>
      <c r="E212" s="201"/>
      <c r="F212" s="187"/>
    </row>
    <row r="213" spans="2:6">
      <c r="B213" s="14"/>
      <c r="C213" s="14"/>
      <c r="D213" s="14"/>
      <c r="E213" s="201"/>
      <c r="F213" s="187"/>
    </row>
    <row r="214" spans="2:6">
      <c r="B214" s="14"/>
      <c r="C214" s="14"/>
      <c r="D214" s="14"/>
      <c r="E214" s="201"/>
      <c r="F214" s="187"/>
    </row>
    <row r="215" spans="2:6">
      <c r="B215" s="14"/>
      <c r="C215" s="14"/>
      <c r="D215" s="14"/>
      <c r="E215" s="201"/>
      <c r="F215" s="187"/>
    </row>
    <row r="216" spans="2:6">
      <c r="B216" s="14"/>
      <c r="C216" s="14"/>
      <c r="D216" s="14"/>
      <c r="E216" s="201"/>
      <c r="F216" s="187"/>
    </row>
    <row r="217" spans="2:6">
      <c r="B217" s="14"/>
      <c r="C217" s="14"/>
      <c r="D217" s="14"/>
      <c r="E217" s="201"/>
      <c r="F217" s="187"/>
    </row>
    <row r="218" spans="2:6">
      <c r="B218" s="14"/>
      <c r="C218" s="14"/>
      <c r="D218" s="14"/>
      <c r="E218" s="201"/>
      <c r="F218" s="187"/>
    </row>
    <row r="219" spans="2:6">
      <c r="B219" s="14"/>
      <c r="C219" s="14"/>
      <c r="D219" s="14"/>
      <c r="E219" s="201"/>
      <c r="F219" s="187"/>
    </row>
    <row r="220" spans="2:6">
      <c r="B220" s="14"/>
      <c r="C220" s="14"/>
      <c r="D220" s="14"/>
      <c r="E220" s="201"/>
      <c r="F220" s="187"/>
    </row>
    <row r="221" spans="2:6">
      <c r="B221" s="14"/>
      <c r="C221" s="14"/>
      <c r="D221" s="14"/>
      <c r="E221" s="201"/>
      <c r="F221" s="187"/>
    </row>
    <row r="222" spans="2:6">
      <c r="B222" s="14"/>
      <c r="C222" s="14"/>
      <c r="D222" s="14"/>
      <c r="E222" s="201"/>
      <c r="F222" s="187"/>
    </row>
    <row r="223" spans="2:6">
      <c r="B223" s="14"/>
      <c r="C223" s="14"/>
      <c r="D223" s="14"/>
      <c r="E223" s="201"/>
      <c r="F223" s="187"/>
    </row>
    <row r="224" spans="2:6">
      <c r="B224" s="14"/>
      <c r="C224" s="14"/>
      <c r="D224" s="14"/>
      <c r="E224" s="201"/>
      <c r="F224" s="187"/>
    </row>
    <row r="225" spans="2:6">
      <c r="B225" s="14"/>
      <c r="C225" s="14"/>
      <c r="D225" s="14"/>
      <c r="E225" s="201"/>
      <c r="F225" s="187"/>
    </row>
    <row r="226" spans="2:6">
      <c r="B226" s="14"/>
      <c r="C226" s="14"/>
      <c r="D226" s="14"/>
      <c r="E226" s="201"/>
      <c r="F226" s="187"/>
    </row>
    <row r="227" spans="2:6">
      <c r="B227" s="14"/>
      <c r="C227" s="14"/>
      <c r="D227" s="14"/>
      <c r="E227" s="201"/>
      <c r="F227" s="187"/>
    </row>
    <row r="228" spans="2:6">
      <c r="B228" s="14"/>
      <c r="C228" s="14"/>
      <c r="D228" s="14"/>
      <c r="E228" s="201"/>
      <c r="F228" s="187"/>
    </row>
    <row r="229" spans="2:6">
      <c r="B229" s="14"/>
      <c r="C229" s="14"/>
      <c r="D229" s="14"/>
      <c r="E229" s="201"/>
      <c r="F229" s="187"/>
    </row>
    <row r="230" spans="2:6">
      <c r="B230" s="14"/>
      <c r="C230" s="14"/>
      <c r="D230" s="14"/>
      <c r="E230" s="201"/>
      <c r="F230" s="187"/>
    </row>
    <row r="231" spans="2:6">
      <c r="B231" s="14"/>
      <c r="C231" s="14"/>
      <c r="D231" s="14"/>
      <c r="E231" s="201"/>
      <c r="F231" s="187"/>
    </row>
    <row r="232" spans="2:6">
      <c r="B232" s="14"/>
      <c r="C232" s="14"/>
      <c r="D232" s="14"/>
      <c r="E232" s="201"/>
      <c r="F232" s="187"/>
    </row>
    <row r="233" spans="2:6">
      <c r="B233" s="14"/>
      <c r="C233" s="14"/>
      <c r="D233" s="14"/>
      <c r="E233" s="201"/>
      <c r="F233" s="187"/>
    </row>
    <row r="234" spans="2:6">
      <c r="B234" s="14"/>
      <c r="C234" s="14"/>
      <c r="D234" s="14"/>
      <c r="E234" s="201"/>
      <c r="F234" s="187"/>
    </row>
    <row r="235" spans="2:6">
      <c r="B235" s="14"/>
      <c r="C235" s="14"/>
      <c r="D235" s="14"/>
      <c r="E235" s="201"/>
      <c r="F235" s="187"/>
    </row>
    <row r="236" spans="2:6">
      <c r="B236" s="14"/>
      <c r="C236" s="14"/>
      <c r="D236" s="14"/>
      <c r="E236" s="201"/>
      <c r="F236" s="187"/>
    </row>
    <row r="237" spans="2:6">
      <c r="B237" s="14"/>
      <c r="C237" s="14"/>
      <c r="D237" s="14"/>
      <c r="E237" s="201"/>
      <c r="F237" s="187"/>
    </row>
    <row r="238" spans="2:6">
      <c r="B238" s="14"/>
      <c r="C238" s="14"/>
      <c r="D238" s="14"/>
      <c r="E238" s="201"/>
      <c r="F238" s="187"/>
    </row>
    <row r="239" spans="2:6">
      <c r="B239" s="14"/>
      <c r="C239" s="14"/>
      <c r="D239" s="14"/>
      <c r="E239" s="201"/>
      <c r="F239" s="187"/>
    </row>
    <row r="240" spans="2:6">
      <c r="B240" s="14"/>
      <c r="C240" s="14"/>
      <c r="D240" s="14"/>
      <c r="E240" s="201"/>
      <c r="F240" s="187"/>
    </row>
    <row r="241" spans="2:6">
      <c r="B241" s="14"/>
      <c r="C241" s="14"/>
      <c r="D241" s="14"/>
      <c r="E241" s="201"/>
      <c r="F241" s="187"/>
    </row>
    <row r="242" spans="2:6">
      <c r="B242" s="14"/>
      <c r="C242" s="14"/>
      <c r="D242" s="14"/>
      <c r="E242" s="201"/>
      <c r="F242" s="187"/>
    </row>
    <row r="243" spans="2:6">
      <c r="B243" s="14"/>
      <c r="C243" s="14"/>
      <c r="D243" s="14"/>
      <c r="E243" s="201"/>
      <c r="F243" s="187"/>
    </row>
    <row r="244" spans="2:6">
      <c r="B244" s="14"/>
      <c r="C244" s="14"/>
      <c r="D244" s="14"/>
      <c r="E244" s="201"/>
      <c r="F244" s="187"/>
    </row>
    <row r="245" spans="2:6">
      <c r="B245" s="14"/>
      <c r="C245" s="14"/>
      <c r="D245" s="14"/>
      <c r="E245" s="201"/>
      <c r="F245" s="187"/>
    </row>
    <row r="246" spans="2:6">
      <c r="B246" s="14"/>
      <c r="C246" s="14"/>
      <c r="D246" s="14"/>
      <c r="E246" s="201"/>
      <c r="F246" s="187"/>
    </row>
    <row r="247" spans="2:6">
      <c r="B247" s="14"/>
      <c r="C247" s="14"/>
      <c r="D247" s="14"/>
      <c r="E247" s="201"/>
      <c r="F247" s="187"/>
    </row>
    <row r="248" spans="2:6">
      <c r="B248" s="14"/>
      <c r="C248" s="14"/>
      <c r="D248" s="14"/>
      <c r="E248" s="201"/>
      <c r="F248" s="187"/>
    </row>
    <row r="249" spans="2:6">
      <c r="B249" s="14"/>
      <c r="C249" s="14"/>
      <c r="D249" s="14"/>
      <c r="E249" s="201"/>
      <c r="F249" s="187"/>
    </row>
    <row r="250" spans="2:6">
      <c r="B250" s="14"/>
      <c r="C250" s="14"/>
      <c r="D250" s="14"/>
      <c r="E250" s="201"/>
      <c r="F250" s="187"/>
    </row>
    <row r="251" spans="2:6">
      <c r="B251" s="14"/>
      <c r="C251" s="14"/>
      <c r="D251" s="14"/>
      <c r="E251" s="201"/>
      <c r="F251" s="187"/>
    </row>
    <row r="252" spans="2:6">
      <c r="B252" s="14"/>
      <c r="C252" s="14"/>
      <c r="D252" s="14"/>
      <c r="E252" s="201"/>
      <c r="F252" s="187"/>
    </row>
    <row r="253" spans="2:6">
      <c r="B253" s="14"/>
      <c r="C253" s="14"/>
      <c r="D253" s="14"/>
      <c r="E253" s="201"/>
      <c r="F253" s="187"/>
    </row>
    <row r="254" spans="2:6">
      <c r="B254" s="14"/>
      <c r="C254" s="14"/>
      <c r="D254" s="14"/>
      <c r="E254" s="201"/>
      <c r="F254" s="187"/>
    </row>
    <row r="255" spans="2:6">
      <c r="B255" s="14"/>
      <c r="C255" s="14"/>
      <c r="D255" s="14"/>
      <c r="E255" s="201"/>
      <c r="F255" s="187"/>
    </row>
    <row r="256" spans="2:6">
      <c r="B256" s="14"/>
      <c r="C256" s="14"/>
      <c r="D256" s="14"/>
      <c r="E256" s="201"/>
      <c r="F256" s="187"/>
    </row>
    <row r="257" spans="2:6">
      <c r="B257" s="14"/>
      <c r="C257" s="14"/>
      <c r="D257" s="14"/>
      <c r="E257" s="201"/>
      <c r="F257" s="187"/>
    </row>
    <row r="258" spans="2:6">
      <c r="B258" s="14"/>
      <c r="C258" s="14"/>
      <c r="D258" s="14"/>
      <c r="E258" s="201"/>
      <c r="F258" s="187"/>
    </row>
    <row r="259" spans="2:6">
      <c r="B259" s="14"/>
      <c r="C259" s="14"/>
      <c r="D259" s="14"/>
      <c r="E259" s="201"/>
      <c r="F259" s="187"/>
    </row>
    <row r="260" spans="2:6">
      <c r="B260" s="14"/>
      <c r="C260" s="14"/>
      <c r="D260" s="14"/>
      <c r="E260" s="201"/>
      <c r="F260" s="187"/>
    </row>
    <row r="261" spans="2:6">
      <c r="B261" s="14"/>
      <c r="C261" s="14"/>
      <c r="D261" s="14"/>
      <c r="E261" s="201"/>
      <c r="F261" s="187"/>
    </row>
    <row r="262" spans="2:6">
      <c r="B262" s="14"/>
      <c r="C262" s="14"/>
      <c r="D262" s="14"/>
      <c r="E262" s="201"/>
      <c r="F262" s="187"/>
    </row>
    <row r="263" spans="2:6">
      <c r="B263" s="14"/>
      <c r="C263" s="14"/>
      <c r="D263" s="14"/>
      <c r="E263" s="201"/>
      <c r="F263" s="187"/>
    </row>
    <row r="264" spans="2:6">
      <c r="B264" s="14"/>
      <c r="C264" s="14"/>
      <c r="D264" s="14"/>
      <c r="E264" s="201"/>
      <c r="F264" s="187"/>
    </row>
    <row r="265" spans="2:6">
      <c r="B265" s="14"/>
      <c r="C265" s="14"/>
      <c r="D265" s="14"/>
      <c r="E265" s="201"/>
      <c r="F265" s="187"/>
    </row>
    <row r="266" spans="2:6">
      <c r="B266" s="14"/>
      <c r="C266" s="14"/>
      <c r="D266" s="14"/>
      <c r="E266" s="201"/>
      <c r="F266" s="187"/>
    </row>
    <row r="267" spans="2:6">
      <c r="B267" s="14"/>
      <c r="C267" s="14"/>
      <c r="D267" s="14"/>
      <c r="E267" s="201"/>
      <c r="F267" s="187"/>
    </row>
    <row r="268" spans="2:6">
      <c r="B268" s="14"/>
      <c r="C268" s="14"/>
      <c r="D268" s="14"/>
      <c r="E268" s="201"/>
      <c r="F268" s="187"/>
    </row>
    <row r="269" spans="2:6">
      <c r="B269" s="14"/>
      <c r="C269" s="14"/>
      <c r="D269" s="14"/>
      <c r="E269" s="201"/>
      <c r="F269" s="187"/>
    </row>
    <row r="270" spans="2:6">
      <c r="B270" s="14"/>
      <c r="C270" s="14"/>
      <c r="D270" s="14"/>
      <c r="E270" s="201"/>
      <c r="F270" s="187"/>
    </row>
    <row r="271" spans="2:6">
      <c r="B271" s="14"/>
      <c r="C271" s="14"/>
      <c r="D271" s="14"/>
      <c r="E271" s="201"/>
      <c r="F271" s="187"/>
    </row>
    <row r="272" spans="2:6">
      <c r="B272" s="14"/>
      <c r="C272" s="14"/>
      <c r="D272" s="14"/>
      <c r="E272" s="201"/>
      <c r="F272" s="187"/>
    </row>
    <row r="273" spans="2:6">
      <c r="B273" s="14"/>
      <c r="C273" s="14"/>
      <c r="D273" s="14"/>
      <c r="E273" s="201"/>
      <c r="F273" s="187"/>
    </row>
    <row r="274" spans="2:6">
      <c r="B274" s="14"/>
      <c r="C274" s="14"/>
      <c r="D274" s="14"/>
      <c r="E274" s="201"/>
      <c r="F274" s="187"/>
    </row>
    <row r="275" spans="2:6">
      <c r="B275" s="14"/>
      <c r="C275" s="14"/>
      <c r="D275" s="14"/>
      <c r="E275" s="201"/>
      <c r="F275" s="187"/>
    </row>
    <row r="276" spans="2:6">
      <c r="B276" s="14"/>
      <c r="C276" s="14"/>
      <c r="D276" s="14"/>
      <c r="E276" s="201"/>
      <c r="F276" s="187"/>
    </row>
    <row r="277" spans="2:6">
      <c r="B277" s="14"/>
      <c r="C277" s="14"/>
      <c r="D277" s="14"/>
      <c r="E277" s="201"/>
      <c r="F277" s="187"/>
    </row>
    <row r="278" spans="2:6">
      <c r="B278" s="14"/>
      <c r="C278" s="14"/>
      <c r="D278" s="14"/>
      <c r="E278" s="201"/>
      <c r="F278" s="187"/>
    </row>
    <row r="279" spans="2:6">
      <c r="B279" s="14"/>
      <c r="C279" s="14"/>
      <c r="D279" s="14"/>
      <c r="E279" s="201"/>
      <c r="F279" s="187"/>
    </row>
    <row r="280" spans="2:6">
      <c r="B280" s="14"/>
      <c r="C280" s="14"/>
      <c r="D280" s="14"/>
      <c r="E280" s="201"/>
      <c r="F280" s="187"/>
    </row>
    <row r="281" spans="2:6">
      <c r="B281" s="14"/>
      <c r="C281" s="14"/>
      <c r="D281" s="14"/>
      <c r="E281" s="201"/>
      <c r="F281" s="187"/>
    </row>
    <row r="282" spans="2:6">
      <c r="B282" s="14"/>
      <c r="C282" s="14"/>
      <c r="D282" s="14"/>
      <c r="E282" s="201"/>
      <c r="F282" s="187"/>
    </row>
    <row r="283" spans="2:6">
      <c r="B283" s="14"/>
      <c r="C283" s="14"/>
      <c r="D283" s="14"/>
      <c r="E283" s="201"/>
      <c r="F283" s="187"/>
    </row>
    <row r="284" spans="2:6">
      <c r="B284" s="14"/>
      <c r="C284" s="14"/>
      <c r="D284" s="14"/>
      <c r="E284" s="201"/>
      <c r="F284" s="187"/>
    </row>
    <row r="285" spans="2:6">
      <c r="B285" s="14"/>
      <c r="C285" s="14"/>
      <c r="D285" s="14"/>
      <c r="E285" s="201"/>
      <c r="F285" s="187"/>
    </row>
    <row r="286" spans="2:6">
      <c r="B286" s="14"/>
      <c r="C286" s="14"/>
      <c r="D286" s="14"/>
      <c r="E286" s="201"/>
      <c r="F286" s="187"/>
    </row>
    <row r="287" spans="2:6">
      <c r="B287" s="14"/>
      <c r="C287" s="14"/>
      <c r="D287" s="14"/>
      <c r="E287" s="201"/>
      <c r="F287" s="187"/>
    </row>
    <row r="288" spans="2:6">
      <c r="B288" s="14"/>
      <c r="C288" s="14"/>
      <c r="D288" s="14"/>
      <c r="E288" s="201"/>
      <c r="F288" s="187"/>
    </row>
    <row r="289" spans="2:6">
      <c r="B289" s="14"/>
      <c r="C289" s="14"/>
      <c r="D289" s="14"/>
      <c r="E289" s="201"/>
      <c r="F289" s="187"/>
    </row>
    <row r="290" spans="2:6">
      <c r="B290" s="14"/>
      <c r="C290" s="14"/>
      <c r="D290" s="14"/>
      <c r="E290" s="201"/>
      <c r="F290" s="187"/>
    </row>
    <row r="291" spans="2:6">
      <c r="B291" s="14"/>
      <c r="C291" s="14"/>
      <c r="D291" s="14"/>
      <c r="E291" s="201"/>
      <c r="F291" s="187"/>
    </row>
    <row r="292" spans="2:6">
      <c r="B292" s="14"/>
      <c r="C292" s="14"/>
      <c r="D292" s="14"/>
      <c r="E292" s="201"/>
      <c r="F292" s="187"/>
    </row>
    <row r="293" spans="2:6">
      <c r="B293" s="14"/>
      <c r="C293" s="14"/>
      <c r="D293" s="14"/>
      <c r="E293" s="201"/>
      <c r="F293" s="187"/>
    </row>
    <row r="294" spans="2:6">
      <c r="B294" s="14"/>
      <c r="C294" s="14"/>
      <c r="D294" s="14"/>
      <c r="E294" s="201"/>
      <c r="F294" s="187"/>
    </row>
    <row r="295" spans="2:6">
      <c r="B295" s="14"/>
      <c r="C295" s="14"/>
      <c r="D295" s="14"/>
      <c r="E295" s="201"/>
      <c r="F295" s="187"/>
    </row>
    <row r="296" spans="2:6">
      <c r="B296" s="14"/>
      <c r="C296" s="14"/>
      <c r="D296" s="14"/>
      <c r="E296" s="201"/>
      <c r="F296" s="187"/>
    </row>
    <row r="297" spans="2:6">
      <c r="B297" s="14"/>
      <c r="C297" s="14"/>
      <c r="D297" s="14"/>
      <c r="E297" s="201"/>
      <c r="F297" s="187"/>
    </row>
    <row r="298" spans="2:6">
      <c r="B298" s="14"/>
      <c r="C298" s="14"/>
      <c r="D298" s="14"/>
      <c r="E298" s="201"/>
      <c r="F298" s="187"/>
    </row>
    <row r="299" spans="2:6">
      <c r="B299" s="14"/>
      <c r="C299" s="14"/>
      <c r="D299" s="14"/>
      <c r="E299" s="201"/>
      <c r="F299" s="187"/>
    </row>
    <row r="300" spans="2:6">
      <c r="B300" s="14"/>
      <c r="C300" s="14"/>
      <c r="D300" s="14"/>
      <c r="E300" s="201"/>
      <c r="F300" s="187"/>
    </row>
    <row r="301" spans="2:6">
      <c r="B301" s="14"/>
      <c r="C301" s="14"/>
      <c r="D301" s="14"/>
      <c r="E301" s="201"/>
      <c r="F301" s="187"/>
    </row>
    <row r="302" spans="2:6">
      <c r="B302" s="14"/>
      <c r="C302" s="14"/>
      <c r="D302" s="14"/>
      <c r="E302" s="201"/>
      <c r="F302" s="187"/>
    </row>
    <row r="303" spans="2:6">
      <c r="B303" s="14"/>
      <c r="C303" s="14"/>
      <c r="D303" s="14"/>
      <c r="E303" s="201"/>
      <c r="F303" s="187"/>
    </row>
    <row r="304" spans="2:6">
      <c r="B304" s="14"/>
      <c r="C304" s="14"/>
      <c r="D304" s="14"/>
      <c r="E304" s="201"/>
      <c r="F304" s="187"/>
    </row>
    <row r="305" spans="2:6">
      <c r="B305" s="14"/>
      <c r="C305" s="14"/>
      <c r="D305" s="14"/>
      <c r="E305" s="201"/>
      <c r="F305" s="187"/>
    </row>
    <row r="306" spans="2:6">
      <c r="B306" s="14"/>
      <c r="C306" s="14"/>
      <c r="D306" s="14"/>
      <c r="E306" s="201"/>
      <c r="F306" s="187"/>
    </row>
    <row r="307" spans="2:6">
      <c r="B307" s="14"/>
      <c r="C307" s="14"/>
      <c r="D307" s="14"/>
      <c r="E307" s="201"/>
      <c r="F307" s="187"/>
    </row>
    <row r="308" spans="2:6">
      <c r="B308" s="14"/>
      <c r="C308" s="14"/>
      <c r="D308" s="14"/>
      <c r="E308" s="201"/>
      <c r="F308" s="187"/>
    </row>
    <row r="309" spans="2:6">
      <c r="B309" s="14"/>
      <c r="C309" s="14"/>
      <c r="D309" s="14"/>
      <c r="E309" s="201"/>
      <c r="F309" s="187"/>
    </row>
    <row r="310" spans="2:6">
      <c r="B310" s="14"/>
      <c r="C310" s="14"/>
      <c r="D310" s="14"/>
      <c r="E310" s="201"/>
      <c r="F310" s="187"/>
    </row>
    <row r="311" spans="2:6">
      <c r="B311" s="14"/>
      <c r="C311" s="14"/>
      <c r="D311" s="14"/>
      <c r="E311" s="201"/>
      <c r="F311" s="187"/>
    </row>
    <row r="312" spans="2:6">
      <c r="B312" s="14"/>
      <c r="C312" s="14"/>
      <c r="D312" s="14"/>
      <c r="E312" s="201"/>
      <c r="F312" s="187"/>
    </row>
    <row r="313" spans="2:6">
      <c r="B313" s="14"/>
      <c r="C313" s="14"/>
      <c r="D313" s="14"/>
      <c r="E313" s="201"/>
      <c r="F313" s="187"/>
    </row>
    <row r="314" spans="2:6">
      <c r="B314" s="14"/>
      <c r="C314" s="14"/>
      <c r="D314" s="14"/>
      <c r="E314" s="201"/>
      <c r="F314" s="187"/>
    </row>
    <row r="315" spans="2:6">
      <c r="B315" s="14"/>
      <c r="C315" s="14"/>
      <c r="D315" s="14"/>
      <c r="E315" s="201"/>
      <c r="F315" s="187"/>
    </row>
    <row r="316" spans="2:6">
      <c r="B316" s="14"/>
      <c r="C316" s="14"/>
      <c r="D316" s="14"/>
      <c r="E316" s="201"/>
      <c r="F316" s="187"/>
    </row>
    <row r="317" spans="2:6">
      <c r="B317" s="14"/>
      <c r="C317" s="14"/>
      <c r="D317" s="14"/>
      <c r="E317" s="201"/>
      <c r="F317" s="187"/>
    </row>
    <row r="318" spans="2:6">
      <c r="B318" s="14"/>
      <c r="C318" s="14"/>
      <c r="D318" s="14"/>
      <c r="E318" s="201"/>
      <c r="F318" s="187"/>
    </row>
    <row r="319" spans="2:6">
      <c r="B319" s="14"/>
      <c r="C319" s="14"/>
      <c r="D319" s="14"/>
      <c r="E319" s="201"/>
      <c r="F319" s="187"/>
    </row>
    <row r="320" spans="2:6">
      <c r="B320" s="14"/>
      <c r="C320" s="14"/>
      <c r="D320" s="14"/>
      <c r="E320" s="201"/>
      <c r="F320" s="187"/>
    </row>
    <row r="321" spans="2:6">
      <c r="B321" s="14"/>
      <c r="C321" s="14"/>
      <c r="D321" s="14"/>
      <c r="E321" s="201"/>
      <c r="F321" s="187"/>
    </row>
    <row r="322" spans="2:6">
      <c r="B322" s="14"/>
      <c r="C322" s="14"/>
      <c r="D322" s="14"/>
      <c r="E322" s="201"/>
      <c r="F322" s="187"/>
    </row>
    <row r="323" spans="2:6">
      <c r="B323" s="14"/>
      <c r="C323" s="14"/>
      <c r="D323" s="14"/>
      <c r="E323" s="201"/>
      <c r="F323" s="187"/>
    </row>
    <row r="324" spans="2:6">
      <c r="B324" s="14"/>
      <c r="C324" s="14"/>
      <c r="D324" s="14"/>
      <c r="E324" s="201"/>
      <c r="F324" s="187"/>
    </row>
    <row r="325" spans="2:6">
      <c r="B325" s="14"/>
      <c r="C325" s="14"/>
      <c r="D325" s="14"/>
      <c r="E325" s="201"/>
      <c r="F325" s="187"/>
    </row>
    <row r="326" spans="2:6">
      <c r="B326" s="14"/>
      <c r="C326" s="14"/>
      <c r="D326" s="14"/>
      <c r="E326" s="201"/>
      <c r="F326" s="187"/>
    </row>
    <row r="327" spans="2:6">
      <c r="B327" s="14"/>
      <c r="C327" s="14"/>
      <c r="D327" s="14"/>
      <c r="E327" s="201"/>
      <c r="F327" s="187"/>
    </row>
    <row r="328" spans="2:6">
      <c r="B328" s="14"/>
      <c r="C328" s="14"/>
      <c r="D328" s="14"/>
      <c r="E328" s="201"/>
      <c r="F328" s="187"/>
    </row>
    <row r="329" spans="2:6">
      <c r="B329" s="14"/>
      <c r="C329" s="14"/>
      <c r="D329" s="14"/>
      <c r="E329" s="201"/>
      <c r="F329" s="187"/>
    </row>
    <row r="330" spans="2:6">
      <c r="B330" s="14"/>
      <c r="C330" s="14"/>
      <c r="D330" s="14"/>
      <c r="E330" s="201"/>
      <c r="F330" s="187"/>
    </row>
    <row r="331" spans="2:6">
      <c r="B331" s="14"/>
      <c r="C331" s="14"/>
      <c r="D331" s="14"/>
      <c r="E331" s="201"/>
      <c r="F331" s="187"/>
    </row>
    <row r="332" spans="2:6">
      <c r="B332" s="14"/>
      <c r="C332" s="14"/>
      <c r="D332" s="14"/>
      <c r="E332" s="201"/>
      <c r="F332" s="187"/>
    </row>
    <row r="333" spans="2:6">
      <c r="B333" s="14"/>
      <c r="C333" s="14"/>
      <c r="D333" s="14"/>
      <c r="E333" s="201"/>
      <c r="F333" s="187"/>
    </row>
    <row r="334" spans="2:6">
      <c r="B334" s="14"/>
      <c r="C334" s="14"/>
      <c r="D334" s="14"/>
      <c r="E334" s="201"/>
      <c r="F334" s="187"/>
    </row>
    <row r="335" spans="2:6">
      <c r="B335" s="14"/>
      <c r="C335" s="14"/>
      <c r="D335" s="14"/>
      <c r="E335" s="201"/>
      <c r="F335" s="187"/>
    </row>
    <row r="336" spans="2:6">
      <c r="B336" s="14"/>
      <c r="C336" s="14"/>
      <c r="D336" s="14"/>
      <c r="E336" s="201"/>
      <c r="F336" s="187"/>
    </row>
    <row r="337" spans="2:6">
      <c r="B337" s="14"/>
      <c r="C337" s="14"/>
      <c r="D337" s="14"/>
      <c r="E337" s="201"/>
      <c r="F337" s="187"/>
    </row>
    <row r="338" spans="2:6">
      <c r="B338" s="14"/>
      <c r="C338" s="14"/>
      <c r="D338" s="14"/>
      <c r="E338" s="201"/>
      <c r="F338" s="187"/>
    </row>
    <row r="339" spans="2:6">
      <c r="B339" s="14"/>
      <c r="C339" s="14"/>
      <c r="D339" s="14"/>
      <c r="E339" s="201"/>
      <c r="F339" s="187"/>
    </row>
    <row r="340" spans="2:6">
      <c r="B340" s="14"/>
      <c r="C340" s="14"/>
      <c r="D340" s="14"/>
      <c r="E340" s="201"/>
      <c r="F340" s="187"/>
    </row>
    <row r="341" spans="2:6">
      <c r="B341" s="14"/>
      <c r="C341" s="14"/>
      <c r="D341" s="14"/>
      <c r="E341" s="201"/>
      <c r="F341" s="187"/>
    </row>
    <row r="342" spans="2:6">
      <c r="B342" s="14"/>
      <c r="C342" s="14"/>
      <c r="D342" s="14"/>
      <c r="E342" s="201"/>
      <c r="F342" s="187"/>
    </row>
    <row r="343" spans="2:6">
      <c r="B343" s="14"/>
      <c r="C343" s="14"/>
      <c r="D343" s="14"/>
      <c r="E343" s="201"/>
      <c r="F343" s="187"/>
    </row>
    <row r="344" spans="2:6">
      <c r="B344" s="14"/>
      <c r="C344" s="14"/>
      <c r="D344" s="14"/>
      <c r="E344" s="201"/>
      <c r="F344" s="187"/>
    </row>
    <row r="345" spans="2:6">
      <c r="B345" s="14"/>
      <c r="C345" s="14"/>
      <c r="D345" s="14"/>
      <c r="E345" s="201"/>
      <c r="F345" s="187"/>
    </row>
    <row r="346" spans="2:6">
      <c r="B346" s="14"/>
      <c r="C346" s="14"/>
      <c r="D346" s="14"/>
      <c r="E346" s="201"/>
      <c r="F346" s="187"/>
    </row>
    <row r="347" spans="2:6">
      <c r="B347" s="14"/>
      <c r="C347" s="14"/>
      <c r="D347" s="14"/>
      <c r="E347" s="201"/>
      <c r="F347" s="187"/>
    </row>
    <row r="348" spans="2:6">
      <c r="B348" s="14"/>
      <c r="C348" s="14"/>
      <c r="D348" s="14"/>
      <c r="E348" s="201"/>
      <c r="F348" s="187"/>
    </row>
    <row r="349" spans="2:6">
      <c r="B349" s="14"/>
      <c r="C349" s="14"/>
      <c r="D349" s="14"/>
      <c r="E349" s="201"/>
      <c r="F349" s="187"/>
    </row>
    <row r="350" spans="2:6">
      <c r="B350" s="14"/>
      <c r="C350" s="14"/>
      <c r="D350" s="14"/>
      <c r="E350" s="201"/>
      <c r="F350" s="187"/>
    </row>
    <row r="351" spans="2:6">
      <c r="B351" s="14"/>
      <c r="C351" s="14"/>
      <c r="D351" s="14"/>
      <c r="E351" s="201"/>
      <c r="F351" s="187"/>
    </row>
    <row r="352" spans="2:6">
      <c r="B352" s="14"/>
      <c r="C352" s="14"/>
      <c r="D352" s="14"/>
      <c r="E352" s="201"/>
      <c r="F352" s="187"/>
    </row>
    <row r="353" spans="2:6">
      <c r="B353" s="14"/>
      <c r="C353" s="14"/>
      <c r="D353" s="14"/>
      <c r="E353" s="201"/>
      <c r="F353" s="187"/>
    </row>
    <row r="354" spans="2:6">
      <c r="B354" s="14"/>
      <c r="C354" s="14"/>
      <c r="D354" s="14"/>
      <c r="E354" s="201"/>
      <c r="F354" s="187"/>
    </row>
    <row r="355" spans="2:6">
      <c r="B355" s="14"/>
      <c r="C355" s="14"/>
      <c r="D355" s="14"/>
      <c r="E355" s="201"/>
      <c r="F355" s="187"/>
    </row>
    <row r="356" spans="2:6">
      <c r="B356" s="14"/>
      <c r="C356" s="14"/>
      <c r="D356" s="14"/>
      <c r="E356" s="201"/>
      <c r="F356" s="187"/>
    </row>
    <row r="357" spans="2:6">
      <c r="B357" s="14"/>
      <c r="C357" s="14"/>
      <c r="D357" s="14"/>
      <c r="E357" s="201"/>
      <c r="F357" s="187"/>
    </row>
    <row r="358" spans="2:6">
      <c r="B358" s="14"/>
      <c r="C358" s="14"/>
      <c r="D358" s="14"/>
      <c r="E358" s="201"/>
      <c r="F358" s="187"/>
    </row>
    <row r="359" spans="2:6">
      <c r="B359" s="14"/>
      <c r="C359" s="14"/>
      <c r="D359" s="14"/>
      <c r="E359" s="201"/>
      <c r="F359" s="187"/>
    </row>
    <row r="360" spans="2:6">
      <c r="B360" s="14"/>
      <c r="C360" s="14"/>
      <c r="D360" s="14"/>
      <c r="E360" s="201"/>
      <c r="F360" s="187"/>
    </row>
    <row r="361" spans="2:6">
      <c r="B361" s="14"/>
      <c r="C361" s="14"/>
      <c r="D361" s="14"/>
      <c r="E361" s="201"/>
      <c r="F361" s="187"/>
    </row>
    <row r="362" spans="2:6">
      <c r="B362" s="14"/>
      <c r="C362" s="14"/>
      <c r="D362" s="14"/>
      <c r="E362" s="201"/>
      <c r="F362" s="187"/>
    </row>
    <row r="363" spans="2:6">
      <c r="B363" s="14"/>
      <c r="C363" s="14"/>
      <c r="D363" s="14"/>
      <c r="E363" s="201"/>
      <c r="F363" s="187"/>
    </row>
    <row r="364" spans="2:6">
      <c r="B364" s="14"/>
      <c r="C364" s="14"/>
      <c r="D364" s="14"/>
      <c r="E364" s="201"/>
      <c r="F364" s="187"/>
    </row>
    <row r="365" spans="2:6">
      <c r="B365" s="14"/>
      <c r="C365" s="14"/>
      <c r="D365" s="14"/>
      <c r="E365" s="201"/>
      <c r="F365" s="187"/>
    </row>
    <row r="366" spans="2:6">
      <c r="B366" s="14"/>
      <c r="C366" s="14"/>
      <c r="D366" s="14"/>
      <c r="E366" s="201"/>
      <c r="F366" s="187"/>
    </row>
    <row r="367" spans="2:6">
      <c r="B367" s="14"/>
      <c r="C367" s="14"/>
      <c r="D367" s="14"/>
      <c r="E367" s="201"/>
      <c r="F367" s="187"/>
    </row>
    <row r="368" spans="2:6">
      <c r="B368" s="14"/>
      <c r="C368" s="14"/>
      <c r="D368" s="14"/>
      <c r="E368" s="201"/>
      <c r="F368" s="187"/>
    </row>
    <row r="369" spans="2:6">
      <c r="B369" s="14"/>
      <c r="C369" s="14"/>
      <c r="D369" s="14"/>
      <c r="E369" s="201"/>
      <c r="F369" s="187"/>
    </row>
    <row r="370" spans="2:6">
      <c r="B370" s="14"/>
      <c r="C370" s="14"/>
      <c r="D370" s="14"/>
      <c r="E370" s="201"/>
      <c r="F370" s="187"/>
    </row>
    <row r="371" spans="2:6">
      <c r="B371" s="14"/>
      <c r="C371" s="14"/>
      <c r="D371" s="14"/>
      <c r="E371" s="201"/>
      <c r="F371" s="187"/>
    </row>
    <row r="372" spans="2:6">
      <c r="B372" s="14"/>
      <c r="C372" s="14"/>
      <c r="D372" s="14"/>
      <c r="E372" s="201"/>
      <c r="F372" s="187"/>
    </row>
    <row r="373" spans="2:6">
      <c r="B373" s="14"/>
      <c r="C373" s="14"/>
      <c r="D373" s="14"/>
      <c r="E373" s="201"/>
      <c r="F373" s="187"/>
    </row>
    <row r="374" spans="2:6">
      <c r="B374" s="14"/>
      <c r="C374" s="14"/>
      <c r="D374" s="14"/>
      <c r="E374" s="201"/>
      <c r="F374" s="187"/>
    </row>
    <row r="375" spans="2:6">
      <c r="B375" s="14"/>
      <c r="C375" s="14"/>
      <c r="D375" s="14"/>
      <c r="E375" s="201"/>
      <c r="F375" s="187"/>
    </row>
    <row r="376" spans="2:6">
      <c r="B376" s="14"/>
      <c r="C376" s="14"/>
      <c r="D376" s="14"/>
      <c r="E376" s="201"/>
      <c r="F376" s="187"/>
    </row>
    <row r="377" spans="2:6">
      <c r="B377" s="14"/>
      <c r="C377" s="14"/>
      <c r="D377" s="14"/>
      <c r="E377" s="201"/>
      <c r="F377" s="187"/>
    </row>
    <row r="378" spans="2:6">
      <c r="B378" s="14"/>
      <c r="C378" s="14"/>
      <c r="D378" s="14"/>
      <c r="E378" s="201"/>
      <c r="F378" s="187"/>
    </row>
    <row r="379" spans="2:6">
      <c r="B379" s="14"/>
      <c r="C379" s="14"/>
      <c r="D379" s="14"/>
      <c r="E379" s="201"/>
      <c r="F379" s="187"/>
    </row>
    <row r="380" spans="2:6">
      <c r="B380" s="14"/>
      <c r="C380" s="14"/>
      <c r="D380" s="14"/>
      <c r="E380" s="201"/>
      <c r="F380" s="187"/>
    </row>
    <row r="381" spans="2:6">
      <c r="B381" s="14"/>
      <c r="C381" s="14"/>
      <c r="D381" s="14"/>
      <c r="E381" s="201"/>
      <c r="F381" s="187"/>
    </row>
    <row r="382" spans="2:6">
      <c r="B382" s="14"/>
      <c r="C382" s="14"/>
      <c r="D382" s="14"/>
      <c r="E382" s="201"/>
      <c r="F382" s="187"/>
    </row>
    <row r="383" spans="2:6">
      <c r="B383" s="14"/>
      <c r="C383" s="14"/>
      <c r="D383" s="14"/>
      <c r="E383" s="201"/>
      <c r="F383" s="187"/>
    </row>
    <row r="384" spans="2:6">
      <c r="B384" s="14"/>
      <c r="C384" s="14"/>
      <c r="D384" s="14"/>
      <c r="E384" s="201"/>
      <c r="F384" s="187"/>
    </row>
    <row r="385" spans="2:6">
      <c r="B385" s="14"/>
      <c r="C385" s="14"/>
      <c r="D385" s="14"/>
      <c r="E385" s="201"/>
      <c r="F385" s="187"/>
    </row>
    <row r="386" spans="2:6">
      <c r="B386" s="14"/>
      <c r="C386" s="14"/>
      <c r="D386" s="14"/>
      <c r="E386" s="201"/>
      <c r="F386" s="187"/>
    </row>
    <row r="387" spans="2:6">
      <c r="B387" s="14"/>
      <c r="C387" s="14"/>
      <c r="D387" s="14"/>
      <c r="E387" s="201"/>
      <c r="F387" s="187"/>
    </row>
    <row r="388" spans="2:6">
      <c r="B388" s="14"/>
      <c r="C388" s="14"/>
      <c r="D388" s="14"/>
      <c r="E388" s="201"/>
      <c r="F388" s="187"/>
    </row>
    <row r="389" spans="2:6">
      <c r="B389" s="14"/>
      <c r="C389" s="14"/>
      <c r="D389" s="14"/>
      <c r="E389" s="201"/>
      <c r="F389" s="187"/>
    </row>
    <row r="390" spans="2:6">
      <c r="B390" s="14"/>
      <c r="C390" s="14"/>
      <c r="D390" s="14"/>
      <c r="E390" s="201"/>
      <c r="F390" s="187"/>
    </row>
    <row r="391" spans="2:6">
      <c r="B391" s="14"/>
      <c r="C391" s="14"/>
      <c r="D391" s="14"/>
      <c r="E391" s="201"/>
      <c r="F391" s="187"/>
    </row>
    <row r="392" spans="2:6">
      <c r="B392" s="14"/>
      <c r="C392" s="14"/>
      <c r="D392" s="14"/>
      <c r="E392" s="201"/>
      <c r="F392" s="187"/>
    </row>
    <row r="393" spans="2:6">
      <c r="B393" s="14"/>
      <c r="C393" s="14"/>
      <c r="D393" s="14"/>
      <c r="E393" s="201"/>
      <c r="F393" s="187"/>
    </row>
    <row r="394" spans="2:6">
      <c r="B394" s="14"/>
      <c r="C394" s="14"/>
      <c r="D394" s="14"/>
      <c r="E394" s="201"/>
      <c r="F394" s="187"/>
    </row>
    <row r="395" spans="2:6">
      <c r="B395" s="14"/>
      <c r="C395" s="14"/>
      <c r="D395" s="14"/>
      <c r="E395" s="201"/>
      <c r="F395" s="187"/>
    </row>
    <row r="396" spans="2:6">
      <c r="B396" s="14"/>
      <c r="C396" s="14"/>
      <c r="D396" s="14"/>
      <c r="E396" s="201"/>
      <c r="F396" s="187"/>
    </row>
    <row r="397" spans="2:6">
      <c r="B397" s="14"/>
      <c r="C397" s="14"/>
      <c r="D397" s="14"/>
      <c r="E397" s="201"/>
      <c r="F397" s="187"/>
    </row>
    <row r="398" spans="2:6">
      <c r="B398" s="14"/>
      <c r="C398" s="14"/>
      <c r="D398" s="14"/>
      <c r="E398" s="201"/>
      <c r="F398" s="187"/>
    </row>
    <row r="399" spans="2:6">
      <c r="B399" s="14"/>
      <c r="C399" s="14"/>
      <c r="D399" s="14"/>
      <c r="E399" s="201"/>
      <c r="F399" s="187"/>
    </row>
    <row r="400" spans="2:6">
      <c r="B400" s="14"/>
      <c r="C400" s="14"/>
      <c r="D400" s="14"/>
      <c r="E400" s="201"/>
      <c r="F400" s="187"/>
    </row>
    <row r="401" spans="2:6">
      <c r="B401" s="14"/>
      <c r="C401" s="14"/>
      <c r="D401" s="14"/>
      <c r="E401" s="201"/>
      <c r="F401" s="187"/>
    </row>
    <row r="402" spans="2:6">
      <c r="B402" s="14"/>
      <c r="C402" s="14"/>
      <c r="D402" s="14"/>
      <c r="E402" s="201"/>
      <c r="F402" s="187"/>
    </row>
    <row r="403" spans="2:6">
      <c r="B403" s="14"/>
      <c r="C403" s="14"/>
      <c r="D403" s="14"/>
      <c r="E403" s="201"/>
      <c r="F403" s="187"/>
    </row>
    <row r="404" spans="2:6">
      <c r="B404" s="14"/>
      <c r="C404" s="14"/>
      <c r="D404" s="14"/>
      <c r="E404" s="201"/>
      <c r="F404" s="187"/>
    </row>
    <row r="405" spans="2:6">
      <c r="B405" s="14"/>
      <c r="C405" s="14"/>
      <c r="D405" s="14"/>
      <c r="E405" s="201"/>
      <c r="F405" s="187"/>
    </row>
    <row r="406" spans="2:6">
      <c r="B406" s="14"/>
      <c r="C406" s="14"/>
      <c r="D406" s="14"/>
      <c r="E406" s="201"/>
      <c r="F406" s="187"/>
    </row>
    <row r="407" spans="2:6">
      <c r="B407" s="14"/>
      <c r="C407" s="14"/>
      <c r="D407" s="14"/>
      <c r="E407" s="201"/>
      <c r="F407" s="187"/>
    </row>
    <row r="408" spans="2:6">
      <c r="B408" s="14"/>
      <c r="C408" s="14"/>
      <c r="D408" s="14"/>
      <c r="E408" s="201"/>
      <c r="F408" s="187"/>
    </row>
    <row r="409" spans="2:6">
      <c r="B409" s="14"/>
      <c r="C409" s="14"/>
      <c r="D409" s="14"/>
      <c r="E409" s="201"/>
      <c r="F409" s="187"/>
    </row>
    <row r="410" spans="2:6">
      <c r="B410" s="14"/>
      <c r="C410" s="14"/>
      <c r="D410" s="14"/>
      <c r="E410" s="201"/>
      <c r="F410" s="187"/>
    </row>
    <row r="411" spans="2:6">
      <c r="B411" s="14"/>
      <c r="C411" s="14"/>
      <c r="D411" s="14"/>
      <c r="E411" s="201"/>
      <c r="F411" s="187"/>
    </row>
    <row r="412" spans="2:6">
      <c r="B412" s="14"/>
      <c r="C412" s="14"/>
      <c r="D412" s="14"/>
      <c r="E412" s="201"/>
      <c r="F412" s="187"/>
    </row>
    <row r="413" spans="2:6">
      <c r="B413" s="14"/>
      <c r="C413" s="14"/>
      <c r="D413" s="14"/>
      <c r="E413" s="201"/>
      <c r="F413" s="187"/>
    </row>
    <row r="414" spans="2:6">
      <c r="B414" s="14"/>
      <c r="C414" s="14"/>
      <c r="D414" s="14"/>
      <c r="E414" s="201"/>
      <c r="F414" s="187"/>
    </row>
    <row r="415" spans="2:6">
      <c r="B415" s="14"/>
      <c r="C415" s="14"/>
      <c r="D415" s="14"/>
      <c r="E415" s="201"/>
      <c r="F415" s="187"/>
    </row>
    <row r="416" spans="2:6">
      <c r="B416" s="14"/>
      <c r="C416" s="14"/>
      <c r="D416" s="14"/>
      <c r="E416" s="201"/>
      <c r="F416" s="187"/>
    </row>
    <row r="417" spans="2:6">
      <c r="B417" s="14"/>
      <c r="C417" s="14"/>
      <c r="D417" s="14"/>
      <c r="E417" s="201"/>
      <c r="F417" s="187"/>
    </row>
    <row r="418" spans="2:6">
      <c r="B418" s="14"/>
      <c r="C418" s="14"/>
      <c r="D418" s="14"/>
      <c r="E418" s="201"/>
      <c r="F418" s="187"/>
    </row>
    <row r="419" spans="2:6">
      <c r="B419" s="14"/>
      <c r="C419" s="14"/>
      <c r="D419" s="14"/>
      <c r="E419" s="201"/>
      <c r="F419" s="187"/>
    </row>
    <row r="420" spans="2:6">
      <c r="B420" s="14"/>
      <c r="C420" s="14"/>
      <c r="D420" s="14"/>
      <c r="E420" s="201"/>
      <c r="F420" s="187"/>
    </row>
    <row r="421" spans="2:6">
      <c r="B421" s="14"/>
      <c r="C421" s="14"/>
      <c r="D421" s="14"/>
      <c r="E421" s="201"/>
      <c r="F421" s="187"/>
    </row>
    <row r="422" spans="2:6">
      <c r="B422" s="14"/>
      <c r="C422" s="14"/>
      <c r="D422" s="14"/>
      <c r="E422" s="201"/>
      <c r="F422" s="187"/>
    </row>
    <row r="423" spans="2:6">
      <c r="B423" s="14"/>
      <c r="C423" s="14"/>
      <c r="D423" s="14"/>
      <c r="E423" s="201"/>
      <c r="F423" s="187"/>
    </row>
    <row r="424" spans="2:6">
      <c r="B424" s="14"/>
      <c r="C424" s="14"/>
      <c r="D424" s="14"/>
      <c r="E424" s="201"/>
      <c r="F424" s="187"/>
    </row>
    <row r="425" spans="2:6">
      <c r="B425" s="14"/>
      <c r="C425" s="14"/>
      <c r="D425" s="14"/>
      <c r="E425" s="201"/>
      <c r="F425" s="187"/>
    </row>
    <row r="426" spans="2:6">
      <c r="B426" s="14"/>
      <c r="C426" s="14"/>
      <c r="D426" s="14"/>
      <c r="E426" s="201"/>
      <c r="F426" s="187"/>
    </row>
    <row r="427" spans="2:6">
      <c r="B427" s="14"/>
      <c r="C427" s="14"/>
      <c r="D427" s="14"/>
      <c r="E427" s="201"/>
      <c r="F427" s="187"/>
    </row>
    <row r="428" spans="2:6">
      <c r="B428" s="14"/>
      <c r="C428" s="14"/>
      <c r="D428" s="14"/>
      <c r="E428" s="201"/>
      <c r="F428" s="187"/>
    </row>
    <row r="429" spans="2:6">
      <c r="B429" s="14"/>
      <c r="C429" s="14"/>
      <c r="D429" s="14"/>
      <c r="E429" s="201"/>
      <c r="F429" s="187"/>
    </row>
    <row r="430" spans="2:6">
      <c r="B430" s="14"/>
      <c r="C430" s="14"/>
      <c r="D430" s="14"/>
      <c r="E430" s="201"/>
      <c r="F430" s="187"/>
    </row>
    <row r="431" spans="2:6">
      <c r="B431" s="14"/>
      <c r="C431" s="14"/>
      <c r="D431" s="14"/>
      <c r="E431" s="201"/>
      <c r="F431" s="187"/>
    </row>
    <row r="432" spans="2:6">
      <c r="B432" s="14"/>
      <c r="C432" s="14"/>
      <c r="D432" s="14"/>
      <c r="E432" s="201"/>
      <c r="F432" s="187"/>
    </row>
    <row r="433" spans="2:6">
      <c r="B433" s="14"/>
      <c r="C433" s="14"/>
      <c r="D433" s="14"/>
      <c r="E433" s="201"/>
      <c r="F433" s="187"/>
    </row>
    <row r="434" spans="2:6">
      <c r="B434" s="14"/>
      <c r="C434" s="14"/>
      <c r="D434" s="14"/>
      <c r="E434" s="201"/>
      <c r="F434" s="187"/>
    </row>
    <row r="435" spans="2:6">
      <c r="B435" s="14"/>
      <c r="C435" s="14"/>
      <c r="D435" s="14"/>
      <c r="E435" s="201"/>
      <c r="F435" s="187"/>
    </row>
    <row r="436" spans="2:6">
      <c r="B436" s="14"/>
      <c r="C436" s="14"/>
      <c r="D436" s="14"/>
      <c r="E436" s="201"/>
      <c r="F436" s="187"/>
    </row>
    <row r="437" spans="2:6">
      <c r="B437" s="14"/>
      <c r="C437" s="14"/>
      <c r="D437" s="14"/>
      <c r="E437" s="201"/>
      <c r="F437" s="187"/>
    </row>
    <row r="438" spans="2:6">
      <c r="B438" s="14"/>
      <c r="C438" s="14"/>
      <c r="D438" s="14"/>
      <c r="E438" s="201"/>
      <c r="F438" s="187"/>
    </row>
    <row r="439" spans="2:6">
      <c r="B439" s="14"/>
      <c r="C439" s="14"/>
      <c r="D439" s="14"/>
      <c r="E439" s="201"/>
      <c r="F439" s="187"/>
    </row>
    <row r="440" spans="2:6">
      <c r="B440" s="14"/>
      <c r="C440" s="14"/>
      <c r="D440" s="14"/>
      <c r="E440" s="201"/>
      <c r="F440" s="187"/>
    </row>
    <row r="441" spans="2:6">
      <c r="B441" s="14"/>
      <c r="C441" s="14"/>
      <c r="D441" s="14"/>
      <c r="E441" s="201"/>
      <c r="F441" s="187"/>
    </row>
    <row r="442" spans="2:6">
      <c r="B442" s="14"/>
      <c r="C442" s="14"/>
      <c r="D442" s="14"/>
      <c r="E442" s="201"/>
      <c r="F442" s="187"/>
    </row>
    <row r="443" spans="2:6">
      <c r="B443" s="14"/>
      <c r="C443" s="14"/>
      <c r="D443" s="14"/>
      <c r="E443" s="201"/>
      <c r="F443" s="187"/>
    </row>
    <row r="444" spans="2:6">
      <c r="B444" s="14"/>
      <c r="C444" s="14"/>
      <c r="D444" s="14"/>
      <c r="E444" s="201"/>
      <c r="F444" s="187"/>
    </row>
    <row r="445" spans="2:6">
      <c r="B445" s="14"/>
      <c r="C445" s="14"/>
      <c r="D445" s="14"/>
      <c r="E445" s="201"/>
      <c r="F445" s="187"/>
    </row>
    <row r="446" spans="2:6">
      <c r="B446" s="14"/>
      <c r="C446" s="14"/>
      <c r="D446" s="14"/>
      <c r="E446" s="201"/>
      <c r="F446" s="187"/>
    </row>
    <row r="447" spans="2:6">
      <c r="B447" s="14"/>
      <c r="C447" s="14"/>
      <c r="D447" s="14"/>
      <c r="E447" s="201"/>
      <c r="F447" s="187"/>
    </row>
    <row r="448" spans="2:6">
      <c r="B448" s="14"/>
      <c r="C448" s="14"/>
      <c r="D448" s="14"/>
      <c r="E448" s="201"/>
      <c r="F448" s="187"/>
    </row>
    <row r="449" spans="6:6">
      <c r="F449" s="187"/>
    </row>
    <row r="450" spans="6:6">
      <c r="F450" s="187"/>
    </row>
    <row r="451" spans="6:6">
      <c r="F451" s="187"/>
    </row>
    <row r="452" spans="6:6">
      <c r="F452" s="187"/>
    </row>
    <row r="453" spans="6:6">
      <c r="F453" s="187"/>
    </row>
    <row r="454" spans="6:6">
      <c r="F454" s="187"/>
    </row>
    <row r="455" spans="6:6">
      <c r="F455" s="187"/>
    </row>
    <row r="456" spans="6:6">
      <c r="F456" s="187"/>
    </row>
    <row r="457" spans="6:6">
      <c r="F457" s="187"/>
    </row>
    <row r="458" spans="6:6">
      <c r="F458" s="187"/>
    </row>
    <row r="459" spans="6:6">
      <c r="F459" s="187"/>
    </row>
    <row r="460" spans="6:6">
      <c r="F460" s="187"/>
    </row>
    <row r="461" spans="6:6">
      <c r="F461" s="187"/>
    </row>
    <row r="462" spans="6:6">
      <c r="F462" s="187"/>
    </row>
    <row r="463" spans="6:6">
      <c r="F463" s="187"/>
    </row>
    <row r="464" spans="6:6">
      <c r="F464" s="187"/>
    </row>
    <row r="465" spans="6:6">
      <c r="F465" s="187"/>
    </row>
    <row r="466" spans="6:6">
      <c r="F466" s="187"/>
    </row>
    <row r="467" spans="6:6">
      <c r="F467" s="187"/>
    </row>
    <row r="468" spans="6:6">
      <c r="F468" s="187"/>
    </row>
    <row r="469" spans="6:6">
      <c r="F469" s="187"/>
    </row>
    <row r="470" spans="6:6">
      <c r="F470" s="187"/>
    </row>
    <row r="471" spans="6:6">
      <c r="F471" s="187"/>
    </row>
    <row r="472" spans="6:6">
      <c r="F472" s="187"/>
    </row>
    <row r="473" spans="6:6">
      <c r="F473" s="187"/>
    </row>
    <row r="474" spans="6:6">
      <c r="F474" s="187"/>
    </row>
    <row r="475" spans="6:6">
      <c r="F475" s="187"/>
    </row>
    <row r="476" spans="6:6">
      <c r="F476" s="187"/>
    </row>
    <row r="477" spans="6:6">
      <c r="F477" s="187"/>
    </row>
    <row r="478" spans="6:6">
      <c r="F478" s="187"/>
    </row>
    <row r="479" spans="6:6">
      <c r="F479" s="187"/>
    </row>
    <row r="480" spans="6:6">
      <c r="F480" s="187"/>
    </row>
    <row r="481" spans="6:6">
      <c r="F481" s="187"/>
    </row>
    <row r="482" spans="6:6">
      <c r="F482" s="187"/>
    </row>
    <row r="483" spans="6:6">
      <c r="F483" s="187"/>
    </row>
    <row r="484" spans="6:6">
      <c r="F484" s="187"/>
    </row>
    <row r="485" spans="6:6">
      <c r="F485" s="187"/>
    </row>
    <row r="486" spans="6:6">
      <c r="F486" s="187"/>
    </row>
    <row r="487" spans="6:6">
      <c r="F487" s="187"/>
    </row>
    <row r="488" spans="6:6">
      <c r="F488" s="187"/>
    </row>
    <row r="489" spans="6:6">
      <c r="F489" s="187"/>
    </row>
    <row r="490" spans="6:6">
      <c r="F490" s="187"/>
    </row>
    <row r="491" spans="6:6">
      <c r="F491" s="187"/>
    </row>
    <row r="492" spans="6:6">
      <c r="F492" s="187"/>
    </row>
    <row r="493" spans="6:6">
      <c r="F493" s="187"/>
    </row>
    <row r="494" spans="6:6">
      <c r="F494" s="187"/>
    </row>
    <row r="495" spans="6:6">
      <c r="F495" s="187"/>
    </row>
    <row r="496" spans="6:6">
      <c r="F496" s="187"/>
    </row>
    <row r="497" spans="6:6">
      <c r="F497" s="187"/>
    </row>
    <row r="498" spans="6:6">
      <c r="F498" s="187"/>
    </row>
    <row r="499" spans="6:6">
      <c r="F499" s="187"/>
    </row>
    <row r="500" spans="6:6">
      <c r="F500" s="187"/>
    </row>
    <row r="501" spans="6:6">
      <c r="F501" s="187"/>
    </row>
    <row r="502" spans="6:6">
      <c r="F502" s="187"/>
    </row>
    <row r="503" spans="6:6">
      <c r="F503" s="187"/>
    </row>
  </sheetData>
  <sortState xmlns:xlrd2="http://schemas.microsoft.com/office/spreadsheetml/2017/richdata2" ref="A3:B492">
    <sortCondition ref="A2"/>
  </sortState>
  <phoneticPr fontId="27" type="noConversion"/>
  <conditionalFormatting sqref="A2:A125">
    <cfRule type="expression" dxfId="0" priority="1">
      <formula>COUNTIF(#REF!, $A2)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2"/>
  <sheetViews>
    <sheetView topLeftCell="A132" zoomScale="90" zoomScaleNormal="65" workbookViewId="0">
      <selection activeCell="I27" sqref="I27"/>
    </sheetView>
  </sheetViews>
  <sheetFormatPr baseColWidth="10" defaultColWidth="26.6640625" defaultRowHeight="16"/>
  <cols>
    <col min="1" max="1" width="25.83203125" customWidth="1"/>
    <col min="2" max="4" width="26.6640625" style="13"/>
    <col min="7" max="7" width="19" customWidth="1"/>
    <col min="11" max="14" width="30.83203125" customWidth="1"/>
    <col min="15" max="15" width="0.1640625" customWidth="1"/>
  </cols>
  <sheetData>
    <row r="1" spans="1:15" s="7" customFormat="1" ht="60" customHeight="1">
      <c r="A1" s="125" t="s">
        <v>131</v>
      </c>
      <c r="B1" s="125" t="s">
        <v>821</v>
      </c>
      <c r="C1" s="125" t="s">
        <v>822</v>
      </c>
      <c r="D1" s="125" t="s">
        <v>823</v>
      </c>
      <c r="E1" s="125" t="s">
        <v>132</v>
      </c>
      <c r="F1" s="226" t="s">
        <v>824</v>
      </c>
      <c r="G1" s="227" t="s">
        <v>133</v>
      </c>
      <c r="H1" s="125" t="s">
        <v>134</v>
      </c>
      <c r="I1" s="227" t="s">
        <v>822</v>
      </c>
      <c r="J1" s="227" t="s">
        <v>825</v>
      </c>
      <c r="K1" s="259" t="s">
        <v>133</v>
      </c>
      <c r="L1" s="259"/>
      <c r="M1" s="259"/>
      <c r="N1" s="259"/>
      <c r="O1" s="259"/>
    </row>
    <row r="2" spans="1:15" ht="17" customHeight="1">
      <c r="A2" t="s">
        <v>206</v>
      </c>
      <c r="B2" s="14">
        <v>-53.54</v>
      </c>
      <c r="C2" s="14">
        <f t="shared" ref="C2:C33" si="0">B2/4.184</f>
        <v>-12.796367112810707</v>
      </c>
      <c r="D2" s="60">
        <v>-12.1963671128107</v>
      </c>
      <c r="E2" s="16">
        <v>-4.16</v>
      </c>
      <c r="F2" s="14">
        <f t="shared" ref="F2:F33" si="1">E2-D2</f>
        <v>8.0363671128106997</v>
      </c>
      <c r="G2" s="260" t="s">
        <v>135</v>
      </c>
      <c r="H2" s="17" t="s">
        <v>56</v>
      </c>
      <c r="I2" s="14">
        <f>VLOOKUP(H2,$A$2:$C$160,3,0)</f>
        <v>-3.1309751434034414</v>
      </c>
      <c r="J2" s="14">
        <f t="shared" ref="J2:J13" si="2">I2+0.6</f>
        <v>-2.5309751434034413</v>
      </c>
      <c r="K2" s="256"/>
      <c r="L2" s="256"/>
      <c r="M2" s="256"/>
      <c r="N2" s="256"/>
      <c r="O2" s="256"/>
    </row>
    <row r="3" spans="1:15" ht="17">
      <c r="A3" t="s">
        <v>7</v>
      </c>
      <c r="B3" s="14">
        <v>-71.92</v>
      </c>
      <c r="C3" s="14">
        <f t="shared" si="0"/>
        <v>-17.189292543021033</v>
      </c>
      <c r="D3" s="60">
        <v>-16.589292543020999</v>
      </c>
      <c r="E3" s="16">
        <v>-6.34</v>
      </c>
      <c r="F3" s="14">
        <f t="shared" si="1"/>
        <v>10.249292543020999</v>
      </c>
      <c r="G3" s="260"/>
      <c r="H3" s="19" t="s">
        <v>88</v>
      </c>
      <c r="I3" s="14">
        <f t="shared" ref="I3:I13" si="3">VLOOKUP(H3,$A$2:$C$160,3,0)</f>
        <v>-16.873804971319309</v>
      </c>
      <c r="J3" s="14">
        <f t="shared" si="2"/>
        <v>-16.273804971319308</v>
      </c>
      <c r="K3" s="256"/>
      <c r="L3" s="256"/>
      <c r="M3" s="256"/>
      <c r="N3" s="256"/>
      <c r="O3" s="256"/>
    </row>
    <row r="4" spans="1:15" ht="17">
      <c r="A4" t="s">
        <v>9</v>
      </c>
      <c r="B4" s="14">
        <v>-59.34</v>
      </c>
      <c r="C4" s="14">
        <f t="shared" si="0"/>
        <v>-14.182600382409179</v>
      </c>
      <c r="D4" s="60">
        <v>-13.582600382409201</v>
      </c>
      <c r="E4" s="16">
        <v>-4.84</v>
      </c>
      <c r="F4" s="14">
        <f t="shared" si="1"/>
        <v>8.7426003824092007</v>
      </c>
      <c r="G4" s="260"/>
      <c r="H4" s="20" t="s">
        <v>136</v>
      </c>
      <c r="I4" s="14">
        <f t="shared" si="3"/>
        <v>-5.8245697896749524</v>
      </c>
      <c r="J4" s="14">
        <f t="shared" si="2"/>
        <v>-5.2245697896749528</v>
      </c>
      <c r="K4" s="256"/>
      <c r="L4" s="256"/>
      <c r="M4" s="256"/>
      <c r="N4" s="256"/>
      <c r="O4" s="256"/>
    </row>
    <row r="5" spans="1:15" ht="17">
      <c r="A5" t="s">
        <v>11</v>
      </c>
      <c r="B5" s="14">
        <v>-72.3</v>
      </c>
      <c r="C5" s="14">
        <f t="shared" si="0"/>
        <v>-17.280114722753346</v>
      </c>
      <c r="D5" s="60">
        <v>-16.680114722753299</v>
      </c>
      <c r="E5" s="16">
        <v>-9.3000000000000007</v>
      </c>
      <c r="F5" s="14">
        <f t="shared" si="1"/>
        <v>7.3801147227532979</v>
      </c>
      <c r="G5" s="260"/>
      <c r="H5" s="21" t="s">
        <v>60</v>
      </c>
      <c r="I5" s="14">
        <f t="shared" si="3"/>
        <v>-6.1902485659655824</v>
      </c>
      <c r="J5" s="14">
        <f t="shared" si="2"/>
        <v>-5.5902485659655827</v>
      </c>
      <c r="K5" s="256"/>
      <c r="L5" s="256"/>
      <c r="M5" s="256"/>
      <c r="N5" s="256"/>
      <c r="O5" s="256"/>
    </row>
    <row r="6" spans="1:15" ht="17">
      <c r="A6" s="49" t="s">
        <v>180</v>
      </c>
      <c r="B6" s="14">
        <v>-37.5</v>
      </c>
      <c r="C6" s="14">
        <f t="shared" si="0"/>
        <v>-8.9627151051625233</v>
      </c>
      <c r="D6" s="15">
        <v>-8.3627151051625201</v>
      </c>
      <c r="E6" s="16">
        <v>-1.21</v>
      </c>
      <c r="F6" s="14">
        <f t="shared" si="1"/>
        <v>7.1527151051625202</v>
      </c>
      <c r="G6" s="260"/>
      <c r="H6" s="22" t="s">
        <v>14</v>
      </c>
      <c r="I6" s="14">
        <f t="shared" si="3"/>
        <v>-5.783938814531548</v>
      </c>
      <c r="J6" s="14">
        <f t="shared" si="2"/>
        <v>-5.1839388145315484</v>
      </c>
      <c r="K6" s="256"/>
      <c r="L6" s="256"/>
      <c r="M6" s="256"/>
      <c r="N6" s="256"/>
      <c r="O6" s="256"/>
    </row>
    <row r="7" spans="1:15" ht="19">
      <c r="A7" s="49" t="s">
        <v>181</v>
      </c>
      <c r="B7" s="14">
        <v>-39.9</v>
      </c>
      <c r="C7" s="14">
        <f t="shared" si="0"/>
        <v>-9.5363288718929251</v>
      </c>
      <c r="D7" s="15">
        <v>-8.9363288718929308</v>
      </c>
      <c r="E7" s="16">
        <v>-0.86</v>
      </c>
      <c r="F7" s="14">
        <f t="shared" si="1"/>
        <v>8.0763288718929314</v>
      </c>
      <c r="G7" s="260"/>
      <c r="H7" s="23" t="s">
        <v>137</v>
      </c>
      <c r="I7" s="14">
        <v>-8.57</v>
      </c>
      <c r="J7" s="14">
        <f t="shared" si="2"/>
        <v>-7.9700000000000006</v>
      </c>
      <c r="K7" s="257" t="s">
        <v>138</v>
      </c>
      <c r="L7" s="257"/>
      <c r="M7" s="257"/>
      <c r="N7" s="257"/>
      <c r="O7" s="257"/>
    </row>
    <row r="8" spans="1:15" ht="17" customHeight="1">
      <c r="A8" s="49" t="s">
        <v>182</v>
      </c>
      <c r="B8" s="14">
        <v>-41</v>
      </c>
      <c r="C8" s="14">
        <f t="shared" si="0"/>
        <v>-9.7992351816443595</v>
      </c>
      <c r="D8" s="15">
        <v>-9.1992351816443598</v>
      </c>
      <c r="E8" s="16">
        <v>-0.9</v>
      </c>
      <c r="F8" s="14">
        <f t="shared" si="1"/>
        <v>8.2992351816443595</v>
      </c>
      <c r="G8" s="261" t="s">
        <v>819</v>
      </c>
      <c r="H8" s="24" t="s">
        <v>80</v>
      </c>
      <c r="I8" s="14">
        <f t="shared" si="3"/>
        <v>-8.6759082217973216</v>
      </c>
      <c r="J8" s="14">
        <f t="shared" si="2"/>
        <v>-8.0759082217973219</v>
      </c>
      <c r="K8" s="256"/>
      <c r="L8" s="256"/>
      <c r="M8" s="256"/>
      <c r="N8" s="256"/>
      <c r="O8" s="256"/>
    </row>
    <row r="9" spans="1:15" ht="17">
      <c r="A9" t="s">
        <v>15</v>
      </c>
      <c r="B9" s="14">
        <v>-47.97</v>
      </c>
      <c r="C9" s="14">
        <f t="shared" si="0"/>
        <v>-11.4651051625239</v>
      </c>
      <c r="D9" s="60">
        <v>-10.8651051625239</v>
      </c>
      <c r="E9" s="16">
        <v>-5.0599999999999996</v>
      </c>
      <c r="F9" s="14">
        <f t="shared" si="1"/>
        <v>5.8051051625239003</v>
      </c>
      <c r="G9" s="261"/>
      <c r="H9" s="25" t="s">
        <v>58</v>
      </c>
      <c r="I9" s="14">
        <f t="shared" si="3"/>
        <v>-10.786328871892925</v>
      </c>
      <c r="J9" s="14">
        <f t="shared" si="2"/>
        <v>-10.186328871892925</v>
      </c>
      <c r="K9" s="256"/>
      <c r="L9" s="256"/>
      <c r="M9" s="256"/>
      <c r="N9" s="256"/>
      <c r="O9" s="256"/>
    </row>
    <row r="10" spans="1:15" ht="17">
      <c r="A10" t="s">
        <v>17</v>
      </c>
      <c r="B10" s="14">
        <v>-73.64</v>
      </c>
      <c r="C10" s="14">
        <f t="shared" si="0"/>
        <v>-17.600382409177818</v>
      </c>
      <c r="D10" s="60">
        <v>-17.000382409177799</v>
      </c>
      <c r="E10" s="16">
        <v>-6.25</v>
      </c>
      <c r="F10" s="14">
        <f t="shared" si="1"/>
        <v>10.750382409177799</v>
      </c>
      <c r="G10" s="261"/>
      <c r="H10" s="26" t="s">
        <v>43</v>
      </c>
      <c r="I10" s="14">
        <f t="shared" si="3"/>
        <v>-12.569311663479924</v>
      </c>
      <c r="J10" s="14">
        <f t="shared" si="2"/>
        <v>-11.969311663479925</v>
      </c>
      <c r="K10" s="256"/>
      <c r="L10" s="256"/>
      <c r="M10" s="256"/>
      <c r="N10" s="256"/>
      <c r="O10" s="256"/>
    </row>
    <row r="11" spans="1:15" ht="19">
      <c r="A11" t="s">
        <v>207</v>
      </c>
      <c r="B11" s="14">
        <v>-49.45</v>
      </c>
      <c r="C11" s="14">
        <f t="shared" si="0"/>
        <v>-11.818833652007648</v>
      </c>
      <c r="D11" s="60">
        <v>-11.2188336520076</v>
      </c>
      <c r="E11" s="16">
        <v>-4.3899999999999997</v>
      </c>
      <c r="F11" s="14">
        <f t="shared" si="1"/>
        <v>6.8288336520076003</v>
      </c>
      <c r="G11" s="261"/>
      <c r="H11" s="27" t="s">
        <v>142</v>
      </c>
      <c r="I11" s="14">
        <v>-15.06</v>
      </c>
      <c r="J11" s="14">
        <f t="shared" si="2"/>
        <v>-14.46</v>
      </c>
      <c r="K11" s="258" t="s">
        <v>826</v>
      </c>
      <c r="L11" s="258"/>
      <c r="M11" s="258"/>
      <c r="N11" s="258"/>
      <c r="O11" s="258"/>
    </row>
    <row r="12" spans="1:15" ht="17">
      <c r="A12" t="s">
        <v>19</v>
      </c>
      <c r="B12" s="14">
        <v>-66.36</v>
      </c>
      <c r="C12" s="14">
        <f t="shared" si="0"/>
        <v>-15.860420650095602</v>
      </c>
      <c r="D12" s="60">
        <v>-15.2604206500956</v>
      </c>
      <c r="E12" s="16">
        <v>-6.69</v>
      </c>
      <c r="F12" s="14">
        <f t="shared" si="1"/>
        <v>8.5704206500955991</v>
      </c>
      <c r="G12" s="28"/>
      <c r="H12" s="29" t="s">
        <v>112</v>
      </c>
      <c r="I12" s="14">
        <f t="shared" si="3"/>
        <v>-14.729923518164435</v>
      </c>
      <c r="J12" s="14">
        <f t="shared" si="2"/>
        <v>-14.129923518164436</v>
      </c>
      <c r="K12" s="256"/>
      <c r="L12" s="256"/>
      <c r="M12" s="256"/>
      <c r="N12" s="256"/>
      <c r="O12" s="256"/>
    </row>
    <row r="13" spans="1:15" ht="17">
      <c r="A13" s="58" t="s">
        <v>199</v>
      </c>
      <c r="B13" s="14">
        <v>-53.47</v>
      </c>
      <c r="C13" s="14">
        <f t="shared" si="0"/>
        <v>-12.77963671128107</v>
      </c>
      <c r="D13" s="57">
        <v>-12.1796367112811</v>
      </c>
      <c r="E13" s="16">
        <v>-4.33</v>
      </c>
      <c r="F13" s="14">
        <f t="shared" si="1"/>
        <v>7.8496367112811001</v>
      </c>
      <c r="G13" s="30" t="s">
        <v>144</v>
      </c>
      <c r="H13" s="31" t="s">
        <v>78</v>
      </c>
      <c r="I13" s="14">
        <f t="shared" si="3"/>
        <v>-5.4732313575525806</v>
      </c>
      <c r="J13" s="14">
        <f t="shared" si="2"/>
        <v>-4.873231357552581</v>
      </c>
      <c r="K13" s="256"/>
      <c r="L13" s="256"/>
      <c r="M13" s="256"/>
      <c r="N13" s="256"/>
      <c r="O13" s="256"/>
    </row>
    <row r="14" spans="1:15">
      <c r="A14" t="s">
        <v>21</v>
      </c>
      <c r="B14" s="14">
        <v>-60.44</v>
      </c>
      <c r="C14" s="14">
        <f t="shared" si="0"/>
        <v>-14.445506692160611</v>
      </c>
      <c r="D14" s="60">
        <v>-13.845506692160599</v>
      </c>
      <c r="E14" s="16">
        <v>-6.76</v>
      </c>
      <c r="F14" s="14">
        <f t="shared" si="1"/>
        <v>7.0855066921605996</v>
      </c>
      <c r="G14" s="32" t="s">
        <v>146</v>
      </c>
    </row>
    <row r="15" spans="1:15" ht="19">
      <c r="A15" t="s">
        <v>160</v>
      </c>
      <c r="B15" s="14">
        <v>-29.6</v>
      </c>
      <c r="C15" s="14">
        <f t="shared" si="0"/>
        <v>-7.0745697896749524</v>
      </c>
      <c r="D15" s="15">
        <v>-6.4745697896749501</v>
      </c>
      <c r="E15" s="16">
        <v>1.31</v>
      </c>
      <c r="F15" s="14">
        <f t="shared" si="1"/>
        <v>7.7845697896749506</v>
      </c>
      <c r="G15" s="33" t="s">
        <v>147</v>
      </c>
      <c r="H15" s="218"/>
      <c r="I15" s="218"/>
      <c r="J15" s="219"/>
      <c r="K15" s="218"/>
      <c r="L15" s="218"/>
      <c r="M15" s="218"/>
      <c r="N15" s="218"/>
      <c r="O15" s="218"/>
    </row>
    <row r="16" spans="1:15" ht="17">
      <c r="A16" s="49" t="s">
        <v>168</v>
      </c>
      <c r="B16" s="14">
        <v>-22.7</v>
      </c>
      <c r="C16" s="14">
        <f t="shared" si="0"/>
        <v>-5.4254302103250476</v>
      </c>
      <c r="D16" s="15">
        <v>-4.8254302103250497</v>
      </c>
      <c r="E16" s="16">
        <v>0.68</v>
      </c>
      <c r="F16" s="14">
        <f t="shared" si="1"/>
        <v>5.5054302103250494</v>
      </c>
      <c r="G16" s="36" t="s">
        <v>154</v>
      </c>
      <c r="H16" s="220"/>
      <c r="I16" s="221"/>
      <c r="J16" s="221"/>
      <c r="K16" s="221"/>
      <c r="L16" s="221"/>
      <c r="M16" s="204"/>
      <c r="N16" s="222"/>
      <c r="O16" s="221"/>
    </row>
    <row r="17" spans="1:15" ht="16" customHeight="1">
      <c r="A17" s="49" t="s">
        <v>8</v>
      </c>
      <c r="B17" s="14">
        <v>-68.5</v>
      </c>
      <c r="C17" s="14">
        <f t="shared" si="0"/>
        <v>-16.37189292543021</v>
      </c>
      <c r="D17" s="15">
        <v>-15.771892925430199</v>
      </c>
      <c r="E17" s="16">
        <v>-4.43</v>
      </c>
      <c r="F17" s="14">
        <f t="shared" si="1"/>
        <v>11.3418929254302</v>
      </c>
      <c r="G17" s="41" t="s">
        <v>156</v>
      </c>
      <c r="H17" s="220"/>
      <c r="I17" s="221"/>
      <c r="J17" s="221"/>
      <c r="K17" s="221"/>
      <c r="L17" s="221"/>
      <c r="M17" s="204"/>
      <c r="N17" s="223"/>
      <c r="O17" s="221"/>
    </row>
    <row r="18" spans="1:15" ht="17">
      <c r="A18" t="s">
        <v>141</v>
      </c>
      <c r="B18" s="14">
        <v>-25.1</v>
      </c>
      <c r="C18" s="14">
        <f t="shared" si="0"/>
        <v>-5.9990439770554493</v>
      </c>
      <c r="D18" s="15">
        <v>-5.3990439770554497</v>
      </c>
      <c r="E18" s="16">
        <v>2.38</v>
      </c>
      <c r="F18" s="14">
        <f t="shared" si="1"/>
        <v>7.7790439770554496</v>
      </c>
      <c r="G18" s="44" t="s">
        <v>158</v>
      </c>
      <c r="H18" s="204"/>
      <c r="I18" s="221"/>
      <c r="J18" s="221"/>
      <c r="K18" s="221"/>
      <c r="L18" s="221"/>
      <c r="M18" s="204"/>
      <c r="N18" s="223"/>
      <c r="O18" s="221"/>
    </row>
    <row r="19" spans="1:15" ht="17" customHeight="1">
      <c r="A19" t="s">
        <v>143</v>
      </c>
      <c r="B19" s="14">
        <v>-32.6</v>
      </c>
      <c r="C19" s="14">
        <f t="shared" si="0"/>
        <v>-7.7915869980879542</v>
      </c>
      <c r="D19" s="15">
        <v>-7.1915869980879501</v>
      </c>
      <c r="E19" s="16">
        <v>2.5099999999999998</v>
      </c>
      <c r="F19" s="14">
        <f t="shared" si="1"/>
        <v>9.7015869980879508</v>
      </c>
      <c r="G19" s="45" t="s">
        <v>161</v>
      </c>
      <c r="H19" s="220"/>
      <c r="I19" s="221"/>
      <c r="J19" s="221"/>
      <c r="K19" s="221"/>
      <c r="L19" s="221"/>
      <c r="M19" s="204"/>
      <c r="N19" s="223"/>
      <c r="O19" s="221"/>
    </row>
    <row r="20" spans="1:15" ht="16" customHeight="1">
      <c r="A20" s="49" t="s">
        <v>10</v>
      </c>
      <c r="B20" s="14">
        <v>-60.2</v>
      </c>
      <c r="C20" s="14">
        <f t="shared" si="0"/>
        <v>-14.388145315487572</v>
      </c>
      <c r="D20" s="15">
        <v>-13.788145315487601</v>
      </c>
      <c r="E20" s="16">
        <v>-4.5</v>
      </c>
      <c r="F20" s="14">
        <f t="shared" si="1"/>
        <v>9.2881453154876006</v>
      </c>
      <c r="G20" s="209" t="s">
        <v>807</v>
      </c>
      <c r="H20" s="220"/>
      <c r="I20" s="221"/>
      <c r="J20" s="221"/>
      <c r="K20" s="221"/>
      <c r="L20" s="221"/>
      <c r="M20" s="204"/>
      <c r="N20" s="223"/>
      <c r="O20" s="221"/>
    </row>
    <row r="21" spans="1:15" ht="17">
      <c r="A21" s="49" t="s">
        <v>12</v>
      </c>
      <c r="B21" s="14">
        <v>-64.099999999999994</v>
      </c>
      <c r="C21" s="14">
        <f t="shared" si="0"/>
        <v>-15.320267686424472</v>
      </c>
      <c r="D21" s="15">
        <v>-14.720267686424499</v>
      </c>
      <c r="E21" s="16">
        <v>-4.47</v>
      </c>
      <c r="F21" s="14">
        <f t="shared" si="1"/>
        <v>10.2502676864245</v>
      </c>
      <c r="G21" s="14"/>
      <c r="H21" s="203"/>
      <c r="I21" s="221"/>
      <c r="J21" s="221"/>
      <c r="K21" s="221"/>
      <c r="L21" s="221"/>
      <c r="M21" s="204"/>
      <c r="N21" s="223"/>
      <c r="O21" s="221"/>
    </row>
    <row r="22" spans="1:15" ht="17">
      <c r="A22" t="s">
        <v>14</v>
      </c>
      <c r="B22" s="14">
        <v>-24.2</v>
      </c>
      <c r="C22" s="14">
        <f t="shared" si="0"/>
        <v>-5.783938814531548</v>
      </c>
      <c r="D22" s="15">
        <v>-5.1839388145315501</v>
      </c>
      <c r="E22" s="16">
        <v>2.3199999999999998</v>
      </c>
      <c r="F22" s="14">
        <f t="shared" si="1"/>
        <v>7.5039388145315495</v>
      </c>
      <c r="G22" s="14"/>
      <c r="H22" s="224"/>
      <c r="I22" s="221"/>
      <c r="J22" s="221"/>
      <c r="K22" s="221"/>
      <c r="L22" s="221"/>
      <c r="M22" s="225"/>
      <c r="N22" s="223"/>
      <c r="O22" s="221"/>
    </row>
    <row r="23" spans="1:15" ht="17" customHeight="1">
      <c r="A23" t="s">
        <v>27</v>
      </c>
      <c r="B23" s="14">
        <v>-29.6</v>
      </c>
      <c r="C23" s="14">
        <f t="shared" si="0"/>
        <v>-7.0745697896749524</v>
      </c>
      <c r="D23" s="15">
        <v>-6.4745697896749501</v>
      </c>
      <c r="E23" s="43">
        <v>1.1599999999999999</v>
      </c>
      <c r="F23" s="14">
        <f t="shared" si="1"/>
        <v>7.6345697896749503</v>
      </c>
      <c r="G23" s="14"/>
      <c r="H23" s="220"/>
      <c r="I23" s="221"/>
      <c r="J23" s="221"/>
      <c r="K23" s="221"/>
      <c r="L23" s="221"/>
      <c r="M23" s="204"/>
      <c r="N23" s="223"/>
      <c r="O23" s="221"/>
    </row>
    <row r="24" spans="1:15" ht="17">
      <c r="A24" s="58" t="s">
        <v>29</v>
      </c>
      <c r="B24" s="14">
        <v>-54.6</v>
      </c>
      <c r="C24" s="14">
        <f t="shared" si="0"/>
        <v>-13.049713193116634</v>
      </c>
      <c r="D24" s="57">
        <v>-12.449713193116599</v>
      </c>
      <c r="E24" s="16">
        <v>-4.63</v>
      </c>
      <c r="F24" s="14">
        <f t="shared" si="1"/>
        <v>7.8197131931165993</v>
      </c>
      <c r="G24" s="14"/>
      <c r="H24" s="220"/>
      <c r="I24" s="221"/>
      <c r="J24" s="221"/>
      <c r="K24" s="221"/>
      <c r="L24" s="221"/>
      <c r="M24" s="204"/>
      <c r="N24" s="223"/>
      <c r="O24" s="221"/>
    </row>
    <row r="25" spans="1:15" ht="17">
      <c r="A25" t="s">
        <v>31</v>
      </c>
      <c r="B25" s="14">
        <v>-69.95</v>
      </c>
      <c r="C25" s="14">
        <f t="shared" si="0"/>
        <v>-16.718451242829829</v>
      </c>
      <c r="D25" s="60">
        <v>-16.118451242829799</v>
      </c>
      <c r="E25" s="16">
        <v>-6.4</v>
      </c>
      <c r="F25" s="14">
        <f t="shared" si="1"/>
        <v>9.7184512428297989</v>
      </c>
      <c r="G25" s="14"/>
      <c r="H25" s="204"/>
      <c r="I25" s="221"/>
      <c r="J25" s="221"/>
      <c r="K25" s="221"/>
      <c r="L25" s="221"/>
      <c r="M25" s="204"/>
      <c r="N25" s="223"/>
      <c r="O25" s="221"/>
    </row>
    <row r="26" spans="1:15" ht="17">
      <c r="A26" t="s">
        <v>16</v>
      </c>
      <c r="B26" s="14">
        <v>-25.1</v>
      </c>
      <c r="C26" s="14">
        <f t="shared" si="0"/>
        <v>-5.9990439770554493</v>
      </c>
      <c r="D26" s="15">
        <v>-5.3990439770554497</v>
      </c>
      <c r="E26" s="16">
        <v>2.5099999999999998</v>
      </c>
      <c r="F26" s="14">
        <f t="shared" si="1"/>
        <v>7.9090439770554495</v>
      </c>
      <c r="G26" s="14"/>
      <c r="H26" s="220"/>
      <c r="I26" s="221"/>
      <c r="J26" s="221"/>
      <c r="K26" s="221"/>
      <c r="L26" s="221"/>
      <c r="M26" s="204"/>
      <c r="N26" s="223"/>
      <c r="O26" s="221"/>
    </row>
    <row r="27" spans="1:15" ht="17">
      <c r="A27" t="s">
        <v>208</v>
      </c>
      <c r="B27" s="14">
        <v>-50.07</v>
      </c>
      <c r="C27" s="14">
        <f t="shared" si="0"/>
        <v>-11.967017208413001</v>
      </c>
      <c r="D27" s="60">
        <v>-11.367017208412999</v>
      </c>
      <c r="E27" s="16">
        <v>-4.3099999999999996</v>
      </c>
      <c r="F27" s="14">
        <f t="shared" si="1"/>
        <v>7.0570172084129998</v>
      </c>
      <c r="G27" s="14"/>
      <c r="H27" s="220"/>
      <c r="I27" s="221"/>
      <c r="J27" s="221"/>
      <c r="K27" s="221"/>
      <c r="L27" s="221"/>
      <c r="M27" s="204"/>
      <c r="N27" s="223"/>
      <c r="O27" s="221"/>
    </row>
    <row r="28" spans="1:15">
      <c r="A28" t="s">
        <v>145</v>
      </c>
      <c r="B28" s="14">
        <v>-29.2</v>
      </c>
      <c r="C28" s="14">
        <f t="shared" si="0"/>
        <v>-6.9789674952198846</v>
      </c>
      <c r="D28" s="15">
        <v>-6.3789674952198903</v>
      </c>
      <c r="E28" s="16">
        <v>2.34</v>
      </c>
      <c r="F28" s="14">
        <f t="shared" si="1"/>
        <v>8.7189674952198892</v>
      </c>
      <c r="G28" s="14"/>
    </row>
    <row r="29" spans="1:15">
      <c r="A29" s="58" t="s">
        <v>200</v>
      </c>
      <c r="B29" s="14">
        <v>-57.7</v>
      </c>
      <c r="C29" s="14">
        <f t="shared" si="0"/>
        <v>-13.790630975143404</v>
      </c>
      <c r="D29" s="57">
        <v>-13.190630975143399</v>
      </c>
      <c r="E29" s="16">
        <v>-4.82</v>
      </c>
      <c r="F29" s="14">
        <f t="shared" si="1"/>
        <v>8.3706309751433992</v>
      </c>
      <c r="G29" s="14"/>
    </row>
    <row r="30" spans="1:15">
      <c r="A30" t="s">
        <v>34</v>
      </c>
      <c r="B30" s="14">
        <v>-53</v>
      </c>
      <c r="C30" s="14">
        <f t="shared" si="0"/>
        <v>-12.667304015296367</v>
      </c>
      <c r="D30" s="60">
        <v>-12.067304015296401</v>
      </c>
      <c r="E30" s="16">
        <v>-2.74</v>
      </c>
      <c r="F30" s="14">
        <f t="shared" si="1"/>
        <v>9.3273040152964004</v>
      </c>
      <c r="G30" s="14"/>
    </row>
    <row r="31" spans="1:15">
      <c r="A31" s="58" t="s">
        <v>201</v>
      </c>
      <c r="B31" s="14">
        <v>-60.71</v>
      </c>
      <c r="C31" s="14">
        <f t="shared" si="0"/>
        <v>-14.510038240917781</v>
      </c>
      <c r="D31" s="57">
        <v>-13.9100382409178</v>
      </c>
      <c r="E31" s="16">
        <v>-4.8600000000000003</v>
      </c>
      <c r="F31" s="14">
        <f t="shared" si="1"/>
        <v>9.0500382409178002</v>
      </c>
      <c r="G31" s="14"/>
    </row>
    <row r="32" spans="1:15">
      <c r="A32" s="58" t="s">
        <v>202</v>
      </c>
      <c r="B32" s="14">
        <v>-60.84</v>
      </c>
      <c r="C32" s="14">
        <f t="shared" si="0"/>
        <v>-14.541108986615679</v>
      </c>
      <c r="D32" s="57">
        <v>-13.941108986615699</v>
      </c>
      <c r="E32" s="16">
        <v>-4.72</v>
      </c>
      <c r="F32" s="14">
        <f t="shared" si="1"/>
        <v>9.2211089866157003</v>
      </c>
      <c r="G32" s="14"/>
    </row>
    <row r="33" spans="1:7">
      <c r="A33" s="58" t="s">
        <v>36</v>
      </c>
      <c r="B33" s="14">
        <v>-61.97</v>
      </c>
      <c r="C33" s="14">
        <f t="shared" si="0"/>
        <v>-14.811185468451242</v>
      </c>
      <c r="D33" s="57">
        <v>-14.2111854684512</v>
      </c>
      <c r="E33" s="16">
        <v>-4.59</v>
      </c>
      <c r="F33" s="14">
        <f t="shared" si="1"/>
        <v>9.6211854684512002</v>
      </c>
      <c r="G33" s="14"/>
    </row>
    <row r="34" spans="1:7">
      <c r="A34" t="s">
        <v>209</v>
      </c>
      <c r="B34" s="14">
        <v>-50.33</v>
      </c>
      <c r="C34" s="14">
        <f t="shared" ref="C34:C64" si="4">B34/4.184</f>
        <v>-12.029158699808795</v>
      </c>
      <c r="D34" s="60">
        <v>-11.4291586998088</v>
      </c>
      <c r="E34" s="16">
        <v>-6.62</v>
      </c>
      <c r="F34" s="14">
        <f t="shared" ref="F34:F64" si="5">E34-D34</f>
        <v>4.8091586998088003</v>
      </c>
      <c r="G34" s="14"/>
    </row>
    <row r="35" spans="1:7">
      <c r="A35" t="s">
        <v>210</v>
      </c>
      <c r="B35" s="14">
        <v>-46.23</v>
      </c>
      <c r="C35" s="14">
        <f t="shared" si="4"/>
        <v>-11.049235181644358</v>
      </c>
      <c r="D35" s="60">
        <v>-10.449235181644401</v>
      </c>
      <c r="E35" s="16">
        <v>-4.01</v>
      </c>
      <c r="F35" s="14">
        <f t="shared" si="5"/>
        <v>6.4392351816444009</v>
      </c>
      <c r="G35" s="14"/>
    </row>
    <row r="36" spans="1:7">
      <c r="A36" s="58" t="s">
        <v>192</v>
      </c>
      <c r="B36" s="14">
        <v>-47.4</v>
      </c>
      <c r="C36" s="14">
        <f t="shared" si="4"/>
        <v>-11.328871892925429</v>
      </c>
      <c r="D36" s="57">
        <v>-10.728871892925399</v>
      </c>
      <c r="E36" s="16">
        <v>-3.24</v>
      </c>
      <c r="F36" s="14">
        <f t="shared" si="5"/>
        <v>7.488871892925399</v>
      </c>
      <c r="G36" s="14"/>
    </row>
    <row r="37" spans="1:7">
      <c r="A37" s="58" t="s">
        <v>38</v>
      </c>
      <c r="B37" s="14">
        <v>-52.22</v>
      </c>
      <c r="C37" s="14">
        <f t="shared" si="4"/>
        <v>-12.480879541108985</v>
      </c>
      <c r="D37" s="57">
        <v>-11.880879541109</v>
      </c>
      <c r="E37" s="16">
        <v>-4.7699999999999996</v>
      </c>
      <c r="F37" s="14">
        <f t="shared" si="5"/>
        <v>7.110879541109</v>
      </c>
      <c r="G37" s="14"/>
    </row>
    <row r="38" spans="1:7">
      <c r="A38" t="s">
        <v>40</v>
      </c>
      <c r="B38" s="14">
        <v>-67.680000000000007</v>
      </c>
      <c r="C38" s="14">
        <f t="shared" si="4"/>
        <v>-16.175908221797325</v>
      </c>
      <c r="D38" s="60">
        <v>-15.575908221797301</v>
      </c>
      <c r="E38" s="16">
        <v>-9.6199999999999992</v>
      </c>
      <c r="F38" s="14">
        <f t="shared" si="5"/>
        <v>5.9559082217973014</v>
      </c>
      <c r="G38" s="14"/>
    </row>
    <row r="39" spans="1:7">
      <c r="A39" s="58" t="s">
        <v>194</v>
      </c>
      <c r="B39" s="14">
        <v>-49.9</v>
      </c>
      <c r="C39" s="14">
        <f t="shared" si="4"/>
        <v>-11.926386233269598</v>
      </c>
      <c r="D39" s="57">
        <v>-11.3263862332696</v>
      </c>
      <c r="E39" s="16">
        <v>-3.11</v>
      </c>
      <c r="F39" s="14">
        <f t="shared" si="5"/>
        <v>8.2163862332696009</v>
      </c>
      <c r="G39" s="14"/>
    </row>
    <row r="40" spans="1:7">
      <c r="A40" s="58" t="s">
        <v>203</v>
      </c>
      <c r="B40" s="14">
        <v>-56.65</v>
      </c>
      <c r="C40" s="14">
        <f t="shared" si="4"/>
        <v>-13.539674952198851</v>
      </c>
      <c r="D40" s="57">
        <v>-12.939674952198899</v>
      </c>
      <c r="E40" s="16">
        <v>-5.22</v>
      </c>
      <c r="F40" s="14">
        <f t="shared" si="5"/>
        <v>7.7196749521988997</v>
      </c>
      <c r="G40" s="14"/>
    </row>
    <row r="41" spans="1:7">
      <c r="A41" s="58" t="s">
        <v>204</v>
      </c>
      <c r="B41" s="14">
        <v>-60.5</v>
      </c>
      <c r="C41" s="14">
        <f t="shared" si="4"/>
        <v>-14.45984703632887</v>
      </c>
      <c r="D41" s="57">
        <v>-13.859847036328899</v>
      </c>
      <c r="E41" s="16">
        <v>-4.84</v>
      </c>
      <c r="F41" s="14">
        <f t="shared" si="5"/>
        <v>9.0198470363288994</v>
      </c>
      <c r="G41" s="14"/>
    </row>
    <row r="42" spans="1:7">
      <c r="A42" t="s">
        <v>211</v>
      </c>
      <c r="B42" s="14">
        <v>-68.069999999999993</v>
      </c>
      <c r="C42" s="14">
        <f t="shared" si="4"/>
        <v>-16.26912045889101</v>
      </c>
      <c r="D42" s="60">
        <v>-15.669120458890999</v>
      </c>
      <c r="E42" s="16">
        <v>-7.13</v>
      </c>
      <c r="F42" s="14">
        <f t="shared" si="5"/>
        <v>8.5391204588909986</v>
      </c>
      <c r="G42" s="14"/>
    </row>
    <row r="43" spans="1:7">
      <c r="A43" s="58" t="s">
        <v>42</v>
      </c>
      <c r="B43" s="14">
        <v>-47.8</v>
      </c>
      <c r="C43" s="14">
        <f t="shared" si="4"/>
        <v>-11.424474187380495</v>
      </c>
      <c r="D43" s="57">
        <v>-10.824474187380501</v>
      </c>
      <c r="E43" s="16">
        <v>-3.05</v>
      </c>
      <c r="F43" s="14">
        <f t="shared" si="5"/>
        <v>7.774474187380501</v>
      </c>
      <c r="G43" s="14"/>
    </row>
    <row r="44" spans="1:7">
      <c r="A44" s="58" t="s">
        <v>44</v>
      </c>
      <c r="B44" s="14">
        <v>-55.69</v>
      </c>
      <c r="C44" s="14">
        <f t="shared" si="4"/>
        <v>-13.310229445506691</v>
      </c>
      <c r="D44" s="57">
        <v>-12.7102294455067</v>
      </c>
      <c r="E44" s="16">
        <v>-4.93</v>
      </c>
      <c r="F44" s="14">
        <f t="shared" si="5"/>
        <v>7.7802294455067003</v>
      </c>
      <c r="G44" s="14"/>
    </row>
    <row r="45" spans="1:7">
      <c r="A45" t="s">
        <v>46</v>
      </c>
      <c r="B45" s="14">
        <v>-68.62</v>
      </c>
      <c r="C45" s="14">
        <f t="shared" si="4"/>
        <v>-16.400573613766731</v>
      </c>
      <c r="D45" s="60">
        <v>-15.8005736137667</v>
      </c>
      <c r="E45" s="16">
        <v>-10.64</v>
      </c>
      <c r="F45" s="14">
        <f t="shared" si="5"/>
        <v>5.1605736137666991</v>
      </c>
      <c r="G45" s="14"/>
    </row>
    <row r="46" spans="1:7">
      <c r="A46" t="s">
        <v>48</v>
      </c>
      <c r="B46" s="14">
        <v>-49.62</v>
      </c>
      <c r="C46" s="14">
        <f t="shared" si="4"/>
        <v>-11.85946462715105</v>
      </c>
      <c r="D46" s="60">
        <v>-11.2594646271511</v>
      </c>
      <c r="E46" s="16">
        <v>-3.15</v>
      </c>
      <c r="F46" s="14">
        <f t="shared" si="5"/>
        <v>8.1094646271510999</v>
      </c>
      <c r="G46" s="14"/>
    </row>
    <row r="47" spans="1:7">
      <c r="A47" s="58" t="s">
        <v>52</v>
      </c>
      <c r="B47" s="14">
        <v>-52.8</v>
      </c>
      <c r="C47" s="14">
        <f t="shared" si="4"/>
        <v>-12.619502868068832</v>
      </c>
      <c r="D47" s="57">
        <v>-12.0195028680688</v>
      </c>
      <c r="E47" s="16">
        <v>-6.69</v>
      </c>
      <c r="F47" s="14">
        <f t="shared" si="5"/>
        <v>5.3295028680687997</v>
      </c>
      <c r="G47" s="14"/>
    </row>
    <row r="48" spans="1:7">
      <c r="A48" t="s">
        <v>54</v>
      </c>
      <c r="B48" s="14">
        <v>-58.58</v>
      </c>
      <c r="C48" s="14">
        <f t="shared" si="4"/>
        <v>-14.00095602294455</v>
      </c>
      <c r="D48" s="60">
        <v>-13.4009560229446</v>
      </c>
      <c r="E48" s="16">
        <v>-3.95</v>
      </c>
      <c r="F48" s="14">
        <f t="shared" si="5"/>
        <v>9.4509560229445988</v>
      </c>
      <c r="G48" s="14"/>
    </row>
    <row r="49" spans="1:9">
      <c r="A49" t="s">
        <v>18</v>
      </c>
      <c r="B49" s="14">
        <v>-31.7</v>
      </c>
      <c r="C49" s="14">
        <f t="shared" si="4"/>
        <v>-7.5764818355640529</v>
      </c>
      <c r="D49" s="15">
        <v>-6.9764818355640497</v>
      </c>
      <c r="E49" s="16">
        <v>-0.86</v>
      </c>
      <c r="F49" s="14">
        <f t="shared" si="5"/>
        <v>6.1164818355640493</v>
      </c>
      <c r="G49" s="14"/>
    </row>
    <row r="50" spans="1:9">
      <c r="A50" t="s">
        <v>57</v>
      </c>
      <c r="B50" s="14">
        <v>-25.53</v>
      </c>
      <c r="C50" s="14">
        <f t="shared" si="4"/>
        <v>-6.1018164435946467</v>
      </c>
      <c r="D50" s="60">
        <v>-5.5018164435946497</v>
      </c>
      <c r="E50" s="16">
        <v>-0.82</v>
      </c>
      <c r="F50" s="14">
        <f t="shared" si="5"/>
        <v>4.6818164435946494</v>
      </c>
      <c r="G50" s="14"/>
    </row>
    <row r="51" spans="1:9">
      <c r="A51" t="s">
        <v>20</v>
      </c>
      <c r="B51" s="14">
        <v>-24.9</v>
      </c>
      <c r="C51" s="14">
        <f t="shared" si="4"/>
        <v>-5.9512428298279154</v>
      </c>
      <c r="D51" s="15">
        <v>-5.3512428298279202</v>
      </c>
      <c r="E51" s="16">
        <v>1.38</v>
      </c>
      <c r="F51" s="14">
        <f t="shared" si="5"/>
        <v>6.7312428298279201</v>
      </c>
      <c r="G51" s="14"/>
    </row>
    <row r="52" spans="1:9">
      <c r="A52" t="s">
        <v>59</v>
      </c>
      <c r="B52" s="14">
        <v>-16</v>
      </c>
      <c r="C52" s="14">
        <f t="shared" si="4"/>
        <v>-3.8240917782026767</v>
      </c>
      <c r="D52" s="15">
        <v>-3.2240917782026801</v>
      </c>
      <c r="E52" s="16">
        <v>-0.16</v>
      </c>
      <c r="F52" s="14">
        <f t="shared" si="5"/>
        <v>3.06409177820268</v>
      </c>
      <c r="G52" s="14"/>
    </row>
    <row r="53" spans="1:9">
      <c r="A53" s="49" t="s">
        <v>61</v>
      </c>
      <c r="B53" s="14">
        <v>-27</v>
      </c>
      <c r="C53" s="14">
        <f t="shared" si="4"/>
        <v>-6.4531548757170167</v>
      </c>
      <c r="D53" s="15">
        <v>-5.8531548757170198</v>
      </c>
      <c r="E53" s="16">
        <v>0.61</v>
      </c>
      <c r="F53" s="14">
        <f t="shared" si="5"/>
        <v>6.4631548757170201</v>
      </c>
      <c r="G53" s="14"/>
    </row>
    <row r="54" spans="1:9">
      <c r="A54" s="49" t="s">
        <v>22</v>
      </c>
      <c r="B54" s="14">
        <v>-61.72</v>
      </c>
      <c r="C54" s="14">
        <f t="shared" si="4"/>
        <v>-14.751434034416825</v>
      </c>
      <c r="D54" s="15">
        <v>-14.1514340344168</v>
      </c>
      <c r="E54" s="16">
        <v>-4.72</v>
      </c>
      <c r="F54" s="14">
        <f t="shared" si="5"/>
        <v>9.4314340344167995</v>
      </c>
      <c r="G54" s="14"/>
    </row>
    <row r="55" spans="1:9">
      <c r="A55" s="49" t="s">
        <v>23</v>
      </c>
      <c r="B55" s="14">
        <v>-62.8</v>
      </c>
      <c r="C55" s="14">
        <f t="shared" si="4"/>
        <v>-15.009560229445505</v>
      </c>
      <c r="D55" s="15">
        <v>-14.4095602294455</v>
      </c>
      <c r="E55" s="16">
        <v>-4.62</v>
      </c>
      <c r="F55" s="14">
        <f t="shared" si="5"/>
        <v>9.7895602294454989</v>
      </c>
      <c r="G55" s="14"/>
    </row>
    <row r="56" spans="1:9">
      <c r="A56" s="58" t="s">
        <v>66</v>
      </c>
      <c r="B56" s="14">
        <v>-59.5</v>
      </c>
      <c r="C56" s="14">
        <f t="shared" si="4"/>
        <v>-14.220841300191204</v>
      </c>
      <c r="D56" s="57">
        <v>-13.6208413001912</v>
      </c>
      <c r="E56" s="16">
        <v>-6.35</v>
      </c>
      <c r="F56" s="14">
        <f t="shared" si="5"/>
        <v>7.2708413001912007</v>
      </c>
      <c r="G56" s="14"/>
    </row>
    <row r="57" spans="1:9">
      <c r="A57" t="s">
        <v>68</v>
      </c>
      <c r="B57" s="14">
        <v>-45.71</v>
      </c>
      <c r="C57" s="14">
        <f t="shared" si="4"/>
        <v>-10.924952198852772</v>
      </c>
      <c r="D57" s="60">
        <v>-10.324952198852801</v>
      </c>
      <c r="E57" s="16">
        <v>-3.71</v>
      </c>
      <c r="F57" s="14">
        <f t="shared" si="5"/>
        <v>6.6149521988528006</v>
      </c>
      <c r="G57" s="14"/>
    </row>
    <row r="58" spans="1:9">
      <c r="A58" t="s">
        <v>70</v>
      </c>
      <c r="B58" s="14">
        <v>-33.590000000000003</v>
      </c>
      <c r="C58" s="14">
        <f t="shared" si="4"/>
        <v>-8.0282026768642449</v>
      </c>
      <c r="D58" s="60">
        <v>-7.4282026768642497</v>
      </c>
      <c r="E58" s="16">
        <v>-0.5</v>
      </c>
      <c r="F58" s="14">
        <f t="shared" si="5"/>
        <v>6.9282026768642497</v>
      </c>
      <c r="G58" s="14"/>
    </row>
    <row r="59" spans="1:9">
      <c r="A59" t="s">
        <v>72</v>
      </c>
      <c r="B59" s="14">
        <v>-26.51</v>
      </c>
      <c r="C59" s="14">
        <f t="shared" si="4"/>
        <v>-6.3360420650095604</v>
      </c>
      <c r="D59" s="60">
        <v>-5.7360420650095598</v>
      </c>
      <c r="E59" s="16">
        <v>-0.59</v>
      </c>
      <c r="F59" s="14">
        <f t="shared" si="5"/>
        <v>5.14604206500956</v>
      </c>
      <c r="G59" s="14"/>
    </row>
    <row r="60" spans="1:9">
      <c r="A60" t="s">
        <v>74</v>
      </c>
      <c r="B60" s="14">
        <v>-21.7</v>
      </c>
      <c r="C60" s="14">
        <f t="shared" si="4"/>
        <v>-5.1864244741873797</v>
      </c>
      <c r="D60" s="60">
        <v>-4.5864244741873801</v>
      </c>
      <c r="E60" s="16">
        <v>-0.77</v>
      </c>
      <c r="F60" s="14">
        <f t="shared" si="5"/>
        <v>3.8164244741873801</v>
      </c>
      <c r="G60" s="14"/>
    </row>
    <row r="61" spans="1:9">
      <c r="A61" t="s">
        <v>76</v>
      </c>
      <c r="B61" s="14">
        <v>-23.15</v>
      </c>
      <c r="C61" s="14">
        <f t="shared" si="4"/>
        <v>-5.5329827915869974</v>
      </c>
      <c r="D61" s="60">
        <v>-4.9329827915870004</v>
      </c>
      <c r="E61" s="16">
        <v>-0.55000000000000004</v>
      </c>
      <c r="F61" s="14">
        <f t="shared" si="5"/>
        <v>4.3829827915870005</v>
      </c>
      <c r="G61" s="14"/>
      <c r="I61" s="14"/>
    </row>
    <row r="62" spans="1:9">
      <c r="A62" t="s">
        <v>178</v>
      </c>
      <c r="B62" s="14">
        <v>-32.5</v>
      </c>
      <c r="C62" s="14">
        <f t="shared" si="4"/>
        <v>-7.7676864244741868</v>
      </c>
      <c r="D62" s="15">
        <v>-7.1676864244741898</v>
      </c>
      <c r="E62" s="16">
        <v>-0.99</v>
      </c>
      <c r="F62" s="14">
        <f t="shared" si="5"/>
        <v>6.1776864244741896</v>
      </c>
      <c r="G62" s="14"/>
      <c r="I62" s="14"/>
    </row>
    <row r="63" spans="1:9">
      <c r="A63" s="49" t="s">
        <v>24</v>
      </c>
      <c r="B63" s="14">
        <v>-74.7</v>
      </c>
      <c r="C63" s="14">
        <f t="shared" si="4"/>
        <v>-17.853728489483746</v>
      </c>
      <c r="D63" s="15">
        <v>-17.253728489483699</v>
      </c>
      <c r="E63" s="16">
        <v>-5.48</v>
      </c>
      <c r="F63" s="14">
        <f t="shared" si="5"/>
        <v>11.773728489483698</v>
      </c>
      <c r="G63" s="14"/>
      <c r="I63" s="18"/>
    </row>
    <row r="64" spans="1:9">
      <c r="A64" t="s">
        <v>25</v>
      </c>
      <c r="B64" s="14">
        <v>-33.1</v>
      </c>
      <c r="C64" s="14">
        <f t="shared" si="4"/>
        <v>-7.9110898661567877</v>
      </c>
      <c r="D64" s="15">
        <v>-7.3110898661567898</v>
      </c>
      <c r="E64" s="16">
        <v>1.23</v>
      </c>
      <c r="F64" s="14">
        <f t="shared" si="5"/>
        <v>8.5410898661567902</v>
      </c>
      <c r="G64" s="14"/>
    </row>
    <row r="65" spans="1:7">
      <c r="A65" s="49" t="s">
        <v>26</v>
      </c>
      <c r="B65" s="14">
        <v>-70.7</v>
      </c>
      <c r="C65" s="14">
        <f t="shared" ref="C65:C96" si="6">B65/4.184</f>
        <v>-16.897705544933078</v>
      </c>
      <c r="D65" s="15">
        <v>-16.297705544933098</v>
      </c>
      <c r="E65" s="16">
        <v>-5.46</v>
      </c>
      <c r="F65" s="14">
        <f t="shared" ref="F65:F96" si="7">E65-D65</f>
        <v>10.837705544933097</v>
      </c>
      <c r="G65" s="14"/>
    </row>
    <row r="66" spans="1:7">
      <c r="A66" t="s">
        <v>177</v>
      </c>
      <c r="B66" s="14">
        <v>-32</v>
      </c>
      <c r="C66" s="14">
        <f t="shared" si="6"/>
        <v>-7.6481835564053533</v>
      </c>
      <c r="D66" s="15">
        <v>-7.0481835564053501</v>
      </c>
      <c r="E66" s="16">
        <v>0.37</v>
      </c>
      <c r="F66" s="14">
        <f t="shared" si="7"/>
        <v>7.4181835564053502</v>
      </c>
      <c r="G66" s="14"/>
    </row>
    <row r="67" spans="1:7">
      <c r="A67" t="s">
        <v>174</v>
      </c>
      <c r="B67" s="14">
        <v>-27</v>
      </c>
      <c r="C67" s="14">
        <f t="shared" si="6"/>
        <v>-6.4531548757170167</v>
      </c>
      <c r="D67" s="15">
        <v>-5.8531548757170198</v>
      </c>
      <c r="E67" s="16">
        <v>1.2</v>
      </c>
      <c r="F67" s="14">
        <f t="shared" si="7"/>
        <v>7.0531548757170199</v>
      </c>
      <c r="G67" s="14"/>
    </row>
    <row r="68" spans="1:7">
      <c r="A68" s="49" t="s">
        <v>28</v>
      </c>
      <c r="B68" s="14">
        <v>-67.8</v>
      </c>
      <c r="C68" s="14">
        <f t="shared" si="6"/>
        <v>-16.204588910133843</v>
      </c>
      <c r="D68" s="15">
        <v>-15.604588910133799</v>
      </c>
      <c r="E68" s="16">
        <v>-5.49</v>
      </c>
      <c r="F68" s="14">
        <f t="shared" si="7"/>
        <v>10.114588910133799</v>
      </c>
      <c r="G68" s="14"/>
    </row>
    <row r="69" spans="1:7">
      <c r="A69" t="s">
        <v>176</v>
      </c>
      <c r="B69" s="14">
        <v>-25.7</v>
      </c>
      <c r="C69" s="14">
        <f t="shared" si="6"/>
        <v>-6.1424474187380493</v>
      </c>
      <c r="D69" s="15">
        <v>-5.5424474187380497</v>
      </c>
      <c r="E69" s="16">
        <v>0.56000000000000005</v>
      </c>
      <c r="F69" s="14">
        <f t="shared" si="7"/>
        <v>6.1024474187380502</v>
      </c>
      <c r="G69" s="14"/>
    </row>
    <row r="70" spans="1:7">
      <c r="A70" t="s">
        <v>30</v>
      </c>
      <c r="B70" s="14">
        <v>-23.3</v>
      </c>
      <c r="C70" s="14">
        <f t="shared" si="6"/>
        <v>-5.5688336520076485</v>
      </c>
      <c r="D70" s="15">
        <v>-4.9688336520076497</v>
      </c>
      <c r="E70" s="16">
        <v>0.75</v>
      </c>
      <c r="F70" s="14">
        <f t="shared" si="7"/>
        <v>5.7188336520076497</v>
      </c>
      <c r="G70" s="14"/>
    </row>
    <row r="71" spans="1:7">
      <c r="A71" s="58" t="s">
        <v>82</v>
      </c>
      <c r="B71" s="14">
        <v>-75.89</v>
      </c>
      <c r="C71" s="56">
        <f t="shared" si="6"/>
        <v>-18.13814531548757</v>
      </c>
      <c r="D71" s="57">
        <v>-17.538145315487601</v>
      </c>
      <c r="E71" s="16">
        <v>-3.24</v>
      </c>
      <c r="F71" s="14">
        <f t="shared" si="7"/>
        <v>14.2981453154876</v>
      </c>
      <c r="G71" s="14"/>
    </row>
    <row r="72" spans="1:7">
      <c r="A72" s="49" t="s">
        <v>32</v>
      </c>
      <c r="B72" s="14">
        <v>-47.65</v>
      </c>
      <c r="C72" s="14">
        <f t="shared" si="6"/>
        <v>-11.388623326959847</v>
      </c>
      <c r="D72" s="55">
        <v>-10.788623326959801</v>
      </c>
      <c r="E72" s="16">
        <v>-1.28</v>
      </c>
      <c r="F72" s="14">
        <f t="shared" si="7"/>
        <v>9.5086233269598015</v>
      </c>
      <c r="G72" s="14"/>
    </row>
    <row r="73" spans="1:7">
      <c r="A73" s="58" t="s">
        <v>83</v>
      </c>
      <c r="B73" s="14">
        <v>-72.2</v>
      </c>
      <c r="C73" s="56">
        <f t="shared" si="6"/>
        <v>-17.256214149139581</v>
      </c>
      <c r="D73" s="57">
        <v>-16.656214149139601</v>
      </c>
      <c r="E73" s="16">
        <v>-3.65</v>
      </c>
      <c r="F73" s="14">
        <f t="shared" si="7"/>
        <v>13.0062141491396</v>
      </c>
      <c r="G73" s="14"/>
    </row>
    <row r="74" spans="1:7">
      <c r="A74" s="49" t="s">
        <v>33</v>
      </c>
      <c r="B74" s="14">
        <v>-40.96</v>
      </c>
      <c r="C74" s="14">
        <f t="shared" si="6"/>
        <v>-9.7896749521988529</v>
      </c>
      <c r="D74" s="55">
        <v>-9.1896749521988497</v>
      </c>
      <c r="E74" s="16">
        <v>-1.64</v>
      </c>
      <c r="F74" s="14">
        <f t="shared" si="7"/>
        <v>7.54967495219885</v>
      </c>
      <c r="G74" s="14"/>
    </row>
    <row r="75" spans="1:7">
      <c r="A75" s="49" t="s">
        <v>35</v>
      </c>
      <c r="B75" s="14">
        <v>-40.22</v>
      </c>
      <c r="C75" s="14">
        <f t="shared" si="6"/>
        <v>-9.612810707456978</v>
      </c>
      <c r="D75" s="55">
        <v>-9.0128107074569801</v>
      </c>
      <c r="E75" s="16">
        <v>-1.46</v>
      </c>
      <c r="F75" s="14">
        <f t="shared" si="7"/>
        <v>7.5528107074569801</v>
      </c>
      <c r="G75" s="14"/>
    </row>
    <row r="76" spans="1:7">
      <c r="A76" s="58" t="s">
        <v>84</v>
      </c>
      <c r="B76" s="14">
        <v>-65.02</v>
      </c>
      <c r="C76" s="56">
        <f t="shared" si="6"/>
        <v>-15.540152963671126</v>
      </c>
      <c r="D76" s="57">
        <v>-14.9401529636711</v>
      </c>
      <c r="E76" s="16">
        <v>-4.07</v>
      </c>
      <c r="F76" s="14">
        <f t="shared" si="7"/>
        <v>10.870152963671099</v>
      </c>
      <c r="G76" s="14"/>
    </row>
    <row r="77" spans="1:7">
      <c r="A77" s="49" t="s">
        <v>37</v>
      </c>
      <c r="B77" s="14">
        <v>-34.69</v>
      </c>
      <c r="C77" s="14">
        <f t="shared" si="6"/>
        <v>-8.2911089866156775</v>
      </c>
      <c r="D77" s="55">
        <v>-7.6911089866156797</v>
      </c>
      <c r="E77" s="16">
        <v>-1.83</v>
      </c>
      <c r="F77" s="14">
        <f t="shared" si="7"/>
        <v>5.8611089866156796</v>
      </c>
      <c r="G77" s="14"/>
    </row>
    <row r="78" spans="1:7">
      <c r="A78" s="49" t="s">
        <v>39</v>
      </c>
      <c r="B78" s="14">
        <v>-31.47</v>
      </c>
      <c r="C78" s="14">
        <f t="shared" si="6"/>
        <v>-7.5215105162523894</v>
      </c>
      <c r="D78" s="55">
        <v>-6.9215105162523898</v>
      </c>
      <c r="E78" s="16">
        <v>-1.61</v>
      </c>
      <c r="F78" s="14">
        <f t="shared" si="7"/>
        <v>5.3115105162523895</v>
      </c>
      <c r="G78" s="14"/>
    </row>
    <row r="79" spans="1:7">
      <c r="A79" s="58" t="s">
        <v>86</v>
      </c>
      <c r="B79" s="14">
        <v>-71.91</v>
      </c>
      <c r="C79" s="14">
        <f t="shared" si="6"/>
        <v>-17.186902485659655</v>
      </c>
      <c r="D79" s="57">
        <v>-16.586902485659699</v>
      </c>
      <c r="E79" s="16">
        <v>-8.7100000000000009</v>
      </c>
      <c r="F79" s="14">
        <f t="shared" si="7"/>
        <v>7.8769024856596985</v>
      </c>
      <c r="G79" s="14"/>
    </row>
    <row r="80" spans="1:7">
      <c r="A80" s="58" t="s">
        <v>88</v>
      </c>
      <c r="B80" s="14">
        <v>-70.599999999999994</v>
      </c>
      <c r="C80" s="14">
        <f t="shared" si="6"/>
        <v>-16.873804971319309</v>
      </c>
      <c r="D80" s="59">
        <v>-16.273804971319301</v>
      </c>
      <c r="E80" s="16">
        <v>-9.7100000000000009</v>
      </c>
      <c r="F80" s="14">
        <f t="shared" si="7"/>
        <v>6.5638049713192999</v>
      </c>
      <c r="G80" s="14"/>
    </row>
    <row r="81" spans="1:7">
      <c r="A81" t="s">
        <v>41</v>
      </c>
      <c r="B81" s="14">
        <v>-19.399999999999999</v>
      </c>
      <c r="C81" s="14">
        <f t="shared" si="6"/>
        <v>-4.6367112810707454</v>
      </c>
      <c r="D81" s="15">
        <v>-4.0367112810707502</v>
      </c>
      <c r="E81" s="16">
        <v>1.83</v>
      </c>
      <c r="F81" s="14">
        <f t="shared" si="7"/>
        <v>5.8667112810707502</v>
      </c>
      <c r="G81" s="14"/>
    </row>
    <row r="82" spans="1:7">
      <c r="A82" s="49" t="s">
        <v>188</v>
      </c>
      <c r="B82" s="14">
        <v>-28.87</v>
      </c>
      <c r="C82" s="14">
        <f t="shared" si="6"/>
        <v>-6.9000956022944546</v>
      </c>
      <c r="D82" s="55">
        <v>-6.3000956022944603</v>
      </c>
      <c r="E82" s="16">
        <v>-1.1399999999999999</v>
      </c>
      <c r="F82" s="14">
        <f t="shared" si="7"/>
        <v>5.1600956022944606</v>
      </c>
      <c r="G82" s="14"/>
    </row>
    <row r="83" spans="1:7">
      <c r="A83" s="49" t="s">
        <v>43</v>
      </c>
      <c r="B83" s="14">
        <v>-52.59</v>
      </c>
      <c r="C83" s="14">
        <f t="shared" si="6"/>
        <v>-12.569311663479924</v>
      </c>
      <c r="D83" s="15">
        <v>-11.9693116634799</v>
      </c>
      <c r="E83" s="16">
        <v>-5</v>
      </c>
      <c r="F83" s="14">
        <f t="shared" si="7"/>
        <v>6.9693116634798997</v>
      </c>
      <c r="G83" s="14"/>
    </row>
    <row r="84" spans="1:7">
      <c r="A84" t="s">
        <v>45</v>
      </c>
      <c r="B84" s="14">
        <v>-16.5</v>
      </c>
      <c r="C84" s="14">
        <f t="shared" si="6"/>
        <v>-3.9435946462715106</v>
      </c>
      <c r="D84" s="15">
        <v>-3.34359464627151</v>
      </c>
      <c r="E84" s="16">
        <v>1.28</v>
      </c>
      <c r="F84" s="14">
        <f t="shared" si="7"/>
        <v>4.6235946462715098</v>
      </c>
      <c r="G84" s="14"/>
    </row>
    <row r="85" spans="1:7">
      <c r="A85" t="s">
        <v>89</v>
      </c>
      <c r="B85" s="14">
        <v>-45.6</v>
      </c>
      <c r="C85" s="14">
        <f t="shared" si="6"/>
        <v>-10.898661567877628</v>
      </c>
      <c r="D85" s="60">
        <v>-10.2986615678776</v>
      </c>
      <c r="E85" s="16">
        <v>-2.94</v>
      </c>
      <c r="F85" s="14">
        <f t="shared" si="7"/>
        <v>7.3586615678776006</v>
      </c>
      <c r="G85" s="14"/>
    </row>
    <row r="86" spans="1:7">
      <c r="A86" s="49" t="s">
        <v>190</v>
      </c>
      <c r="B86" s="14">
        <v>-54.02</v>
      </c>
      <c r="C86" s="56">
        <f t="shared" si="6"/>
        <v>-12.911089866156788</v>
      </c>
      <c r="D86" s="57">
        <v>-12.3110898661568</v>
      </c>
      <c r="E86" s="16">
        <v>-4.5</v>
      </c>
      <c r="F86" s="14">
        <f t="shared" si="7"/>
        <v>7.8110898661568005</v>
      </c>
      <c r="G86" s="14"/>
    </row>
    <row r="87" spans="1:7">
      <c r="A87" t="s">
        <v>47</v>
      </c>
      <c r="B87" s="14">
        <v>-40.200000000000003</v>
      </c>
      <c r="C87" s="14">
        <f t="shared" si="6"/>
        <v>-9.6080305927342256</v>
      </c>
      <c r="D87" s="15">
        <v>-9.0080305927342295</v>
      </c>
      <c r="E87" s="16">
        <v>-0.79</v>
      </c>
      <c r="F87" s="14">
        <f t="shared" si="7"/>
        <v>8.2180305927342303</v>
      </c>
      <c r="G87" s="14"/>
    </row>
    <row r="88" spans="1:7">
      <c r="A88" t="s">
        <v>49</v>
      </c>
      <c r="B88" s="14">
        <v>-14.6</v>
      </c>
      <c r="C88" s="14">
        <f t="shared" si="6"/>
        <v>-3.4894837476099423</v>
      </c>
      <c r="D88" s="15">
        <v>-2.88948374760994</v>
      </c>
      <c r="E88" s="43">
        <v>-0.05</v>
      </c>
      <c r="F88" s="14">
        <f t="shared" si="7"/>
        <v>2.8394837476099402</v>
      </c>
      <c r="G88" s="14"/>
    </row>
    <row r="89" spans="1:7">
      <c r="A89" t="s">
        <v>90</v>
      </c>
      <c r="B89" s="14">
        <v>-53.14</v>
      </c>
      <c r="C89" s="14">
        <f t="shared" si="6"/>
        <v>-12.700764818355641</v>
      </c>
      <c r="D89" s="60">
        <v>-12.1007648183556</v>
      </c>
      <c r="E89" s="16">
        <v>-3.35</v>
      </c>
      <c r="F89" s="14">
        <f t="shared" si="7"/>
        <v>8.7507648183556004</v>
      </c>
      <c r="G89" s="14"/>
    </row>
    <row r="90" spans="1:7">
      <c r="A90" t="s">
        <v>91</v>
      </c>
      <c r="B90" s="14">
        <v>-18.13</v>
      </c>
      <c r="C90" s="14">
        <f t="shared" si="6"/>
        <v>-4.3331739961759075</v>
      </c>
      <c r="D90" s="60">
        <v>-3.7331739961759101</v>
      </c>
      <c r="E90" s="16">
        <v>-0.22</v>
      </c>
      <c r="F90" s="14">
        <f t="shared" si="7"/>
        <v>3.5131739961759099</v>
      </c>
      <c r="G90" s="14"/>
    </row>
    <row r="91" spans="1:7">
      <c r="A91" s="49" t="s">
        <v>51</v>
      </c>
      <c r="B91" s="14">
        <v>-71.7</v>
      </c>
      <c r="C91" s="14">
        <f t="shared" si="6"/>
        <v>-17.136711281070745</v>
      </c>
      <c r="D91" s="15">
        <v>-16.536711281070701</v>
      </c>
      <c r="E91" s="16">
        <v>-4.21</v>
      </c>
      <c r="F91" s="14">
        <f t="shared" si="7"/>
        <v>12.3267112810707</v>
      </c>
      <c r="G91" s="14"/>
    </row>
    <row r="92" spans="1:7">
      <c r="A92" s="58" t="s">
        <v>92</v>
      </c>
      <c r="B92" s="14">
        <v>-56.9</v>
      </c>
      <c r="C92" s="14">
        <f t="shared" si="6"/>
        <v>-13.599426386233269</v>
      </c>
      <c r="D92" s="57">
        <v>-12.999426386233299</v>
      </c>
      <c r="E92" s="16">
        <v>-3.04</v>
      </c>
      <c r="F92" s="14">
        <f t="shared" si="7"/>
        <v>9.9594263862333001</v>
      </c>
      <c r="G92" s="14"/>
    </row>
    <row r="93" spans="1:7">
      <c r="A93" s="49" t="s">
        <v>187</v>
      </c>
      <c r="B93" s="14">
        <v>-75.3</v>
      </c>
      <c r="C93" s="14">
        <f t="shared" si="6"/>
        <v>-17.997131931166347</v>
      </c>
      <c r="D93" s="15">
        <v>-17.3971319311663</v>
      </c>
      <c r="E93" s="43">
        <v>-4</v>
      </c>
      <c r="F93" s="14">
        <f t="shared" si="7"/>
        <v>13.3971319311663</v>
      </c>
      <c r="G93" s="14"/>
    </row>
    <row r="94" spans="1:7">
      <c r="A94" s="58" t="s">
        <v>93</v>
      </c>
      <c r="B94" s="14">
        <v>-60.25</v>
      </c>
      <c r="C94" s="14">
        <f t="shared" si="6"/>
        <v>-14.400095602294455</v>
      </c>
      <c r="D94" s="57">
        <v>-13.800095602294499</v>
      </c>
      <c r="E94" s="16">
        <v>-2.92</v>
      </c>
      <c r="F94" s="14">
        <f t="shared" si="7"/>
        <v>10.880095602294499</v>
      </c>
      <c r="G94" s="14"/>
    </row>
    <row r="95" spans="1:7">
      <c r="A95" t="s">
        <v>163</v>
      </c>
      <c r="B95" s="14">
        <v>-32.200000000000003</v>
      </c>
      <c r="C95" s="14">
        <f t="shared" si="6"/>
        <v>-7.6959847036328872</v>
      </c>
      <c r="D95" s="15">
        <v>-7.0959847036328902</v>
      </c>
      <c r="E95" s="16">
        <v>1.58</v>
      </c>
      <c r="F95" s="14">
        <f t="shared" si="7"/>
        <v>8.6759847036328903</v>
      </c>
      <c r="G95" s="14"/>
    </row>
    <row r="96" spans="1:7">
      <c r="A96" s="49" t="s">
        <v>53</v>
      </c>
      <c r="B96" s="14">
        <v>-68.099999999999994</v>
      </c>
      <c r="C96" s="14">
        <f t="shared" si="6"/>
        <v>-16.27629063097514</v>
      </c>
      <c r="D96" s="15">
        <v>-15.6762906309751</v>
      </c>
      <c r="E96" s="16">
        <v>-4.4000000000000004</v>
      </c>
      <c r="F96" s="14">
        <f t="shared" si="7"/>
        <v>11.276290630975099</v>
      </c>
      <c r="G96" s="14"/>
    </row>
    <row r="97" spans="1:7">
      <c r="A97" s="58" t="s">
        <v>193</v>
      </c>
      <c r="B97" s="14">
        <v>-51.8</v>
      </c>
      <c r="C97" s="14">
        <f t="shared" ref="C97:C128" si="8">B97/4.184</f>
        <v>-12.380497131931165</v>
      </c>
      <c r="D97" s="57">
        <v>-11.780497131931201</v>
      </c>
      <c r="E97" s="16">
        <v>-3.28</v>
      </c>
      <c r="F97" s="14">
        <f t="shared" ref="F97:F128" si="9">E97-D97</f>
        <v>8.5004971319312013</v>
      </c>
      <c r="G97" s="14"/>
    </row>
    <row r="98" spans="1:7">
      <c r="A98" s="49" t="s">
        <v>55</v>
      </c>
      <c r="B98" s="14">
        <v>-69.599999999999994</v>
      </c>
      <c r="C98" s="14">
        <f t="shared" si="8"/>
        <v>-16.634799235181642</v>
      </c>
      <c r="D98" s="15">
        <v>-16.034799235181602</v>
      </c>
      <c r="E98" s="16">
        <v>-4.0599999999999996</v>
      </c>
      <c r="F98" s="14">
        <f t="shared" si="9"/>
        <v>11.974799235181603</v>
      </c>
      <c r="G98" s="14"/>
    </row>
    <row r="99" spans="1:7">
      <c r="A99" t="s">
        <v>96</v>
      </c>
      <c r="B99" s="14">
        <v>-25.9</v>
      </c>
      <c r="C99" s="14">
        <f t="shared" si="8"/>
        <v>-6.1902485659655824</v>
      </c>
      <c r="D99" s="60">
        <v>-5.5902485659655801</v>
      </c>
      <c r="E99" s="16">
        <v>-0.89</v>
      </c>
      <c r="F99" s="14">
        <f t="shared" si="9"/>
        <v>4.7002485659655804</v>
      </c>
      <c r="G99" s="14"/>
    </row>
    <row r="100" spans="1:7">
      <c r="A100" s="49" t="s">
        <v>183</v>
      </c>
      <c r="B100" s="14">
        <v>-39.6</v>
      </c>
      <c r="C100" s="14">
        <f t="shared" si="8"/>
        <v>-9.4646271510516247</v>
      </c>
      <c r="D100" s="15">
        <v>-8.8646271510516303</v>
      </c>
      <c r="E100" s="16">
        <v>-0.3</v>
      </c>
      <c r="F100" s="14">
        <f t="shared" si="9"/>
        <v>8.5646271510516296</v>
      </c>
      <c r="G100" s="14"/>
    </row>
    <row r="101" spans="1:7">
      <c r="A101" s="58" t="s">
        <v>198</v>
      </c>
      <c r="B101" s="14">
        <v>-58.66</v>
      </c>
      <c r="C101" s="14">
        <f t="shared" si="8"/>
        <v>-14.020076481835563</v>
      </c>
      <c r="D101" s="57">
        <v>-13.420076481835601</v>
      </c>
      <c r="E101" s="16">
        <v>-5.49</v>
      </c>
      <c r="F101" s="14">
        <f t="shared" si="9"/>
        <v>7.9300764818356004</v>
      </c>
      <c r="G101" s="14"/>
    </row>
    <row r="102" spans="1:7">
      <c r="A102" t="s">
        <v>97</v>
      </c>
      <c r="B102" s="14">
        <v>-38.5</v>
      </c>
      <c r="C102" s="14">
        <f t="shared" si="8"/>
        <v>-9.2017208413001903</v>
      </c>
      <c r="D102" s="15">
        <v>-8.6017208413001907</v>
      </c>
      <c r="E102" s="16">
        <v>-0.83</v>
      </c>
      <c r="F102" s="14">
        <f t="shared" si="9"/>
        <v>7.7717208413001906</v>
      </c>
      <c r="G102" s="14"/>
    </row>
    <row r="103" spans="1:7">
      <c r="A103" t="s">
        <v>56</v>
      </c>
      <c r="B103" s="14">
        <v>-13.1</v>
      </c>
      <c r="C103" s="14">
        <f t="shared" si="8"/>
        <v>-3.1309751434034414</v>
      </c>
      <c r="D103" s="15">
        <v>-2.53097514340344</v>
      </c>
      <c r="E103" s="16">
        <v>1.99</v>
      </c>
      <c r="F103" s="14">
        <f t="shared" si="9"/>
        <v>4.5209751434034402</v>
      </c>
      <c r="G103" s="14"/>
    </row>
    <row r="104" spans="1:7">
      <c r="A104" s="49" t="s">
        <v>136</v>
      </c>
      <c r="B104" s="14">
        <v>-24.37</v>
      </c>
      <c r="C104" s="14">
        <f t="shared" si="8"/>
        <v>-5.8245697896749524</v>
      </c>
      <c r="D104" s="55">
        <v>-5.2245697896749501</v>
      </c>
      <c r="E104" s="16">
        <v>-1.24</v>
      </c>
      <c r="F104" s="14">
        <f t="shared" si="9"/>
        <v>3.9845697896749499</v>
      </c>
      <c r="G104" s="14"/>
    </row>
    <row r="105" spans="1:7">
      <c r="A105" s="49" t="s">
        <v>58</v>
      </c>
      <c r="B105" s="14">
        <v>-45.13</v>
      </c>
      <c r="C105" s="14">
        <f t="shared" si="8"/>
        <v>-10.786328871892925</v>
      </c>
      <c r="D105" s="15">
        <v>-10.186328871892901</v>
      </c>
      <c r="E105" s="16">
        <v>-5.0999999999999996</v>
      </c>
      <c r="F105" s="14">
        <f t="shared" si="9"/>
        <v>5.0863288718929009</v>
      </c>
      <c r="G105" s="14"/>
    </row>
    <row r="106" spans="1:7">
      <c r="A106" t="s">
        <v>98</v>
      </c>
      <c r="B106" s="14">
        <v>-42.5</v>
      </c>
      <c r="C106" s="14">
        <f t="shared" si="8"/>
        <v>-10.15774378585086</v>
      </c>
      <c r="D106" s="60">
        <v>-9.5577437858508603</v>
      </c>
      <c r="E106" s="16">
        <v>-3.13</v>
      </c>
      <c r="F106" s="14">
        <f t="shared" si="9"/>
        <v>6.4277437858508604</v>
      </c>
      <c r="G106" s="14"/>
    </row>
    <row r="107" spans="1:7">
      <c r="A107" t="s">
        <v>175</v>
      </c>
      <c r="B107" s="14">
        <v>-45.7</v>
      </c>
      <c r="C107" s="14">
        <f t="shared" si="8"/>
        <v>-10.922562141491396</v>
      </c>
      <c r="D107" s="15">
        <v>-10.3225621414914</v>
      </c>
      <c r="E107" s="16">
        <v>1.7</v>
      </c>
      <c r="F107" s="14">
        <f t="shared" si="9"/>
        <v>12.022562141491399</v>
      </c>
      <c r="G107" s="14"/>
    </row>
    <row r="108" spans="1:7">
      <c r="A108" t="s">
        <v>100</v>
      </c>
      <c r="B108" s="14">
        <v>-69.45</v>
      </c>
      <c r="C108" s="14">
        <f t="shared" si="8"/>
        <v>-16.598948374760994</v>
      </c>
      <c r="D108" s="60">
        <v>-15.998948374761</v>
      </c>
      <c r="E108" s="16">
        <v>-7.17</v>
      </c>
      <c r="F108" s="14">
        <f t="shared" si="9"/>
        <v>8.8289483747609996</v>
      </c>
      <c r="G108" s="14"/>
    </row>
    <row r="109" spans="1:7">
      <c r="A109" t="s">
        <v>60</v>
      </c>
      <c r="B109" s="14">
        <v>-25.9</v>
      </c>
      <c r="C109" s="14">
        <f t="shared" si="8"/>
        <v>-6.1902485659655824</v>
      </c>
      <c r="D109" s="15">
        <v>-5.5902485659655801</v>
      </c>
      <c r="E109" s="16">
        <v>2.0699999999999998</v>
      </c>
      <c r="F109" s="14">
        <f t="shared" si="9"/>
        <v>7.6602485659655795</v>
      </c>
      <c r="G109" s="14"/>
    </row>
    <row r="110" spans="1:7">
      <c r="A110" s="49" t="s">
        <v>189</v>
      </c>
      <c r="B110" s="14">
        <v>-36.29</v>
      </c>
      <c r="C110" s="14">
        <f t="shared" si="8"/>
        <v>-8.6735181644359454</v>
      </c>
      <c r="D110" s="55">
        <v>-8.0735181644359493</v>
      </c>
      <c r="E110" s="16">
        <v>-0.99</v>
      </c>
      <c r="F110" s="14">
        <f t="shared" si="9"/>
        <v>7.0835181644359491</v>
      </c>
      <c r="G110" s="14"/>
    </row>
    <row r="111" spans="1:7">
      <c r="A111" s="58" t="s">
        <v>101</v>
      </c>
      <c r="B111" s="14">
        <v>-89.71</v>
      </c>
      <c r="C111" s="14">
        <f t="shared" si="8"/>
        <v>-21.441204588910132</v>
      </c>
      <c r="D111" s="57">
        <v>-20.841204588910099</v>
      </c>
      <c r="E111" s="16">
        <v>-9.31</v>
      </c>
      <c r="F111" s="14">
        <f t="shared" si="9"/>
        <v>11.531204588910098</v>
      </c>
      <c r="G111" s="14"/>
    </row>
    <row r="112" spans="1:7">
      <c r="A112" s="49" t="s">
        <v>102</v>
      </c>
      <c r="B112" s="14">
        <v>-59.04</v>
      </c>
      <c r="C112" s="56">
        <f t="shared" si="8"/>
        <v>-14.110898661567877</v>
      </c>
      <c r="D112" s="57">
        <v>-13.5108986615679</v>
      </c>
      <c r="E112" s="16">
        <v>-4.24</v>
      </c>
      <c r="F112" s="14">
        <f t="shared" si="9"/>
        <v>9.2708986615678999</v>
      </c>
      <c r="G112" s="14"/>
    </row>
    <row r="113" spans="1:7">
      <c r="A113" s="49" t="s">
        <v>184</v>
      </c>
      <c r="B113" s="14">
        <v>-46.1</v>
      </c>
      <c r="C113" s="14">
        <f t="shared" si="8"/>
        <v>-11.018164435946463</v>
      </c>
      <c r="D113" s="15">
        <v>-10.418164435946499</v>
      </c>
      <c r="E113" s="16">
        <v>-0.4</v>
      </c>
      <c r="F113" s="14">
        <f t="shared" si="9"/>
        <v>10.018164435946499</v>
      </c>
      <c r="G113" s="14"/>
    </row>
    <row r="114" spans="1:7">
      <c r="A114" t="s">
        <v>139</v>
      </c>
      <c r="B114" s="14">
        <v>-35.1</v>
      </c>
      <c r="C114" s="14">
        <f t="shared" si="8"/>
        <v>-8.3891013384321216</v>
      </c>
      <c r="D114" s="15">
        <v>-7.7891013384321202</v>
      </c>
      <c r="E114" s="16">
        <v>2.67</v>
      </c>
      <c r="F114" s="14">
        <f t="shared" si="9"/>
        <v>10.45910133843212</v>
      </c>
      <c r="G114" s="14"/>
    </row>
    <row r="115" spans="1:7">
      <c r="A115" t="s">
        <v>62</v>
      </c>
      <c r="B115" s="14">
        <v>-31.6</v>
      </c>
      <c r="C115" s="14">
        <f t="shared" si="8"/>
        <v>-7.5525812619502872</v>
      </c>
      <c r="D115" s="15">
        <v>-6.9525812619502902</v>
      </c>
      <c r="E115" s="16">
        <v>2.48</v>
      </c>
      <c r="F115" s="14">
        <f t="shared" si="9"/>
        <v>9.4325812619502898</v>
      </c>
      <c r="G115" s="14"/>
    </row>
    <row r="116" spans="1:7">
      <c r="A116" s="49" t="s">
        <v>103</v>
      </c>
      <c r="B116" s="14">
        <v>-65.66</v>
      </c>
      <c r="C116" s="56">
        <f t="shared" si="8"/>
        <v>-15.693116634799233</v>
      </c>
      <c r="D116" s="57">
        <v>-15.0931166347992</v>
      </c>
      <c r="E116" s="16">
        <v>-3.95</v>
      </c>
      <c r="F116" s="14">
        <f t="shared" si="9"/>
        <v>11.143116634799199</v>
      </c>
      <c r="G116" s="14"/>
    </row>
    <row r="117" spans="1:7">
      <c r="A117" s="49" t="s">
        <v>186</v>
      </c>
      <c r="B117" s="14">
        <v>-52.4</v>
      </c>
      <c r="C117" s="14">
        <f t="shared" si="8"/>
        <v>-12.523900573613766</v>
      </c>
      <c r="D117" s="15">
        <v>-11.9239005736138</v>
      </c>
      <c r="E117" s="16">
        <v>-0.04</v>
      </c>
      <c r="F117" s="14">
        <f t="shared" si="9"/>
        <v>11.883900573613801</v>
      </c>
      <c r="G117" s="14"/>
    </row>
    <row r="118" spans="1:7">
      <c r="A118" s="58" t="s">
        <v>104</v>
      </c>
      <c r="B118" s="14">
        <v>-73.3</v>
      </c>
      <c r="C118" s="14">
        <f t="shared" si="8"/>
        <v>-17.519120458891013</v>
      </c>
      <c r="D118" s="59">
        <v>-16.919120458891001</v>
      </c>
      <c r="E118" s="16">
        <v>-10</v>
      </c>
      <c r="F118" s="14">
        <f t="shared" si="9"/>
        <v>6.9191204588910011</v>
      </c>
      <c r="G118" s="14"/>
    </row>
    <row r="119" spans="1:7">
      <c r="A119" t="s">
        <v>105</v>
      </c>
      <c r="B119" s="14">
        <v>-68.66</v>
      </c>
      <c r="C119" s="14">
        <f t="shared" si="8"/>
        <v>-16.410133843212236</v>
      </c>
      <c r="D119" s="60">
        <v>-15.810133843212199</v>
      </c>
      <c r="E119" s="16">
        <v>-6.32</v>
      </c>
      <c r="F119" s="14">
        <f t="shared" si="9"/>
        <v>9.4901338432121989</v>
      </c>
      <c r="G119" s="14"/>
    </row>
    <row r="120" spans="1:7">
      <c r="A120" t="s">
        <v>107</v>
      </c>
      <c r="B120" s="14">
        <v>-65.77</v>
      </c>
      <c r="C120" s="14">
        <f t="shared" si="8"/>
        <v>-15.719407265774377</v>
      </c>
      <c r="D120" s="60">
        <v>-15.119407265774401</v>
      </c>
      <c r="E120" s="16">
        <v>-3.88</v>
      </c>
      <c r="F120" s="14">
        <f t="shared" si="9"/>
        <v>11.2394072657744</v>
      </c>
      <c r="G120" s="14"/>
    </row>
    <row r="121" spans="1:7">
      <c r="A121" t="s">
        <v>140</v>
      </c>
      <c r="B121" s="14">
        <v>-38.4</v>
      </c>
      <c r="C121" s="14">
        <f t="shared" si="8"/>
        <v>-9.1778202676864229</v>
      </c>
      <c r="D121" s="15">
        <v>-8.5778202676864197</v>
      </c>
      <c r="E121" s="16">
        <v>2.88</v>
      </c>
      <c r="F121" s="14">
        <f t="shared" si="9"/>
        <v>11.457820267686419</v>
      </c>
      <c r="G121" s="14"/>
    </row>
    <row r="122" spans="1:7">
      <c r="A122" t="s">
        <v>63</v>
      </c>
      <c r="B122" s="14">
        <v>-28.8</v>
      </c>
      <c r="C122" s="14">
        <f t="shared" si="8"/>
        <v>-6.8833652007648185</v>
      </c>
      <c r="D122" s="15">
        <v>-6.2833652007648197</v>
      </c>
      <c r="E122" s="16">
        <v>2.3199999999999998</v>
      </c>
      <c r="F122" s="14">
        <f t="shared" si="9"/>
        <v>8.60336520076482</v>
      </c>
      <c r="G122" s="14"/>
    </row>
    <row r="123" spans="1:7">
      <c r="A123" s="49" t="s">
        <v>108</v>
      </c>
      <c r="B123" s="14">
        <v>-62.12</v>
      </c>
      <c r="C123" s="56">
        <f t="shared" si="8"/>
        <v>-14.847036328871893</v>
      </c>
      <c r="D123" s="57">
        <v>-14.2470363288719</v>
      </c>
      <c r="E123" s="16">
        <v>-4.09</v>
      </c>
      <c r="F123" s="14">
        <f t="shared" si="9"/>
        <v>10.1570363288719</v>
      </c>
      <c r="G123" s="14"/>
    </row>
    <row r="124" spans="1:7">
      <c r="A124" s="49" t="s">
        <v>185</v>
      </c>
      <c r="B124" s="14">
        <v>-48.8</v>
      </c>
      <c r="C124" s="14">
        <f t="shared" si="8"/>
        <v>-11.663479923518164</v>
      </c>
      <c r="D124" s="15">
        <v>-11.0634799235182</v>
      </c>
      <c r="E124" s="16">
        <v>-0.23</v>
      </c>
      <c r="F124" s="14">
        <f t="shared" si="9"/>
        <v>10.833479923518199</v>
      </c>
      <c r="G124" s="14"/>
    </row>
    <row r="125" spans="1:7">
      <c r="A125" s="49" t="s">
        <v>64</v>
      </c>
      <c r="B125" s="14">
        <v>-30.2</v>
      </c>
      <c r="C125" s="14">
        <f t="shared" si="8"/>
        <v>-7.2179732313575524</v>
      </c>
      <c r="D125" s="55">
        <v>-6.6179732313575501</v>
      </c>
      <c r="E125" s="16">
        <v>-1.06</v>
      </c>
      <c r="F125" s="14">
        <f t="shared" si="9"/>
        <v>5.5579732313575505</v>
      </c>
      <c r="G125" s="14"/>
    </row>
    <row r="126" spans="1:7">
      <c r="A126" s="49" t="s">
        <v>109</v>
      </c>
      <c r="B126" s="14">
        <v>-55.75</v>
      </c>
      <c r="C126" s="56">
        <f t="shared" si="8"/>
        <v>-13.324569789674952</v>
      </c>
      <c r="D126" s="57">
        <v>-12.724569789675</v>
      </c>
      <c r="E126" s="16">
        <v>-4.3899999999999997</v>
      </c>
      <c r="F126" s="14">
        <f t="shared" si="9"/>
        <v>8.3345697896750011</v>
      </c>
      <c r="G126" s="14"/>
    </row>
    <row r="127" spans="1:7">
      <c r="A127" s="49" t="s">
        <v>65</v>
      </c>
      <c r="B127" s="14">
        <v>-43.9</v>
      </c>
      <c r="C127" s="14">
        <f t="shared" si="8"/>
        <v>-10.492351816443595</v>
      </c>
      <c r="D127" s="15">
        <v>-9.8923518164436004</v>
      </c>
      <c r="E127" s="16">
        <v>-0.53</v>
      </c>
      <c r="F127" s="14">
        <f t="shared" si="9"/>
        <v>9.362351816443601</v>
      </c>
      <c r="G127" s="14"/>
    </row>
    <row r="128" spans="1:7">
      <c r="A128" t="s">
        <v>110</v>
      </c>
      <c r="B128" s="14">
        <v>-46.86</v>
      </c>
      <c r="C128" s="14">
        <f t="shared" si="8"/>
        <v>-11.199808795411089</v>
      </c>
      <c r="D128" s="60">
        <v>-10.5998087954111</v>
      </c>
      <c r="E128" s="16">
        <v>-2.4</v>
      </c>
      <c r="F128" s="14">
        <f t="shared" si="9"/>
        <v>8.1998087954110996</v>
      </c>
      <c r="G128" s="14"/>
    </row>
    <row r="129" spans="1:7">
      <c r="A129" t="s">
        <v>205</v>
      </c>
      <c r="B129" s="14">
        <v>-35.729999999999997</v>
      </c>
      <c r="C129" s="14">
        <f t="shared" ref="C129:C160" si="10">B129/4.184</f>
        <v>-8.5396749521988511</v>
      </c>
      <c r="D129" s="60">
        <v>-7.9396749521988497</v>
      </c>
      <c r="E129" s="16">
        <v>-4.0199999999999996</v>
      </c>
      <c r="F129" s="14">
        <f t="shared" ref="F129:F160" si="11">E129-D129</f>
        <v>3.9196749521988501</v>
      </c>
      <c r="G129" s="14"/>
    </row>
    <row r="130" spans="1:7">
      <c r="A130" s="58" t="s">
        <v>111</v>
      </c>
      <c r="B130" s="14">
        <v>-63.2</v>
      </c>
      <c r="C130" s="14">
        <f t="shared" si="10"/>
        <v>-15.105162523900574</v>
      </c>
      <c r="D130" s="59">
        <v>-14.5051625239006</v>
      </c>
      <c r="E130" s="16">
        <v>-7.81</v>
      </c>
      <c r="F130" s="14">
        <f t="shared" si="11"/>
        <v>6.6951625239006001</v>
      </c>
      <c r="G130" s="14"/>
    </row>
    <row r="131" spans="1:7">
      <c r="A131" s="58" t="s">
        <v>195</v>
      </c>
      <c r="B131" s="14">
        <v>-62.34</v>
      </c>
      <c r="C131" s="14">
        <f t="shared" si="10"/>
        <v>-14.89961759082218</v>
      </c>
      <c r="D131" s="57">
        <v>-14.2996175908222</v>
      </c>
      <c r="E131" s="16">
        <v>-2.4900000000000002</v>
      </c>
      <c r="F131" s="14">
        <f t="shared" si="11"/>
        <v>11.809617590822199</v>
      </c>
      <c r="G131" s="14"/>
    </row>
    <row r="132" spans="1:7">
      <c r="A132" s="58" t="s">
        <v>196</v>
      </c>
      <c r="B132" s="14">
        <v>-67.11</v>
      </c>
      <c r="C132" s="14">
        <f t="shared" si="10"/>
        <v>-16.039674952198851</v>
      </c>
      <c r="D132" s="57">
        <v>-15.439674952198899</v>
      </c>
      <c r="E132" s="16">
        <v>-2.64</v>
      </c>
      <c r="F132" s="14">
        <f t="shared" si="11"/>
        <v>12.799674952198899</v>
      </c>
      <c r="G132" s="14"/>
    </row>
    <row r="133" spans="1:7">
      <c r="A133" s="58" t="s">
        <v>197</v>
      </c>
      <c r="B133" s="14">
        <v>-62.68</v>
      </c>
      <c r="C133" s="14">
        <f t="shared" si="10"/>
        <v>-14.980879541108987</v>
      </c>
      <c r="D133" s="57">
        <v>-14.380879541109</v>
      </c>
      <c r="E133" s="16">
        <v>-5.87</v>
      </c>
      <c r="F133" s="14">
        <f t="shared" si="11"/>
        <v>8.5108795411089986</v>
      </c>
      <c r="G133" s="14"/>
    </row>
    <row r="134" spans="1:7">
      <c r="A134" t="s">
        <v>179</v>
      </c>
      <c r="B134" s="14">
        <v>-36.6</v>
      </c>
      <c r="C134" s="14">
        <f t="shared" si="10"/>
        <v>-8.7476099426386238</v>
      </c>
      <c r="D134" s="15">
        <v>-8.1476099426386206</v>
      </c>
      <c r="E134" s="16">
        <v>-0.9</v>
      </c>
      <c r="F134" s="14">
        <f t="shared" si="11"/>
        <v>7.2476099426386202</v>
      </c>
      <c r="G134" s="14"/>
    </row>
    <row r="135" spans="1:7">
      <c r="A135" t="s">
        <v>165</v>
      </c>
      <c r="B135" s="14">
        <v>-36.9</v>
      </c>
      <c r="C135" s="14">
        <f t="shared" si="10"/>
        <v>-8.8193116634799225</v>
      </c>
      <c r="D135" s="15">
        <v>-8.2193116634799193</v>
      </c>
      <c r="E135" s="16">
        <v>1.92</v>
      </c>
      <c r="F135" s="14">
        <f t="shared" si="11"/>
        <v>10.139311663479919</v>
      </c>
      <c r="G135" s="14"/>
    </row>
    <row r="136" spans="1:7">
      <c r="A136" s="49" t="s">
        <v>67</v>
      </c>
      <c r="B136" s="14">
        <v>-74.400000000000006</v>
      </c>
      <c r="C136" s="14">
        <f t="shared" si="10"/>
        <v>-17.782026768642449</v>
      </c>
      <c r="D136" s="15">
        <v>-17.182026768642402</v>
      </c>
      <c r="E136" s="16">
        <v>-4.09</v>
      </c>
      <c r="F136" s="14">
        <f t="shared" si="11"/>
        <v>13.092026768642402</v>
      </c>
      <c r="G136" s="14"/>
    </row>
    <row r="137" spans="1:7">
      <c r="A137" s="58" t="s">
        <v>112</v>
      </c>
      <c r="B137" s="14">
        <v>-61.63</v>
      </c>
      <c r="C137" s="14">
        <f t="shared" si="10"/>
        <v>-14.729923518164435</v>
      </c>
      <c r="D137" s="57">
        <v>-14.1299235181644</v>
      </c>
      <c r="E137" s="16">
        <v>-6.13</v>
      </c>
      <c r="F137" s="14">
        <f t="shared" si="11"/>
        <v>7.9999235181644002</v>
      </c>
      <c r="G137" s="14"/>
    </row>
    <row r="138" spans="1:7">
      <c r="A138" t="s">
        <v>113</v>
      </c>
      <c r="B138" s="14">
        <v>-38.6</v>
      </c>
      <c r="C138" s="14">
        <f t="shared" si="10"/>
        <v>-9.2256214149139577</v>
      </c>
      <c r="D138" s="15">
        <v>-8.6256214149139598</v>
      </c>
      <c r="E138" s="16">
        <v>-0.8</v>
      </c>
      <c r="F138" s="14">
        <f t="shared" si="11"/>
        <v>7.82562141491396</v>
      </c>
      <c r="G138" s="14"/>
    </row>
    <row r="139" spans="1:7">
      <c r="A139" s="49" t="s">
        <v>69</v>
      </c>
      <c r="B139" s="14">
        <v>-65</v>
      </c>
      <c r="C139" s="14">
        <f t="shared" si="10"/>
        <v>-15.535372848948374</v>
      </c>
      <c r="D139" s="15">
        <v>-14.935372848948401</v>
      </c>
      <c r="E139" s="16">
        <v>-4.57</v>
      </c>
      <c r="F139" s="14">
        <f t="shared" si="11"/>
        <v>10.3653728489484</v>
      </c>
      <c r="G139" s="14"/>
    </row>
    <row r="140" spans="1:7">
      <c r="A140" s="58" t="s">
        <v>191</v>
      </c>
      <c r="B140" s="14">
        <v>-48.7</v>
      </c>
      <c r="C140" s="14">
        <f t="shared" si="10"/>
        <v>-11.639579349904398</v>
      </c>
      <c r="D140" s="57">
        <v>-11.0395793499044</v>
      </c>
      <c r="E140" s="16">
        <v>-3.52</v>
      </c>
      <c r="F140" s="14">
        <f t="shared" si="11"/>
        <v>7.5195793499044008</v>
      </c>
      <c r="G140" s="14"/>
    </row>
    <row r="141" spans="1:7">
      <c r="A141" s="49" t="s">
        <v>71</v>
      </c>
      <c r="B141" s="14">
        <v>-66.8</v>
      </c>
      <c r="C141" s="14">
        <f t="shared" si="10"/>
        <v>-15.965583173996174</v>
      </c>
      <c r="D141" s="15">
        <v>-15.3655831739962</v>
      </c>
      <c r="E141" s="16">
        <v>-4.3499999999999996</v>
      </c>
      <c r="F141" s="14">
        <f t="shared" si="11"/>
        <v>11.0155831739962</v>
      </c>
      <c r="G141" s="14"/>
    </row>
    <row r="142" spans="1:7">
      <c r="A142" s="58" t="s">
        <v>114</v>
      </c>
      <c r="B142" s="14">
        <v>-49.45</v>
      </c>
      <c r="C142" s="14">
        <f t="shared" si="10"/>
        <v>-11.818833652007648</v>
      </c>
      <c r="D142" s="57">
        <v>-11.2188336520076</v>
      </c>
      <c r="E142" s="16">
        <v>-3.41</v>
      </c>
      <c r="F142" s="14">
        <f t="shared" si="11"/>
        <v>7.8088336520075998</v>
      </c>
      <c r="G142" s="14"/>
    </row>
    <row r="143" spans="1:7">
      <c r="A143" t="s">
        <v>116</v>
      </c>
      <c r="B143" s="14">
        <v>-54.39</v>
      </c>
      <c r="C143" s="14">
        <f t="shared" si="10"/>
        <v>-12.999521988527725</v>
      </c>
      <c r="D143" s="60">
        <v>-12.399521988527701</v>
      </c>
      <c r="E143" s="16">
        <v>-3.88</v>
      </c>
      <c r="F143" s="14">
        <f t="shared" si="11"/>
        <v>8.5195219885276998</v>
      </c>
      <c r="G143" s="14"/>
    </row>
    <row r="144" spans="1:7">
      <c r="A144" s="58" t="s">
        <v>117</v>
      </c>
      <c r="B144" s="14">
        <v>-56.94</v>
      </c>
      <c r="C144" s="14">
        <f t="shared" si="10"/>
        <v>-13.608986615678775</v>
      </c>
      <c r="D144" s="57">
        <v>-13.008986615678801</v>
      </c>
      <c r="E144" s="16">
        <v>-6.61</v>
      </c>
      <c r="F144" s="14">
        <f t="shared" si="11"/>
        <v>6.3989866156788002</v>
      </c>
      <c r="G144" s="14"/>
    </row>
    <row r="145" spans="1:7">
      <c r="A145" t="s">
        <v>119</v>
      </c>
      <c r="B145" s="14">
        <v>-65.41</v>
      </c>
      <c r="C145" s="14">
        <f t="shared" si="10"/>
        <v>-15.633365200764818</v>
      </c>
      <c r="D145" s="60">
        <v>-15.0333652007648</v>
      </c>
      <c r="E145" s="16">
        <v>-5.1100000000000003</v>
      </c>
      <c r="F145" s="14">
        <f t="shared" si="11"/>
        <v>9.923365200764799</v>
      </c>
      <c r="G145" s="14"/>
    </row>
    <row r="146" spans="1:7">
      <c r="A146" s="49" t="s">
        <v>73</v>
      </c>
      <c r="B146" s="14">
        <v>-54.4</v>
      </c>
      <c r="C146" s="14">
        <f t="shared" si="10"/>
        <v>-13.001912045889101</v>
      </c>
      <c r="D146" s="15">
        <v>-12.4019120458891</v>
      </c>
      <c r="E146" s="16">
        <v>-5.03</v>
      </c>
      <c r="F146" s="14">
        <f t="shared" si="11"/>
        <v>7.3719120458890997</v>
      </c>
      <c r="G146" s="14"/>
    </row>
    <row r="147" spans="1:7">
      <c r="A147" s="49" t="s">
        <v>75</v>
      </c>
      <c r="B147" s="14">
        <v>-57.65</v>
      </c>
      <c r="C147" s="14">
        <f t="shared" si="10"/>
        <v>-13.77868068833652</v>
      </c>
      <c r="D147" s="15">
        <v>-13.178680688336501</v>
      </c>
      <c r="E147" s="16">
        <v>-4.8499999999999996</v>
      </c>
      <c r="F147" s="14">
        <f t="shared" si="11"/>
        <v>8.328680688336501</v>
      </c>
      <c r="G147" s="14"/>
    </row>
    <row r="148" spans="1:7">
      <c r="A148" s="49" t="s">
        <v>77</v>
      </c>
      <c r="B148" s="14">
        <v>-58.5</v>
      </c>
      <c r="C148" s="14">
        <f t="shared" si="10"/>
        <v>-13.981835564053537</v>
      </c>
      <c r="D148" s="15">
        <v>-13.3818355640535</v>
      </c>
      <c r="E148" s="16">
        <v>-4.74</v>
      </c>
      <c r="F148" s="14">
        <f t="shared" si="11"/>
        <v>8.6418355640534994</v>
      </c>
      <c r="G148" s="14"/>
    </row>
    <row r="149" spans="1:7">
      <c r="A149" t="s">
        <v>78</v>
      </c>
      <c r="B149" s="14">
        <v>-22.9</v>
      </c>
      <c r="C149" s="14">
        <f t="shared" si="10"/>
        <v>-5.4732313575525806</v>
      </c>
      <c r="D149" s="15">
        <v>-4.8732313575525801</v>
      </c>
      <c r="E149" s="16">
        <v>1.96</v>
      </c>
      <c r="F149" s="14">
        <f t="shared" si="11"/>
        <v>6.83323135755258</v>
      </c>
      <c r="G149" s="14"/>
    </row>
    <row r="150" spans="1:7">
      <c r="A150" s="58" t="s">
        <v>120</v>
      </c>
      <c r="B150" s="14">
        <v>-56.5</v>
      </c>
      <c r="C150" s="14">
        <f t="shared" si="10"/>
        <v>-13.503824091778203</v>
      </c>
      <c r="D150" s="57">
        <v>-12.903824091778199</v>
      </c>
      <c r="E150" s="16">
        <v>-6.46</v>
      </c>
      <c r="F150" s="14">
        <f t="shared" si="11"/>
        <v>6.4438240917781995</v>
      </c>
      <c r="G150" s="14"/>
    </row>
    <row r="151" spans="1:7">
      <c r="A151" t="s">
        <v>121</v>
      </c>
      <c r="B151" s="14">
        <v>-40.89</v>
      </c>
      <c r="C151" s="14">
        <f t="shared" si="10"/>
        <v>-9.7729445506692159</v>
      </c>
      <c r="D151" s="60">
        <v>-9.1729445506692198</v>
      </c>
      <c r="E151" s="16">
        <v>-3.8</v>
      </c>
      <c r="F151" s="14">
        <f t="shared" si="11"/>
        <v>5.3729445506692199</v>
      </c>
      <c r="G151" s="14"/>
    </row>
    <row r="152" spans="1:7">
      <c r="A152" t="s">
        <v>79</v>
      </c>
      <c r="B152" s="14">
        <v>-21.6</v>
      </c>
      <c r="C152" s="14">
        <f t="shared" si="10"/>
        <v>-5.1625239005736141</v>
      </c>
      <c r="D152" s="15">
        <v>-4.56252390057361</v>
      </c>
      <c r="E152" s="16">
        <v>1.32</v>
      </c>
      <c r="F152" s="14">
        <f t="shared" si="11"/>
        <v>5.8825239005736103</v>
      </c>
      <c r="G152" s="14"/>
    </row>
    <row r="153" spans="1:7">
      <c r="A153" t="s">
        <v>122</v>
      </c>
      <c r="B153" s="14">
        <v>-20.2</v>
      </c>
      <c r="C153" s="14">
        <f t="shared" si="10"/>
        <v>-4.8279158699808793</v>
      </c>
      <c r="D153" s="15">
        <v>-4.2279158699808796</v>
      </c>
      <c r="E153" s="16">
        <v>-0.48</v>
      </c>
      <c r="F153" s="14">
        <f t="shared" si="11"/>
        <v>3.7479158699808797</v>
      </c>
      <c r="G153" s="14"/>
    </row>
    <row r="154" spans="1:7">
      <c r="A154" t="s">
        <v>123</v>
      </c>
      <c r="B154" s="14">
        <v>-63.6</v>
      </c>
      <c r="C154" s="14">
        <f t="shared" si="10"/>
        <v>-15.200764818355641</v>
      </c>
      <c r="D154" s="60">
        <v>-14.6007648183556</v>
      </c>
      <c r="E154" s="16">
        <v>-4.5199999999999996</v>
      </c>
      <c r="F154" s="14">
        <f t="shared" si="11"/>
        <v>10.0807648183556</v>
      </c>
      <c r="G154" s="14"/>
    </row>
    <row r="155" spans="1:7">
      <c r="A155" s="58" t="s">
        <v>124</v>
      </c>
      <c r="B155" s="14">
        <v>-49.84</v>
      </c>
      <c r="C155" s="14">
        <f t="shared" si="10"/>
        <v>-11.912045889101339</v>
      </c>
      <c r="D155" s="57">
        <v>-11.3120458891013</v>
      </c>
      <c r="E155" s="16">
        <v>-4.6900000000000004</v>
      </c>
      <c r="F155" s="14">
        <f t="shared" si="11"/>
        <v>6.6220458891013001</v>
      </c>
      <c r="G155" s="14"/>
    </row>
    <row r="156" spans="1:7">
      <c r="A156" t="s">
        <v>125</v>
      </c>
      <c r="B156" s="14">
        <v>-63.57</v>
      </c>
      <c r="C156" s="14">
        <f t="shared" si="10"/>
        <v>-15.19359464627151</v>
      </c>
      <c r="D156" s="60">
        <v>-14.5935946462715</v>
      </c>
      <c r="E156" s="16">
        <v>-5.48</v>
      </c>
      <c r="F156" s="14">
        <f t="shared" si="11"/>
        <v>9.1135946462714994</v>
      </c>
      <c r="G156" s="14"/>
    </row>
    <row r="157" spans="1:7">
      <c r="A157" t="s">
        <v>127</v>
      </c>
      <c r="B157" s="14">
        <v>-15.06</v>
      </c>
      <c r="C157" s="14">
        <f t="shared" si="10"/>
        <v>-3.5994263862332696</v>
      </c>
      <c r="D157" s="60">
        <v>-2.99942638623327</v>
      </c>
      <c r="E157" s="16">
        <v>3.12</v>
      </c>
      <c r="F157" s="14">
        <f t="shared" si="11"/>
        <v>6.1194263862332701</v>
      </c>
      <c r="G157" s="14"/>
    </row>
    <row r="158" spans="1:7">
      <c r="A158" t="s">
        <v>128</v>
      </c>
      <c r="B158" s="14">
        <v>-47.26</v>
      </c>
      <c r="C158" s="14">
        <f t="shared" si="10"/>
        <v>-11.295411089866155</v>
      </c>
      <c r="D158" s="60">
        <v>-10.6954110898662</v>
      </c>
      <c r="E158" s="16">
        <v>-3.47</v>
      </c>
      <c r="F158" s="14">
        <f t="shared" si="11"/>
        <v>7.2254110898661992</v>
      </c>
      <c r="G158" s="14"/>
    </row>
    <row r="159" spans="1:7">
      <c r="A159" t="s">
        <v>129</v>
      </c>
      <c r="B159" s="14">
        <v>-48.88</v>
      </c>
      <c r="C159" s="14">
        <f t="shared" si="10"/>
        <v>-11.682600382409179</v>
      </c>
      <c r="D159" s="60">
        <v>-11.082600382409201</v>
      </c>
      <c r="E159" s="16">
        <v>-3.12</v>
      </c>
      <c r="F159" s="14">
        <f t="shared" si="11"/>
        <v>7.9626003824092004</v>
      </c>
      <c r="G159" s="14"/>
    </row>
    <row r="160" spans="1:7">
      <c r="A160" t="s">
        <v>80</v>
      </c>
      <c r="B160" s="14">
        <v>-36.299999999999997</v>
      </c>
      <c r="C160" s="14">
        <f t="shared" si="10"/>
        <v>-8.6759082217973216</v>
      </c>
      <c r="D160" s="15">
        <v>-8.0759082217973202</v>
      </c>
      <c r="E160" s="16">
        <v>-0.89</v>
      </c>
      <c r="F160" s="14">
        <f t="shared" si="11"/>
        <v>7.1859082217973205</v>
      </c>
      <c r="G160" s="14"/>
    </row>
    <row r="161" spans="1:6">
      <c r="A161" s="205" t="s">
        <v>137</v>
      </c>
      <c r="B161" s="18"/>
      <c r="D161" s="208">
        <v>-7.97</v>
      </c>
      <c r="E161" s="207">
        <v>-1.5</v>
      </c>
      <c r="F161" s="14">
        <f>E161-D161</f>
        <v>6.47</v>
      </c>
    </row>
    <row r="162" spans="1:6">
      <c r="A162" s="206" t="s">
        <v>142</v>
      </c>
      <c r="B162" s="18"/>
      <c r="D162" s="208">
        <v>-14.46</v>
      </c>
      <c r="E162" s="207">
        <v>-5.88</v>
      </c>
      <c r="F162" s="14">
        <f>E162-D162</f>
        <v>8.5800000000000018</v>
      </c>
    </row>
  </sheetData>
  <sortState xmlns:xlrd2="http://schemas.microsoft.com/office/spreadsheetml/2017/richdata2" ref="A2:F160">
    <sortCondition ref="A1"/>
  </sortState>
  <mergeCells count="8">
    <mergeCell ref="G2:G7"/>
    <mergeCell ref="G8:G11"/>
    <mergeCell ref="K12:O13"/>
    <mergeCell ref="K7:O7"/>
    <mergeCell ref="K11:O11"/>
    <mergeCell ref="K1:O1"/>
    <mergeCell ref="K2:O6"/>
    <mergeCell ref="K8:O1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6403E-8E5A-C344-AB5A-3683CA234173}">
  <dimension ref="A1:I170"/>
  <sheetViews>
    <sheetView workbookViewId="0">
      <selection activeCell="D2" sqref="D2:D167"/>
    </sheetView>
  </sheetViews>
  <sheetFormatPr baseColWidth="10" defaultRowHeight="16"/>
  <cols>
    <col min="1" max="1" width="25.83203125" customWidth="1"/>
    <col min="2" max="9" width="20.33203125" customWidth="1"/>
  </cols>
  <sheetData>
    <row r="1" spans="1:9" ht="19">
      <c r="A1" s="216" t="s">
        <v>785</v>
      </c>
      <c r="B1" s="216" t="s">
        <v>816</v>
      </c>
      <c r="C1" s="216" t="s">
        <v>817</v>
      </c>
      <c r="D1" s="229" t="s">
        <v>818</v>
      </c>
      <c r="E1" s="229" t="s">
        <v>794</v>
      </c>
      <c r="F1" s="229" t="s">
        <v>795</v>
      </c>
      <c r="G1" s="229" t="s">
        <v>791</v>
      </c>
      <c r="H1" s="229" t="s">
        <v>792</v>
      </c>
      <c r="I1" s="229" t="s">
        <v>144</v>
      </c>
    </row>
    <row r="2" spans="1:9">
      <c r="A2" s="189" t="s">
        <v>206</v>
      </c>
      <c r="B2" s="60">
        <v>-12.1963671128107</v>
      </c>
      <c r="C2" s="16">
        <v>-4.16</v>
      </c>
      <c r="D2" s="14">
        <f t="shared" ref="D2:D33" si="0">C2-B2</f>
        <v>8.0363671128106997</v>
      </c>
      <c r="E2" s="14">
        <v>6.6457631621269098</v>
      </c>
      <c r="F2" s="14">
        <v>6.7617862468118046</v>
      </c>
      <c r="G2" s="230">
        <f t="shared" ref="G2:G65" si="1">D2-E2</f>
        <v>1.3906039506837899</v>
      </c>
      <c r="H2" s="231">
        <f>D2-F2</f>
        <v>1.2745808659988951</v>
      </c>
      <c r="I2" s="32" t="s">
        <v>747</v>
      </c>
    </row>
    <row r="3" spans="1:9" ht="17">
      <c r="A3" s="189" t="s">
        <v>7</v>
      </c>
      <c r="B3" s="60">
        <v>-16.589292543020999</v>
      </c>
      <c r="C3" s="16">
        <v>-6.34</v>
      </c>
      <c r="D3" s="14">
        <f t="shared" si="0"/>
        <v>10.249292543020999</v>
      </c>
      <c r="E3" s="14">
        <v>8.062584167233128</v>
      </c>
      <c r="F3" s="14">
        <v>10.065551158617266</v>
      </c>
      <c r="G3" s="230">
        <f t="shared" si="1"/>
        <v>2.1867083757878714</v>
      </c>
      <c r="H3" s="231">
        <f t="shared" ref="H3:H66" si="2">D3-F3</f>
        <v>0.18374138440373322</v>
      </c>
      <c r="I3" s="109" t="s">
        <v>748</v>
      </c>
    </row>
    <row r="4" spans="1:9" ht="17">
      <c r="A4" s="189" t="s">
        <v>9</v>
      </c>
      <c r="B4" s="60">
        <v>-13.582600382409201</v>
      </c>
      <c r="C4" s="16">
        <v>-4.84</v>
      </c>
      <c r="D4" s="14">
        <f t="shared" si="0"/>
        <v>8.7426003824092007</v>
      </c>
      <c r="E4" s="14">
        <v>7.0017632407286641</v>
      </c>
      <c r="F4" s="14">
        <v>7.8697939976034306</v>
      </c>
      <c r="G4" s="230">
        <f t="shared" si="1"/>
        <v>1.7408371416805366</v>
      </c>
      <c r="H4" s="231">
        <f t="shared" si="2"/>
        <v>0.87280638480577011</v>
      </c>
      <c r="I4" s="111" t="s">
        <v>749</v>
      </c>
    </row>
    <row r="5" spans="1:9" ht="17">
      <c r="A5" s="189" t="s">
        <v>11</v>
      </c>
      <c r="B5" s="60">
        <v>-16.680114722753299</v>
      </c>
      <c r="C5" s="16">
        <v>-9.3000000000000007</v>
      </c>
      <c r="D5" s="14">
        <f t="shared" si="0"/>
        <v>7.3801147227532979</v>
      </c>
      <c r="E5" s="14">
        <v>7.1686539781415597</v>
      </c>
      <c r="F5" s="14">
        <v>6.5921657799786786</v>
      </c>
      <c r="G5" s="230">
        <f t="shared" si="1"/>
        <v>0.21146074461173825</v>
      </c>
      <c r="H5" s="231">
        <f t="shared" si="2"/>
        <v>0.78794894277461935</v>
      </c>
      <c r="I5" s="112" t="s">
        <v>750</v>
      </c>
    </row>
    <row r="6" spans="1:9">
      <c r="A6" s="58" t="s">
        <v>180</v>
      </c>
      <c r="B6" s="15">
        <v>-8.3627151051625201</v>
      </c>
      <c r="C6" s="16">
        <v>-1.21</v>
      </c>
      <c r="D6" s="14">
        <f t="shared" si="0"/>
        <v>7.1527151051625202</v>
      </c>
      <c r="E6" s="14">
        <v>8.8446217352375083</v>
      </c>
      <c r="F6" s="14">
        <v>8.5575131448975217</v>
      </c>
      <c r="G6" s="230">
        <f t="shared" si="1"/>
        <v>-1.6919066300749881</v>
      </c>
      <c r="H6" s="231">
        <f t="shared" si="2"/>
        <v>-1.4047980397350015</v>
      </c>
      <c r="I6" s="232" t="s">
        <v>751</v>
      </c>
    </row>
    <row r="7" spans="1:9">
      <c r="A7" s="58" t="s">
        <v>181</v>
      </c>
      <c r="B7" s="15">
        <v>-8.9363288718929308</v>
      </c>
      <c r="C7" s="16">
        <v>-0.86</v>
      </c>
      <c r="D7" s="14">
        <f t="shared" si="0"/>
        <v>8.0763288718929314</v>
      </c>
      <c r="E7" s="14">
        <v>9.1280758521711327</v>
      </c>
      <c r="F7" s="14">
        <v>8.7664051724368299</v>
      </c>
      <c r="G7" s="230">
        <f t="shared" si="1"/>
        <v>-1.0517469802782013</v>
      </c>
      <c r="H7" s="231">
        <f t="shared" si="2"/>
        <v>-0.69007630054389857</v>
      </c>
      <c r="I7" s="233" t="s">
        <v>752</v>
      </c>
    </row>
    <row r="8" spans="1:9">
      <c r="A8" s="58" t="s">
        <v>182</v>
      </c>
      <c r="B8" s="15">
        <v>-9.1992351816443598</v>
      </c>
      <c r="C8" s="16">
        <v>-0.9</v>
      </c>
      <c r="D8" s="14">
        <f t="shared" si="0"/>
        <v>8.2992351816443595</v>
      </c>
      <c r="E8" s="14">
        <v>9.3704709633268752</v>
      </c>
      <c r="F8" s="14">
        <v>8.951025291084342</v>
      </c>
      <c r="G8" s="230">
        <f t="shared" si="1"/>
        <v>-1.0712357816825158</v>
      </c>
      <c r="H8" s="231">
        <f t="shared" si="2"/>
        <v>-0.6517901094399825</v>
      </c>
      <c r="I8" s="228" t="s">
        <v>827</v>
      </c>
    </row>
    <row r="9" spans="1:9">
      <c r="A9" s="189" t="s">
        <v>15</v>
      </c>
      <c r="B9" s="60">
        <v>-10.8651051625239</v>
      </c>
      <c r="C9" s="16">
        <v>-5.0599999999999996</v>
      </c>
      <c r="D9" s="14">
        <f t="shared" si="0"/>
        <v>5.8051051625239003</v>
      </c>
      <c r="E9" s="14">
        <v>5.8358836804529606</v>
      </c>
      <c r="F9" s="14">
        <v>6.7849592858138532</v>
      </c>
      <c r="G9" s="230">
        <f t="shared" si="1"/>
        <v>-3.0778517929060278E-2</v>
      </c>
      <c r="H9" s="231">
        <f t="shared" si="2"/>
        <v>-0.97985412328995292</v>
      </c>
      <c r="I9" s="215" t="s">
        <v>815</v>
      </c>
    </row>
    <row r="10" spans="1:9">
      <c r="A10" s="189" t="s">
        <v>17</v>
      </c>
      <c r="B10" s="60">
        <v>-17.000382409177799</v>
      </c>
      <c r="C10" s="16">
        <v>-6.25</v>
      </c>
      <c r="D10" s="14">
        <f t="shared" si="0"/>
        <v>10.750382409177799</v>
      </c>
      <c r="E10" s="14">
        <v>9.855753122962696</v>
      </c>
      <c r="F10" s="14">
        <v>9.2215020616331884</v>
      </c>
      <c r="G10" s="230">
        <f t="shared" si="1"/>
        <v>0.89462928621510329</v>
      </c>
      <c r="H10" s="231">
        <f t="shared" si="2"/>
        <v>1.5288803475446109</v>
      </c>
      <c r="I10" s="14"/>
    </row>
    <row r="11" spans="1:9">
      <c r="A11" s="189" t="s">
        <v>207</v>
      </c>
      <c r="B11" s="60">
        <v>-11.2188336520076</v>
      </c>
      <c r="C11" s="16">
        <v>-4.3899999999999997</v>
      </c>
      <c r="D11" s="14">
        <f t="shared" si="0"/>
        <v>6.8288336520076003</v>
      </c>
      <c r="E11" s="14">
        <v>6.0430101664350957</v>
      </c>
      <c r="F11" s="14">
        <v>7.0906583230707669</v>
      </c>
      <c r="G11" s="230">
        <f t="shared" si="1"/>
        <v>0.78582348557250459</v>
      </c>
      <c r="H11" s="231">
        <f t="shared" si="2"/>
        <v>-0.26182467106316665</v>
      </c>
      <c r="I11" s="14"/>
    </row>
    <row r="12" spans="1:9">
      <c r="A12" s="189" t="s">
        <v>19</v>
      </c>
      <c r="B12" s="60">
        <v>-15.2604206500956</v>
      </c>
      <c r="C12" s="16">
        <v>-6.69</v>
      </c>
      <c r="D12" s="14">
        <f t="shared" si="0"/>
        <v>8.5704206500955991</v>
      </c>
      <c r="E12" s="14">
        <v>8.3296309144664509</v>
      </c>
      <c r="F12" s="14">
        <v>8.2061516432866259</v>
      </c>
      <c r="G12" s="230">
        <f t="shared" si="1"/>
        <v>0.24078973562914818</v>
      </c>
      <c r="H12" s="231">
        <f t="shared" si="2"/>
        <v>0.36426900680897312</v>
      </c>
      <c r="I12" s="14"/>
    </row>
    <row r="13" spans="1:9">
      <c r="A13" s="58" t="s">
        <v>199</v>
      </c>
      <c r="B13" s="57">
        <v>-12.1796367112811</v>
      </c>
      <c r="C13" s="16">
        <v>-4.33</v>
      </c>
      <c r="D13" s="14">
        <f t="shared" si="0"/>
        <v>7.8496367112811001</v>
      </c>
      <c r="E13" s="14">
        <v>7.8770207329673472</v>
      </c>
      <c r="F13" s="14">
        <v>8.2130397349870261</v>
      </c>
      <c r="G13" s="230">
        <f t="shared" si="1"/>
        <v>-2.7384021686247095E-2</v>
      </c>
      <c r="H13" s="231">
        <f t="shared" si="2"/>
        <v>-0.36340302370592603</v>
      </c>
      <c r="I13" s="14"/>
    </row>
    <row r="14" spans="1:9">
      <c r="A14" s="189" t="s">
        <v>21</v>
      </c>
      <c r="B14" s="60">
        <v>-13.845506692160599</v>
      </c>
      <c r="C14" s="16">
        <v>-6.76</v>
      </c>
      <c r="D14" s="14">
        <f t="shared" si="0"/>
        <v>7.0855066921605996</v>
      </c>
      <c r="E14" s="14">
        <v>7.4454524404938383</v>
      </c>
      <c r="F14" s="14">
        <v>7.4987504670853058</v>
      </c>
      <c r="G14" s="230">
        <f t="shared" si="1"/>
        <v>-0.35994574833323867</v>
      </c>
      <c r="H14" s="231">
        <f t="shared" si="2"/>
        <v>-0.41324377492470621</v>
      </c>
      <c r="I14" s="14"/>
    </row>
    <row r="15" spans="1:9">
      <c r="A15" s="189" t="s">
        <v>160</v>
      </c>
      <c r="B15" s="15">
        <v>-6.4745697896749501</v>
      </c>
      <c r="C15" s="16">
        <v>1.31</v>
      </c>
      <c r="D15" s="14">
        <f t="shared" si="0"/>
        <v>7.7845697896749506</v>
      </c>
      <c r="E15" s="14">
        <v>7.7530611883124552</v>
      </c>
      <c r="F15" s="14">
        <v>7.2172380685572097</v>
      </c>
      <c r="G15" s="230">
        <f t="shared" si="1"/>
        <v>3.1508601362495448E-2</v>
      </c>
      <c r="H15" s="231">
        <f t="shared" si="2"/>
        <v>0.56733172111774088</v>
      </c>
      <c r="I15" s="14"/>
    </row>
    <row r="16" spans="1:9">
      <c r="A16" s="58" t="s">
        <v>168</v>
      </c>
      <c r="B16" s="15">
        <v>-4.8254302103250497</v>
      </c>
      <c r="C16" s="16">
        <v>0.68</v>
      </c>
      <c r="D16" s="14">
        <f t="shared" si="0"/>
        <v>5.5054302103250494</v>
      </c>
      <c r="E16" s="14">
        <v>6.9844600512618014</v>
      </c>
      <c r="F16" s="14">
        <v>6.8175627545411954</v>
      </c>
      <c r="G16" s="230">
        <f t="shared" si="1"/>
        <v>-1.4790298409367519</v>
      </c>
      <c r="H16" s="231">
        <f t="shared" si="2"/>
        <v>-1.312132544216146</v>
      </c>
      <c r="I16" s="14"/>
    </row>
    <row r="17" spans="1:9">
      <c r="A17" s="58" t="s">
        <v>8</v>
      </c>
      <c r="B17" s="15">
        <v>-15.771892925430199</v>
      </c>
      <c r="C17" s="16">
        <v>-4.43</v>
      </c>
      <c r="D17" s="14">
        <f t="shared" si="0"/>
        <v>11.3418929254302</v>
      </c>
      <c r="E17" s="14">
        <v>8.2167386923405594</v>
      </c>
      <c r="F17" s="14">
        <v>7.6184933299131918</v>
      </c>
      <c r="G17" s="230">
        <f t="shared" si="1"/>
        <v>3.1251542330896402</v>
      </c>
      <c r="H17" s="231">
        <f t="shared" si="2"/>
        <v>3.7233995955170078</v>
      </c>
      <c r="I17" s="14"/>
    </row>
    <row r="18" spans="1:9">
      <c r="A18" s="189" t="s">
        <v>141</v>
      </c>
      <c r="B18" s="15">
        <v>-5.3990439770554497</v>
      </c>
      <c r="C18" s="16">
        <v>2.38</v>
      </c>
      <c r="D18" s="14">
        <f t="shared" si="0"/>
        <v>7.7790439770554496</v>
      </c>
      <c r="E18" s="14">
        <v>7.938869870706978</v>
      </c>
      <c r="F18" s="14">
        <v>7.2195111443445921</v>
      </c>
      <c r="G18" s="230">
        <f t="shared" si="1"/>
        <v>-0.15982589365152844</v>
      </c>
      <c r="H18" s="231">
        <f t="shared" si="2"/>
        <v>0.55953283271085752</v>
      </c>
      <c r="I18" s="14"/>
    </row>
    <row r="19" spans="1:9">
      <c r="A19" s="189" t="s">
        <v>143</v>
      </c>
      <c r="B19" s="15">
        <v>-7.1915869980879501</v>
      </c>
      <c r="C19" s="16">
        <v>2.5099999999999998</v>
      </c>
      <c r="D19" s="14">
        <f t="shared" si="0"/>
        <v>9.7015869980879508</v>
      </c>
      <c r="E19" s="14">
        <v>8.9781904717374239</v>
      </c>
      <c r="F19" s="14">
        <v>8.0762964203962575</v>
      </c>
      <c r="G19" s="230">
        <f t="shared" si="1"/>
        <v>0.72339652635052687</v>
      </c>
      <c r="H19" s="231">
        <f t="shared" si="2"/>
        <v>1.6252905776916933</v>
      </c>
      <c r="I19" s="14"/>
    </row>
    <row r="20" spans="1:9">
      <c r="A20" s="58" t="s">
        <v>10</v>
      </c>
      <c r="B20" s="15">
        <v>-13.788145315487601</v>
      </c>
      <c r="C20" s="16">
        <v>-4.5</v>
      </c>
      <c r="D20" s="14">
        <f t="shared" si="0"/>
        <v>9.2881453154876006</v>
      </c>
      <c r="E20" s="14">
        <v>8.2669501455326397</v>
      </c>
      <c r="F20" s="14">
        <v>7.287869387250959</v>
      </c>
      <c r="G20" s="230">
        <f t="shared" si="1"/>
        <v>1.0211951699549608</v>
      </c>
      <c r="H20" s="231">
        <f t="shared" si="2"/>
        <v>2.0002759282366416</v>
      </c>
      <c r="I20" s="14"/>
    </row>
    <row r="21" spans="1:9">
      <c r="A21" s="58" t="s">
        <v>12</v>
      </c>
      <c r="B21" s="15">
        <v>-14.720267686424499</v>
      </c>
      <c r="C21" s="16">
        <v>-4.47</v>
      </c>
      <c r="D21" s="14">
        <f t="shared" si="0"/>
        <v>10.2502676864245</v>
      </c>
      <c r="E21" s="14">
        <v>7.5176999634733965</v>
      </c>
      <c r="F21" s="14">
        <v>7.1358640446051194</v>
      </c>
      <c r="G21" s="230">
        <f t="shared" si="1"/>
        <v>2.7325677229511038</v>
      </c>
      <c r="H21" s="231">
        <f t="shared" si="2"/>
        <v>3.114403641819381</v>
      </c>
      <c r="I21" s="14"/>
    </row>
    <row r="22" spans="1:9">
      <c r="A22" s="189" t="s">
        <v>14</v>
      </c>
      <c r="B22" s="15">
        <v>-5.1839388145315501</v>
      </c>
      <c r="C22" s="16">
        <v>2.3199999999999998</v>
      </c>
      <c r="D22" s="14">
        <f t="shared" si="0"/>
        <v>7.5039388145315495</v>
      </c>
      <c r="E22" s="14">
        <v>7.2831024572763097</v>
      </c>
      <c r="F22" s="14">
        <v>6.6827520248638992</v>
      </c>
      <c r="G22" s="230">
        <f t="shared" si="1"/>
        <v>0.22083635725523987</v>
      </c>
      <c r="H22" s="231">
        <f t="shared" si="2"/>
        <v>0.82118678966765035</v>
      </c>
      <c r="I22" s="14"/>
    </row>
    <row r="23" spans="1:9">
      <c r="A23" s="189" t="s">
        <v>27</v>
      </c>
      <c r="B23" s="15">
        <v>-6.4745697896749501</v>
      </c>
      <c r="C23" s="43">
        <v>1.1599999999999999</v>
      </c>
      <c r="D23" s="14">
        <f t="shared" si="0"/>
        <v>7.6345697896749503</v>
      </c>
      <c r="E23" s="14">
        <v>6.8206956060647244</v>
      </c>
      <c r="F23" s="14">
        <v>6.4581625837368266</v>
      </c>
      <c r="G23" s="230">
        <f t="shared" si="1"/>
        <v>0.8138741836102259</v>
      </c>
      <c r="H23" s="231">
        <f t="shared" si="2"/>
        <v>1.1764072059381236</v>
      </c>
      <c r="I23" s="14"/>
    </row>
    <row r="24" spans="1:9">
      <c r="A24" s="58" t="s">
        <v>29</v>
      </c>
      <c r="B24" s="57">
        <v>-12.449713193116599</v>
      </c>
      <c r="C24" s="16">
        <v>-4.63</v>
      </c>
      <c r="D24" s="14">
        <f t="shared" si="0"/>
        <v>7.8197131931165993</v>
      </c>
      <c r="E24" s="14">
        <v>6.9344409782418754</v>
      </c>
      <c r="F24" s="14">
        <v>7.5051375155266831</v>
      </c>
      <c r="G24" s="230">
        <f t="shared" si="1"/>
        <v>0.88527221487472385</v>
      </c>
      <c r="H24" s="231">
        <f t="shared" si="2"/>
        <v>0.31457567758991622</v>
      </c>
      <c r="I24" s="14"/>
    </row>
    <row r="25" spans="1:9">
      <c r="A25" s="189" t="s">
        <v>31</v>
      </c>
      <c r="B25" s="60">
        <v>-16.118451242829799</v>
      </c>
      <c r="C25" s="16">
        <v>-6.4</v>
      </c>
      <c r="D25" s="14">
        <f t="shared" si="0"/>
        <v>9.7184512428297989</v>
      </c>
      <c r="E25" s="14">
        <v>9.408396037109874</v>
      </c>
      <c r="F25" s="14">
        <v>9.2491749846851246</v>
      </c>
      <c r="G25" s="230">
        <f t="shared" si="1"/>
        <v>0.31005520571992484</v>
      </c>
      <c r="H25" s="231">
        <f t="shared" si="2"/>
        <v>0.46927625814467433</v>
      </c>
      <c r="I25" s="14"/>
    </row>
    <row r="26" spans="1:9">
      <c r="A26" s="189" t="s">
        <v>16</v>
      </c>
      <c r="B26" s="15">
        <v>-5.3990439770554497</v>
      </c>
      <c r="C26" s="16">
        <v>2.5099999999999998</v>
      </c>
      <c r="D26" s="14">
        <f t="shared" si="0"/>
        <v>7.9090439770554495</v>
      </c>
      <c r="E26" s="14">
        <v>7.9099987724363139</v>
      </c>
      <c r="F26" s="14">
        <v>7.1942484719000941</v>
      </c>
      <c r="G26" s="230">
        <f t="shared" si="1"/>
        <v>-9.5479538086440385E-4</v>
      </c>
      <c r="H26" s="231">
        <f t="shared" si="2"/>
        <v>0.71479550515535539</v>
      </c>
      <c r="I26" s="14"/>
    </row>
    <row r="27" spans="1:9">
      <c r="A27" s="189" t="s">
        <v>208</v>
      </c>
      <c r="B27" s="60">
        <v>-11.367017208412999</v>
      </c>
      <c r="C27" s="16">
        <v>-4.3099999999999996</v>
      </c>
      <c r="D27" s="14">
        <f t="shared" si="0"/>
        <v>7.0570172084129998</v>
      </c>
      <c r="E27" s="14">
        <v>6.4851482848080897</v>
      </c>
      <c r="F27" s="14">
        <v>6.328198176918618</v>
      </c>
      <c r="G27" s="230">
        <f t="shared" si="1"/>
        <v>0.57186892360491015</v>
      </c>
      <c r="H27" s="231">
        <f t="shared" si="2"/>
        <v>0.72881903149438187</v>
      </c>
      <c r="I27" s="14"/>
    </row>
    <row r="28" spans="1:9">
      <c r="A28" s="189" t="s">
        <v>145</v>
      </c>
      <c r="B28" s="15">
        <v>-6.3789674952198903</v>
      </c>
      <c r="C28" s="16">
        <v>2.34</v>
      </c>
      <c r="D28" s="14">
        <f t="shared" si="0"/>
        <v>8.7189674952198892</v>
      </c>
      <c r="E28" s="14">
        <v>8.6194191928903727</v>
      </c>
      <c r="F28" s="14">
        <v>7.7814619524257216</v>
      </c>
      <c r="G28" s="230">
        <f t="shared" si="1"/>
        <v>9.9548302329516503E-2</v>
      </c>
      <c r="H28" s="231">
        <f t="shared" si="2"/>
        <v>0.93750554279416765</v>
      </c>
      <c r="I28" s="14"/>
    </row>
    <row r="29" spans="1:9">
      <c r="A29" s="58" t="s">
        <v>200</v>
      </c>
      <c r="B29" s="57">
        <v>-13.190630975143399</v>
      </c>
      <c r="C29" s="16">
        <v>-4.82</v>
      </c>
      <c r="D29" s="14">
        <f t="shared" si="0"/>
        <v>8.3706309751433992</v>
      </c>
      <c r="E29" s="14">
        <v>7.8327412576057478</v>
      </c>
      <c r="F29" s="14">
        <v>8.1122082189794007</v>
      </c>
      <c r="G29" s="230">
        <f t="shared" si="1"/>
        <v>0.53788971753765136</v>
      </c>
      <c r="H29" s="231">
        <f t="shared" si="2"/>
        <v>0.25842275616399846</v>
      </c>
      <c r="I29" s="14"/>
    </row>
    <row r="30" spans="1:9">
      <c r="A30" s="189" t="s">
        <v>34</v>
      </c>
      <c r="B30" s="60">
        <v>-12.067304015296401</v>
      </c>
      <c r="C30" s="16">
        <v>-2.74</v>
      </c>
      <c r="D30" s="14">
        <f t="shared" si="0"/>
        <v>9.3273040152964004</v>
      </c>
      <c r="E30" s="14">
        <v>9.3062399010326775</v>
      </c>
      <c r="F30" s="14">
        <v>9.1374238526595608</v>
      </c>
      <c r="G30" s="230">
        <f t="shared" si="1"/>
        <v>2.10641142637229E-2</v>
      </c>
      <c r="H30" s="231">
        <f t="shared" si="2"/>
        <v>0.1898801626368396</v>
      </c>
      <c r="I30" s="14"/>
    </row>
    <row r="31" spans="1:9">
      <c r="A31" s="58" t="s">
        <v>201</v>
      </c>
      <c r="B31" s="57">
        <v>-13.9100382409178</v>
      </c>
      <c r="C31" s="16">
        <v>-4.8600000000000003</v>
      </c>
      <c r="D31" s="14">
        <f t="shared" si="0"/>
        <v>9.0500382409178002</v>
      </c>
      <c r="E31" s="14">
        <v>8.0493194723178068</v>
      </c>
      <c r="F31" s="14">
        <v>8.2924588332141163</v>
      </c>
      <c r="G31" s="230">
        <f t="shared" si="1"/>
        <v>1.0007187685999934</v>
      </c>
      <c r="H31" s="231">
        <f t="shared" si="2"/>
        <v>0.75757940770368393</v>
      </c>
      <c r="I31" s="14"/>
    </row>
    <row r="32" spans="1:9">
      <c r="A32" s="58" t="s">
        <v>202</v>
      </c>
      <c r="B32" s="57">
        <v>-13.941108986615699</v>
      </c>
      <c r="C32" s="16">
        <v>-4.72</v>
      </c>
      <c r="D32" s="14">
        <f t="shared" si="0"/>
        <v>9.2211089866157003</v>
      </c>
      <c r="E32" s="14">
        <v>8.1758737034947355</v>
      </c>
      <c r="F32" s="14">
        <v>8.3193671939639984</v>
      </c>
      <c r="G32" s="230">
        <f t="shared" si="1"/>
        <v>1.0452352831209648</v>
      </c>
      <c r="H32" s="231">
        <f t="shared" si="2"/>
        <v>0.90174179265170196</v>
      </c>
      <c r="I32" s="14"/>
    </row>
    <row r="33" spans="1:9">
      <c r="A33" s="58" t="s">
        <v>36</v>
      </c>
      <c r="B33" s="57">
        <v>-14.2111854684512</v>
      </c>
      <c r="C33" s="16">
        <v>-4.59</v>
      </c>
      <c r="D33" s="14">
        <f t="shared" si="0"/>
        <v>9.6211854684512002</v>
      </c>
      <c r="E33" s="14">
        <v>8.1132856004173046</v>
      </c>
      <c r="F33" s="14">
        <v>8.3507505469343855</v>
      </c>
      <c r="G33" s="230">
        <f t="shared" si="1"/>
        <v>1.5078998680338955</v>
      </c>
      <c r="H33" s="231">
        <f t="shared" si="2"/>
        <v>1.2704349215168147</v>
      </c>
      <c r="I33" s="14"/>
    </row>
    <row r="34" spans="1:9">
      <c r="A34" s="189" t="s">
        <v>209</v>
      </c>
      <c r="B34" s="60">
        <v>-11.4291586998088</v>
      </c>
      <c r="C34" s="16">
        <v>-6.62</v>
      </c>
      <c r="D34" s="14">
        <f t="shared" ref="D34:D65" si="3">C34-B34</f>
        <v>4.8091586998088003</v>
      </c>
      <c r="E34" s="14">
        <v>7.7300666438288186</v>
      </c>
      <c r="F34" s="14">
        <v>7.45945175923368</v>
      </c>
      <c r="G34" s="230">
        <f t="shared" si="1"/>
        <v>-2.9209079440200183</v>
      </c>
      <c r="H34" s="231">
        <f t="shared" si="2"/>
        <v>-2.6502930594248797</v>
      </c>
      <c r="I34" s="14"/>
    </row>
    <row r="35" spans="1:9">
      <c r="A35" s="189" t="s">
        <v>210</v>
      </c>
      <c r="B35" s="60">
        <v>-10.449235181644401</v>
      </c>
      <c r="C35" s="16">
        <v>-4.01</v>
      </c>
      <c r="D35" s="14">
        <f t="shared" si="3"/>
        <v>6.4392351816444009</v>
      </c>
      <c r="E35" s="14">
        <v>6.3206374667073399</v>
      </c>
      <c r="F35" s="14">
        <v>7.0491193908396523</v>
      </c>
      <c r="G35" s="230">
        <f t="shared" si="1"/>
        <v>0.11859771493706095</v>
      </c>
      <c r="H35" s="231">
        <f t="shared" si="2"/>
        <v>-0.60988420919525144</v>
      </c>
      <c r="I35" s="14"/>
    </row>
    <row r="36" spans="1:9">
      <c r="A36" s="58" t="s">
        <v>192</v>
      </c>
      <c r="B36" s="57">
        <v>-10.728871892925399</v>
      </c>
      <c r="C36" s="16">
        <v>-3.24</v>
      </c>
      <c r="D36" s="14">
        <f t="shared" si="3"/>
        <v>7.488871892925399</v>
      </c>
      <c r="E36" s="14">
        <v>7.5039580022068204</v>
      </c>
      <c r="F36" s="14">
        <v>7.7809085861866683</v>
      </c>
      <c r="G36" s="230">
        <f t="shared" si="1"/>
        <v>-1.50861092814214E-2</v>
      </c>
      <c r="H36" s="231">
        <f t="shared" si="2"/>
        <v>-0.29203669326126924</v>
      </c>
      <c r="I36" s="14"/>
    </row>
    <row r="37" spans="1:9">
      <c r="A37" s="58" t="s">
        <v>38</v>
      </c>
      <c r="B37" s="57">
        <v>-12.669598470363299</v>
      </c>
      <c r="C37" s="16">
        <v>-4.7699999999999996</v>
      </c>
      <c r="D37" s="14">
        <f t="shared" si="3"/>
        <v>7.8995984703632995</v>
      </c>
      <c r="E37" s="14">
        <v>6.9640708479721756</v>
      </c>
      <c r="F37" s="14">
        <v>7.4057062918115291</v>
      </c>
      <c r="G37" s="230">
        <f t="shared" si="1"/>
        <v>0.93552762239112397</v>
      </c>
      <c r="H37" s="231">
        <f t="shared" si="2"/>
        <v>0.49389217855177048</v>
      </c>
      <c r="I37" s="14"/>
    </row>
    <row r="38" spans="1:9">
      <c r="A38" s="58" t="s">
        <v>38</v>
      </c>
      <c r="B38" s="57">
        <v>-11.880879541109</v>
      </c>
      <c r="C38" s="16">
        <v>-4.7699999999999996</v>
      </c>
      <c r="D38" s="14">
        <f t="shared" si="3"/>
        <v>7.110879541109</v>
      </c>
      <c r="E38" s="14">
        <v>6.9640708479721756</v>
      </c>
      <c r="F38" s="14">
        <v>7.4057062918115291</v>
      </c>
      <c r="G38" s="230">
        <f t="shared" si="1"/>
        <v>0.14680869313682443</v>
      </c>
      <c r="H38" s="231">
        <f t="shared" si="2"/>
        <v>-0.29482675070252906</v>
      </c>
      <c r="I38" s="14"/>
    </row>
    <row r="39" spans="1:9">
      <c r="A39" s="189" t="s">
        <v>40</v>
      </c>
      <c r="B39" s="60">
        <v>-15.575908221797301</v>
      </c>
      <c r="C39" s="16">
        <v>-9.6199999999999992</v>
      </c>
      <c r="D39" s="14">
        <f t="shared" si="3"/>
        <v>5.9559082217973014</v>
      </c>
      <c r="E39" s="14">
        <v>8.0299614810706093</v>
      </c>
      <c r="F39" s="14">
        <v>7.6718066414505985</v>
      </c>
      <c r="G39" s="230">
        <f t="shared" si="1"/>
        <v>-2.0740532592733079</v>
      </c>
      <c r="H39" s="231">
        <f t="shared" si="2"/>
        <v>-1.7158984196532971</v>
      </c>
      <c r="I39" s="14"/>
    </row>
    <row r="40" spans="1:9">
      <c r="A40" s="58" t="s">
        <v>194</v>
      </c>
      <c r="B40" s="57">
        <v>-11.3263862332696</v>
      </c>
      <c r="C40" s="16">
        <v>-3.11</v>
      </c>
      <c r="D40" s="14">
        <f t="shared" si="3"/>
        <v>8.2163862332696009</v>
      </c>
      <c r="E40" s="14">
        <v>8.0986211116556674</v>
      </c>
      <c r="F40" s="14">
        <v>8.1566734213406296</v>
      </c>
      <c r="G40" s="230">
        <f t="shared" si="1"/>
        <v>0.11776512161393349</v>
      </c>
      <c r="H40" s="231">
        <f t="shared" si="2"/>
        <v>5.9712811928971377E-2</v>
      </c>
      <c r="I40" s="14"/>
    </row>
    <row r="41" spans="1:9">
      <c r="A41" s="58" t="s">
        <v>203</v>
      </c>
      <c r="B41" s="57">
        <v>-12.939674952198899</v>
      </c>
      <c r="C41" s="16">
        <v>-5.22</v>
      </c>
      <c r="D41" s="14">
        <f t="shared" si="3"/>
        <v>7.7196749521988997</v>
      </c>
      <c r="E41" s="14">
        <v>7.7795534211638264</v>
      </c>
      <c r="F41" s="14">
        <v>7.9707523069635693</v>
      </c>
      <c r="G41" s="230">
        <f t="shared" si="1"/>
        <v>-5.9878468964926768E-2</v>
      </c>
      <c r="H41" s="231">
        <f t="shared" si="2"/>
        <v>-0.25107735476466964</v>
      </c>
      <c r="I41" s="14"/>
    </row>
    <row r="42" spans="1:9">
      <c r="A42" s="58" t="s">
        <v>204</v>
      </c>
      <c r="B42" s="57">
        <v>-13.859847036328899</v>
      </c>
      <c r="C42" s="16">
        <v>-4.84</v>
      </c>
      <c r="D42" s="14">
        <f t="shared" si="3"/>
        <v>9.0198470363288994</v>
      </c>
      <c r="E42" s="14">
        <v>8.1856422354783955</v>
      </c>
      <c r="F42" s="14">
        <v>8.2498176361607065</v>
      </c>
      <c r="G42" s="230">
        <f t="shared" si="1"/>
        <v>0.83420480085050386</v>
      </c>
      <c r="H42" s="231">
        <f t="shared" si="2"/>
        <v>0.77002940016819288</v>
      </c>
      <c r="I42" s="14"/>
    </row>
    <row r="43" spans="1:9">
      <c r="A43" s="189" t="s">
        <v>211</v>
      </c>
      <c r="B43" s="60">
        <v>-15.669120458890999</v>
      </c>
      <c r="C43" s="16">
        <v>-7.13</v>
      </c>
      <c r="D43" s="14">
        <f t="shared" si="3"/>
        <v>8.5391204588909986</v>
      </c>
      <c r="E43" s="14">
        <v>7.7273933148083946</v>
      </c>
      <c r="F43" s="14">
        <v>7.5610944686479948</v>
      </c>
      <c r="G43" s="230">
        <f t="shared" si="1"/>
        <v>0.81172714408260394</v>
      </c>
      <c r="H43" s="231">
        <f t="shared" si="2"/>
        <v>0.97802599024300374</v>
      </c>
      <c r="I43" s="14"/>
    </row>
    <row r="44" spans="1:9">
      <c r="A44" s="58" t="s">
        <v>42</v>
      </c>
      <c r="B44" s="57">
        <v>-10.824474187380501</v>
      </c>
      <c r="C44" s="16">
        <v>-3.05</v>
      </c>
      <c r="D44" s="14">
        <f t="shared" si="3"/>
        <v>7.774474187380501</v>
      </c>
      <c r="E44" s="14">
        <v>8.2843142579982469</v>
      </c>
      <c r="F44" s="14">
        <v>8.4452271723907089</v>
      </c>
      <c r="G44" s="230">
        <f t="shared" si="1"/>
        <v>-0.50984007061774594</v>
      </c>
      <c r="H44" s="231">
        <f t="shared" si="2"/>
        <v>-0.67075298501020786</v>
      </c>
      <c r="I44" s="14"/>
    </row>
    <row r="45" spans="1:9">
      <c r="A45" s="58" t="s">
        <v>44</v>
      </c>
      <c r="B45" s="57">
        <v>-12.7102294455067</v>
      </c>
      <c r="C45" s="16">
        <v>-4.93</v>
      </c>
      <c r="D45" s="14">
        <f t="shared" si="3"/>
        <v>7.7802294455067003</v>
      </c>
      <c r="E45" s="14">
        <v>6.8732902468147872</v>
      </c>
      <c r="F45" s="14">
        <v>7.3977001367330679</v>
      </c>
      <c r="G45" s="230">
        <f t="shared" si="1"/>
        <v>0.90693919869191308</v>
      </c>
      <c r="H45" s="231">
        <f t="shared" si="2"/>
        <v>0.38252930877363234</v>
      </c>
      <c r="I45" s="14"/>
    </row>
    <row r="46" spans="1:9">
      <c r="A46" s="189" t="s">
        <v>46</v>
      </c>
      <c r="B46" s="60">
        <v>-15.8005736137667</v>
      </c>
      <c r="C46" s="16">
        <v>-10.64</v>
      </c>
      <c r="D46" s="14">
        <f t="shared" si="3"/>
        <v>5.1605736137666991</v>
      </c>
      <c r="E46" s="14">
        <v>8.0390220148325469</v>
      </c>
      <c r="F46" s="14">
        <v>7.7500986747052343</v>
      </c>
      <c r="G46" s="230">
        <f t="shared" si="1"/>
        <v>-2.8784484010658478</v>
      </c>
      <c r="H46" s="231">
        <f t="shared" si="2"/>
        <v>-2.5895250609385352</v>
      </c>
      <c r="I46" s="14"/>
    </row>
    <row r="47" spans="1:9">
      <c r="A47" s="189" t="s">
        <v>48</v>
      </c>
      <c r="B47" s="60">
        <v>-11.2594646271511</v>
      </c>
      <c r="C47" s="16">
        <v>-3.15</v>
      </c>
      <c r="D47" s="14">
        <f t="shared" si="3"/>
        <v>8.1094646271510999</v>
      </c>
      <c r="E47" s="14">
        <v>8.700706854797712</v>
      </c>
      <c r="F47" s="14">
        <v>9.0651389653468488</v>
      </c>
      <c r="G47" s="230">
        <f t="shared" si="1"/>
        <v>-0.59124222764661205</v>
      </c>
      <c r="H47" s="231">
        <f t="shared" si="2"/>
        <v>-0.95567433819574887</v>
      </c>
      <c r="I47" s="14"/>
    </row>
    <row r="48" spans="1:9">
      <c r="A48" s="58" t="s">
        <v>52</v>
      </c>
      <c r="B48" s="57">
        <v>-12.0195028680688</v>
      </c>
      <c r="C48" s="16">
        <v>-6.69</v>
      </c>
      <c r="D48" s="14">
        <f t="shared" si="3"/>
        <v>5.3295028680687997</v>
      </c>
      <c r="E48" s="14">
        <v>6.578494862015269</v>
      </c>
      <c r="F48" s="14">
        <v>6.22281500064173</v>
      </c>
      <c r="G48" s="230">
        <f t="shared" si="1"/>
        <v>-1.2489919939464693</v>
      </c>
      <c r="H48" s="231">
        <f t="shared" si="2"/>
        <v>-0.8933121325729303</v>
      </c>
      <c r="I48" s="14"/>
    </row>
    <row r="49" spans="1:9">
      <c r="A49" s="189" t="s">
        <v>54</v>
      </c>
      <c r="B49" s="60">
        <v>-13.4009560229446</v>
      </c>
      <c r="C49" s="16">
        <v>-3.95</v>
      </c>
      <c r="D49" s="14">
        <f t="shared" si="3"/>
        <v>9.4509560229445988</v>
      </c>
      <c r="E49" s="14">
        <v>8.7755741626625063</v>
      </c>
      <c r="F49" s="14">
        <v>9.7497919488185456</v>
      </c>
      <c r="G49" s="230">
        <f t="shared" si="1"/>
        <v>0.67538186028209246</v>
      </c>
      <c r="H49" s="231">
        <f t="shared" si="2"/>
        <v>-0.29883592587394681</v>
      </c>
      <c r="I49" s="14"/>
    </row>
    <row r="50" spans="1:9">
      <c r="A50" s="189" t="s">
        <v>18</v>
      </c>
      <c r="B50" s="15">
        <v>-6.9764818355640497</v>
      </c>
      <c r="C50" s="16">
        <v>-0.86</v>
      </c>
      <c r="D50" s="14">
        <f t="shared" si="3"/>
        <v>6.1164818355640493</v>
      </c>
      <c r="E50" s="14">
        <v>6.2917038340143154</v>
      </c>
      <c r="F50" s="14">
        <v>6.6514974609984829</v>
      </c>
      <c r="G50" s="230">
        <f t="shared" si="1"/>
        <v>-0.17522199845026609</v>
      </c>
      <c r="H50" s="231">
        <f t="shared" si="2"/>
        <v>-0.53501562543443359</v>
      </c>
      <c r="I50" s="14"/>
    </row>
    <row r="51" spans="1:9">
      <c r="A51" s="189" t="s">
        <v>57</v>
      </c>
      <c r="B51" s="60">
        <v>-5.5018164435946497</v>
      </c>
      <c r="C51" s="16">
        <v>-0.82</v>
      </c>
      <c r="D51" s="14">
        <f t="shared" si="3"/>
        <v>4.6818164435946494</v>
      </c>
      <c r="E51" s="14">
        <v>4.5867718545953728</v>
      </c>
      <c r="F51" s="14">
        <v>4.9281283038298351</v>
      </c>
      <c r="G51" s="230">
        <f t="shared" si="1"/>
        <v>9.5044588999276591E-2</v>
      </c>
      <c r="H51" s="231">
        <f t="shared" si="2"/>
        <v>-0.2463118602351857</v>
      </c>
      <c r="I51" s="14"/>
    </row>
    <row r="52" spans="1:9">
      <c r="A52" s="189" t="s">
        <v>20</v>
      </c>
      <c r="B52" s="15">
        <v>-5.3512428298279202</v>
      </c>
      <c r="C52" s="16">
        <v>1.38</v>
      </c>
      <c r="D52" s="14">
        <f t="shared" si="3"/>
        <v>6.7312428298279201</v>
      </c>
      <c r="E52" s="14">
        <v>6.8964567295612396</v>
      </c>
      <c r="F52" s="14">
        <v>6.5254122455365673</v>
      </c>
      <c r="G52" s="230">
        <f t="shared" si="1"/>
        <v>-0.16521389973331946</v>
      </c>
      <c r="H52" s="231">
        <f t="shared" si="2"/>
        <v>0.20583058429135281</v>
      </c>
      <c r="I52" s="14"/>
    </row>
    <row r="53" spans="1:9">
      <c r="A53" s="189" t="s">
        <v>59</v>
      </c>
      <c r="B53" s="15">
        <v>-3.2240917782026801</v>
      </c>
      <c r="C53" s="16">
        <v>-0.16</v>
      </c>
      <c r="D53" s="14">
        <f t="shared" si="3"/>
        <v>3.06409177820268</v>
      </c>
      <c r="E53" s="14">
        <v>6.4583052071610174</v>
      </c>
      <c r="F53" s="14">
        <v>6.337747423546495</v>
      </c>
      <c r="G53" s="230">
        <f t="shared" si="1"/>
        <v>-3.3942134289583374</v>
      </c>
      <c r="H53" s="231">
        <f t="shared" si="2"/>
        <v>-3.273655645343815</v>
      </c>
      <c r="I53" s="14"/>
    </row>
    <row r="54" spans="1:9">
      <c r="A54" s="58" t="s">
        <v>61</v>
      </c>
      <c r="B54" s="15">
        <v>-5.8531548757170198</v>
      </c>
      <c r="C54" s="16">
        <v>0.61</v>
      </c>
      <c r="D54" s="14">
        <f t="shared" si="3"/>
        <v>6.4631548757170201</v>
      </c>
      <c r="E54" s="14">
        <v>6.1708805706020531</v>
      </c>
      <c r="F54" s="14">
        <v>6.172454359058638</v>
      </c>
      <c r="G54" s="230">
        <f t="shared" si="1"/>
        <v>0.29227430511496699</v>
      </c>
      <c r="H54" s="231">
        <f t="shared" si="2"/>
        <v>0.29070051665838204</v>
      </c>
      <c r="I54" s="14"/>
    </row>
    <row r="55" spans="1:9">
      <c r="A55" s="58" t="s">
        <v>22</v>
      </c>
      <c r="B55" s="15">
        <v>-14.1514340344168</v>
      </c>
      <c r="C55" s="16">
        <v>-4.72</v>
      </c>
      <c r="D55" s="14">
        <f t="shared" si="3"/>
        <v>9.4314340344167995</v>
      </c>
      <c r="E55" s="14">
        <v>7.9744769992894469</v>
      </c>
      <c r="F55" s="14">
        <v>7.2467598453206241</v>
      </c>
      <c r="G55" s="230">
        <f t="shared" si="1"/>
        <v>1.4569570351273526</v>
      </c>
      <c r="H55" s="231">
        <f t="shared" si="2"/>
        <v>2.1846741890961754</v>
      </c>
      <c r="I55" s="14"/>
    </row>
    <row r="56" spans="1:9">
      <c r="A56" s="58" t="s">
        <v>23</v>
      </c>
      <c r="B56" s="15">
        <v>-14.4095602294455</v>
      </c>
      <c r="C56" s="16">
        <v>-4.62</v>
      </c>
      <c r="D56" s="14">
        <f t="shared" si="3"/>
        <v>9.7895602294454989</v>
      </c>
      <c r="E56" s="14">
        <v>7.7612941228272154</v>
      </c>
      <c r="F56" s="14">
        <v>7.1065270459418084</v>
      </c>
      <c r="G56" s="230">
        <f t="shared" si="1"/>
        <v>2.0282661066182834</v>
      </c>
      <c r="H56" s="231">
        <f t="shared" si="2"/>
        <v>2.6830331835036905</v>
      </c>
      <c r="I56" s="14"/>
    </row>
    <row r="57" spans="1:9">
      <c r="A57" s="58" t="s">
        <v>66</v>
      </c>
      <c r="B57" s="57">
        <v>-13.6208413001912</v>
      </c>
      <c r="C57" s="16">
        <v>-6.35</v>
      </c>
      <c r="D57" s="14">
        <f t="shared" si="3"/>
        <v>7.2708413001912007</v>
      </c>
      <c r="E57" s="14">
        <v>8.9513117959154673</v>
      </c>
      <c r="F57" s="14">
        <v>7.8412554960217928</v>
      </c>
      <c r="G57" s="230">
        <f t="shared" si="1"/>
        <v>-1.6804704957242667</v>
      </c>
      <c r="H57" s="231">
        <f t="shared" si="2"/>
        <v>-0.57041419583059216</v>
      </c>
      <c r="I57" s="14"/>
    </row>
    <row r="58" spans="1:9">
      <c r="A58" s="189" t="s">
        <v>68</v>
      </c>
      <c r="B58" s="60">
        <v>-10.324952198852801</v>
      </c>
      <c r="C58" s="16">
        <v>-3.71</v>
      </c>
      <c r="D58" s="14">
        <f t="shared" si="3"/>
        <v>6.6149521988528006</v>
      </c>
      <c r="E58" s="14">
        <v>6.35860265436418</v>
      </c>
      <c r="F58" s="14">
        <v>7.0585812879350822</v>
      </c>
      <c r="G58" s="230">
        <f t="shared" si="1"/>
        <v>0.25634954448862057</v>
      </c>
      <c r="H58" s="231">
        <f t="shared" si="2"/>
        <v>-0.4436290890822816</v>
      </c>
      <c r="I58" s="14"/>
    </row>
    <row r="59" spans="1:9">
      <c r="A59" s="189" t="s">
        <v>70</v>
      </c>
      <c r="B59" s="60">
        <v>-7.4282026768642497</v>
      </c>
      <c r="C59" s="16">
        <v>-0.5</v>
      </c>
      <c r="D59" s="14">
        <f t="shared" si="3"/>
        <v>6.9282026768642497</v>
      </c>
      <c r="E59" s="14">
        <v>5.292164561502168</v>
      </c>
      <c r="F59" s="14">
        <v>5.12093335661684</v>
      </c>
      <c r="G59" s="230">
        <f t="shared" si="1"/>
        <v>1.6360381153620818</v>
      </c>
      <c r="H59" s="231">
        <f t="shared" si="2"/>
        <v>1.8072693202474097</v>
      </c>
      <c r="I59" s="14"/>
    </row>
    <row r="60" spans="1:9">
      <c r="A60" s="189" t="s">
        <v>72</v>
      </c>
      <c r="B60" s="60">
        <v>-5.7360420650095598</v>
      </c>
      <c r="C60" s="16">
        <v>-0.59</v>
      </c>
      <c r="D60" s="14">
        <f t="shared" si="3"/>
        <v>5.14604206500956</v>
      </c>
      <c r="E60" s="14">
        <v>5.0216681267118766</v>
      </c>
      <c r="F60" s="14">
        <v>5.3609997328227239</v>
      </c>
      <c r="G60" s="230">
        <f t="shared" si="1"/>
        <v>0.1243739382976834</v>
      </c>
      <c r="H60" s="231">
        <f t="shared" si="2"/>
        <v>-0.21495766781316394</v>
      </c>
      <c r="I60" s="14"/>
    </row>
    <row r="61" spans="1:9">
      <c r="A61" s="189" t="s">
        <v>74</v>
      </c>
      <c r="B61" s="60">
        <v>-4.5864244741873801</v>
      </c>
      <c r="C61" s="16">
        <v>-0.77</v>
      </c>
      <c r="D61" s="14">
        <f t="shared" si="3"/>
        <v>3.8164244741873801</v>
      </c>
      <c r="E61" s="14">
        <v>4.0232277235900877</v>
      </c>
      <c r="F61" s="14">
        <v>4.9180847947395625</v>
      </c>
      <c r="G61" s="230">
        <f t="shared" si="1"/>
        <v>-0.20680324940270767</v>
      </c>
      <c r="H61" s="231">
        <f t="shared" si="2"/>
        <v>-1.1016603205521824</v>
      </c>
      <c r="I61" s="14"/>
    </row>
    <row r="62" spans="1:9">
      <c r="A62" s="189" t="s">
        <v>76</v>
      </c>
      <c r="B62" s="60">
        <v>-4.9329827915870004</v>
      </c>
      <c r="C62" s="16">
        <v>-0.55000000000000004</v>
      </c>
      <c r="D62" s="14">
        <f t="shared" si="3"/>
        <v>4.3829827915870005</v>
      </c>
      <c r="E62" s="14">
        <v>4.3563630836749727</v>
      </c>
      <c r="F62" s="14">
        <v>4.7818901869690933</v>
      </c>
      <c r="G62" s="230">
        <f t="shared" si="1"/>
        <v>2.6619707912027835E-2</v>
      </c>
      <c r="H62" s="231">
        <f t="shared" si="2"/>
        <v>-0.39890739538209274</v>
      </c>
      <c r="I62" s="14"/>
    </row>
    <row r="63" spans="1:9">
      <c r="A63" s="189" t="s">
        <v>178</v>
      </c>
      <c r="B63" s="15">
        <v>-7.1676864244741898</v>
      </c>
      <c r="C63" s="16">
        <v>-0.99</v>
      </c>
      <c r="D63" s="14">
        <f t="shared" si="3"/>
        <v>6.1776864244741896</v>
      </c>
      <c r="E63" s="14">
        <v>7.2034450348946022</v>
      </c>
      <c r="F63" s="14">
        <v>7.3198301320180867</v>
      </c>
      <c r="G63" s="230">
        <f t="shared" si="1"/>
        <v>-1.0257586104204126</v>
      </c>
      <c r="H63" s="231">
        <f t="shared" si="2"/>
        <v>-1.1421437075438972</v>
      </c>
      <c r="I63" s="14"/>
    </row>
    <row r="64" spans="1:9">
      <c r="A64" s="58" t="s">
        <v>24</v>
      </c>
      <c r="B64" s="15">
        <v>-17.253728489483699</v>
      </c>
      <c r="C64" s="16">
        <v>-5.48</v>
      </c>
      <c r="D64" s="14">
        <f t="shared" si="3"/>
        <v>11.773728489483698</v>
      </c>
      <c r="E64" s="14">
        <v>8.9528980169666799</v>
      </c>
      <c r="F64" s="14">
        <v>8.3173368488974049</v>
      </c>
      <c r="G64" s="230">
        <f t="shared" si="1"/>
        <v>2.8208304725170184</v>
      </c>
      <c r="H64" s="231">
        <f t="shared" si="2"/>
        <v>3.4563916405862933</v>
      </c>
      <c r="I64" s="14"/>
    </row>
    <row r="65" spans="1:9">
      <c r="A65" s="189" t="s">
        <v>25</v>
      </c>
      <c r="B65" s="15">
        <v>-7.3110898661567898</v>
      </c>
      <c r="C65" s="16">
        <v>1.23</v>
      </c>
      <c r="D65" s="14">
        <f t="shared" si="3"/>
        <v>8.5410898661567902</v>
      </c>
      <c r="E65" s="14">
        <v>8.1662358800873296</v>
      </c>
      <c r="F65" s="14">
        <v>7.4098067184532876</v>
      </c>
      <c r="G65" s="230">
        <f t="shared" si="1"/>
        <v>0.37485398606946063</v>
      </c>
      <c r="H65" s="231">
        <f t="shared" si="2"/>
        <v>1.1312831477035026</v>
      </c>
      <c r="I65" s="14"/>
    </row>
    <row r="66" spans="1:9">
      <c r="A66" s="58" t="s">
        <v>26</v>
      </c>
      <c r="B66" s="15">
        <v>-16.297705544933098</v>
      </c>
      <c r="C66" s="16">
        <v>-5.46</v>
      </c>
      <c r="D66" s="14">
        <f t="shared" ref="D66:D97" si="4">C66-B66</f>
        <v>10.837705544933097</v>
      </c>
      <c r="E66" s="14">
        <v>9.1573704697147988</v>
      </c>
      <c r="F66" s="14">
        <v>8.1166109937686617</v>
      </c>
      <c r="G66" s="230">
        <f t="shared" ref="G66:G129" si="5">D66-E66</f>
        <v>1.6803350752182986</v>
      </c>
      <c r="H66" s="231">
        <f t="shared" si="2"/>
        <v>2.7210945511644358</v>
      </c>
      <c r="I66" s="14"/>
    </row>
    <row r="67" spans="1:9">
      <c r="A67" s="189" t="s">
        <v>177</v>
      </c>
      <c r="B67" s="15">
        <v>-7.0481835564053501</v>
      </c>
      <c r="C67" s="16">
        <v>0.37</v>
      </c>
      <c r="D67" s="14">
        <f t="shared" si="4"/>
        <v>7.4181835564053502</v>
      </c>
      <c r="E67" s="14">
        <v>7.7284861988485787</v>
      </c>
      <c r="F67" s="14">
        <v>7.233581299788165</v>
      </c>
      <c r="G67" s="230">
        <f t="shared" si="5"/>
        <v>-0.31030264244322847</v>
      </c>
      <c r="H67" s="231">
        <f t="shared" ref="H67:H130" si="6">D67-F67</f>
        <v>0.18460225661718521</v>
      </c>
      <c r="I67" s="14"/>
    </row>
    <row r="68" spans="1:9">
      <c r="A68" s="189" t="s">
        <v>174</v>
      </c>
      <c r="B68" s="15">
        <v>-5.8531548757170198</v>
      </c>
      <c r="C68" s="16">
        <v>1.2</v>
      </c>
      <c r="D68" s="14">
        <f t="shared" si="4"/>
        <v>7.0531548757170199</v>
      </c>
      <c r="E68" s="14">
        <v>7.4926494601846434</v>
      </c>
      <c r="F68" s="14">
        <v>6.8678456247783597</v>
      </c>
      <c r="G68" s="230">
        <f t="shared" si="5"/>
        <v>-0.43949458446762346</v>
      </c>
      <c r="H68" s="231">
        <f t="shared" si="6"/>
        <v>0.18530925093866024</v>
      </c>
      <c r="I68" s="14"/>
    </row>
    <row r="69" spans="1:9">
      <c r="A69" s="58" t="s">
        <v>28</v>
      </c>
      <c r="B69" s="15">
        <v>-15.604588910133799</v>
      </c>
      <c r="C69" s="16">
        <v>-5.49</v>
      </c>
      <c r="D69" s="14">
        <f t="shared" si="4"/>
        <v>10.114588910133799</v>
      </c>
      <c r="E69" s="14">
        <v>8.4948138482011988</v>
      </c>
      <c r="F69" s="14">
        <v>7.4418819115693795</v>
      </c>
      <c r="G69" s="230">
        <f t="shared" si="5"/>
        <v>1.6197750619326001</v>
      </c>
      <c r="H69" s="231">
        <f t="shared" si="6"/>
        <v>2.6727069985644194</v>
      </c>
      <c r="I69" s="14"/>
    </row>
    <row r="70" spans="1:9">
      <c r="A70" s="189" t="s">
        <v>176</v>
      </c>
      <c r="B70" s="15">
        <v>-5.5424474187380497</v>
      </c>
      <c r="C70" s="16">
        <v>0.56000000000000005</v>
      </c>
      <c r="D70" s="14">
        <f t="shared" si="4"/>
        <v>6.1024474187380502</v>
      </c>
      <c r="E70" s="14">
        <v>6.9430346811123353</v>
      </c>
      <c r="F70" s="14">
        <v>6.6398821411803581</v>
      </c>
      <c r="G70" s="230">
        <f t="shared" si="5"/>
        <v>-0.84058726237428516</v>
      </c>
      <c r="H70" s="231">
        <f t="shared" si="6"/>
        <v>-0.53743472244230794</v>
      </c>
      <c r="I70" s="14"/>
    </row>
    <row r="71" spans="1:9">
      <c r="A71" s="189" t="s">
        <v>30</v>
      </c>
      <c r="B71" s="15">
        <v>-4.9688336520076497</v>
      </c>
      <c r="C71" s="16">
        <v>0.75</v>
      </c>
      <c r="D71" s="14">
        <f t="shared" si="4"/>
        <v>5.7188336520076497</v>
      </c>
      <c r="E71" s="14">
        <v>5.928919690514669</v>
      </c>
      <c r="F71" s="14">
        <v>5.6228645153601278</v>
      </c>
      <c r="G71" s="230">
        <f t="shared" si="5"/>
        <v>-0.21008603850701935</v>
      </c>
      <c r="H71" s="231">
        <f t="shared" si="6"/>
        <v>9.5969136647521935E-2</v>
      </c>
      <c r="I71" s="14"/>
    </row>
    <row r="72" spans="1:9">
      <c r="A72" s="58" t="s">
        <v>82</v>
      </c>
      <c r="B72" s="57">
        <v>-17.538145315487601</v>
      </c>
      <c r="C72" s="16">
        <v>-3.24</v>
      </c>
      <c r="D72" s="14">
        <f t="shared" si="4"/>
        <v>14.2981453154876</v>
      </c>
      <c r="E72" s="14">
        <v>11.877598991988428</v>
      </c>
      <c r="F72" s="14">
        <v>10.861009618121406</v>
      </c>
      <c r="G72" s="230">
        <f t="shared" si="5"/>
        <v>2.4205463234991722</v>
      </c>
      <c r="H72" s="231">
        <f t="shared" si="6"/>
        <v>3.4371356973661946</v>
      </c>
      <c r="I72" s="14"/>
    </row>
    <row r="73" spans="1:9">
      <c r="A73" s="58" t="s">
        <v>32</v>
      </c>
      <c r="B73" s="55">
        <v>-10.788623326959801</v>
      </c>
      <c r="C73" s="16">
        <v>-1.28</v>
      </c>
      <c r="D73" s="14">
        <f t="shared" si="4"/>
        <v>9.5086233269598015</v>
      </c>
      <c r="E73" s="14">
        <v>9.7684457303520222</v>
      </c>
      <c r="F73" s="14">
        <v>9.178793363028694</v>
      </c>
      <c r="G73" s="230">
        <f t="shared" si="5"/>
        <v>-0.25982240339222074</v>
      </c>
      <c r="H73" s="231">
        <f t="shared" si="6"/>
        <v>0.32982996393110753</v>
      </c>
      <c r="I73" s="14"/>
    </row>
    <row r="74" spans="1:9">
      <c r="A74" s="58" t="s">
        <v>83</v>
      </c>
      <c r="B74" s="57">
        <v>-16.656214149139601</v>
      </c>
      <c r="C74" s="16">
        <v>-3.65</v>
      </c>
      <c r="D74" s="14">
        <f t="shared" si="4"/>
        <v>13.0062141491396</v>
      </c>
      <c r="E74" s="14">
        <v>10.049437214038818</v>
      </c>
      <c r="F74" s="14">
        <v>9.3362058867595028</v>
      </c>
      <c r="G74" s="230">
        <f t="shared" si="5"/>
        <v>2.9567769351007822</v>
      </c>
      <c r="H74" s="231">
        <f t="shared" si="6"/>
        <v>3.6700082623800974</v>
      </c>
      <c r="I74" s="14"/>
    </row>
    <row r="75" spans="1:9">
      <c r="A75" s="58" t="s">
        <v>33</v>
      </c>
      <c r="B75" s="55">
        <v>-9.1896749521988497</v>
      </c>
      <c r="C75" s="16">
        <v>-1.64</v>
      </c>
      <c r="D75" s="14">
        <f t="shared" si="4"/>
        <v>7.54967495219885</v>
      </c>
      <c r="E75" s="14">
        <v>8.4919907562575361</v>
      </c>
      <c r="F75" s="14">
        <v>8.3487910895854291</v>
      </c>
      <c r="G75" s="230">
        <f t="shared" si="5"/>
        <v>-0.94231580405868609</v>
      </c>
      <c r="H75" s="231">
        <f t="shared" si="6"/>
        <v>-0.79911613738657916</v>
      </c>
      <c r="I75" s="14"/>
    </row>
    <row r="76" spans="1:9">
      <c r="A76" s="58" t="s">
        <v>35</v>
      </c>
      <c r="B76" s="55">
        <v>-9.0128107074569801</v>
      </c>
      <c r="C76" s="16">
        <v>-1.46</v>
      </c>
      <c r="D76" s="14">
        <f t="shared" si="4"/>
        <v>7.5528107074569801</v>
      </c>
      <c r="E76" s="14">
        <v>7.8440025165030143</v>
      </c>
      <c r="F76" s="14">
        <v>7.6168327794111041</v>
      </c>
      <c r="G76" s="230">
        <f t="shared" si="5"/>
        <v>-0.29119180904603414</v>
      </c>
      <c r="H76" s="231">
        <f t="shared" si="6"/>
        <v>-6.4022071954124016E-2</v>
      </c>
      <c r="I76" s="14"/>
    </row>
    <row r="77" spans="1:9">
      <c r="A77" s="58" t="s">
        <v>84</v>
      </c>
      <c r="B77" s="57">
        <v>-14.9401529636711</v>
      </c>
      <c r="C77" s="16">
        <v>-4.07</v>
      </c>
      <c r="D77" s="14">
        <f t="shared" si="4"/>
        <v>10.870152963671099</v>
      </c>
      <c r="E77" s="14">
        <v>8.1320332866556821</v>
      </c>
      <c r="F77" s="14">
        <v>7.7843333379934032</v>
      </c>
      <c r="G77" s="230">
        <f t="shared" si="5"/>
        <v>2.7381196770154173</v>
      </c>
      <c r="H77" s="231">
        <f t="shared" si="6"/>
        <v>3.0858196256776962</v>
      </c>
      <c r="I77" s="14"/>
    </row>
    <row r="78" spans="1:9">
      <c r="A78" s="58" t="s">
        <v>37</v>
      </c>
      <c r="B78" s="55">
        <v>-7.6911089866156797</v>
      </c>
      <c r="C78" s="16">
        <v>-1.83</v>
      </c>
      <c r="D78" s="14">
        <f t="shared" si="4"/>
        <v>5.8611089866156796</v>
      </c>
      <c r="E78" s="14">
        <v>6.791489543645703</v>
      </c>
      <c r="F78" s="14">
        <v>6.5677605389360929</v>
      </c>
      <c r="G78" s="230">
        <f t="shared" si="5"/>
        <v>-0.93038055703002343</v>
      </c>
      <c r="H78" s="231">
        <f t="shared" si="6"/>
        <v>-0.70665155232041332</v>
      </c>
      <c r="I78" s="14"/>
    </row>
    <row r="79" spans="1:9">
      <c r="A79" s="58" t="s">
        <v>39</v>
      </c>
      <c r="B79" s="55">
        <v>-6.9215105162523898</v>
      </c>
      <c r="C79" s="16">
        <v>-1.61</v>
      </c>
      <c r="D79" s="14">
        <f t="shared" si="4"/>
        <v>5.3115105162523895</v>
      </c>
      <c r="E79" s="14">
        <v>5.6112924319957003</v>
      </c>
      <c r="F79" s="14">
        <v>5.8045192611497818</v>
      </c>
      <c r="G79" s="230">
        <f t="shared" si="5"/>
        <v>-0.29978191574331081</v>
      </c>
      <c r="H79" s="231">
        <f t="shared" si="6"/>
        <v>-0.49300874489739233</v>
      </c>
      <c r="I79" s="14"/>
    </row>
    <row r="80" spans="1:9">
      <c r="A80" s="58" t="s">
        <v>86</v>
      </c>
      <c r="B80" s="57">
        <v>-16.586902485659699</v>
      </c>
      <c r="C80" s="16">
        <v>-8.7100000000000009</v>
      </c>
      <c r="D80" s="14">
        <f t="shared" si="4"/>
        <v>7.8769024856596985</v>
      </c>
      <c r="E80" s="14">
        <v>4.857452611730408</v>
      </c>
      <c r="F80" s="14">
        <v>6.6948000759926112</v>
      </c>
      <c r="G80" s="230">
        <f t="shared" si="5"/>
        <v>3.0194498739292905</v>
      </c>
      <c r="H80" s="231">
        <f t="shared" si="6"/>
        <v>1.1821024096670874</v>
      </c>
      <c r="I80" s="14"/>
    </row>
    <row r="81" spans="1:9">
      <c r="A81" s="58" t="s">
        <v>88</v>
      </c>
      <c r="B81" s="59">
        <v>-16.273804971319301</v>
      </c>
      <c r="C81" s="16">
        <v>-9.7100000000000009</v>
      </c>
      <c r="D81" s="14">
        <f t="shared" si="4"/>
        <v>6.5638049713192999</v>
      </c>
      <c r="E81" s="14">
        <v>5.9814367850280634</v>
      </c>
      <c r="F81" s="14">
        <v>6.1731035522093958</v>
      </c>
      <c r="G81" s="230">
        <f t="shared" si="5"/>
        <v>0.58236818629123643</v>
      </c>
      <c r="H81" s="231">
        <f t="shared" si="6"/>
        <v>0.39070141910990408</v>
      </c>
      <c r="I81" s="14"/>
    </row>
    <row r="82" spans="1:9">
      <c r="A82" s="189" t="s">
        <v>41</v>
      </c>
      <c r="B82" s="15">
        <v>-4.0367112810707502</v>
      </c>
      <c r="C82" s="16">
        <v>1.83</v>
      </c>
      <c r="D82" s="14">
        <f t="shared" si="4"/>
        <v>5.8667112810707502</v>
      </c>
      <c r="E82" s="14">
        <v>5.5823604719499746</v>
      </c>
      <c r="F82" s="14">
        <v>5.2826813835031334</v>
      </c>
      <c r="G82" s="230">
        <f t="shared" si="5"/>
        <v>0.28435080912077559</v>
      </c>
      <c r="H82" s="231">
        <f t="shared" si="6"/>
        <v>0.58402989756761681</v>
      </c>
      <c r="I82" s="14"/>
    </row>
    <row r="83" spans="1:9">
      <c r="A83" s="58" t="s">
        <v>188</v>
      </c>
      <c r="B83" s="55">
        <v>-6.3000956022944603</v>
      </c>
      <c r="C83" s="16">
        <v>-1.1399999999999999</v>
      </c>
      <c r="D83" s="14">
        <f t="shared" si="4"/>
        <v>5.1600956022944606</v>
      </c>
      <c r="E83" s="14">
        <v>5.9986255956364003</v>
      </c>
      <c r="F83" s="14">
        <v>5.7577005108336508</v>
      </c>
      <c r="G83" s="230">
        <f t="shared" si="5"/>
        <v>-0.83852999334193967</v>
      </c>
      <c r="H83" s="231">
        <f t="shared" si="6"/>
        <v>-0.59760490853919013</v>
      </c>
      <c r="I83" s="14"/>
    </row>
    <row r="84" spans="1:9">
      <c r="A84" s="58" t="s">
        <v>43</v>
      </c>
      <c r="B84" s="15">
        <v>-11.9693116634799</v>
      </c>
      <c r="C84" s="16">
        <v>-5</v>
      </c>
      <c r="D84" s="14">
        <f t="shared" si="4"/>
        <v>6.9693116634798997</v>
      </c>
      <c r="E84" s="14">
        <v>6.4705024414427639</v>
      </c>
      <c r="F84" s="14">
        <v>5.9020794744411456</v>
      </c>
      <c r="G84" s="230">
        <f t="shared" si="5"/>
        <v>0.49880922203713585</v>
      </c>
      <c r="H84" s="231">
        <f t="shared" si="6"/>
        <v>1.0672321890387542</v>
      </c>
      <c r="I84" s="14"/>
    </row>
    <row r="85" spans="1:9">
      <c r="A85" s="189" t="s">
        <v>45</v>
      </c>
      <c r="B85" s="15">
        <v>-3.34359464627151</v>
      </c>
      <c r="C85" s="16">
        <v>1.28</v>
      </c>
      <c r="D85" s="14">
        <f t="shared" si="4"/>
        <v>4.6235946462715098</v>
      </c>
      <c r="E85" s="14">
        <v>4.8192151454762149</v>
      </c>
      <c r="F85" s="14">
        <v>4.8380446676196298</v>
      </c>
      <c r="G85" s="230">
        <f t="shared" si="5"/>
        <v>-0.19562049920470503</v>
      </c>
      <c r="H85" s="231">
        <f t="shared" si="6"/>
        <v>-0.21445002134811997</v>
      </c>
      <c r="I85" s="14"/>
    </row>
    <row r="86" spans="1:9">
      <c r="A86" s="189" t="s">
        <v>89</v>
      </c>
      <c r="B86" s="60">
        <v>-10.2986615678776</v>
      </c>
      <c r="C86" s="16">
        <v>-2.94</v>
      </c>
      <c r="D86" s="14">
        <f t="shared" si="4"/>
        <v>7.3586615678776006</v>
      </c>
      <c r="E86" s="14">
        <v>7.2424851417551679</v>
      </c>
      <c r="F86" s="14">
        <v>7.7151991336511694</v>
      </c>
      <c r="G86" s="230">
        <f t="shared" si="5"/>
        <v>0.11617642612243273</v>
      </c>
      <c r="H86" s="231">
        <f t="shared" si="6"/>
        <v>-0.35653756577356877</v>
      </c>
      <c r="I86" s="14"/>
    </row>
    <row r="87" spans="1:9">
      <c r="A87" s="58" t="s">
        <v>190</v>
      </c>
      <c r="B87" s="57">
        <v>-12.3110898661568</v>
      </c>
      <c r="C87" s="16">
        <v>-4.5</v>
      </c>
      <c r="D87" s="14">
        <f t="shared" si="4"/>
        <v>7.8110898661568005</v>
      </c>
      <c r="E87" s="14">
        <v>6.2746139718309095</v>
      </c>
      <c r="F87" s="14">
        <v>5.9888976710342483</v>
      </c>
      <c r="G87" s="230">
        <f t="shared" si="5"/>
        <v>1.5364758943258909</v>
      </c>
      <c r="H87" s="231">
        <f t="shared" si="6"/>
        <v>1.8221921951225521</v>
      </c>
      <c r="I87" s="14"/>
    </row>
    <row r="88" spans="1:9">
      <c r="A88" s="189" t="s">
        <v>47</v>
      </c>
      <c r="B88" s="15">
        <v>-9.0080305927342295</v>
      </c>
      <c r="C88" s="16">
        <v>-0.79</v>
      </c>
      <c r="D88" s="14">
        <f t="shared" si="4"/>
        <v>8.2180305927342303</v>
      </c>
      <c r="E88" s="14">
        <v>8.2219099495902839</v>
      </c>
      <c r="F88" s="14">
        <v>8.1426199155747039</v>
      </c>
      <c r="G88" s="230">
        <f t="shared" si="5"/>
        <v>-3.8793568560535618E-3</v>
      </c>
      <c r="H88" s="231">
        <f t="shared" si="6"/>
        <v>7.5410677159526429E-2</v>
      </c>
      <c r="I88" s="14"/>
    </row>
    <row r="89" spans="1:9">
      <c r="A89" s="189" t="s">
        <v>90</v>
      </c>
      <c r="B89" s="60">
        <v>-12.1007648183556</v>
      </c>
      <c r="C89" s="16">
        <v>-3.35</v>
      </c>
      <c r="D89" s="14">
        <f t="shared" si="4"/>
        <v>8.7507648183556004</v>
      </c>
      <c r="E89" s="14">
        <v>8.8462265521894086</v>
      </c>
      <c r="F89" s="14">
        <v>9.5153724514320537</v>
      </c>
      <c r="G89" s="230">
        <f t="shared" si="5"/>
        <v>-9.5461733833808182E-2</v>
      </c>
      <c r="H89" s="231">
        <f t="shared" si="6"/>
        <v>-0.7646076330764533</v>
      </c>
      <c r="I89" s="14"/>
    </row>
    <row r="90" spans="1:9">
      <c r="A90" s="189" t="s">
        <v>91</v>
      </c>
      <c r="B90" s="60">
        <v>-3.7331739961759101</v>
      </c>
      <c r="C90" s="16">
        <v>-0.22</v>
      </c>
      <c r="D90" s="14">
        <f t="shared" si="4"/>
        <v>3.5131739961759099</v>
      </c>
      <c r="E90" s="14">
        <v>3.8896300155122616</v>
      </c>
      <c r="F90" s="14">
        <v>4.436464843472514</v>
      </c>
      <c r="G90" s="230">
        <f t="shared" si="5"/>
        <v>-0.37645601933635175</v>
      </c>
      <c r="H90" s="231">
        <f t="shared" si="6"/>
        <v>-0.92329084729660416</v>
      </c>
      <c r="I90" s="14"/>
    </row>
    <row r="91" spans="1:9">
      <c r="A91" s="58" t="s">
        <v>51</v>
      </c>
      <c r="B91" s="15">
        <v>-16.536711281070701</v>
      </c>
      <c r="C91" s="16">
        <v>-4.21</v>
      </c>
      <c r="D91" s="14">
        <f t="shared" si="4"/>
        <v>12.3267112810707</v>
      </c>
      <c r="E91" s="14">
        <v>10.594141129443477</v>
      </c>
      <c r="F91" s="14">
        <v>9.5390640288814659</v>
      </c>
      <c r="G91" s="230">
        <f t="shared" si="5"/>
        <v>1.7325701516272236</v>
      </c>
      <c r="H91" s="231">
        <f t="shared" si="6"/>
        <v>2.7876472521892346</v>
      </c>
      <c r="I91" s="14"/>
    </row>
    <row r="92" spans="1:9">
      <c r="A92" s="58" t="s">
        <v>92</v>
      </c>
      <c r="B92" s="57">
        <v>-12.999426386233299</v>
      </c>
      <c r="C92" s="16">
        <v>-3.04</v>
      </c>
      <c r="D92" s="14">
        <f t="shared" si="4"/>
        <v>9.9594263862333001</v>
      </c>
      <c r="E92" s="14">
        <v>9.4723768895212093</v>
      </c>
      <c r="F92" s="14">
        <v>9.4955053449676203</v>
      </c>
      <c r="G92" s="230">
        <f t="shared" si="5"/>
        <v>0.48704949671209086</v>
      </c>
      <c r="H92" s="231">
        <f t="shared" si="6"/>
        <v>0.46392104126567979</v>
      </c>
      <c r="I92" s="14"/>
    </row>
    <row r="93" spans="1:9">
      <c r="A93" s="58" t="s">
        <v>93</v>
      </c>
      <c r="B93" s="57">
        <v>-13.800095602294499</v>
      </c>
      <c r="C93" s="16">
        <v>-2.92</v>
      </c>
      <c r="D93" s="14">
        <f t="shared" si="4"/>
        <v>10.880095602294499</v>
      </c>
      <c r="E93" s="14">
        <v>9.5907884082239452</v>
      </c>
      <c r="F93" s="14">
        <v>9.6045634303558778</v>
      </c>
      <c r="G93" s="230">
        <f t="shared" si="5"/>
        <v>1.2893071940705543</v>
      </c>
      <c r="H93" s="231">
        <f t="shared" si="6"/>
        <v>1.2755321719386217</v>
      </c>
      <c r="I93" s="14"/>
    </row>
    <row r="94" spans="1:9">
      <c r="A94" s="189" t="s">
        <v>163</v>
      </c>
      <c r="B94" s="15">
        <v>-7.0959847036328902</v>
      </c>
      <c r="C94" s="16">
        <v>1.58</v>
      </c>
      <c r="D94" s="14">
        <f t="shared" si="4"/>
        <v>8.6759847036328903</v>
      </c>
      <c r="E94" s="14">
        <v>8.7857654220242196</v>
      </c>
      <c r="F94" s="14">
        <v>8.0801800893475573</v>
      </c>
      <c r="G94" s="230">
        <f t="shared" si="5"/>
        <v>-0.1097807183913293</v>
      </c>
      <c r="H94" s="231">
        <f t="shared" si="6"/>
        <v>0.59580461428533305</v>
      </c>
      <c r="I94" s="14"/>
    </row>
    <row r="95" spans="1:9">
      <c r="A95" s="58" t="s">
        <v>53</v>
      </c>
      <c r="B95" s="15">
        <v>-15.6762906309751</v>
      </c>
      <c r="C95" s="16">
        <v>-4.4000000000000004</v>
      </c>
      <c r="D95" s="14">
        <f t="shared" si="4"/>
        <v>11.276290630975099</v>
      </c>
      <c r="E95" s="14">
        <v>9.7185211438040984</v>
      </c>
      <c r="F95" s="14">
        <v>8.7975011251233433</v>
      </c>
      <c r="G95" s="230">
        <f t="shared" si="5"/>
        <v>1.5577694871710008</v>
      </c>
      <c r="H95" s="231">
        <f t="shared" si="6"/>
        <v>2.4787895058517559</v>
      </c>
      <c r="I95" s="14"/>
    </row>
    <row r="96" spans="1:9">
      <c r="A96" s="58" t="s">
        <v>193</v>
      </c>
      <c r="B96" s="57">
        <v>-11.780497131931201</v>
      </c>
      <c r="C96" s="16">
        <v>-3.28</v>
      </c>
      <c r="D96" s="14">
        <f t="shared" si="4"/>
        <v>8.5004971319312013</v>
      </c>
      <c r="E96" s="14">
        <v>8.546232516387386</v>
      </c>
      <c r="F96" s="14">
        <v>8.7218782323616342</v>
      </c>
      <c r="G96" s="230">
        <f t="shared" si="5"/>
        <v>-4.5735384456184747E-2</v>
      </c>
      <c r="H96" s="231">
        <f t="shared" si="6"/>
        <v>-0.22138110043043291</v>
      </c>
      <c r="I96" s="14"/>
    </row>
    <row r="97" spans="1:9">
      <c r="A97" s="58" t="s">
        <v>55</v>
      </c>
      <c r="B97" s="15">
        <v>-16.034799235181602</v>
      </c>
      <c r="C97" s="16">
        <v>-4.0599999999999996</v>
      </c>
      <c r="D97" s="14">
        <f t="shared" si="4"/>
        <v>11.974799235181603</v>
      </c>
      <c r="E97" s="14">
        <v>9.5997247111565578</v>
      </c>
      <c r="F97" s="14">
        <v>8.493610508786821</v>
      </c>
      <c r="G97" s="230">
        <f t="shared" si="5"/>
        <v>2.3750745240250453</v>
      </c>
      <c r="H97" s="231">
        <f t="shared" si="6"/>
        <v>3.4811887263947821</v>
      </c>
      <c r="I97" s="14"/>
    </row>
    <row r="98" spans="1:9">
      <c r="A98" s="189" t="s">
        <v>96</v>
      </c>
      <c r="B98" s="60">
        <v>-5.5902485659655801</v>
      </c>
      <c r="C98" s="16">
        <v>-0.89</v>
      </c>
      <c r="D98" s="14">
        <f t="shared" ref="D98:D129" si="7">C98-B98</f>
        <v>4.7002485659655804</v>
      </c>
      <c r="E98" s="14">
        <v>4.216333523028192</v>
      </c>
      <c r="F98" s="14">
        <v>5.1219673314327343</v>
      </c>
      <c r="G98" s="230">
        <f t="shared" si="5"/>
        <v>0.48391504293738841</v>
      </c>
      <c r="H98" s="231">
        <f t="shared" si="6"/>
        <v>-0.42171876546715392</v>
      </c>
      <c r="I98" s="14"/>
    </row>
    <row r="99" spans="1:9">
      <c r="A99" s="58" t="s">
        <v>183</v>
      </c>
      <c r="B99" s="15">
        <v>-8.8646271510516303</v>
      </c>
      <c r="C99" s="16">
        <v>-0.3</v>
      </c>
      <c r="D99" s="14">
        <f t="shared" si="7"/>
        <v>8.5646271510516296</v>
      </c>
      <c r="E99" s="14">
        <v>8.9059119743928203</v>
      </c>
      <c r="F99" s="14">
        <v>8.6920609988185777</v>
      </c>
      <c r="G99" s="230">
        <f t="shared" si="5"/>
        <v>-0.3412848233411907</v>
      </c>
      <c r="H99" s="231">
        <f t="shared" si="6"/>
        <v>-0.12743384776694811</v>
      </c>
      <c r="I99" s="14"/>
    </row>
    <row r="100" spans="1:9">
      <c r="A100" s="58" t="s">
        <v>198</v>
      </c>
      <c r="B100" s="57">
        <v>-13.420076481835601</v>
      </c>
      <c r="C100" s="16">
        <v>-5.49</v>
      </c>
      <c r="D100" s="14">
        <f t="shared" si="7"/>
        <v>7.9300764818356004</v>
      </c>
      <c r="E100" s="14">
        <v>8.35388093808427</v>
      </c>
      <c r="F100" s="14">
        <v>7.6982377793344288</v>
      </c>
      <c r="G100" s="230">
        <f t="shared" si="5"/>
        <v>-0.42380445624866958</v>
      </c>
      <c r="H100" s="231">
        <f t="shared" si="6"/>
        <v>0.23183870250117167</v>
      </c>
      <c r="I100" s="14"/>
    </row>
    <row r="101" spans="1:9">
      <c r="A101" s="189" t="s">
        <v>97</v>
      </c>
      <c r="B101" s="15">
        <v>-8.6017208413001907</v>
      </c>
      <c r="C101" s="16">
        <v>-0.83</v>
      </c>
      <c r="D101" s="14">
        <f t="shared" si="7"/>
        <v>7.7717208413001906</v>
      </c>
      <c r="E101" s="14">
        <v>8.3421703735385648</v>
      </c>
      <c r="F101" s="14">
        <v>8.1831792098795813</v>
      </c>
      <c r="G101" s="230">
        <f t="shared" si="5"/>
        <v>-0.57044953223837425</v>
      </c>
      <c r="H101" s="231">
        <f t="shared" si="6"/>
        <v>-0.41145836857939067</v>
      </c>
      <c r="I101" s="14"/>
    </row>
    <row r="102" spans="1:9">
      <c r="A102" s="189" t="s">
        <v>56</v>
      </c>
      <c r="B102" s="15">
        <v>-2.53097514340344</v>
      </c>
      <c r="C102" s="16">
        <v>1.99</v>
      </c>
      <c r="D102" s="14">
        <f t="shared" si="7"/>
        <v>4.5209751434034402</v>
      </c>
      <c r="E102" s="14">
        <v>4.4334290605008144</v>
      </c>
      <c r="F102" s="14">
        <v>4.3383995369701722</v>
      </c>
      <c r="G102" s="230">
        <f t="shared" si="5"/>
        <v>8.7546082902625777E-2</v>
      </c>
      <c r="H102" s="231">
        <f t="shared" si="6"/>
        <v>0.18257560643326798</v>
      </c>
      <c r="I102" s="14"/>
    </row>
    <row r="103" spans="1:9">
      <c r="A103" s="58" t="s">
        <v>136</v>
      </c>
      <c r="B103" s="55">
        <v>-5.2245697896749501</v>
      </c>
      <c r="C103" s="16">
        <v>-1.24</v>
      </c>
      <c r="D103" s="14">
        <f t="shared" si="7"/>
        <v>3.9845697896749499</v>
      </c>
      <c r="E103" s="14">
        <v>4.7960114129872924</v>
      </c>
      <c r="F103" s="14">
        <v>4.8315277740232645</v>
      </c>
      <c r="G103" s="230">
        <f t="shared" si="5"/>
        <v>-0.81144162331234249</v>
      </c>
      <c r="H103" s="231">
        <f t="shared" si="6"/>
        <v>-0.8469579843483146</v>
      </c>
      <c r="I103" s="14"/>
    </row>
    <row r="104" spans="1:9">
      <c r="A104" s="58" t="s">
        <v>58</v>
      </c>
      <c r="B104" s="15">
        <v>-10.186328871892901</v>
      </c>
      <c r="C104" s="16">
        <v>-5.0999999999999996</v>
      </c>
      <c r="D104" s="14">
        <f t="shared" si="7"/>
        <v>5.0863288718929009</v>
      </c>
      <c r="E104" s="14">
        <v>5.4040141074232979</v>
      </c>
      <c r="F104" s="14">
        <v>4.904023875623821</v>
      </c>
      <c r="G104" s="230">
        <f t="shared" si="5"/>
        <v>-0.31768523553039696</v>
      </c>
      <c r="H104" s="231">
        <f t="shared" si="6"/>
        <v>0.18230499626907992</v>
      </c>
      <c r="I104" s="14"/>
    </row>
    <row r="105" spans="1:9">
      <c r="A105" s="189" t="s">
        <v>98</v>
      </c>
      <c r="B105" s="60">
        <v>-9.5577437858508603</v>
      </c>
      <c r="C105" s="16">
        <v>-3.13</v>
      </c>
      <c r="D105" s="14">
        <f t="shared" si="7"/>
        <v>6.4277437858508604</v>
      </c>
      <c r="E105" s="14">
        <v>5.7744253807093218</v>
      </c>
      <c r="F105" s="14">
        <v>6.8306456557678565</v>
      </c>
      <c r="G105" s="230">
        <f t="shared" si="5"/>
        <v>0.65331840514153861</v>
      </c>
      <c r="H105" s="231">
        <f t="shared" si="6"/>
        <v>-0.40290186991699617</v>
      </c>
      <c r="I105" s="14"/>
    </row>
    <row r="106" spans="1:9">
      <c r="A106" s="189" t="s">
        <v>175</v>
      </c>
      <c r="B106" s="15">
        <v>-10.3225621414914</v>
      </c>
      <c r="C106" s="16">
        <v>1.7</v>
      </c>
      <c r="D106" s="14">
        <f t="shared" si="7"/>
        <v>12.022562141491399</v>
      </c>
      <c r="E106" s="14">
        <v>8.9143220673477899</v>
      </c>
      <c r="F106" s="14">
        <v>8.0263324955995987</v>
      </c>
      <c r="G106" s="230">
        <f t="shared" si="5"/>
        <v>3.1082400741436089</v>
      </c>
      <c r="H106" s="231">
        <f t="shared" si="6"/>
        <v>3.9962296458918001</v>
      </c>
      <c r="I106" s="14"/>
    </row>
    <row r="107" spans="1:9">
      <c r="A107" s="189" t="s">
        <v>100</v>
      </c>
      <c r="B107" s="60">
        <v>-15.998948374761</v>
      </c>
      <c r="C107" s="16">
        <v>-7.17</v>
      </c>
      <c r="D107" s="14">
        <f t="shared" si="7"/>
        <v>8.8289483747609996</v>
      </c>
      <c r="E107" s="14">
        <v>6.8440291258489836</v>
      </c>
      <c r="F107" s="14">
        <v>7.0704595864942243</v>
      </c>
      <c r="G107" s="230">
        <f t="shared" si="5"/>
        <v>1.984919248912016</v>
      </c>
      <c r="H107" s="231">
        <f t="shared" si="6"/>
        <v>1.7584887882667752</v>
      </c>
      <c r="I107" s="14"/>
    </row>
    <row r="108" spans="1:9">
      <c r="A108" s="189" t="s">
        <v>60</v>
      </c>
      <c r="B108" s="15">
        <v>-5.5902485659655801</v>
      </c>
      <c r="C108" s="16">
        <v>2.0699999999999998</v>
      </c>
      <c r="D108" s="14">
        <f t="shared" si="7"/>
        <v>7.6602485659655795</v>
      </c>
      <c r="E108" s="14">
        <v>7.4504147227096693</v>
      </c>
      <c r="F108" s="14">
        <v>6.8198535888055183</v>
      </c>
      <c r="G108" s="230">
        <f t="shared" si="5"/>
        <v>0.20983384325591015</v>
      </c>
      <c r="H108" s="231">
        <f t="shared" si="6"/>
        <v>0.84039497716006117</v>
      </c>
      <c r="I108" s="14"/>
    </row>
    <row r="109" spans="1:9">
      <c r="A109" s="58" t="s">
        <v>189</v>
      </c>
      <c r="B109" s="55">
        <v>-8.0735181644359493</v>
      </c>
      <c r="C109" s="16">
        <v>-0.99</v>
      </c>
      <c r="D109" s="14">
        <f t="shared" si="7"/>
        <v>7.0835181644359491</v>
      </c>
      <c r="E109" s="14">
        <v>7.7454496561470281</v>
      </c>
      <c r="F109" s="14">
        <v>7.2279754228921185</v>
      </c>
      <c r="G109" s="230">
        <f t="shared" si="5"/>
        <v>-0.66193149171107901</v>
      </c>
      <c r="H109" s="231">
        <f t="shared" si="6"/>
        <v>-0.14445725845616941</v>
      </c>
      <c r="I109" s="14"/>
    </row>
    <row r="110" spans="1:9">
      <c r="A110" s="58" t="s">
        <v>101</v>
      </c>
      <c r="B110" s="57">
        <v>-20.841204588910099</v>
      </c>
      <c r="C110" s="16">
        <v>-9.31</v>
      </c>
      <c r="D110" s="14">
        <f t="shared" si="7"/>
        <v>11.531204588910098</v>
      </c>
      <c r="E110" s="14">
        <v>9.9399903714395368</v>
      </c>
      <c r="F110" s="14">
        <v>9.3985467250751071</v>
      </c>
      <c r="G110" s="230">
        <f t="shared" si="5"/>
        <v>1.5912142174705615</v>
      </c>
      <c r="H110" s="231">
        <f t="shared" si="6"/>
        <v>2.1326578638349911</v>
      </c>
      <c r="I110" s="14"/>
    </row>
    <row r="111" spans="1:9">
      <c r="A111" s="58" t="s">
        <v>102</v>
      </c>
      <c r="B111" s="57">
        <v>-13.5108986615679</v>
      </c>
      <c r="C111" s="16">
        <v>-4.24</v>
      </c>
      <c r="D111" s="14">
        <f t="shared" si="7"/>
        <v>9.2708986615678999</v>
      </c>
      <c r="E111" s="14">
        <v>8.2049945625370206</v>
      </c>
      <c r="F111" s="14">
        <v>7.5907782878772814</v>
      </c>
      <c r="G111" s="230">
        <f t="shared" si="5"/>
        <v>1.0659040990308792</v>
      </c>
      <c r="H111" s="231">
        <f t="shared" si="6"/>
        <v>1.6801203736906185</v>
      </c>
      <c r="I111" s="14"/>
    </row>
    <row r="112" spans="1:9">
      <c r="A112" s="58" t="s">
        <v>184</v>
      </c>
      <c r="B112" s="15">
        <v>-10.418164435946499</v>
      </c>
      <c r="C112" s="16">
        <v>-0.4</v>
      </c>
      <c r="D112" s="14">
        <f t="shared" si="7"/>
        <v>10.018164435946499</v>
      </c>
      <c r="E112" s="14">
        <v>10.062733730250351</v>
      </c>
      <c r="F112" s="14">
        <v>9.6554646266318755</v>
      </c>
      <c r="G112" s="230">
        <f t="shared" si="5"/>
        <v>-4.4569294303851592E-2</v>
      </c>
      <c r="H112" s="231">
        <f t="shared" si="6"/>
        <v>0.36269980931462342</v>
      </c>
      <c r="I112" s="14"/>
    </row>
    <row r="113" spans="1:9">
      <c r="A113" s="189" t="s">
        <v>139</v>
      </c>
      <c r="B113" s="15">
        <v>-7.7891013384321202</v>
      </c>
      <c r="C113" s="16">
        <v>2.67</v>
      </c>
      <c r="D113" s="14">
        <f t="shared" si="7"/>
        <v>10.45910133843212</v>
      </c>
      <c r="E113" s="14">
        <v>10.254845297394894</v>
      </c>
      <c r="F113" s="14">
        <v>9.1250724492321176</v>
      </c>
      <c r="G113" s="230">
        <f t="shared" si="5"/>
        <v>0.20425604103722605</v>
      </c>
      <c r="H113" s="231">
        <f t="shared" si="6"/>
        <v>1.3340288892000025</v>
      </c>
      <c r="I113" s="14"/>
    </row>
    <row r="114" spans="1:9">
      <c r="A114" s="189" t="s">
        <v>62</v>
      </c>
      <c r="B114" s="15">
        <v>-6.9525812619502902</v>
      </c>
      <c r="C114" s="16">
        <v>2.48</v>
      </c>
      <c r="D114" s="14">
        <f t="shared" si="7"/>
        <v>9.4325812619502898</v>
      </c>
      <c r="E114" s="14">
        <v>9.3044514262237055</v>
      </c>
      <c r="F114" s="14">
        <v>8.346136500213472</v>
      </c>
      <c r="G114" s="230">
        <f t="shared" si="5"/>
        <v>0.12812983572658432</v>
      </c>
      <c r="H114" s="231">
        <f t="shared" si="6"/>
        <v>1.0864447617368178</v>
      </c>
      <c r="I114" s="14"/>
    </row>
    <row r="115" spans="1:9">
      <c r="A115" s="58" t="s">
        <v>103</v>
      </c>
      <c r="B115" s="57">
        <v>-15.0931166347992</v>
      </c>
      <c r="C115" s="16">
        <v>-3.95</v>
      </c>
      <c r="D115" s="14">
        <f t="shared" si="7"/>
        <v>11.143116634799199</v>
      </c>
      <c r="E115" s="14">
        <v>10.047834135452186</v>
      </c>
      <c r="F115" s="14">
        <v>8.9671971180241687</v>
      </c>
      <c r="G115" s="230">
        <f t="shared" si="5"/>
        <v>1.0952824993470127</v>
      </c>
      <c r="H115" s="231">
        <f t="shared" si="6"/>
        <v>2.1759195167750303</v>
      </c>
      <c r="I115" s="14"/>
    </row>
    <row r="116" spans="1:9">
      <c r="A116" s="58" t="s">
        <v>186</v>
      </c>
      <c r="B116" s="15">
        <v>-11.9239005736138</v>
      </c>
      <c r="C116" s="16">
        <v>-0.04</v>
      </c>
      <c r="D116" s="14">
        <f t="shared" si="7"/>
        <v>11.883900573613801</v>
      </c>
      <c r="E116" s="14">
        <v>11.920851775509243</v>
      </c>
      <c r="F116" s="14">
        <v>11.18019608170086</v>
      </c>
      <c r="G116" s="230">
        <f t="shared" si="5"/>
        <v>-3.6951201895442765E-2</v>
      </c>
      <c r="H116" s="231">
        <f t="shared" si="6"/>
        <v>0.70370449191294071</v>
      </c>
      <c r="I116" s="14"/>
    </row>
    <row r="117" spans="1:9">
      <c r="A117" s="58" t="s">
        <v>104</v>
      </c>
      <c r="B117" s="59">
        <v>-16.919120458891001</v>
      </c>
      <c r="C117" s="16">
        <v>-10</v>
      </c>
      <c r="D117" s="14">
        <f t="shared" si="7"/>
        <v>6.9191204588910011</v>
      </c>
      <c r="E117" s="14">
        <v>6.5871584603819375</v>
      </c>
      <c r="F117" s="14">
        <v>7.2729681329053957</v>
      </c>
      <c r="G117" s="230">
        <f t="shared" si="5"/>
        <v>0.3319619985090636</v>
      </c>
      <c r="H117" s="231">
        <f t="shared" si="6"/>
        <v>-0.35384767401439454</v>
      </c>
      <c r="I117" s="14"/>
    </row>
    <row r="118" spans="1:9">
      <c r="A118" s="189" t="s">
        <v>105</v>
      </c>
      <c r="B118" s="60">
        <v>-15.810133843212199</v>
      </c>
      <c r="C118" s="16">
        <v>-6.32</v>
      </c>
      <c r="D118" s="14">
        <f t="shared" si="7"/>
        <v>9.4901338432121989</v>
      </c>
      <c r="E118" s="14">
        <v>7.0533925187523385</v>
      </c>
      <c r="F118" s="14">
        <v>7.9254724427560399</v>
      </c>
      <c r="G118" s="230">
        <f t="shared" si="5"/>
        <v>2.4367413244598604</v>
      </c>
      <c r="H118" s="231">
        <f t="shared" si="6"/>
        <v>1.564661400456159</v>
      </c>
      <c r="I118" s="14"/>
    </row>
    <row r="119" spans="1:9">
      <c r="A119" s="189" t="s">
        <v>107</v>
      </c>
      <c r="B119" s="60">
        <v>-15.119407265774401</v>
      </c>
      <c r="C119" s="16">
        <v>-3.88</v>
      </c>
      <c r="D119" s="14">
        <f t="shared" si="7"/>
        <v>11.2394072657744</v>
      </c>
      <c r="E119" s="14">
        <v>8.112224449716102</v>
      </c>
      <c r="F119" s="14">
        <v>8.1430579403121559</v>
      </c>
      <c r="G119" s="230">
        <f t="shared" si="5"/>
        <v>3.1271828160582977</v>
      </c>
      <c r="H119" s="231">
        <f t="shared" si="6"/>
        <v>3.0963493254622438</v>
      </c>
      <c r="I119" s="14"/>
    </row>
    <row r="120" spans="1:9">
      <c r="A120" s="189" t="s">
        <v>140</v>
      </c>
      <c r="B120" s="15">
        <v>-8.5778202676864197</v>
      </c>
      <c r="C120" s="16">
        <v>2.88</v>
      </c>
      <c r="D120" s="14">
        <f t="shared" si="7"/>
        <v>11.457820267686419</v>
      </c>
      <c r="E120" s="14">
        <v>11.179932215539088</v>
      </c>
      <c r="F120" s="14">
        <v>9.8876439872801711</v>
      </c>
      <c r="G120" s="230">
        <f t="shared" si="5"/>
        <v>0.27788805214733081</v>
      </c>
      <c r="H120" s="231">
        <f t="shared" si="6"/>
        <v>1.5701762804062476</v>
      </c>
      <c r="I120" s="14"/>
    </row>
    <row r="121" spans="1:9">
      <c r="A121" s="189" t="s">
        <v>63</v>
      </c>
      <c r="B121" s="15">
        <v>-6.2833652007648197</v>
      </c>
      <c r="C121" s="16">
        <v>2.3199999999999998</v>
      </c>
      <c r="D121" s="14">
        <f t="shared" si="7"/>
        <v>8.60336520076482</v>
      </c>
      <c r="E121" s="14">
        <v>8.3764116455120305</v>
      </c>
      <c r="F121" s="14">
        <v>7.5806963658150686</v>
      </c>
      <c r="G121" s="230">
        <f t="shared" si="5"/>
        <v>0.22695355525278949</v>
      </c>
      <c r="H121" s="231">
        <f t="shared" si="6"/>
        <v>1.0226688349497515</v>
      </c>
      <c r="I121" s="14"/>
    </row>
    <row r="122" spans="1:9">
      <c r="A122" s="58" t="s">
        <v>108</v>
      </c>
      <c r="B122" s="57">
        <v>-14.2470363288719</v>
      </c>
      <c r="C122" s="16">
        <v>-4.09</v>
      </c>
      <c r="D122" s="14">
        <f t="shared" si="7"/>
        <v>10.1570363288719</v>
      </c>
      <c r="E122" s="14">
        <v>9.1583563839594841</v>
      </c>
      <c r="F122" s="14">
        <v>8.4686176690176911</v>
      </c>
      <c r="G122" s="230">
        <f t="shared" si="5"/>
        <v>0.99867994491241596</v>
      </c>
      <c r="H122" s="231">
        <f t="shared" si="6"/>
        <v>1.688418659854209</v>
      </c>
      <c r="I122" s="14"/>
    </row>
    <row r="123" spans="1:9">
      <c r="A123" s="58" t="s">
        <v>185</v>
      </c>
      <c r="B123" s="15">
        <v>-11.0634799235182</v>
      </c>
      <c r="C123" s="16">
        <v>-0.23</v>
      </c>
      <c r="D123" s="14">
        <f t="shared" si="7"/>
        <v>10.833479923518199</v>
      </c>
      <c r="E123" s="14">
        <v>11.015447333083465</v>
      </c>
      <c r="F123" s="14">
        <v>10.436473828787536</v>
      </c>
      <c r="G123" s="230">
        <f t="shared" si="5"/>
        <v>-0.18196740956526547</v>
      </c>
      <c r="H123" s="231">
        <f t="shared" si="6"/>
        <v>0.39700609473066351</v>
      </c>
      <c r="I123" s="14"/>
    </row>
    <row r="124" spans="1:9">
      <c r="A124" s="58" t="s">
        <v>64</v>
      </c>
      <c r="B124" s="55">
        <v>-6.6179732313575501</v>
      </c>
      <c r="C124" s="16">
        <v>-1.06</v>
      </c>
      <c r="D124" s="14">
        <f t="shared" si="7"/>
        <v>5.5579732313575505</v>
      </c>
      <c r="E124" s="14">
        <v>6.8822145331949516</v>
      </c>
      <c r="F124" s="14">
        <v>8.4829943078487666</v>
      </c>
      <c r="G124" s="230">
        <f t="shared" si="5"/>
        <v>-1.3242413018374011</v>
      </c>
      <c r="H124" s="231">
        <f t="shared" si="6"/>
        <v>-2.9250210764912161</v>
      </c>
      <c r="I124" s="14"/>
    </row>
    <row r="125" spans="1:9">
      <c r="A125" s="58" t="s">
        <v>109</v>
      </c>
      <c r="B125" s="57">
        <v>-12.724569789675</v>
      </c>
      <c r="C125" s="16">
        <v>-4.3899999999999997</v>
      </c>
      <c r="D125" s="14">
        <f t="shared" si="7"/>
        <v>8.3345697896750011</v>
      </c>
      <c r="E125" s="14">
        <v>7.3078983658268228</v>
      </c>
      <c r="F125" s="14">
        <v>6.7377608201973969</v>
      </c>
      <c r="G125" s="230">
        <f t="shared" si="5"/>
        <v>1.0266714238481782</v>
      </c>
      <c r="H125" s="231">
        <f t="shared" si="6"/>
        <v>1.5968089694776042</v>
      </c>
      <c r="I125" s="14"/>
    </row>
    <row r="126" spans="1:9">
      <c r="A126" s="58" t="s">
        <v>65</v>
      </c>
      <c r="B126" s="15">
        <v>-9.8923518164436004</v>
      </c>
      <c r="C126" s="16">
        <v>-0.53</v>
      </c>
      <c r="D126" s="14">
        <f t="shared" si="7"/>
        <v>9.362351816443601</v>
      </c>
      <c r="E126" s="14">
        <v>9.1635482260533525</v>
      </c>
      <c r="F126" s="14">
        <v>8.9058331257173222</v>
      </c>
      <c r="G126" s="230">
        <f t="shared" si="5"/>
        <v>0.19880359039024853</v>
      </c>
      <c r="H126" s="231">
        <f t="shared" si="6"/>
        <v>0.45651869072627882</v>
      </c>
      <c r="I126" s="14"/>
    </row>
    <row r="127" spans="1:9">
      <c r="A127" s="189" t="s">
        <v>110</v>
      </c>
      <c r="B127" s="60">
        <v>-10.5998087954111</v>
      </c>
      <c r="C127" s="16">
        <v>-2.4</v>
      </c>
      <c r="D127" s="14">
        <f t="shared" si="7"/>
        <v>8.1998087954110996</v>
      </c>
      <c r="E127" s="14">
        <v>7.5164401082154431</v>
      </c>
      <c r="F127" s="14">
        <v>8.2028481889697566</v>
      </c>
      <c r="G127" s="230">
        <f t="shared" si="5"/>
        <v>0.68336868719565658</v>
      </c>
      <c r="H127" s="231">
        <f t="shared" si="6"/>
        <v>-3.0393935586570109E-3</v>
      </c>
      <c r="I127" s="14"/>
    </row>
    <row r="128" spans="1:9">
      <c r="A128" s="189" t="s">
        <v>205</v>
      </c>
      <c r="B128" s="60">
        <v>-7.9396749521988497</v>
      </c>
      <c r="C128" s="16">
        <v>-4.0199999999999996</v>
      </c>
      <c r="D128" s="14">
        <f t="shared" si="7"/>
        <v>3.9196749521988501</v>
      </c>
      <c r="E128" s="14">
        <v>4.1581281015133031</v>
      </c>
      <c r="F128" s="14">
        <v>5.2060805577838956</v>
      </c>
      <c r="G128" s="230">
        <f t="shared" si="5"/>
        <v>-0.23845314931445305</v>
      </c>
      <c r="H128" s="231">
        <f t="shared" si="6"/>
        <v>-1.2864056055850455</v>
      </c>
      <c r="I128" s="14"/>
    </row>
    <row r="129" spans="1:9">
      <c r="A129" s="58" t="s">
        <v>111</v>
      </c>
      <c r="B129" s="59">
        <v>-14.5051625239006</v>
      </c>
      <c r="C129" s="16">
        <v>-7.81</v>
      </c>
      <c r="D129" s="14">
        <f t="shared" si="7"/>
        <v>6.6951625239006001</v>
      </c>
      <c r="E129" s="14">
        <v>5.5479949570800908</v>
      </c>
      <c r="F129" s="14">
        <v>6.8706730372127112</v>
      </c>
      <c r="G129" s="230">
        <f t="shared" si="5"/>
        <v>1.1471675668205092</v>
      </c>
      <c r="H129" s="231">
        <f t="shared" si="6"/>
        <v>-0.17551051331211109</v>
      </c>
      <c r="I129" s="14"/>
    </row>
    <row r="130" spans="1:9">
      <c r="A130" s="58" t="s">
        <v>195</v>
      </c>
      <c r="B130" s="57">
        <v>-14.2996175908222</v>
      </c>
      <c r="C130" s="16">
        <v>-2.4900000000000002</v>
      </c>
      <c r="D130" s="14">
        <f t="shared" ref="D130:D161" si="8">C130-B130</f>
        <v>11.809617590822199</v>
      </c>
      <c r="E130" s="14">
        <v>11.317288602334701</v>
      </c>
      <c r="F130" s="14">
        <v>10.999965034299734</v>
      </c>
      <c r="G130" s="230">
        <f t="shared" ref="G130:G158" si="9">D130-E130</f>
        <v>0.49232898848749862</v>
      </c>
      <c r="H130" s="231">
        <f t="shared" si="6"/>
        <v>0.80965255652246526</v>
      </c>
      <c r="I130" s="14"/>
    </row>
    <row r="131" spans="1:9">
      <c r="A131" s="58" t="s">
        <v>196</v>
      </c>
      <c r="B131" s="57">
        <v>-15.439674952198899</v>
      </c>
      <c r="C131" s="16">
        <v>-2.64</v>
      </c>
      <c r="D131" s="14">
        <f t="shared" si="8"/>
        <v>12.799674952198899</v>
      </c>
      <c r="E131" s="14">
        <v>11.440669335877947</v>
      </c>
      <c r="F131" s="14">
        <v>11.0569796536992</v>
      </c>
      <c r="G131" s="230">
        <f t="shared" si="9"/>
        <v>1.3590056163209514</v>
      </c>
      <c r="H131" s="231">
        <f t="shared" ref="H131:H167" si="10">D131-F131</f>
        <v>1.7426952984996991</v>
      </c>
      <c r="I131" s="14"/>
    </row>
    <row r="132" spans="1:9">
      <c r="A132" s="58" t="s">
        <v>197</v>
      </c>
      <c r="B132" s="57">
        <v>-14.380879541109</v>
      </c>
      <c r="C132" s="16">
        <v>-5.87</v>
      </c>
      <c r="D132" s="14">
        <f t="shared" si="8"/>
        <v>8.5108795411089986</v>
      </c>
      <c r="E132" s="14">
        <v>8.1409622551117504</v>
      </c>
      <c r="F132" s="14">
        <v>7.6031021789801283</v>
      </c>
      <c r="G132" s="230">
        <f t="shared" si="9"/>
        <v>0.36991728599724816</v>
      </c>
      <c r="H132" s="231">
        <f t="shared" si="10"/>
        <v>0.90777736212887028</v>
      </c>
      <c r="I132" s="14"/>
    </row>
    <row r="133" spans="1:9">
      <c r="A133" s="189" t="s">
        <v>179</v>
      </c>
      <c r="B133" s="15">
        <v>-8.1476099426386206</v>
      </c>
      <c r="C133" s="16">
        <v>-0.9</v>
      </c>
      <c r="D133" s="14">
        <f t="shared" si="8"/>
        <v>7.2476099426386202</v>
      </c>
      <c r="E133" s="14">
        <v>8.052214525717508</v>
      </c>
      <c r="F133" s="14">
        <v>7.9583788450402917</v>
      </c>
      <c r="G133" s="230">
        <f t="shared" si="9"/>
        <v>-0.80460458307888771</v>
      </c>
      <c r="H133" s="231">
        <f t="shared" si="10"/>
        <v>-0.71076890240167145</v>
      </c>
      <c r="I133" s="14"/>
    </row>
    <row r="134" spans="1:9">
      <c r="A134" s="189" t="s">
        <v>165</v>
      </c>
      <c r="B134" s="15">
        <v>-8.2193116634799193</v>
      </c>
      <c r="C134" s="16">
        <v>1.92</v>
      </c>
      <c r="D134" s="14">
        <f t="shared" si="8"/>
        <v>10.139311663479919</v>
      </c>
      <c r="E134" s="14">
        <v>10.659716333715959</v>
      </c>
      <c r="F134" s="14">
        <v>9.6177915496979161</v>
      </c>
      <c r="G134" s="230">
        <f t="shared" si="9"/>
        <v>-0.52040467023604009</v>
      </c>
      <c r="H134" s="231">
        <f t="shared" si="10"/>
        <v>0.52152011378200314</v>
      </c>
      <c r="I134" s="14"/>
    </row>
    <row r="135" spans="1:9">
      <c r="A135" s="58" t="s">
        <v>67</v>
      </c>
      <c r="B135" s="15">
        <v>-17.182026768642402</v>
      </c>
      <c r="C135" s="16">
        <v>-4.09</v>
      </c>
      <c r="D135" s="14">
        <f t="shared" si="8"/>
        <v>13.092026768642402</v>
      </c>
      <c r="E135" s="14">
        <v>12.60763380503332</v>
      </c>
      <c r="F135" s="14">
        <v>10.859087091875615</v>
      </c>
      <c r="G135" s="230">
        <f t="shared" si="9"/>
        <v>0.48439296360908202</v>
      </c>
      <c r="H135" s="231">
        <f t="shared" si="10"/>
        <v>2.2329396767667866</v>
      </c>
      <c r="I135" s="14"/>
    </row>
    <row r="136" spans="1:9">
      <c r="A136" s="58" t="s">
        <v>112</v>
      </c>
      <c r="B136" s="57">
        <v>-14.1299235181644</v>
      </c>
      <c r="C136" s="16">
        <v>-6.13</v>
      </c>
      <c r="D136" s="14">
        <f t="shared" si="8"/>
        <v>7.9999235181644002</v>
      </c>
      <c r="E136" s="14">
        <v>8.2425258491555855</v>
      </c>
      <c r="F136" s="14">
        <v>7.7016562187048194</v>
      </c>
      <c r="G136" s="230">
        <f t="shared" si="9"/>
        <v>-0.24260233099118533</v>
      </c>
      <c r="H136" s="231">
        <f t="shared" si="10"/>
        <v>0.29826729945958075</v>
      </c>
      <c r="I136" s="14"/>
    </row>
    <row r="137" spans="1:9">
      <c r="A137" s="189" t="s">
        <v>113</v>
      </c>
      <c r="B137" s="15">
        <v>-8.6256214149139598</v>
      </c>
      <c r="C137" s="16">
        <v>-0.8</v>
      </c>
      <c r="D137" s="14">
        <f t="shared" si="8"/>
        <v>7.82562141491396</v>
      </c>
      <c r="E137" s="14">
        <v>8.3400010010735581</v>
      </c>
      <c r="F137" s="14">
        <v>8.1853844017233808</v>
      </c>
      <c r="G137" s="230">
        <f t="shared" si="9"/>
        <v>-0.51437958615959811</v>
      </c>
      <c r="H137" s="231">
        <f t="shared" si="10"/>
        <v>-0.35976298680942076</v>
      </c>
      <c r="I137" s="14"/>
    </row>
    <row r="138" spans="1:9">
      <c r="A138" s="58" t="s">
        <v>69</v>
      </c>
      <c r="B138" s="15">
        <v>-14.935372848948401</v>
      </c>
      <c r="C138" s="16">
        <v>-4.57</v>
      </c>
      <c r="D138" s="14">
        <f t="shared" si="8"/>
        <v>10.3653728489484</v>
      </c>
      <c r="E138" s="14">
        <v>8.8912645916781869</v>
      </c>
      <c r="F138" s="14">
        <v>7.9776326785932472</v>
      </c>
      <c r="G138" s="230">
        <f t="shared" si="9"/>
        <v>1.4741082572702133</v>
      </c>
      <c r="H138" s="231">
        <f t="shared" si="10"/>
        <v>2.3877401703551531</v>
      </c>
      <c r="I138" s="14"/>
    </row>
    <row r="139" spans="1:9">
      <c r="A139" s="58" t="s">
        <v>191</v>
      </c>
      <c r="B139" s="57">
        <v>-11.0395793499044</v>
      </c>
      <c r="C139" s="16">
        <v>-3.52</v>
      </c>
      <c r="D139" s="14">
        <f t="shared" si="8"/>
        <v>7.5195793499044008</v>
      </c>
      <c r="E139" s="14">
        <v>7.6257292207151348</v>
      </c>
      <c r="F139" s="14">
        <v>7.9667562743219467</v>
      </c>
      <c r="G139" s="230">
        <f t="shared" si="9"/>
        <v>-0.10614987081073401</v>
      </c>
      <c r="H139" s="231">
        <f t="shared" si="10"/>
        <v>-0.44717692441754586</v>
      </c>
      <c r="I139" s="14"/>
    </row>
    <row r="140" spans="1:9">
      <c r="A140" s="58" t="s">
        <v>71</v>
      </c>
      <c r="B140" s="15">
        <v>-15.3655831739962</v>
      </c>
      <c r="C140" s="16">
        <v>-4.3499999999999996</v>
      </c>
      <c r="D140" s="14">
        <f t="shared" si="8"/>
        <v>11.0155831739962</v>
      </c>
      <c r="E140" s="14">
        <v>8.8996167503284163</v>
      </c>
      <c r="F140" s="14">
        <v>8.0102358600589003</v>
      </c>
      <c r="G140" s="230">
        <f t="shared" si="9"/>
        <v>2.1159664236677838</v>
      </c>
      <c r="H140" s="231">
        <f t="shared" si="10"/>
        <v>3.0053473139372997</v>
      </c>
      <c r="I140" s="14"/>
    </row>
    <row r="141" spans="1:9">
      <c r="A141" s="58" t="s">
        <v>114</v>
      </c>
      <c r="B141" s="57">
        <v>-11.2188336520076</v>
      </c>
      <c r="C141" s="16">
        <v>-3.41</v>
      </c>
      <c r="D141" s="14">
        <f t="shared" si="8"/>
        <v>7.8088336520075998</v>
      </c>
      <c r="E141" s="14">
        <v>7.674582406029284</v>
      </c>
      <c r="F141" s="14">
        <v>7.9554902754064631</v>
      </c>
      <c r="G141" s="230">
        <f t="shared" si="9"/>
        <v>0.13425124597831584</v>
      </c>
      <c r="H141" s="231">
        <f t="shared" si="10"/>
        <v>-0.14665662339886332</v>
      </c>
      <c r="I141" s="14"/>
    </row>
    <row r="142" spans="1:9">
      <c r="A142" s="189" t="s">
        <v>116</v>
      </c>
      <c r="B142" s="60">
        <v>-12.399521988527701</v>
      </c>
      <c r="C142" s="16">
        <v>-3.88</v>
      </c>
      <c r="D142" s="14">
        <f t="shared" si="8"/>
        <v>8.5195219885276998</v>
      </c>
      <c r="E142" s="14">
        <v>8.5984611403122972</v>
      </c>
      <c r="F142" s="14">
        <v>9.6299937617340561</v>
      </c>
      <c r="G142" s="230">
        <f t="shared" si="9"/>
        <v>-7.8939151784597428E-2</v>
      </c>
      <c r="H142" s="231">
        <f t="shared" si="10"/>
        <v>-1.1104717732063563</v>
      </c>
      <c r="I142" s="14"/>
    </row>
    <row r="143" spans="1:9">
      <c r="A143" s="58" t="s">
        <v>117</v>
      </c>
      <c r="B143" s="57">
        <v>-13.008986615678801</v>
      </c>
      <c r="C143" s="16">
        <v>-6.61</v>
      </c>
      <c r="D143" s="14">
        <f t="shared" si="8"/>
        <v>6.3989866156788002</v>
      </c>
      <c r="E143" s="14">
        <v>7.2049952295553004</v>
      </c>
      <c r="F143" s="14">
        <v>6.9365765669083048</v>
      </c>
      <c r="G143" s="230">
        <f t="shared" si="9"/>
        <v>-0.80600861387650014</v>
      </c>
      <c r="H143" s="231">
        <f t="shared" si="10"/>
        <v>-0.53758995122950459</v>
      </c>
      <c r="I143" s="14"/>
    </row>
    <row r="144" spans="1:9">
      <c r="A144" s="189" t="s">
        <v>119</v>
      </c>
      <c r="B144" s="60">
        <v>-15.0333652007648</v>
      </c>
      <c r="C144" s="16">
        <v>-5.1100000000000003</v>
      </c>
      <c r="D144" s="14">
        <f t="shared" si="8"/>
        <v>9.923365200764799</v>
      </c>
      <c r="E144" s="14">
        <v>7.9399708154615976</v>
      </c>
      <c r="F144" s="14">
        <v>7.4190800835874633</v>
      </c>
      <c r="G144" s="230">
        <f t="shared" si="9"/>
        <v>1.9833943853032014</v>
      </c>
      <c r="H144" s="231">
        <f t="shared" si="10"/>
        <v>2.5042851171773357</v>
      </c>
      <c r="I144" s="14"/>
    </row>
    <row r="145" spans="1:9">
      <c r="A145" s="58" t="s">
        <v>73</v>
      </c>
      <c r="B145" s="15">
        <v>-12.4019120458891</v>
      </c>
      <c r="C145" s="16">
        <v>-5.03</v>
      </c>
      <c r="D145" s="14">
        <f t="shared" si="8"/>
        <v>7.3719120458890997</v>
      </c>
      <c r="E145" s="14">
        <v>6.6271027692088218</v>
      </c>
      <c r="F145" s="14">
        <v>6.1997687157341215</v>
      </c>
      <c r="G145" s="230">
        <f t="shared" si="9"/>
        <v>0.74480927668027785</v>
      </c>
      <c r="H145" s="231">
        <f t="shared" si="10"/>
        <v>1.1721433301549782</v>
      </c>
      <c r="I145" s="14"/>
    </row>
    <row r="146" spans="1:9">
      <c r="A146" s="58" t="s">
        <v>75</v>
      </c>
      <c r="B146" s="15">
        <v>-13.178680688336501</v>
      </c>
      <c r="C146" s="16">
        <v>-4.8499999999999996</v>
      </c>
      <c r="D146" s="14">
        <f t="shared" si="8"/>
        <v>8.328680688336501</v>
      </c>
      <c r="E146" s="14">
        <v>7.0207087935553307</v>
      </c>
      <c r="F146" s="14">
        <v>6.3369408314568147</v>
      </c>
      <c r="G146" s="230">
        <f t="shared" si="9"/>
        <v>1.3079718947811703</v>
      </c>
      <c r="H146" s="231">
        <f t="shared" si="10"/>
        <v>1.9917398568796862</v>
      </c>
      <c r="I146" s="14"/>
    </row>
    <row r="147" spans="1:9">
      <c r="A147" s="58" t="s">
        <v>77</v>
      </c>
      <c r="B147" s="15">
        <v>-13.3818355640535</v>
      </c>
      <c r="C147" s="16">
        <v>-4.74</v>
      </c>
      <c r="D147" s="14">
        <f t="shared" si="8"/>
        <v>8.6418355640534994</v>
      </c>
      <c r="E147" s="14">
        <v>6.9248103959182021</v>
      </c>
      <c r="F147" s="14">
        <v>6.5470544505749828</v>
      </c>
      <c r="G147" s="230">
        <f t="shared" si="9"/>
        <v>1.7170251681352973</v>
      </c>
      <c r="H147" s="231">
        <f t="shared" si="10"/>
        <v>2.0947811134785166</v>
      </c>
      <c r="I147" s="14"/>
    </row>
    <row r="148" spans="1:9">
      <c r="A148" s="189" t="s">
        <v>78</v>
      </c>
      <c r="B148" s="15">
        <v>-4.8732313575525801</v>
      </c>
      <c r="C148" s="16">
        <v>1.96</v>
      </c>
      <c r="D148" s="14">
        <f t="shared" si="8"/>
        <v>6.83323135755258</v>
      </c>
      <c r="E148" s="14">
        <v>6.5213073853709318</v>
      </c>
      <c r="F148" s="14">
        <v>6.055999300943788</v>
      </c>
      <c r="G148" s="230">
        <f t="shared" si="9"/>
        <v>0.31192397218164825</v>
      </c>
      <c r="H148" s="231">
        <f t="shared" si="10"/>
        <v>0.77723205660879202</v>
      </c>
      <c r="I148" s="14"/>
    </row>
    <row r="149" spans="1:9">
      <c r="A149" s="58" t="s">
        <v>120</v>
      </c>
      <c r="B149" s="57">
        <v>-12.903824091778199</v>
      </c>
      <c r="C149" s="16">
        <v>-6.46</v>
      </c>
      <c r="D149" s="14">
        <f t="shared" si="8"/>
        <v>6.4438240917781995</v>
      </c>
      <c r="E149" s="14">
        <v>8.0951909826688677</v>
      </c>
      <c r="F149" s="14">
        <v>7.3185654321518117</v>
      </c>
      <c r="G149" s="230">
        <f t="shared" si="9"/>
        <v>-1.6513668908906682</v>
      </c>
      <c r="H149" s="231">
        <f t="shared" si="10"/>
        <v>-0.87474134037361218</v>
      </c>
      <c r="I149" s="14"/>
    </row>
    <row r="150" spans="1:9">
      <c r="A150" s="189" t="s">
        <v>121</v>
      </c>
      <c r="B150" s="60">
        <v>-9.1729445506692198</v>
      </c>
      <c r="C150" s="16">
        <v>-3.8</v>
      </c>
      <c r="D150" s="14">
        <f t="shared" si="8"/>
        <v>5.3729445506692199</v>
      </c>
      <c r="E150" s="14">
        <v>5.6684578847319909</v>
      </c>
      <c r="F150" s="14">
        <v>6.3515649799434932</v>
      </c>
      <c r="G150" s="230">
        <f t="shared" si="9"/>
        <v>-0.29551333406277092</v>
      </c>
      <c r="H150" s="231">
        <f t="shared" si="10"/>
        <v>-0.97862042927427328</v>
      </c>
      <c r="I150" s="14"/>
    </row>
    <row r="151" spans="1:9">
      <c r="A151" s="189" t="s">
        <v>79</v>
      </c>
      <c r="B151" s="15">
        <v>-4.56252390057361</v>
      </c>
      <c r="C151" s="16">
        <v>1.32</v>
      </c>
      <c r="D151" s="14">
        <f t="shared" si="8"/>
        <v>5.8825239005736103</v>
      </c>
      <c r="E151" s="14">
        <v>5.9228808155547066</v>
      </c>
      <c r="F151" s="14">
        <v>5.7414429952596393</v>
      </c>
      <c r="G151" s="230">
        <f t="shared" si="9"/>
        <v>-4.0356914981096281E-2</v>
      </c>
      <c r="H151" s="231">
        <f t="shared" si="10"/>
        <v>0.14108090531397099</v>
      </c>
      <c r="I151" s="14"/>
    </row>
    <row r="152" spans="1:9">
      <c r="A152" s="189" t="s">
        <v>122</v>
      </c>
      <c r="B152" s="15">
        <v>-4.2279158699808796</v>
      </c>
      <c r="C152" s="16">
        <v>-0.48</v>
      </c>
      <c r="D152" s="14">
        <f t="shared" si="8"/>
        <v>3.7479158699808797</v>
      </c>
      <c r="E152" s="14">
        <v>5.3550530998091057</v>
      </c>
      <c r="F152" s="14">
        <v>5.4730686595741576</v>
      </c>
      <c r="G152" s="230">
        <f t="shared" si="9"/>
        <v>-1.607137229828226</v>
      </c>
      <c r="H152" s="231">
        <f t="shared" si="10"/>
        <v>-1.7251527895932779</v>
      </c>
      <c r="I152" s="14"/>
    </row>
    <row r="153" spans="1:9">
      <c r="A153" s="189" t="s">
        <v>123</v>
      </c>
      <c r="B153" s="60">
        <v>-14.6007648183556</v>
      </c>
      <c r="C153" s="16">
        <v>-4.5199999999999996</v>
      </c>
      <c r="D153" s="14">
        <f t="shared" si="8"/>
        <v>10.0807648183556</v>
      </c>
      <c r="E153" s="14">
        <v>8.6953377482931344</v>
      </c>
      <c r="F153" s="14">
        <v>9.9678604747528041</v>
      </c>
      <c r="G153" s="230">
        <f t="shared" si="9"/>
        <v>1.385427070062466</v>
      </c>
      <c r="H153" s="231">
        <f t="shared" si="10"/>
        <v>0.11290434360279633</v>
      </c>
      <c r="I153" s="14"/>
    </row>
    <row r="154" spans="1:9">
      <c r="A154" s="58" t="s">
        <v>124</v>
      </c>
      <c r="B154" s="57">
        <v>-11.3120458891013</v>
      </c>
      <c r="C154" s="16">
        <v>-4.6900000000000004</v>
      </c>
      <c r="D154" s="14">
        <f t="shared" si="8"/>
        <v>6.6220458891013001</v>
      </c>
      <c r="E154" s="14">
        <v>5.7514881498890169</v>
      </c>
      <c r="F154" s="14">
        <v>6.627799305325067</v>
      </c>
      <c r="G154" s="230">
        <f t="shared" si="9"/>
        <v>0.87055773921228319</v>
      </c>
      <c r="H154" s="231">
        <f t="shared" si="10"/>
        <v>-5.7534162237669051E-3</v>
      </c>
      <c r="I154" s="14"/>
    </row>
    <row r="155" spans="1:9">
      <c r="A155" s="189" t="s">
        <v>125</v>
      </c>
      <c r="B155" s="60">
        <v>-14.5935946462715</v>
      </c>
      <c r="C155" s="16">
        <v>-5.48</v>
      </c>
      <c r="D155" s="14">
        <f t="shared" si="8"/>
        <v>9.1135946462714994</v>
      </c>
      <c r="E155" s="14">
        <v>7.1627941942729443</v>
      </c>
      <c r="F155" s="14">
        <v>6.9754481161010755</v>
      </c>
      <c r="G155" s="230">
        <f t="shared" si="9"/>
        <v>1.9508004519985551</v>
      </c>
      <c r="H155" s="231">
        <f t="shared" si="10"/>
        <v>2.1381465301704239</v>
      </c>
      <c r="I155" s="14"/>
    </row>
    <row r="156" spans="1:9">
      <c r="A156" s="189" t="s">
        <v>127</v>
      </c>
      <c r="B156" s="60">
        <v>-2.99942638623327</v>
      </c>
      <c r="C156" s="16">
        <v>3.12</v>
      </c>
      <c r="D156" s="14">
        <f t="shared" si="8"/>
        <v>6.1194263862332701</v>
      </c>
      <c r="E156" s="14">
        <v>5.1258501615945837</v>
      </c>
      <c r="F156" s="14">
        <v>5.2387385328832412</v>
      </c>
      <c r="G156" s="230">
        <f t="shared" si="9"/>
        <v>0.99357622463868633</v>
      </c>
      <c r="H156" s="231">
        <f t="shared" si="10"/>
        <v>0.88068785335002886</v>
      </c>
      <c r="I156" s="14"/>
    </row>
    <row r="157" spans="1:9">
      <c r="A157" s="189" t="s">
        <v>128</v>
      </c>
      <c r="B157" s="60">
        <v>-10.6954110898662</v>
      </c>
      <c r="C157" s="16">
        <v>-3.47</v>
      </c>
      <c r="D157" s="14">
        <f t="shared" si="8"/>
        <v>7.2254110898661992</v>
      </c>
      <c r="E157" s="14">
        <v>6.5091247491157729</v>
      </c>
      <c r="F157" s="14">
        <v>6.6029948338156572</v>
      </c>
      <c r="G157" s="230">
        <f t="shared" si="9"/>
        <v>0.7162863407504263</v>
      </c>
      <c r="H157" s="231">
        <f t="shared" si="10"/>
        <v>0.62241625605054196</v>
      </c>
      <c r="I157" s="14"/>
    </row>
    <row r="158" spans="1:9">
      <c r="A158" s="189" t="s">
        <v>129</v>
      </c>
      <c r="B158" s="60">
        <v>-11.082600382409201</v>
      </c>
      <c r="C158" s="16">
        <v>-3.12</v>
      </c>
      <c r="D158" s="14">
        <f t="shared" si="8"/>
        <v>7.9626003824092004</v>
      </c>
      <c r="E158" s="14">
        <v>7.2684962488886917</v>
      </c>
      <c r="F158" s="14">
        <v>7.1375058793617372</v>
      </c>
      <c r="G158" s="230">
        <f t="shared" si="9"/>
        <v>0.6941041335205087</v>
      </c>
      <c r="H158" s="231">
        <f t="shared" si="10"/>
        <v>0.82509450304746323</v>
      </c>
      <c r="I158" s="14"/>
    </row>
    <row r="159" spans="1:9">
      <c r="A159" s="189" t="s">
        <v>80</v>
      </c>
      <c r="B159" s="15">
        <v>-8.0759082217973202</v>
      </c>
      <c r="C159" s="16">
        <v>-0.89</v>
      </c>
      <c r="D159" s="14">
        <f t="shared" si="8"/>
        <v>7.1859082217973205</v>
      </c>
      <c r="E159" s="14">
        <v>7.3152088658249363</v>
      </c>
      <c r="F159" s="14">
        <v>7.4188980657173671</v>
      </c>
      <c r="G159" s="230">
        <f>D159-E159</f>
        <v>-0.12930064402761587</v>
      </c>
      <c r="H159" s="231">
        <f t="shared" si="10"/>
        <v>-0.23298984392004662</v>
      </c>
      <c r="I159" s="14"/>
    </row>
    <row r="160" spans="1:9">
      <c r="A160" s="234" t="s">
        <v>542</v>
      </c>
      <c r="B160" s="189"/>
      <c r="C160" s="235">
        <v>-126.4</v>
      </c>
      <c r="D160" s="235">
        <v>11.680688336520076</v>
      </c>
      <c r="E160" s="262"/>
      <c r="F160" s="14">
        <v>11.507988694993109</v>
      </c>
      <c r="G160" s="263"/>
      <c r="H160" s="231">
        <f t="shared" si="10"/>
        <v>0.17269964152696637</v>
      </c>
      <c r="I160" s="14"/>
    </row>
    <row r="161" spans="1:9">
      <c r="A161" s="234" t="s">
        <v>543</v>
      </c>
      <c r="B161" s="189"/>
      <c r="C161" s="235">
        <v>-101.3</v>
      </c>
      <c r="D161" s="235">
        <v>9.4727533460803066</v>
      </c>
      <c r="E161" s="262"/>
      <c r="F161" s="14">
        <v>6.6453155491673117</v>
      </c>
      <c r="G161" s="263"/>
      <c r="H161" s="231">
        <f t="shared" si="10"/>
        <v>2.8274377969129949</v>
      </c>
      <c r="I161" s="14"/>
    </row>
    <row r="162" spans="1:9">
      <c r="A162" s="234" t="s">
        <v>544</v>
      </c>
      <c r="B162" s="189"/>
      <c r="C162" s="235">
        <v>-84.1</v>
      </c>
      <c r="D162" s="235">
        <v>6.8374760994263859</v>
      </c>
      <c r="E162" s="262"/>
      <c r="F162" s="14">
        <v>6.153272011719368</v>
      </c>
      <c r="G162" s="263"/>
      <c r="H162" s="231">
        <f t="shared" si="10"/>
        <v>0.68420408770701791</v>
      </c>
      <c r="I162" s="14"/>
    </row>
    <row r="163" spans="1:9">
      <c r="A163" s="234" t="s">
        <v>545</v>
      </c>
      <c r="B163" s="189"/>
      <c r="C163" s="235">
        <v>-78.599999999999994</v>
      </c>
      <c r="D163" s="235">
        <v>6.1964627151051621</v>
      </c>
      <c r="E163" s="262"/>
      <c r="F163" s="14">
        <v>6.2990850418335746</v>
      </c>
      <c r="G163" s="263"/>
      <c r="H163" s="231">
        <f t="shared" si="10"/>
        <v>-0.10262232672841254</v>
      </c>
      <c r="I163" s="14"/>
    </row>
    <row r="164" spans="1:9">
      <c r="A164" s="234" t="s">
        <v>546</v>
      </c>
      <c r="B164" s="189"/>
      <c r="C164" s="235">
        <v>-73.099999999999994</v>
      </c>
      <c r="D164" s="235">
        <v>5.7691204588910132</v>
      </c>
      <c r="E164" s="262"/>
      <c r="F164" s="14">
        <v>6.6341567715193959</v>
      </c>
      <c r="G164" s="263"/>
      <c r="H164" s="231">
        <f t="shared" si="10"/>
        <v>-0.86503631262838265</v>
      </c>
      <c r="I164" s="14"/>
    </row>
    <row r="165" spans="1:9">
      <c r="A165" s="234" t="s">
        <v>548</v>
      </c>
      <c r="B165" s="189"/>
      <c r="C165" s="235">
        <v>-72.7</v>
      </c>
      <c r="D165" s="235">
        <v>3.7748565965583172</v>
      </c>
      <c r="E165" s="262"/>
      <c r="F165" s="14">
        <v>2.4359832801177337</v>
      </c>
      <c r="G165" s="263"/>
      <c r="H165" s="231">
        <f t="shared" si="10"/>
        <v>1.3388733164405835</v>
      </c>
      <c r="I165" s="14"/>
    </row>
    <row r="166" spans="1:9">
      <c r="A166" s="234" t="s">
        <v>549</v>
      </c>
      <c r="B166" s="189"/>
      <c r="C166" s="235">
        <v>-66.400000000000006</v>
      </c>
      <c r="D166" s="235">
        <v>2.6352772466539194</v>
      </c>
      <c r="E166" s="262"/>
      <c r="F166" s="14">
        <v>2.4049927224603755</v>
      </c>
      <c r="G166" s="263"/>
      <c r="H166" s="231">
        <f t="shared" si="10"/>
        <v>0.23028452419354384</v>
      </c>
      <c r="I166" s="14"/>
    </row>
    <row r="167" spans="1:9">
      <c r="A167" s="234" t="s">
        <v>550</v>
      </c>
      <c r="B167" s="189"/>
      <c r="C167" s="235">
        <v>-58.1</v>
      </c>
      <c r="D167" s="235">
        <v>0.99713193116634791</v>
      </c>
      <c r="E167" s="262"/>
      <c r="F167" s="14">
        <v>2.5293547942613217</v>
      </c>
      <c r="G167" s="263"/>
      <c r="H167" s="231">
        <f t="shared" si="10"/>
        <v>-1.5322228630949737</v>
      </c>
      <c r="I167" s="14"/>
    </row>
    <row r="168" spans="1:9">
      <c r="A168" s="236" t="s">
        <v>806</v>
      </c>
      <c r="B168" s="199"/>
      <c r="C168" s="199"/>
      <c r="D168" s="199"/>
      <c r="E168" s="199"/>
      <c r="F168" s="199"/>
      <c r="G168" s="237">
        <f>SQRT(SUMSQ(G2:G159)/COUNTA(G2:G159))</f>
        <v>1.2251699138441938</v>
      </c>
      <c r="H168" s="237">
        <f>SQRT(SUMSQ(H2:H167)/COUNTA(H2:H167))</f>
        <v>1.4282546543756389</v>
      </c>
      <c r="I168" s="14"/>
    </row>
    <row r="169" spans="1:9">
      <c r="A169" s="236" t="s">
        <v>828</v>
      </c>
      <c r="B169" s="189"/>
      <c r="C169" s="189"/>
      <c r="D169" s="189"/>
      <c r="E169" s="189"/>
      <c r="F169" s="189"/>
      <c r="G169" s="264"/>
      <c r="H169" s="237">
        <f>SQRT(SUMSQ(H2:H159)/COUNTA(H2:H159))</f>
        <v>1.4346101258951278</v>
      </c>
      <c r="I169" s="14"/>
    </row>
    <row r="170" spans="1:9">
      <c r="A170" s="236" t="s">
        <v>829</v>
      </c>
      <c r="B170" s="189"/>
      <c r="C170" s="189"/>
      <c r="D170" s="189"/>
      <c r="E170" s="189"/>
      <c r="F170" s="189"/>
      <c r="G170" s="264"/>
      <c r="H170" s="237">
        <f>SQRT(SUMSQ(H160:H167)/COUNTA(H160:H167))</f>
        <v>1.2963652880790497</v>
      </c>
      <c r="I170" s="14"/>
    </row>
  </sheetData>
  <mergeCells count="3">
    <mergeCell ref="E160:E167"/>
    <mergeCell ref="G160:G167"/>
    <mergeCell ref="G169:G17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BB580-1854-0D4B-BF77-76CB79412A94}">
  <dimension ref="A1:J503"/>
  <sheetViews>
    <sheetView workbookViewId="0">
      <selection activeCell="G1" sqref="G1:H1048576"/>
    </sheetView>
  </sheetViews>
  <sheetFormatPr baseColWidth="10" defaultRowHeight="16"/>
  <cols>
    <col min="1" max="1" width="27.5" customWidth="1"/>
    <col min="2" max="6" width="19.5" style="14" customWidth="1"/>
    <col min="7" max="7" width="29.1640625" style="14" customWidth="1"/>
    <col min="8" max="8" width="10.83203125" style="14"/>
  </cols>
  <sheetData>
    <row r="1" spans="1:10" s="185" customFormat="1">
      <c r="A1" s="184" t="s">
        <v>131</v>
      </c>
      <c r="B1" s="190" t="s">
        <v>790</v>
      </c>
      <c r="C1" s="190" t="s">
        <v>794</v>
      </c>
      <c r="D1" s="190" t="s">
        <v>795</v>
      </c>
      <c r="E1" s="190" t="s">
        <v>791</v>
      </c>
      <c r="F1" s="190" t="s">
        <v>792</v>
      </c>
      <c r="G1" s="188"/>
      <c r="H1" s="188"/>
      <c r="J1" s="188"/>
    </row>
    <row r="2" spans="1:10">
      <c r="A2" t="s">
        <v>206</v>
      </c>
      <c r="B2" s="14">
        <v>8.0363671128106997</v>
      </c>
      <c r="C2" s="14">
        <v>6.6457631621269098</v>
      </c>
      <c r="D2" s="14">
        <v>6.7617862468118046</v>
      </c>
      <c r="E2" s="14">
        <f>B2-C2</f>
        <v>1.3906039506837899</v>
      </c>
      <c r="F2" s="14">
        <f>B2-D2</f>
        <v>1.2745808659988951</v>
      </c>
      <c r="G2" s="191"/>
      <c r="H2" s="18"/>
      <c r="J2" s="191"/>
    </row>
    <row r="3" spans="1:10">
      <c r="A3" t="s">
        <v>7</v>
      </c>
      <c r="B3" s="14">
        <v>10.249292543020999</v>
      </c>
      <c r="C3" s="14">
        <v>8.062584167233128</v>
      </c>
      <c r="D3" s="14">
        <v>10.065551158617266</v>
      </c>
      <c r="E3" s="14">
        <f t="shared" ref="E3:E66" si="0">B3-C3</f>
        <v>2.1867083757878714</v>
      </c>
      <c r="F3" s="14">
        <f t="shared" ref="F3:F66" si="1">B3-D3</f>
        <v>0.18374138440373322</v>
      </c>
      <c r="G3" s="191"/>
      <c r="H3" s="18"/>
      <c r="J3" s="191"/>
    </row>
    <row r="4" spans="1:10">
      <c r="A4" t="s">
        <v>9</v>
      </c>
      <c r="B4" s="14">
        <v>8.7426003824092007</v>
      </c>
      <c r="C4" s="14">
        <v>7.0017632407286641</v>
      </c>
      <c r="D4" s="14">
        <v>7.8697939976034306</v>
      </c>
      <c r="E4" s="14">
        <f t="shared" si="0"/>
        <v>1.7408371416805366</v>
      </c>
      <c r="F4" s="14">
        <f t="shared" si="1"/>
        <v>0.87280638480577011</v>
      </c>
      <c r="G4" s="191"/>
      <c r="H4" s="18"/>
      <c r="J4" s="191"/>
    </row>
    <row r="5" spans="1:10">
      <c r="A5" t="s">
        <v>11</v>
      </c>
      <c r="B5" s="14">
        <v>7.3801147227532979</v>
      </c>
      <c r="C5" s="14">
        <v>7.1686539781415597</v>
      </c>
      <c r="D5" s="14">
        <v>6.5921657799786786</v>
      </c>
      <c r="E5" s="14">
        <f t="shared" si="0"/>
        <v>0.21146074461173825</v>
      </c>
      <c r="F5" s="14">
        <f t="shared" si="1"/>
        <v>0.78794894277461935</v>
      </c>
      <c r="G5" s="191"/>
      <c r="H5" s="18"/>
      <c r="J5" s="191"/>
    </row>
    <row r="6" spans="1:10">
      <c r="A6" t="s">
        <v>180</v>
      </c>
      <c r="B6" s="14">
        <v>7.1527151051625202</v>
      </c>
      <c r="C6" s="14">
        <v>8.8446217352375083</v>
      </c>
      <c r="D6" s="14">
        <v>8.5575131448975217</v>
      </c>
      <c r="E6" s="14">
        <f t="shared" si="0"/>
        <v>-1.6919066300749881</v>
      </c>
      <c r="F6" s="14">
        <f t="shared" si="1"/>
        <v>-1.4047980397350015</v>
      </c>
      <c r="G6" s="191"/>
      <c r="H6" s="18"/>
      <c r="J6" s="191"/>
    </row>
    <row r="7" spans="1:10">
      <c r="A7" t="s">
        <v>181</v>
      </c>
      <c r="B7" s="14">
        <v>8.0763288718929314</v>
      </c>
      <c r="C7" s="14">
        <v>9.1280758521711327</v>
      </c>
      <c r="D7" s="14">
        <v>8.7664051724368299</v>
      </c>
      <c r="E7" s="14">
        <f t="shared" si="0"/>
        <v>-1.0517469802782013</v>
      </c>
      <c r="F7" s="14">
        <f t="shared" si="1"/>
        <v>-0.69007630054389857</v>
      </c>
      <c r="G7" s="191"/>
      <c r="H7" s="18"/>
      <c r="J7" s="191"/>
    </row>
    <row r="8" spans="1:10">
      <c r="A8" t="s">
        <v>182</v>
      </c>
      <c r="B8" s="14">
        <v>8.2992351816443595</v>
      </c>
      <c r="C8" s="14">
        <v>9.3704709633268752</v>
      </c>
      <c r="D8" s="14">
        <v>8.951025291084342</v>
      </c>
      <c r="E8" s="14">
        <f t="shared" si="0"/>
        <v>-1.0712357816825158</v>
      </c>
      <c r="F8" s="14">
        <f t="shared" si="1"/>
        <v>-0.6517901094399825</v>
      </c>
      <c r="G8" s="191"/>
      <c r="H8" s="18"/>
      <c r="J8" s="191"/>
    </row>
    <row r="9" spans="1:10">
      <c r="A9" t="s">
        <v>15</v>
      </c>
      <c r="B9" s="14">
        <v>5.8051051625239003</v>
      </c>
      <c r="C9" s="14">
        <v>5.8358836804529606</v>
      </c>
      <c r="D9" s="14">
        <v>6.7849592858138532</v>
      </c>
      <c r="E9" s="14">
        <f t="shared" si="0"/>
        <v>-3.0778517929060278E-2</v>
      </c>
      <c r="F9" s="14">
        <f t="shared" si="1"/>
        <v>-0.97985412328995292</v>
      </c>
      <c r="G9" s="191"/>
      <c r="H9" s="18"/>
      <c r="J9" s="191"/>
    </row>
    <row r="10" spans="1:10">
      <c r="A10" t="s">
        <v>17</v>
      </c>
      <c r="B10" s="14">
        <v>10.750382409177799</v>
      </c>
      <c r="C10" s="14">
        <v>9.855753122962696</v>
      </c>
      <c r="D10" s="14">
        <v>9.2215020616331884</v>
      </c>
      <c r="E10" s="14">
        <f t="shared" si="0"/>
        <v>0.89462928621510329</v>
      </c>
      <c r="F10" s="14">
        <f t="shared" si="1"/>
        <v>1.5288803475446109</v>
      </c>
      <c r="G10" s="191"/>
      <c r="H10" s="18"/>
      <c r="J10" s="191"/>
    </row>
    <row r="11" spans="1:10">
      <c r="A11" t="s">
        <v>207</v>
      </c>
      <c r="B11" s="14">
        <v>6.8288336520076003</v>
      </c>
      <c r="C11" s="14">
        <v>6.0430101664350957</v>
      </c>
      <c r="D11" s="14">
        <v>7.0906583230707669</v>
      </c>
      <c r="E11" s="14">
        <f t="shared" si="0"/>
        <v>0.78582348557250459</v>
      </c>
      <c r="F11" s="14">
        <f t="shared" si="1"/>
        <v>-0.26182467106316665</v>
      </c>
      <c r="G11" s="191"/>
      <c r="H11" s="18"/>
      <c r="J11" s="191"/>
    </row>
    <row r="12" spans="1:10">
      <c r="A12" t="s">
        <v>19</v>
      </c>
      <c r="B12" s="14">
        <v>8.5704206500955991</v>
      </c>
      <c r="C12" s="14">
        <v>8.3296309144664509</v>
      </c>
      <c r="D12" s="14">
        <v>8.2061516432866259</v>
      </c>
      <c r="E12" s="14">
        <f t="shared" si="0"/>
        <v>0.24078973562914818</v>
      </c>
      <c r="F12" s="14">
        <f t="shared" si="1"/>
        <v>0.36426900680897312</v>
      </c>
      <c r="G12" s="191"/>
      <c r="H12" s="18"/>
      <c r="J12" s="191"/>
    </row>
    <row r="13" spans="1:10">
      <c r="A13" t="s">
        <v>199</v>
      </c>
      <c r="B13" s="14">
        <v>7.8496367112811001</v>
      </c>
      <c r="C13" s="14">
        <v>7.8770207329673472</v>
      </c>
      <c r="D13" s="14">
        <v>8.2130397349870261</v>
      </c>
      <c r="E13" s="14">
        <f t="shared" si="0"/>
        <v>-2.7384021686247095E-2</v>
      </c>
      <c r="F13" s="14">
        <f t="shared" si="1"/>
        <v>-0.36340302370592603</v>
      </c>
      <c r="G13" s="191"/>
      <c r="H13" s="18"/>
      <c r="J13" s="191"/>
    </row>
    <row r="14" spans="1:10">
      <c r="A14" t="s">
        <v>21</v>
      </c>
      <c r="B14" s="14">
        <v>7.0855066921605996</v>
      </c>
      <c r="C14" s="14">
        <v>7.4454524404938383</v>
      </c>
      <c r="D14" s="14">
        <v>7.4987504670853058</v>
      </c>
      <c r="E14" s="14">
        <f t="shared" si="0"/>
        <v>-0.35994574833323867</v>
      </c>
      <c r="F14" s="14">
        <f t="shared" si="1"/>
        <v>-0.41324377492470621</v>
      </c>
      <c r="G14" s="191"/>
      <c r="H14" s="18"/>
      <c r="J14" s="191"/>
    </row>
    <row r="15" spans="1:10">
      <c r="A15" t="s">
        <v>160</v>
      </c>
      <c r="B15" s="14">
        <v>7.7845697896749506</v>
      </c>
      <c r="C15" s="14">
        <v>7.7530611883124552</v>
      </c>
      <c r="D15" s="14">
        <v>7.2172380685572097</v>
      </c>
      <c r="E15" s="14">
        <f t="shared" si="0"/>
        <v>3.1508601362495448E-2</v>
      </c>
      <c r="F15" s="14">
        <f t="shared" si="1"/>
        <v>0.56733172111774088</v>
      </c>
      <c r="G15" s="191"/>
      <c r="H15" s="18"/>
      <c r="J15" s="191"/>
    </row>
    <row r="16" spans="1:10">
      <c r="A16" t="s">
        <v>168</v>
      </c>
      <c r="B16" s="14">
        <v>5.5054302103250494</v>
      </c>
      <c r="C16" s="14">
        <v>6.9844600512618014</v>
      </c>
      <c r="D16" s="14">
        <v>6.8175627545411954</v>
      </c>
      <c r="E16" s="14">
        <f t="shared" si="0"/>
        <v>-1.4790298409367519</v>
      </c>
      <c r="F16" s="14">
        <f t="shared" si="1"/>
        <v>-1.312132544216146</v>
      </c>
      <c r="G16" s="191"/>
      <c r="H16" s="18"/>
      <c r="J16" s="191"/>
    </row>
    <row r="17" spans="1:10">
      <c r="A17" t="s">
        <v>141</v>
      </c>
      <c r="B17" s="14">
        <v>7.7790439770554496</v>
      </c>
      <c r="C17" s="14">
        <v>7.938869870706978</v>
      </c>
      <c r="D17" s="14">
        <v>7.2195111443445921</v>
      </c>
      <c r="E17" s="14">
        <f t="shared" si="0"/>
        <v>-0.15982589365152844</v>
      </c>
      <c r="F17" s="14">
        <f t="shared" si="1"/>
        <v>0.55953283271085752</v>
      </c>
      <c r="G17" s="191"/>
      <c r="H17" s="18"/>
      <c r="J17" s="191"/>
    </row>
    <row r="18" spans="1:10">
      <c r="A18" t="s">
        <v>143</v>
      </c>
      <c r="B18" s="14">
        <v>9.7015869980879508</v>
      </c>
      <c r="C18" s="14">
        <v>8.9781904717374239</v>
      </c>
      <c r="D18" s="14">
        <v>8.0762964203962575</v>
      </c>
      <c r="E18" s="14">
        <f t="shared" si="0"/>
        <v>0.72339652635052687</v>
      </c>
      <c r="F18" s="14">
        <f t="shared" si="1"/>
        <v>1.6252905776916933</v>
      </c>
      <c r="G18" s="191"/>
      <c r="H18" s="18"/>
      <c r="J18" s="191"/>
    </row>
    <row r="19" spans="1:10">
      <c r="A19" t="s">
        <v>14</v>
      </c>
      <c r="B19" s="14">
        <v>7.5039388145315495</v>
      </c>
      <c r="C19" s="14">
        <v>7.2831024572763097</v>
      </c>
      <c r="D19" s="14">
        <v>6.6827520248638992</v>
      </c>
      <c r="E19" s="14">
        <f t="shared" si="0"/>
        <v>0.22083635725523987</v>
      </c>
      <c r="F19" s="14">
        <f t="shared" si="1"/>
        <v>0.82118678966765035</v>
      </c>
      <c r="G19" s="191"/>
      <c r="H19" s="18"/>
      <c r="J19" s="191"/>
    </row>
    <row r="20" spans="1:10">
      <c r="A20" t="s">
        <v>27</v>
      </c>
      <c r="B20" s="14">
        <v>7.6345697896749503</v>
      </c>
      <c r="C20" s="14">
        <v>6.8206956060647244</v>
      </c>
      <c r="D20" s="14">
        <v>6.4581625837368266</v>
      </c>
      <c r="E20" s="14">
        <f t="shared" si="0"/>
        <v>0.8138741836102259</v>
      </c>
      <c r="F20" s="14">
        <f t="shared" si="1"/>
        <v>1.1764072059381236</v>
      </c>
      <c r="G20" s="191"/>
      <c r="H20" s="18"/>
      <c r="J20" s="191"/>
    </row>
    <row r="21" spans="1:10">
      <c r="A21" t="s">
        <v>29</v>
      </c>
      <c r="B21" s="14">
        <v>7.8197131931165993</v>
      </c>
      <c r="C21" s="14">
        <v>6.9344409782418754</v>
      </c>
      <c r="D21" s="14">
        <v>7.5051375155266831</v>
      </c>
      <c r="E21" s="14">
        <f t="shared" si="0"/>
        <v>0.88527221487472385</v>
      </c>
      <c r="F21" s="14">
        <f t="shared" si="1"/>
        <v>0.31457567758991622</v>
      </c>
      <c r="G21" s="191"/>
      <c r="H21" s="18"/>
      <c r="J21" s="191"/>
    </row>
    <row r="22" spans="1:10">
      <c r="A22" t="s">
        <v>31</v>
      </c>
      <c r="B22" s="14">
        <v>9.7184512428297989</v>
      </c>
      <c r="C22" s="14">
        <v>9.408396037109874</v>
      </c>
      <c r="D22" s="14">
        <v>9.2491749846851246</v>
      </c>
      <c r="E22" s="14">
        <f t="shared" si="0"/>
        <v>0.31005520571992484</v>
      </c>
      <c r="F22" s="14">
        <f t="shared" si="1"/>
        <v>0.46927625814467433</v>
      </c>
      <c r="G22" s="191"/>
      <c r="H22" s="18"/>
      <c r="J22" s="191"/>
    </row>
    <row r="23" spans="1:10">
      <c r="A23" t="s">
        <v>16</v>
      </c>
      <c r="B23" s="14">
        <v>7.9090439770554495</v>
      </c>
      <c r="C23" s="14">
        <v>7.9099987724363139</v>
      </c>
      <c r="D23" s="14">
        <v>7.1942484719000941</v>
      </c>
      <c r="E23" s="14">
        <f t="shared" si="0"/>
        <v>-9.5479538086440385E-4</v>
      </c>
      <c r="F23" s="14">
        <f t="shared" si="1"/>
        <v>0.71479550515535539</v>
      </c>
      <c r="G23" s="191"/>
      <c r="H23" s="18"/>
      <c r="J23" s="191"/>
    </row>
    <row r="24" spans="1:10">
      <c r="A24" t="s">
        <v>208</v>
      </c>
      <c r="B24" s="14">
        <v>7.0570172084129998</v>
      </c>
      <c r="C24" s="14">
        <v>6.4851482848080897</v>
      </c>
      <c r="D24" s="14">
        <v>6.328198176918618</v>
      </c>
      <c r="E24" s="14">
        <f t="shared" si="0"/>
        <v>0.57186892360491015</v>
      </c>
      <c r="F24" s="14">
        <f t="shared" si="1"/>
        <v>0.72881903149438187</v>
      </c>
      <c r="G24" s="191"/>
      <c r="H24" s="18"/>
      <c r="J24" s="191"/>
    </row>
    <row r="25" spans="1:10">
      <c r="A25" t="s">
        <v>145</v>
      </c>
      <c r="B25" s="14">
        <v>8.7189674952198892</v>
      </c>
      <c r="C25" s="14">
        <v>8.6194191928903727</v>
      </c>
      <c r="D25" s="14">
        <v>7.7814619524257216</v>
      </c>
      <c r="E25" s="14">
        <f t="shared" si="0"/>
        <v>9.9548302329516503E-2</v>
      </c>
      <c r="F25" s="14">
        <f t="shared" si="1"/>
        <v>0.93750554279416765</v>
      </c>
      <c r="G25" s="191"/>
      <c r="H25" s="18"/>
      <c r="J25" s="191"/>
    </row>
    <row r="26" spans="1:10">
      <c r="A26" t="s">
        <v>200</v>
      </c>
      <c r="B26" s="14">
        <v>8.3706309751433992</v>
      </c>
      <c r="C26" s="14">
        <v>7.8327412576057478</v>
      </c>
      <c r="D26" s="14">
        <v>8.1122082189794007</v>
      </c>
      <c r="E26" s="14">
        <f t="shared" si="0"/>
        <v>0.53788971753765136</v>
      </c>
      <c r="F26" s="14">
        <f t="shared" si="1"/>
        <v>0.25842275616399846</v>
      </c>
      <c r="G26" s="191"/>
      <c r="H26" s="18"/>
      <c r="J26" s="191"/>
    </row>
    <row r="27" spans="1:10">
      <c r="A27" t="s">
        <v>34</v>
      </c>
      <c r="B27" s="14">
        <v>9.3273040152964004</v>
      </c>
      <c r="C27" s="14">
        <v>9.3062399010326775</v>
      </c>
      <c r="D27" s="14">
        <v>9.1374238526595608</v>
      </c>
      <c r="E27" s="14">
        <f t="shared" si="0"/>
        <v>2.10641142637229E-2</v>
      </c>
      <c r="F27" s="14">
        <f t="shared" si="1"/>
        <v>0.1898801626368396</v>
      </c>
      <c r="G27" s="191"/>
      <c r="H27" s="18"/>
      <c r="J27" s="191"/>
    </row>
    <row r="28" spans="1:10">
      <c r="A28" t="s">
        <v>201</v>
      </c>
      <c r="B28" s="14">
        <v>9.0500382409178002</v>
      </c>
      <c r="C28" s="14">
        <v>8.0493194723178068</v>
      </c>
      <c r="D28" s="14">
        <v>8.2924588332141163</v>
      </c>
      <c r="E28" s="14">
        <f t="shared" si="0"/>
        <v>1.0007187685999934</v>
      </c>
      <c r="F28" s="14">
        <f t="shared" si="1"/>
        <v>0.75757940770368393</v>
      </c>
      <c r="G28" s="191"/>
      <c r="H28" s="18"/>
      <c r="J28" s="191"/>
    </row>
    <row r="29" spans="1:10">
      <c r="A29" t="s">
        <v>202</v>
      </c>
      <c r="B29" s="14">
        <v>9.2211089866157003</v>
      </c>
      <c r="C29" s="14">
        <v>8.1758737034947355</v>
      </c>
      <c r="D29" s="14">
        <v>8.3193671939639984</v>
      </c>
      <c r="E29" s="14">
        <f t="shared" si="0"/>
        <v>1.0452352831209648</v>
      </c>
      <c r="F29" s="14">
        <f t="shared" si="1"/>
        <v>0.90174179265170196</v>
      </c>
      <c r="G29" s="191"/>
      <c r="H29" s="18"/>
      <c r="J29" s="191"/>
    </row>
    <row r="30" spans="1:10">
      <c r="A30" t="s">
        <v>36</v>
      </c>
      <c r="B30" s="14">
        <v>9.6211854684512002</v>
      </c>
      <c r="C30" s="14">
        <v>8.1132856004173046</v>
      </c>
      <c r="D30" s="14">
        <v>8.3507505469343855</v>
      </c>
      <c r="E30" s="14">
        <f t="shared" si="0"/>
        <v>1.5078998680338955</v>
      </c>
      <c r="F30" s="14">
        <f t="shared" si="1"/>
        <v>1.2704349215168147</v>
      </c>
      <c r="G30" s="191"/>
      <c r="H30" s="18"/>
      <c r="J30" s="191"/>
    </row>
    <row r="31" spans="1:10">
      <c r="A31" t="s">
        <v>210</v>
      </c>
      <c r="B31" s="14">
        <v>6.4392351816444009</v>
      </c>
      <c r="C31" s="14">
        <v>6.3206374667073399</v>
      </c>
      <c r="D31" s="14">
        <v>7.0491193908396523</v>
      </c>
      <c r="E31" s="14">
        <f t="shared" si="0"/>
        <v>0.11859771493706095</v>
      </c>
      <c r="F31" s="14">
        <f t="shared" si="1"/>
        <v>-0.60988420919525144</v>
      </c>
      <c r="G31" s="191"/>
      <c r="H31" s="18"/>
      <c r="J31" s="191"/>
    </row>
    <row r="32" spans="1:10">
      <c r="A32" t="s">
        <v>192</v>
      </c>
      <c r="B32" s="14">
        <v>7.488871892925399</v>
      </c>
      <c r="C32" s="14">
        <v>7.5039580022068204</v>
      </c>
      <c r="D32" s="14">
        <v>7.7809085861866683</v>
      </c>
      <c r="E32" s="14">
        <f t="shared" si="0"/>
        <v>-1.50861092814214E-2</v>
      </c>
      <c r="F32" s="14">
        <f t="shared" si="1"/>
        <v>-0.29203669326126924</v>
      </c>
      <c r="G32" s="191"/>
      <c r="H32" s="18"/>
      <c r="J32" s="191"/>
    </row>
    <row r="33" spans="1:10">
      <c r="A33" t="s">
        <v>38</v>
      </c>
      <c r="B33" s="14">
        <v>7.8995984703632995</v>
      </c>
      <c r="C33" s="14">
        <v>6.9640708479721756</v>
      </c>
      <c r="D33" s="14">
        <v>7.4057062918115291</v>
      </c>
      <c r="E33" s="14">
        <f t="shared" si="0"/>
        <v>0.93552762239112397</v>
      </c>
      <c r="F33" s="14">
        <f t="shared" si="1"/>
        <v>0.49389217855177048</v>
      </c>
      <c r="G33" s="191"/>
      <c r="H33" s="18"/>
      <c r="J33" s="191"/>
    </row>
    <row r="34" spans="1:10">
      <c r="A34" t="s">
        <v>38</v>
      </c>
      <c r="B34" s="14">
        <v>7.110879541109</v>
      </c>
      <c r="C34" s="14">
        <v>6.9640708479721756</v>
      </c>
      <c r="D34" s="14">
        <v>7.4057062918115291</v>
      </c>
      <c r="E34" s="14">
        <f t="shared" si="0"/>
        <v>0.14680869313682443</v>
      </c>
      <c r="F34" s="14">
        <f t="shared" si="1"/>
        <v>-0.29482675070252906</v>
      </c>
      <c r="G34" s="191"/>
      <c r="H34" s="18"/>
      <c r="J34" s="191"/>
    </row>
    <row r="35" spans="1:10">
      <c r="A35" t="s">
        <v>194</v>
      </c>
      <c r="B35" s="14">
        <v>8.2163862332696009</v>
      </c>
      <c r="C35" s="14">
        <v>8.0986211116556674</v>
      </c>
      <c r="D35" s="14">
        <v>8.1566734213406296</v>
      </c>
      <c r="E35" s="14">
        <f t="shared" si="0"/>
        <v>0.11776512161393349</v>
      </c>
      <c r="F35" s="14">
        <f t="shared" si="1"/>
        <v>5.9712811928971377E-2</v>
      </c>
      <c r="G35" s="191"/>
      <c r="H35" s="18"/>
      <c r="J35" s="191"/>
    </row>
    <row r="36" spans="1:10">
      <c r="A36" t="s">
        <v>203</v>
      </c>
      <c r="B36" s="14">
        <v>7.7196749521988997</v>
      </c>
      <c r="C36" s="14">
        <v>7.7795534211638264</v>
      </c>
      <c r="D36" s="14">
        <v>7.9707523069635693</v>
      </c>
      <c r="E36" s="14">
        <f t="shared" si="0"/>
        <v>-5.9878468964926768E-2</v>
      </c>
      <c r="F36" s="14">
        <f t="shared" si="1"/>
        <v>-0.25107735476466964</v>
      </c>
      <c r="G36" s="191"/>
      <c r="H36" s="18"/>
      <c r="J36" s="191"/>
    </row>
    <row r="37" spans="1:10">
      <c r="A37" t="s">
        <v>204</v>
      </c>
      <c r="B37" s="14">
        <v>9.0198470363288994</v>
      </c>
      <c r="C37" s="14">
        <v>8.1856422354783955</v>
      </c>
      <c r="D37" s="14">
        <v>8.2498176361607065</v>
      </c>
      <c r="E37" s="14">
        <f t="shared" si="0"/>
        <v>0.83420480085050386</v>
      </c>
      <c r="F37" s="14">
        <f t="shared" si="1"/>
        <v>0.77002940016819288</v>
      </c>
      <c r="G37" s="191"/>
      <c r="H37" s="18"/>
      <c r="J37" s="191"/>
    </row>
    <row r="38" spans="1:10">
      <c r="A38" t="s">
        <v>211</v>
      </c>
      <c r="B38" s="14">
        <v>8.5391204588909986</v>
      </c>
      <c r="C38" s="14">
        <v>7.7273933148083946</v>
      </c>
      <c r="D38" s="14">
        <v>7.5610944686479948</v>
      </c>
      <c r="E38" s="14">
        <f t="shared" si="0"/>
        <v>0.81172714408260394</v>
      </c>
      <c r="F38" s="14">
        <f t="shared" si="1"/>
        <v>0.97802599024300374</v>
      </c>
      <c r="G38" s="191"/>
      <c r="H38" s="18"/>
      <c r="J38" s="191"/>
    </row>
    <row r="39" spans="1:10">
      <c r="A39" t="s">
        <v>42</v>
      </c>
      <c r="B39" s="14">
        <v>7.774474187380501</v>
      </c>
      <c r="C39" s="14">
        <v>8.2843142579982469</v>
      </c>
      <c r="D39" s="14">
        <v>8.4452271723907089</v>
      </c>
      <c r="E39" s="14">
        <f t="shared" si="0"/>
        <v>-0.50984007061774594</v>
      </c>
      <c r="F39" s="14">
        <f t="shared" si="1"/>
        <v>-0.67075298501020786</v>
      </c>
      <c r="G39" s="191"/>
      <c r="H39" s="18"/>
      <c r="J39" s="191"/>
    </row>
    <row r="40" spans="1:10">
      <c r="A40" t="s">
        <v>44</v>
      </c>
      <c r="B40" s="14">
        <v>7.7802294455067003</v>
      </c>
      <c r="C40" s="14">
        <v>6.8732902468147872</v>
      </c>
      <c r="D40" s="14">
        <v>7.3977001367330679</v>
      </c>
      <c r="E40" s="14">
        <f t="shared" si="0"/>
        <v>0.90693919869191308</v>
      </c>
      <c r="F40" s="14">
        <f t="shared" si="1"/>
        <v>0.38252930877363234</v>
      </c>
      <c r="G40" s="191"/>
      <c r="H40" s="18"/>
      <c r="J40" s="191"/>
    </row>
    <row r="41" spans="1:10">
      <c r="A41" t="s">
        <v>48</v>
      </c>
      <c r="B41" s="14">
        <v>8.1094646271510999</v>
      </c>
      <c r="C41" s="14">
        <v>8.700706854797712</v>
      </c>
      <c r="D41" s="14">
        <v>9.0651389653468488</v>
      </c>
      <c r="E41" s="14">
        <f t="shared" si="0"/>
        <v>-0.59124222764661205</v>
      </c>
      <c r="F41" s="14">
        <f t="shared" si="1"/>
        <v>-0.95567433819574887</v>
      </c>
      <c r="G41" s="191"/>
      <c r="H41" s="18"/>
      <c r="J41" s="191"/>
    </row>
    <row r="42" spans="1:10">
      <c r="A42" t="s">
        <v>52</v>
      </c>
      <c r="B42" s="14">
        <v>5.3295028680687997</v>
      </c>
      <c r="C42" s="14">
        <v>6.578494862015269</v>
      </c>
      <c r="D42" s="14">
        <v>6.22281500064173</v>
      </c>
      <c r="E42" s="14">
        <f t="shared" si="0"/>
        <v>-1.2489919939464693</v>
      </c>
      <c r="F42" s="14">
        <f t="shared" si="1"/>
        <v>-0.8933121325729303</v>
      </c>
      <c r="G42" s="191"/>
      <c r="H42" s="18"/>
      <c r="J42" s="191"/>
    </row>
    <row r="43" spans="1:10">
      <c r="A43" t="s">
        <v>54</v>
      </c>
      <c r="B43" s="14">
        <v>9.4509560229445988</v>
      </c>
      <c r="C43" s="14">
        <v>8.7755741626625063</v>
      </c>
      <c r="D43" s="14">
        <v>9.7497919488185456</v>
      </c>
      <c r="E43" s="14">
        <f t="shared" si="0"/>
        <v>0.67538186028209246</v>
      </c>
      <c r="F43" s="14">
        <f t="shared" si="1"/>
        <v>-0.29883592587394681</v>
      </c>
      <c r="G43" s="191"/>
      <c r="H43" s="18"/>
      <c r="J43" s="191"/>
    </row>
    <row r="44" spans="1:10">
      <c r="A44" t="s">
        <v>18</v>
      </c>
      <c r="B44" s="14">
        <v>6.1164818355640493</v>
      </c>
      <c r="C44" s="14">
        <v>6.2917038340143154</v>
      </c>
      <c r="D44" s="14">
        <v>6.6514974609984829</v>
      </c>
      <c r="E44" s="14">
        <f t="shared" si="0"/>
        <v>-0.17522199845026609</v>
      </c>
      <c r="F44" s="14">
        <f t="shared" si="1"/>
        <v>-0.53501562543443359</v>
      </c>
      <c r="G44" s="191"/>
      <c r="H44" s="18"/>
      <c r="J44" s="191"/>
    </row>
    <row r="45" spans="1:10">
      <c r="A45" t="s">
        <v>57</v>
      </c>
      <c r="B45" s="14">
        <v>4.6818164435946494</v>
      </c>
      <c r="C45" s="14">
        <v>4.5867718545953728</v>
      </c>
      <c r="D45" s="14">
        <v>4.9281283038298351</v>
      </c>
      <c r="E45" s="14">
        <f t="shared" si="0"/>
        <v>9.5044588999276591E-2</v>
      </c>
      <c r="F45" s="14">
        <f t="shared" si="1"/>
        <v>-0.2463118602351857</v>
      </c>
      <c r="G45" s="191"/>
      <c r="H45" s="18"/>
      <c r="J45" s="191"/>
    </row>
    <row r="46" spans="1:10">
      <c r="A46" t="s">
        <v>20</v>
      </c>
      <c r="B46" s="14">
        <v>6.7312428298279201</v>
      </c>
      <c r="C46" s="14">
        <v>6.8964567295612396</v>
      </c>
      <c r="D46" s="14">
        <v>6.5254122455365673</v>
      </c>
      <c r="E46" s="14">
        <f t="shared" si="0"/>
        <v>-0.16521389973331946</v>
      </c>
      <c r="F46" s="14">
        <f t="shared" si="1"/>
        <v>0.20583058429135281</v>
      </c>
      <c r="G46" s="191"/>
      <c r="H46" s="18"/>
      <c r="J46" s="191"/>
    </row>
    <row r="47" spans="1:10">
      <c r="A47" t="s">
        <v>61</v>
      </c>
      <c r="B47" s="14">
        <v>6.4631548757170201</v>
      </c>
      <c r="C47" s="14">
        <v>6.1708805706020531</v>
      </c>
      <c r="D47" s="14">
        <v>6.172454359058638</v>
      </c>
      <c r="E47" s="14">
        <f t="shared" si="0"/>
        <v>0.29227430511496699</v>
      </c>
      <c r="F47" s="14">
        <f t="shared" si="1"/>
        <v>0.29070051665838204</v>
      </c>
      <c r="G47" s="191"/>
      <c r="H47" s="18"/>
      <c r="J47" s="191"/>
    </row>
    <row r="48" spans="1:10">
      <c r="A48" t="s">
        <v>66</v>
      </c>
      <c r="B48" s="14">
        <v>7.2708413001912007</v>
      </c>
      <c r="C48" s="14">
        <v>8.9513117959154673</v>
      </c>
      <c r="D48" s="14">
        <v>7.8412554960217928</v>
      </c>
      <c r="E48" s="14">
        <f t="shared" si="0"/>
        <v>-1.6804704957242667</v>
      </c>
      <c r="F48" s="14">
        <f t="shared" si="1"/>
        <v>-0.57041419583059216</v>
      </c>
      <c r="G48" s="191"/>
      <c r="H48" s="18"/>
      <c r="J48" s="191"/>
    </row>
    <row r="49" spans="1:10">
      <c r="A49" t="s">
        <v>68</v>
      </c>
      <c r="B49" s="14">
        <v>6.6149521988528006</v>
      </c>
      <c r="C49" s="14">
        <v>6.35860265436418</v>
      </c>
      <c r="D49" s="14">
        <v>7.0585812879350822</v>
      </c>
      <c r="E49" s="14">
        <f t="shared" si="0"/>
        <v>0.25634954448862057</v>
      </c>
      <c r="F49" s="14">
        <f t="shared" si="1"/>
        <v>-0.4436290890822816</v>
      </c>
      <c r="G49" s="191"/>
      <c r="H49" s="18"/>
      <c r="J49" s="191"/>
    </row>
    <row r="50" spans="1:10">
      <c r="A50" t="s">
        <v>70</v>
      </c>
      <c r="B50" s="14">
        <v>6.9282026768642497</v>
      </c>
      <c r="C50" s="14">
        <v>5.292164561502168</v>
      </c>
      <c r="D50" s="14">
        <v>5.12093335661684</v>
      </c>
      <c r="E50" s="14">
        <f t="shared" si="0"/>
        <v>1.6360381153620818</v>
      </c>
      <c r="F50" s="14">
        <f t="shared" si="1"/>
        <v>1.8072693202474097</v>
      </c>
      <c r="G50" s="191"/>
      <c r="H50" s="18"/>
      <c r="J50" s="191"/>
    </row>
    <row r="51" spans="1:10">
      <c r="A51" t="s">
        <v>72</v>
      </c>
      <c r="B51" s="14">
        <v>5.14604206500956</v>
      </c>
      <c r="C51" s="14">
        <v>5.0216681267118766</v>
      </c>
      <c r="D51" s="14">
        <v>5.3609997328227239</v>
      </c>
      <c r="E51" s="14">
        <f t="shared" si="0"/>
        <v>0.1243739382976834</v>
      </c>
      <c r="F51" s="14">
        <f t="shared" si="1"/>
        <v>-0.21495766781316394</v>
      </c>
      <c r="G51" s="191"/>
      <c r="H51" s="18"/>
      <c r="J51" s="191"/>
    </row>
    <row r="52" spans="1:10">
      <c r="A52" t="s">
        <v>74</v>
      </c>
      <c r="B52" s="14">
        <v>3.8164244741873801</v>
      </c>
      <c r="C52" s="14">
        <v>4.0232277235900877</v>
      </c>
      <c r="D52" s="14">
        <v>4.9180847947395625</v>
      </c>
      <c r="E52" s="14">
        <f t="shared" si="0"/>
        <v>-0.20680324940270767</v>
      </c>
      <c r="F52" s="14">
        <f t="shared" si="1"/>
        <v>-1.1016603205521824</v>
      </c>
      <c r="G52" s="191"/>
      <c r="H52" s="18"/>
      <c r="J52" s="191"/>
    </row>
    <row r="53" spans="1:10">
      <c r="A53" t="s">
        <v>76</v>
      </c>
      <c r="B53" s="14">
        <v>4.3829827915870005</v>
      </c>
      <c r="C53" s="14">
        <v>4.3563630836749727</v>
      </c>
      <c r="D53" s="14">
        <v>4.7818901869690933</v>
      </c>
      <c r="E53" s="14">
        <f t="shared" si="0"/>
        <v>2.6619707912027835E-2</v>
      </c>
      <c r="F53" s="14">
        <f t="shared" si="1"/>
        <v>-0.39890739538209274</v>
      </c>
      <c r="G53" s="191"/>
      <c r="H53" s="18"/>
      <c r="J53" s="191"/>
    </row>
    <row r="54" spans="1:10">
      <c r="A54" t="s">
        <v>178</v>
      </c>
      <c r="B54" s="14">
        <v>6.1776864244741896</v>
      </c>
      <c r="C54" s="14">
        <v>7.2034450348946022</v>
      </c>
      <c r="D54" s="14">
        <v>7.3198301320180867</v>
      </c>
      <c r="E54" s="14">
        <f t="shared" si="0"/>
        <v>-1.0257586104204126</v>
      </c>
      <c r="F54" s="14">
        <f t="shared" si="1"/>
        <v>-1.1421437075438972</v>
      </c>
      <c r="G54" s="191"/>
      <c r="H54" s="18"/>
      <c r="J54" s="191"/>
    </row>
    <row r="55" spans="1:10">
      <c r="A55" t="s">
        <v>25</v>
      </c>
      <c r="B55" s="14">
        <v>8.5410898661567902</v>
      </c>
      <c r="C55" s="14">
        <v>8.1662358800873296</v>
      </c>
      <c r="D55" s="14">
        <v>7.4098067184532876</v>
      </c>
      <c r="E55" s="14">
        <f t="shared" si="0"/>
        <v>0.37485398606946063</v>
      </c>
      <c r="F55" s="14">
        <f t="shared" si="1"/>
        <v>1.1312831477035026</v>
      </c>
      <c r="G55" s="191"/>
      <c r="H55" s="18"/>
      <c r="J55" s="191"/>
    </row>
    <row r="56" spans="1:10">
      <c r="A56" t="s">
        <v>177</v>
      </c>
      <c r="B56" s="14">
        <v>7.4181835564053502</v>
      </c>
      <c r="C56" s="14">
        <v>7.7284861988485787</v>
      </c>
      <c r="D56" s="14">
        <v>7.233581299788165</v>
      </c>
      <c r="E56" s="14">
        <f t="shared" si="0"/>
        <v>-0.31030264244322847</v>
      </c>
      <c r="F56" s="14">
        <f t="shared" si="1"/>
        <v>0.18460225661718521</v>
      </c>
      <c r="G56" s="191"/>
      <c r="H56" s="18"/>
      <c r="J56" s="191"/>
    </row>
    <row r="57" spans="1:10">
      <c r="A57" t="s">
        <v>174</v>
      </c>
      <c r="B57" s="14">
        <v>7.0531548757170199</v>
      </c>
      <c r="C57" s="14">
        <v>7.4926494601846434</v>
      </c>
      <c r="D57" s="14">
        <v>6.8678456247783597</v>
      </c>
      <c r="E57" s="14">
        <f t="shared" si="0"/>
        <v>-0.43949458446762346</v>
      </c>
      <c r="F57" s="14">
        <f t="shared" si="1"/>
        <v>0.18530925093866024</v>
      </c>
      <c r="G57" s="191"/>
      <c r="H57" s="18"/>
      <c r="J57" s="191"/>
    </row>
    <row r="58" spans="1:10">
      <c r="A58" t="s">
        <v>30</v>
      </c>
      <c r="B58" s="14">
        <v>5.7188336520076497</v>
      </c>
      <c r="C58" s="14">
        <v>5.928919690514669</v>
      </c>
      <c r="D58" s="14">
        <v>5.6228645153601278</v>
      </c>
      <c r="E58" s="14">
        <f t="shared" si="0"/>
        <v>-0.21008603850701935</v>
      </c>
      <c r="F58" s="14">
        <f t="shared" si="1"/>
        <v>9.5969136647521935E-2</v>
      </c>
      <c r="G58" s="191"/>
      <c r="H58" s="18"/>
      <c r="J58" s="191"/>
    </row>
    <row r="59" spans="1:10">
      <c r="A59" t="s">
        <v>32</v>
      </c>
      <c r="B59" s="14">
        <v>9.5086233269598015</v>
      </c>
      <c r="C59" s="14">
        <v>9.7684457303520222</v>
      </c>
      <c r="D59" s="14">
        <v>9.178793363028694</v>
      </c>
      <c r="E59" s="14">
        <f t="shared" si="0"/>
        <v>-0.25982240339222074</v>
      </c>
      <c r="F59" s="14">
        <f t="shared" si="1"/>
        <v>0.32982996393110753</v>
      </c>
      <c r="G59" s="191"/>
      <c r="H59" s="18"/>
      <c r="J59" s="191"/>
    </row>
    <row r="60" spans="1:10">
      <c r="A60" t="s">
        <v>33</v>
      </c>
      <c r="B60" s="14">
        <v>7.54967495219885</v>
      </c>
      <c r="C60" s="14">
        <v>8.4919907562575361</v>
      </c>
      <c r="D60" s="14">
        <v>8.3487910895854291</v>
      </c>
      <c r="E60" s="14">
        <f t="shared" si="0"/>
        <v>-0.94231580405868609</v>
      </c>
      <c r="F60" s="14">
        <f t="shared" si="1"/>
        <v>-0.79911613738657916</v>
      </c>
      <c r="G60" s="191"/>
      <c r="H60" s="18"/>
      <c r="J60" s="191"/>
    </row>
    <row r="61" spans="1:10">
      <c r="A61" t="s">
        <v>35</v>
      </c>
      <c r="B61" s="14">
        <v>7.5528107074569801</v>
      </c>
      <c r="C61" s="14">
        <v>7.8440025165030143</v>
      </c>
      <c r="D61" s="14">
        <v>7.6168327794111041</v>
      </c>
      <c r="E61" s="14">
        <f t="shared" si="0"/>
        <v>-0.29119180904603414</v>
      </c>
      <c r="F61" s="14">
        <f t="shared" si="1"/>
        <v>-6.4022071954124016E-2</v>
      </c>
      <c r="G61" s="191"/>
      <c r="H61" s="18"/>
      <c r="J61" s="191"/>
    </row>
    <row r="62" spans="1:10">
      <c r="A62" t="s">
        <v>37</v>
      </c>
      <c r="B62" s="14">
        <v>5.8611089866156796</v>
      </c>
      <c r="C62" s="14">
        <v>6.791489543645703</v>
      </c>
      <c r="D62" s="14">
        <v>6.5677605389360929</v>
      </c>
      <c r="E62" s="14">
        <f t="shared" si="0"/>
        <v>-0.93038055703002343</v>
      </c>
      <c r="F62" s="14">
        <f t="shared" si="1"/>
        <v>-0.70665155232041332</v>
      </c>
      <c r="G62" s="191"/>
      <c r="H62" s="18"/>
      <c r="J62" s="191"/>
    </row>
    <row r="63" spans="1:10">
      <c r="A63" t="s">
        <v>39</v>
      </c>
      <c r="B63" s="14">
        <v>5.3115105162523895</v>
      </c>
      <c r="C63" s="14">
        <v>5.6112924319957003</v>
      </c>
      <c r="D63" s="14">
        <v>5.8045192611497818</v>
      </c>
      <c r="E63" s="14">
        <f t="shared" si="0"/>
        <v>-0.29978191574331081</v>
      </c>
      <c r="F63" s="14">
        <f t="shared" si="1"/>
        <v>-0.49300874489739233</v>
      </c>
      <c r="G63" s="191"/>
      <c r="H63" s="18"/>
      <c r="J63" s="191"/>
    </row>
    <row r="64" spans="1:10">
      <c r="A64" t="s">
        <v>88</v>
      </c>
      <c r="B64" s="14">
        <v>6.5638049713192999</v>
      </c>
      <c r="C64" s="14">
        <v>5.9814367850280634</v>
      </c>
      <c r="D64" s="14">
        <v>6.1731035522093958</v>
      </c>
      <c r="E64" s="14">
        <f t="shared" si="0"/>
        <v>0.58236818629123643</v>
      </c>
      <c r="F64" s="14">
        <f t="shared" si="1"/>
        <v>0.39070141910990408</v>
      </c>
      <c r="G64" s="191"/>
      <c r="H64" s="18"/>
      <c r="J64" s="191"/>
    </row>
    <row r="65" spans="1:10">
      <c r="A65" t="s">
        <v>41</v>
      </c>
      <c r="B65" s="14">
        <v>5.8667112810707502</v>
      </c>
      <c r="C65" s="14">
        <v>5.5823604719499746</v>
      </c>
      <c r="D65" s="14">
        <v>5.2826813835031334</v>
      </c>
      <c r="E65" s="14">
        <f t="shared" si="0"/>
        <v>0.28435080912077559</v>
      </c>
      <c r="F65" s="14">
        <f t="shared" si="1"/>
        <v>0.58402989756761681</v>
      </c>
      <c r="G65" s="191"/>
      <c r="H65" s="18"/>
      <c r="J65" s="191"/>
    </row>
    <row r="66" spans="1:10">
      <c r="A66" t="s">
        <v>188</v>
      </c>
      <c r="B66" s="14">
        <v>5.1600956022944606</v>
      </c>
      <c r="C66" s="14">
        <v>5.9986255956364003</v>
      </c>
      <c r="D66" s="14">
        <v>5.7577005108336508</v>
      </c>
      <c r="E66" s="14">
        <f t="shared" si="0"/>
        <v>-0.83852999334193967</v>
      </c>
      <c r="F66" s="14">
        <f t="shared" si="1"/>
        <v>-0.59760490853919013</v>
      </c>
      <c r="G66" s="191"/>
      <c r="H66" s="18"/>
      <c r="J66" s="191"/>
    </row>
    <row r="67" spans="1:10">
      <c r="A67" t="s">
        <v>43</v>
      </c>
      <c r="B67" s="14">
        <v>6.9693116634798997</v>
      </c>
      <c r="C67" s="14">
        <v>6.4705024414427639</v>
      </c>
      <c r="D67" s="14">
        <v>5.9020794744411456</v>
      </c>
      <c r="E67" s="14">
        <f t="shared" ref="E67:E129" si="2">B67-C67</f>
        <v>0.49880922203713585</v>
      </c>
      <c r="F67" s="14">
        <f t="shared" ref="F67:F130" si="3">B67-D67</f>
        <v>1.0672321890387542</v>
      </c>
      <c r="G67" s="191"/>
      <c r="H67" s="18"/>
      <c r="J67" s="191"/>
    </row>
    <row r="68" spans="1:10">
      <c r="A68" t="s">
        <v>45</v>
      </c>
      <c r="B68" s="14">
        <v>4.6235946462715098</v>
      </c>
      <c r="C68" s="14">
        <v>4.8192151454762149</v>
      </c>
      <c r="D68" s="14">
        <v>4.8380446676196298</v>
      </c>
      <c r="E68" s="14">
        <f t="shared" si="2"/>
        <v>-0.19562049920470503</v>
      </c>
      <c r="F68" s="14">
        <f t="shared" si="3"/>
        <v>-0.21445002134811997</v>
      </c>
      <c r="G68" s="191"/>
      <c r="H68" s="18"/>
      <c r="J68" s="191"/>
    </row>
    <row r="69" spans="1:10">
      <c r="A69" t="s">
        <v>89</v>
      </c>
      <c r="B69" s="14">
        <v>7.3586615678776006</v>
      </c>
      <c r="C69" s="14">
        <v>7.2424851417551679</v>
      </c>
      <c r="D69" s="14">
        <v>7.7151991336511694</v>
      </c>
      <c r="E69" s="14">
        <f t="shared" si="2"/>
        <v>0.11617642612243273</v>
      </c>
      <c r="F69" s="14">
        <f t="shared" si="3"/>
        <v>-0.35653756577356877</v>
      </c>
      <c r="G69" s="191"/>
      <c r="H69" s="18"/>
      <c r="J69" s="191"/>
    </row>
    <row r="70" spans="1:10">
      <c r="A70" t="s">
        <v>190</v>
      </c>
      <c r="B70" s="14">
        <v>7.8110898661568005</v>
      </c>
      <c r="C70" s="14">
        <v>6.2746139718309095</v>
      </c>
      <c r="D70" s="14">
        <v>5.9888976710342483</v>
      </c>
      <c r="E70" s="14">
        <f t="shared" si="2"/>
        <v>1.5364758943258909</v>
      </c>
      <c r="F70" s="14">
        <f t="shared" si="3"/>
        <v>1.8221921951225521</v>
      </c>
      <c r="G70" s="191"/>
      <c r="H70" s="18"/>
      <c r="J70" s="191"/>
    </row>
    <row r="71" spans="1:10">
      <c r="A71" t="s">
        <v>47</v>
      </c>
      <c r="B71" s="14">
        <v>8.2180305927342303</v>
      </c>
      <c r="C71" s="14">
        <v>8.2219099495902839</v>
      </c>
      <c r="D71" s="14">
        <v>8.1426199155747039</v>
      </c>
      <c r="E71" s="14">
        <f t="shared" si="2"/>
        <v>-3.8793568560535618E-3</v>
      </c>
      <c r="F71" s="14">
        <f t="shared" si="3"/>
        <v>7.5410677159526429E-2</v>
      </c>
      <c r="G71" s="191"/>
      <c r="H71" s="18"/>
      <c r="J71" s="191"/>
    </row>
    <row r="72" spans="1:10">
      <c r="A72" t="s">
        <v>90</v>
      </c>
      <c r="B72" s="14">
        <v>8.7507648183556004</v>
      </c>
      <c r="C72" s="14">
        <v>8.8462265521894086</v>
      </c>
      <c r="D72" s="14">
        <v>9.5153724514320537</v>
      </c>
      <c r="E72" s="14">
        <f t="shared" si="2"/>
        <v>-9.5461733833808182E-2</v>
      </c>
      <c r="F72" s="14">
        <f t="shared" si="3"/>
        <v>-0.7646076330764533</v>
      </c>
      <c r="G72" s="191"/>
      <c r="H72" s="18"/>
      <c r="J72" s="191"/>
    </row>
    <row r="73" spans="1:10">
      <c r="A73" t="s">
        <v>91</v>
      </c>
      <c r="B73" s="14">
        <v>3.5131739961759099</v>
      </c>
      <c r="C73" s="14">
        <v>3.8896300155122616</v>
      </c>
      <c r="D73" s="14">
        <v>4.436464843472514</v>
      </c>
      <c r="E73" s="14">
        <f t="shared" si="2"/>
        <v>-0.37645601933635175</v>
      </c>
      <c r="F73" s="14">
        <f t="shared" si="3"/>
        <v>-0.92329084729660416</v>
      </c>
      <c r="G73" s="191"/>
      <c r="H73" s="18"/>
      <c r="J73" s="191"/>
    </row>
    <row r="74" spans="1:10">
      <c r="A74" t="s">
        <v>92</v>
      </c>
      <c r="B74" s="14">
        <v>9.9594263862333001</v>
      </c>
      <c r="C74" s="14">
        <v>9.4723768895212093</v>
      </c>
      <c r="D74" s="14">
        <v>9.4955053449676203</v>
      </c>
      <c r="E74" s="14">
        <f t="shared" si="2"/>
        <v>0.48704949671209086</v>
      </c>
      <c r="F74" s="14">
        <f t="shared" si="3"/>
        <v>0.46392104126567979</v>
      </c>
      <c r="G74" s="191"/>
      <c r="H74" s="18"/>
      <c r="J74" s="191"/>
    </row>
    <row r="75" spans="1:10">
      <c r="A75" t="s">
        <v>93</v>
      </c>
      <c r="B75" s="14">
        <v>10.880095602294499</v>
      </c>
      <c r="C75" s="14">
        <v>9.5907884082239452</v>
      </c>
      <c r="D75" s="14">
        <v>9.6045634303558778</v>
      </c>
      <c r="E75" s="14">
        <f t="shared" si="2"/>
        <v>1.2893071940705543</v>
      </c>
      <c r="F75" s="14">
        <f t="shared" si="3"/>
        <v>1.2755321719386217</v>
      </c>
      <c r="G75" s="191"/>
      <c r="H75" s="18"/>
      <c r="J75" s="191"/>
    </row>
    <row r="76" spans="1:10">
      <c r="A76" t="s">
        <v>163</v>
      </c>
      <c r="B76" s="14">
        <v>8.6759847036328903</v>
      </c>
      <c r="C76" s="14">
        <v>8.7857654220242196</v>
      </c>
      <c r="D76" s="14">
        <v>8.0801800893475573</v>
      </c>
      <c r="E76" s="14">
        <f t="shared" si="2"/>
        <v>-0.1097807183913293</v>
      </c>
      <c r="F76" s="14">
        <f t="shared" si="3"/>
        <v>0.59580461428533305</v>
      </c>
      <c r="G76" s="191"/>
      <c r="H76" s="18"/>
      <c r="J76" s="191"/>
    </row>
    <row r="77" spans="1:10">
      <c r="A77" t="s">
        <v>193</v>
      </c>
      <c r="B77" s="14">
        <v>8.5004971319312013</v>
      </c>
      <c r="C77" s="14">
        <v>8.546232516387386</v>
      </c>
      <c r="D77" s="14">
        <v>8.7218782323616342</v>
      </c>
      <c r="E77" s="14">
        <f t="shared" si="2"/>
        <v>-4.5735384456184747E-2</v>
      </c>
      <c r="F77" s="14">
        <f t="shared" si="3"/>
        <v>-0.22138110043043291</v>
      </c>
      <c r="G77" s="191"/>
      <c r="H77" s="18"/>
      <c r="J77" s="191"/>
    </row>
    <row r="78" spans="1:10">
      <c r="A78" t="s">
        <v>96</v>
      </c>
      <c r="B78" s="14">
        <v>4.7002485659655804</v>
      </c>
      <c r="C78" s="14">
        <v>4.216333523028192</v>
      </c>
      <c r="D78" s="14">
        <v>5.1219673314327343</v>
      </c>
      <c r="E78" s="14">
        <f t="shared" si="2"/>
        <v>0.48391504293738841</v>
      </c>
      <c r="F78" s="14">
        <f t="shared" si="3"/>
        <v>-0.42171876546715392</v>
      </c>
      <c r="G78" s="191"/>
      <c r="H78" s="18"/>
      <c r="J78" s="191"/>
    </row>
    <row r="79" spans="1:10">
      <c r="A79" t="s">
        <v>183</v>
      </c>
      <c r="B79" s="14">
        <v>8.5646271510516296</v>
      </c>
      <c r="C79" s="14">
        <v>8.9059119743928203</v>
      </c>
      <c r="D79" s="14">
        <v>8.6920609988185777</v>
      </c>
      <c r="E79" s="14">
        <f t="shared" si="2"/>
        <v>-0.3412848233411907</v>
      </c>
      <c r="F79" s="14">
        <f t="shared" si="3"/>
        <v>-0.12743384776694811</v>
      </c>
      <c r="G79" s="191"/>
      <c r="H79" s="18"/>
      <c r="J79" s="191"/>
    </row>
    <row r="80" spans="1:10">
      <c r="A80" t="s">
        <v>198</v>
      </c>
      <c r="B80" s="14">
        <v>7.9300764818356004</v>
      </c>
      <c r="C80" s="14">
        <v>8.35388093808427</v>
      </c>
      <c r="D80" s="14">
        <v>7.6982377793344288</v>
      </c>
      <c r="E80" s="14">
        <f t="shared" si="2"/>
        <v>-0.42380445624866958</v>
      </c>
      <c r="F80" s="14">
        <f t="shared" si="3"/>
        <v>0.23183870250117167</v>
      </c>
      <c r="G80" s="191"/>
      <c r="H80" s="18"/>
      <c r="J80" s="191"/>
    </row>
    <row r="81" spans="1:10">
      <c r="A81" t="s">
        <v>97</v>
      </c>
      <c r="B81" s="14">
        <v>7.7717208413001906</v>
      </c>
      <c r="C81" s="14">
        <v>8.3421703735385648</v>
      </c>
      <c r="D81" s="14">
        <v>8.1831792098795813</v>
      </c>
      <c r="E81" s="14">
        <f t="shared" si="2"/>
        <v>-0.57044953223837425</v>
      </c>
      <c r="F81" s="14">
        <f t="shared" si="3"/>
        <v>-0.41145836857939067</v>
      </c>
      <c r="G81" s="191"/>
      <c r="H81" s="18"/>
      <c r="J81" s="191"/>
    </row>
    <row r="82" spans="1:10">
      <c r="A82" t="s">
        <v>56</v>
      </c>
      <c r="B82" s="14">
        <v>4.5209751434034402</v>
      </c>
      <c r="C82" s="14">
        <v>4.4334290605008144</v>
      </c>
      <c r="D82" s="14">
        <v>4.3383995369701722</v>
      </c>
      <c r="E82" s="14">
        <f t="shared" si="2"/>
        <v>8.7546082902625777E-2</v>
      </c>
      <c r="F82" s="14">
        <f t="shared" si="3"/>
        <v>0.18257560643326798</v>
      </c>
      <c r="G82" s="191"/>
      <c r="H82" s="18"/>
      <c r="J82" s="191"/>
    </row>
    <row r="83" spans="1:10">
      <c r="A83" t="s">
        <v>136</v>
      </c>
      <c r="B83" s="14">
        <v>3.9845697896749499</v>
      </c>
      <c r="C83" s="14">
        <v>4.7960114129872924</v>
      </c>
      <c r="D83" s="14">
        <v>4.8315277740232645</v>
      </c>
      <c r="E83" s="14">
        <f t="shared" si="2"/>
        <v>-0.81144162331234249</v>
      </c>
      <c r="F83" s="14">
        <f t="shared" si="3"/>
        <v>-0.8469579843483146</v>
      </c>
      <c r="G83" s="191"/>
      <c r="H83" s="18"/>
      <c r="J83" s="191"/>
    </row>
    <row r="84" spans="1:10">
      <c r="A84" t="s">
        <v>58</v>
      </c>
      <c r="B84" s="14">
        <v>5.0863288718929009</v>
      </c>
      <c r="C84" s="14">
        <v>5.4040141074232979</v>
      </c>
      <c r="D84" s="14">
        <v>4.904023875623821</v>
      </c>
      <c r="E84" s="14">
        <f t="shared" si="2"/>
        <v>-0.31768523553039696</v>
      </c>
      <c r="F84" s="14">
        <f t="shared" si="3"/>
        <v>0.18230499626907992</v>
      </c>
      <c r="G84" s="191"/>
      <c r="H84" s="18"/>
      <c r="J84" s="191"/>
    </row>
    <row r="85" spans="1:10">
      <c r="A85" t="s">
        <v>98</v>
      </c>
      <c r="B85" s="14">
        <v>6.4277437858508604</v>
      </c>
      <c r="C85" s="14">
        <v>5.7744253807093218</v>
      </c>
      <c r="D85" s="14">
        <v>6.8306456557678565</v>
      </c>
      <c r="E85" s="14">
        <f t="shared" si="2"/>
        <v>0.65331840514153861</v>
      </c>
      <c r="F85" s="14">
        <f t="shared" si="3"/>
        <v>-0.40290186991699617</v>
      </c>
      <c r="G85" s="191"/>
      <c r="H85" s="18"/>
      <c r="J85" s="191"/>
    </row>
    <row r="86" spans="1:10">
      <c r="A86" t="s">
        <v>100</v>
      </c>
      <c r="B86" s="14">
        <v>8.8289483747609996</v>
      </c>
      <c r="C86" s="14">
        <v>6.8440291258489836</v>
      </c>
      <c r="D86" s="14">
        <v>7.0704595864942243</v>
      </c>
      <c r="E86" s="14">
        <f t="shared" si="2"/>
        <v>1.984919248912016</v>
      </c>
      <c r="F86" s="14">
        <f t="shared" si="3"/>
        <v>1.7584887882667752</v>
      </c>
      <c r="G86" s="191"/>
      <c r="H86" s="18"/>
      <c r="J86" s="191"/>
    </row>
    <row r="87" spans="1:10">
      <c r="A87" t="s">
        <v>60</v>
      </c>
      <c r="B87" s="14">
        <v>7.6602485659655795</v>
      </c>
      <c r="C87" s="14">
        <v>7.4504147227096693</v>
      </c>
      <c r="D87" s="14">
        <v>6.8198535888055183</v>
      </c>
      <c r="E87" s="14">
        <f t="shared" si="2"/>
        <v>0.20983384325591015</v>
      </c>
      <c r="F87" s="14">
        <f t="shared" si="3"/>
        <v>0.84039497716006117</v>
      </c>
      <c r="G87" s="191"/>
      <c r="H87" s="18"/>
      <c r="J87" s="191"/>
    </row>
    <row r="88" spans="1:10">
      <c r="A88" t="s">
        <v>189</v>
      </c>
      <c r="B88" s="14">
        <v>7.0835181644359491</v>
      </c>
      <c r="C88" s="14">
        <v>7.7454496561470281</v>
      </c>
      <c r="D88" s="14">
        <v>7.2279754228921185</v>
      </c>
      <c r="E88" s="14">
        <f t="shared" si="2"/>
        <v>-0.66193149171107901</v>
      </c>
      <c r="F88" s="14">
        <f t="shared" si="3"/>
        <v>-0.14445725845616941</v>
      </c>
      <c r="G88" s="191"/>
      <c r="H88" s="18"/>
      <c r="J88" s="191"/>
    </row>
    <row r="89" spans="1:10">
      <c r="A89" t="s">
        <v>101</v>
      </c>
      <c r="B89" s="14">
        <v>11.531204588910098</v>
      </c>
      <c r="C89" s="14">
        <v>9.9399903714395368</v>
      </c>
      <c r="D89" s="14">
        <v>9.3985467250751071</v>
      </c>
      <c r="E89" s="14">
        <f t="shared" si="2"/>
        <v>1.5912142174705615</v>
      </c>
      <c r="F89" s="14">
        <f t="shared" si="3"/>
        <v>2.1326578638349911</v>
      </c>
      <c r="G89" s="191"/>
      <c r="H89" s="18"/>
      <c r="J89" s="191"/>
    </row>
    <row r="90" spans="1:10">
      <c r="A90" t="s">
        <v>102</v>
      </c>
      <c r="B90" s="14">
        <v>9.2708986615678999</v>
      </c>
      <c r="C90" s="14">
        <v>8.2049945625370206</v>
      </c>
      <c r="D90" s="14">
        <v>7.5907782878772814</v>
      </c>
      <c r="E90" s="14">
        <f t="shared" si="2"/>
        <v>1.0659040990308792</v>
      </c>
      <c r="F90" s="14">
        <f t="shared" si="3"/>
        <v>1.6801203736906185</v>
      </c>
      <c r="G90" s="191"/>
      <c r="H90" s="18"/>
      <c r="J90" s="191"/>
    </row>
    <row r="91" spans="1:10">
      <c r="A91" t="s">
        <v>184</v>
      </c>
      <c r="B91" s="14">
        <v>10.018164435946499</v>
      </c>
      <c r="C91" s="14">
        <v>10.062733730250351</v>
      </c>
      <c r="D91" s="14">
        <v>9.6554646266318755</v>
      </c>
      <c r="E91" s="14">
        <f t="shared" si="2"/>
        <v>-4.4569294303851592E-2</v>
      </c>
      <c r="F91" s="14">
        <f t="shared" si="3"/>
        <v>0.36269980931462342</v>
      </c>
      <c r="G91" s="191"/>
      <c r="H91" s="18"/>
      <c r="J91" s="191"/>
    </row>
    <row r="92" spans="1:10">
      <c r="A92" t="s">
        <v>139</v>
      </c>
      <c r="B92" s="14">
        <v>10.45910133843212</v>
      </c>
      <c r="C92" s="14">
        <v>10.254845297394894</v>
      </c>
      <c r="D92" s="14">
        <v>9.1250724492321176</v>
      </c>
      <c r="E92" s="14">
        <f t="shared" si="2"/>
        <v>0.20425604103722605</v>
      </c>
      <c r="F92" s="14">
        <f t="shared" si="3"/>
        <v>1.3340288892000025</v>
      </c>
      <c r="G92" s="191"/>
      <c r="H92" s="18"/>
      <c r="J92" s="191"/>
    </row>
    <row r="93" spans="1:10">
      <c r="A93" t="s">
        <v>62</v>
      </c>
      <c r="B93" s="14">
        <v>9.4325812619502898</v>
      </c>
      <c r="C93" s="14">
        <v>9.3044514262237055</v>
      </c>
      <c r="D93" s="14">
        <v>8.346136500213472</v>
      </c>
      <c r="E93" s="14">
        <f t="shared" si="2"/>
        <v>0.12812983572658432</v>
      </c>
      <c r="F93" s="14">
        <f t="shared" si="3"/>
        <v>1.0864447617368178</v>
      </c>
      <c r="G93" s="191"/>
      <c r="H93" s="18"/>
      <c r="J93" s="191"/>
    </row>
    <row r="94" spans="1:10">
      <c r="A94" t="s">
        <v>103</v>
      </c>
      <c r="B94" s="14">
        <v>11.143116634799199</v>
      </c>
      <c r="C94" s="14">
        <v>10.047834135452186</v>
      </c>
      <c r="D94" s="14">
        <v>8.9671971180241687</v>
      </c>
      <c r="E94" s="14">
        <f t="shared" si="2"/>
        <v>1.0952824993470127</v>
      </c>
      <c r="F94" s="14">
        <f t="shared" si="3"/>
        <v>2.1759195167750303</v>
      </c>
      <c r="G94" s="191"/>
      <c r="H94" s="18"/>
      <c r="J94" s="191"/>
    </row>
    <row r="95" spans="1:10">
      <c r="A95" t="s">
        <v>186</v>
      </c>
      <c r="B95" s="14">
        <v>11.883900573613801</v>
      </c>
      <c r="C95" s="14">
        <v>11.920851775509243</v>
      </c>
      <c r="D95" s="14">
        <v>11.18019608170086</v>
      </c>
      <c r="E95" s="14">
        <f t="shared" si="2"/>
        <v>-3.6951201895442765E-2</v>
      </c>
      <c r="F95" s="14">
        <f t="shared" si="3"/>
        <v>0.70370449191294071</v>
      </c>
      <c r="G95" s="191"/>
      <c r="H95" s="18"/>
      <c r="J95" s="191"/>
    </row>
    <row r="96" spans="1:10">
      <c r="A96" t="s">
        <v>104</v>
      </c>
      <c r="B96" s="14">
        <v>6.9191204588910011</v>
      </c>
      <c r="C96" s="14">
        <v>6.5871584603819375</v>
      </c>
      <c r="D96" s="14">
        <v>7.2729681329053957</v>
      </c>
      <c r="E96" s="14">
        <f t="shared" si="2"/>
        <v>0.3319619985090636</v>
      </c>
      <c r="F96" s="14">
        <f t="shared" si="3"/>
        <v>-0.35384767401439454</v>
      </c>
      <c r="G96" s="191"/>
      <c r="H96" s="18"/>
      <c r="J96" s="191"/>
    </row>
    <row r="97" spans="1:10">
      <c r="A97" t="s">
        <v>105</v>
      </c>
      <c r="B97" s="14">
        <v>9.4901338432121989</v>
      </c>
      <c r="C97" s="14">
        <v>7.0533925187523385</v>
      </c>
      <c r="D97" s="14">
        <v>7.9254724427560399</v>
      </c>
      <c r="E97" s="14">
        <f t="shared" si="2"/>
        <v>2.4367413244598604</v>
      </c>
      <c r="F97" s="14">
        <f t="shared" si="3"/>
        <v>1.564661400456159</v>
      </c>
      <c r="G97" s="191"/>
      <c r="H97" s="18"/>
      <c r="J97" s="191"/>
    </row>
    <row r="98" spans="1:10">
      <c r="A98" t="s">
        <v>107</v>
      </c>
      <c r="B98" s="14">
        <v>11.2394072657744</v>
      </c>
      <c r="C98" s="14">
        <v>8.112224449716102</v>
      </c>
      <c r="D98" s="14">
        <v>8.1430579403121559</v>
      </c>
      <c r="E98" s="14">
        <f t="shared" si="2"/>
        <v>3.1271828160582977</v>
      </c>
      <c r="F98" s="14">
        <f t="shared" si="3"/>
        <v>3.0963493254622438</v>
      </c>
      <c r="G98" s="191"/>
      <c r="H98" s="18"/>
      <c r="J98" s="191"/>
    </row>
    <row r="99" spans="1:10">
      <c r="A99" t="s">
        <v>140</v>
      </c>
      <c r="B99" s="14">
        <v>11.457820267686419</v>
      </c>
      <c r="C99" s="14">
        <v>11.179932215539088</v>
      </c>
      <c r="D99" s="14">
        <v>9.8876439872801711</v>
      </c>
      <c r="E99" s="14">
        <f t="shared" si="2"/>
        <v>0.27788805214733081</v>
      </c>
      <c r="F99" s="14">
        <f t="shared" si="3"/>
        <v>1.5701762804062476</v>
      </c>
      <c r="G99" s="191"/>
      <c r="H99" s="18"/>
      <c r="J99" s="191"/>
    </row>
    <row r="100" spans="1:10">
      <c r="A100" t="s">
        <v>63</v>
      </c>
      <c r="B100" s="14">
        <v>8.60336520076482</v>
      </c>
      <c r="C100" s="14">
        <v>8.3764116455120305</v>
      </c>
      <c r="D100" s="14">
        <v>7.5806963658150686</v>
      </c>
      <c r="E100" s="14">
        <f t="shared" si="2"/>
        <v>0.22695355525278949</v>
      </c>
      <c r="F100" s="14">
        <f t="shared" si="3"/>
        <v>1.0226688349497515</v>
      </c>
      <c r="G100" s="191"/>
      <c r="H100" s="18"/>
      <c r="J100" s="191"/>
    </row>
    <row r="101" spans="1:10">
      <c r="A101" t="s">
        <v>108</v>
      </c>
      <c r="B101" s="14">
        <v>10.1570363288719</v>
      </c>
      <c r="C101" s="14">
        <v>9.1583563839594841</v>
      </c>
      <c r="D101" s="14">
        <v>8.4686176690176911</v>
      </c>
      <c r="E101" s="14">
        <f t="shared" si="2"/>
        <v>0.99867994491241596</v>
      </c>
      <c r="F101" s="14">
        <f t="shared" si="3"/>
        <v>1.688418659854209</v>
      </c>
      <c r="G101" s="191"/>
      <c r="H101" s="18"/>
      <c r="J101" s="191"/>
    </row>
    <row r="102" spans="1:10">
      <c r="A102" t="s">
        <v>185</v>
      </c>
      <c r="B102" s="14">
        <v>10.833479923518199</v>
      </c>
      <c r="C102" s="14">
        <v>11.015447333083465</v>
      </c>
      <c r="D102" s="14">
        <v>10.436473828787536</v>
      </c>
      <c r="E102" s="14">
        <f t="shared" si="2"/>
        <v>-0.18196740956526547</v>
      </c>
      <c r="F102" s="14">
        <f t="shared" si="3"/>
        <v>0.39700609473066351</v>
      </c>
      <c r="G102" s="191"/>
      <c r="H102" s="18"/>
      <c r="J102" s="191"/>
    </row>
    <row r="103" spans="1:10">
      <c r="A103" t="s">
        <v>64</v>
      </c>
      <c r="B103" s="14">
        <v>5.5579732313575505</v>
      </c>
      <c r="C103" s="14">
        <v>6.8822145331949516</v>
      </c>
      <c r="D103" s="14">
        <v>8.4829943078487666</v>
      </c>
      <c r="E103" s="14">
        <f t="shared" si="2"/>
        <v>-1.3242413018374011</v>
      </c>
      <c r="F103" s="14">
        <f t="shared" si="3"/>
        <v>-2.9250210764912161</v>
      </c>
      <c r="G103" s="191"/>
      <c r="H103" s="18"/>
      <c r="J103" s="191"/>
    </row>
    <row r="104" spans="1:10">
      <c r="A104" t="s">
        <v>109</v>
      </c>
      <c r="B104" s="14">
        <v>8.3345697896750011</v>
      </c>
      <c r="C104" s="14">
        <v>7.3078983658268228</v>
      </c>
      <c r="D104" s="14">
        <v>6.7377608201973969</v>
      </c>
      <c r="E104" s="14">
        <f t="shared" si="2"/>
        <v>1.0266714238481782</v>
      </c>
      <c r="F104" s="14">
        <f t="shared" si="3"/>
        <v>1.5968089694776042</v>
      </c>
      <c r="G104" s="191"/>
      <c r="H104" s="18"/>
      <c r="J104" s="191"/>
    </row>
    <row r="105" spans="1:10">
      <c r="A105" t="s">
        <v>65</v>
      </c>
      <c r="B105" s="14">
        <v>9.362351816443601</v>
      </c>
      <c r="C105" s="14">
        <v>9.1635482260533525</v>
      </c>
      <c r="D105" s="14">
        <v>8.9058331257173222</v>
      </c>
      <c r="E105" s="14">
        <f t="shared" si="2"/>
        <v>0.19880359039024853</v>
      </c>
      <c r="F105" s="14">
        <f t="shared" si="3"/>
        <v>0.45651869072627882</v>
      </c>
      <c r="G105" s="191"/>
      <c r="H105" s="18"/>
      <c r="J105" s="191"/>
    </row>
    <row r="106" spans="1:10">
      <c r="A106" t="s">
        <v>110</v>
      </c>
      <c r="B106" s="14">
        <v>8.1998087954110996</v>
      </c>
      <c r="C106" s="14">
        <v>7.5164401082154431</v>
      </c>
      <c r="D106" s="14">
        <v>8.2028481889697566</v>
      </c>
      <c r="E106" s="14">
        <f t="shared" si="2"/>
        <v>0.68336868719565658</v>
      </c>
      <c r="F106" s="14">
        <f t="shared" si="3"/>
        <v>-3.0393935586570109E-3</v>
      </c>
      <c r="G106" s="191"/>
      <c r="H106" s="18"/>
      <c r="J106" s="191"/>
    </row>
    <row r="107" spans="1:10">
      <c r="A107" t="s">
        <v>205</v>
      </c>
      <c r="B107" s="14">
        <v>3.9196749521988501</v>
      </c>
      <c r="C107" s="14">
        <v>4.1581281015133031</v>
      </c>
      <c r="D107" s="14">
        <v>5.2060805577838956</v>
      </c>
      <c r="E107" s="14">
        <f t="shared" si="2"/>
        <v>-0.23845314931445305</v>
      </c>
      <c r="F107" s="14">
        <f t="shared" si="3"/>
        <v>-1.2864056055850455</v>
      </c>
      <c r="G107" s="191"/>
      <c r="H107" s="18"/>
      <c r="J107" s="191"/>
    </row>
    <row r="108" spans="1:10">
      <c r="A108" t="s">
        <v>111</v>
      </c>
      <c r="B108" s="14">
        <v>6.6951625239006001</v>
      </c>
      <c r="C108" s="14">
        <v>5.5479949570800908</v>
      </c>
      <c r="D108" s="14">
        <v>6.8706730372127112</v>
      </c>
      <c r="E108" s="14">
        <f t="shared" si="2"/>
        <v>1.1471675668205092</v>
      </c>
      <c r="F108" s="14">
        <f t="shared" si="3"/>
        <v>-0.17551051331211109</v>
      </c>
      <c r="G108" s="191"/>
      <c r="H108" s="18"/>
      <c r="J108" s="191"/>
    </row>
    <row r="109" spans="1:10">
      <c r="A109" t="s">
        <v>195</v>
      </c>
      <c r="B109" s="14">
        <v>11.809617590822199</v>
      </c>
      <c r="C109" s="14">
        <v>11.317288602334701</v>
      </c>
      <c r="D109" s="14">
        <v>10.999965034299734</v>
      </c>
      <c r="E109" s="14">
        <f t="shared" si="2"/>
        <v>0.49232898848749862</v>
      </c>
      <c r="F109" s="14">
        <f t="shared" si="3"/>
        <v>0.80965255652246526</v>
      </c>
      <c r="G109" s="191"/>
      <c r="H109" s="18"/>
      <c r="J109" s="191"/>
    </row>
    <row r="110" spans="1:10">
      <c r="A110" t="s">
        <v>196</v>
      </c>
      <c r="B110" s="14">
        <v>12.799674952198899</v>
      </c>
      <c r="C110" s="14">
        <v>11.440669335877947</v>
      </c>
      <c r="D110" s="14">
        <v>11.0569796536992</v>
      </c>
      <c r="E110" s="14">
        <f t="shared" si="2"/>
        <v>1.3590056163209514</v>
      </c>
      <c r="F110" s="14">
        <f t="shared" si="3"/>
        <v>1.7426952984996991</v>
      </c>
      <c r="G110" s="191"/>
      <c r="H110" s="18"/>
      <c r="J110" s="191"/>
    </row>
    <row r="111" spans="1:10">
      <c r="A111" t="s">
        <v>197</v>
      </c>
      <c r="B111" s="14">
        <v>8.5108795411089986</v>
      </c>
      <c r="C111" s="14">
        <v>8.1409622551117504</v>
      </c>
      <c r="D111" s="14">
        <v>7.6031021789801283</v>
      </c>
      <c r="E111" s="14">
        <f t="shared" si="2"/>
        <v>0.36991728599724816</v>
      </c>
      <c r="F111" s="14">
        <f t="shared" si="3"/>
        <v>0.90777736212887028</v>
      </c>
      <c r="G111" s="191"/>
      <c r="H111" s="18"/>
      <c r="J111" s="191"/>
    </row>
    <row r="112" spans="1:10">
      <c r="A112" t="s">
        <v>179</v>
      </c>
      <c r="B112" s="14">
        <v>7.2476099426386202</v>
      </c>
      <c r="C112" s="14">
        <v>8.052214525717508</v>
      </c>
      <c r="D112" s="14">
        <v>7.9583788450402917</v>
      </c>
      <c r="E112" s="14">
        <f t="shared" si="2"/>
        <v>-0.80460458307888771</v>
      </c>
      <c r="F112" s="14">
        <f t="shared" si="3"/>
        <v>-0.71076890240167145</v>
      </c>
      <c r="G112" s="191"/>
      <c r="H112" s="18"/>
      <c r="J112" s="191"/>
    </row>
    <row r="113" spans="1:10">
      <c r="A113" t="s">
        <v>165</v>
      </c>
      <c r="B113" s="14">
        <v>10.139311663479919</v>
      </c>
      <c r="C113" s="14">
        <v>10.659716333715959</v>
      </c>
      <c r="D113" s="14">
        <v>9.6177915496979161</v>
      </c>
      <c r="E113" s="14">
        <f t="shared" si="2"/>
        <v>-0.52040467023604009</v>
      </c>
      <c r="F113" s="14">
        <f t="shared" si="3"/>
        <v>0.52152011378200314</v>
      </c>
      <c r="G113" s="191"/>
      <c r="H113" s="18"/>
      <c r="J113" s="191"/>
    </row>
    <row r="114" spans="1:10">
      <c r="A114" t="s">
        <v>112</v>
      </c>
      <c r="B114" s="14">
        <v>7.9999235181644002</v>
      </c>
      <c r="C114" s="14">
        <v>8.2425258491555855</v>
      </c>
      <c r="D114" s="14">
        <v>7.7016562187048194</v>
      </c>
      <c r="E114" s="14">
        <f t="shared" si="2"/>
        <v>-0.24260233099118533</v>
      </c>
      <c r="F114" s="14">
        <f t="shared" si="3"/>
        <v>0.29826729945958075</v>
      </c>
      <c r="G114" s="191"/>
      <c r="H114" s="18"/>
      <c r="J114" s="191"/>
    </row>
    <row r="115" spans="1:10">
      <c r="A115" t="s">
        <v>113</v>
      </c>
      <c r="B115" s="14">
        <v>7.82562141491396</v>
      </c>
      <c r="C115" s="14">
        <v>8.3400010010735581</v>
      </c>
      <c r="D115" s="14">
        <v>8.1853844017233808</v>
      </c>
      <c r="E115" s="14">
        <f t="shared" si="2"/>
        <v>-0.51437958615959811</v>
      </c>
      <c r="F115" s="14">
        <f t="shared" si="3"/>
        <v>-0.35976298680942076</v>
      </c>
      <c r="G115" s="191"/>
      <c r="H115" s="18"/>
      <c r="J115" s="191"/>
    </row>
    <row r="116" spans="1:10">
      <c r="A116" t="s">
        <v>191</v>
      </c>
      <c r="B116" s="14">
        <v>7.5195793499044008</v>
      </c>
      <c r="C116" s="14">
        <v>7.6257292207151348</v>
      </c>
      <c r="D116" s="14">
        <v>7.9667562743219467</v>
      </c>
      <c r="E116" s="14">
        <f t="shared" si="2"/>
        <v>-0.10614987081073401</v>
      </c>
      <c r="F116" s="14">
        <f t="shared" si="3"/>
        <v>-0.44717692441754586</v>
      </c>
      <c r="G116" s="191"/>
      <c r="H116" s="18"/>
      <c r="J116" s="191"/>
    </row>
    <row r="117" spans="1:10">
      <c r="A117" t="s">
        <v>114</v>
      </c>
      <c r="B117" s="14">
        <v>7.8088336520075998</v>
      </c>
      <c r="C117" s="14">
        <v>7.674582406029284</v>
      </c>
      <c r="D117" s="14">
        <v>7.9554902754064631</v>
      </c>
      <c r="E117" s="14">
        <f t="shared" si="2"/>
        <v>0.13425124597831584</v>
      </c>
      <c r="F117" s="14">
        <f t="shared" si="3"/>
        <v>-0.14665662339886332</v>
      </c>
      <c r="G117" s="191"/>
      <c r="H117" s="18"/>
      <c r="J117" s="191"/>
    </row>
    <row r="118" spans="1:10">
      <c r="A118" t="s">
        <v>116</v>
      </c>
      <c r="B118" s="14">
        <v>8.5195219885276998</v>
      </c>
      <c r="C118" s="14">
        <v>8.5984611403122972</v>
      </c>
      <c r="D118" s="14">
        <v>9.6299937617340561</v>
      </c>
      <c r="E118" s="14">
        <f t="shared" si="2"/>
        <v>-7.8939151784597428E-2</v>
      </c>
      <c r="F118" s="14">
        <f t="shared" si="3"/>
        <v>-1.1104717732063563</v>
      </c>
      <c r="G118" s="191"/>
      <c r="H118" s="18"/>
      <c r="J118" s="191"/>
    </row>
    <row r="119" spans="1:10">
      <c r="A119" t="s">
        <v>117</v>
      </c>
      <c r="B119" s="14">
        <v>6.3989866156788002</v>
      </c>
      <c r="C119" s="14">
        <v>7.2049952295553004</v>
      </c>
      <c r="D119" s="14">
        <v>6.9365765669083048</v>
      </c>
      <c r="E119" s="14">
        <f t="shared" si="2"/>
        <v>-0.80600861387650014</v>
      </c>
      <c r="F119" s="14">
        <f t="shared" si="3"/>
        <v>-0.53758995122950459</v>
      </c>
      <c r="G119" s="191"/>
      <c r="H119" s="18"/>
      <c r="J119" s="191"/>
    </row>
    <row r="120" spans="1:10">
      <c r="A120" t="s">
        <v>119</v>
      </c>
      <c r="B120" s="14">
        <v>9.923365200764799</v>
      </c>
      <c r="C120" s="14">
        <v>7.9399708154615976</v>
      </c>
      <c r="D120" s="14">
        <v>7.4190800835874633</v>
      </c>
      <c r="E120" s="14">
        <f t="shared" si="2"/>
        <v>1.9833943853032014</v>
      </c>
      <c r="F120" s="14">
        <f t="shared" si="3"/>
        <v>2.5042851171773357</v>
      </c>
      <c r="G120" s="191"/>
      <c r="H120" s="18"/>
      <c r="J120" s="191"/>
    </row>
    <row r="121" spans="1:10">
      <c r="A121" t="s">
        <v>73</v>
      </c>
      <c r="B121" s="14">
        <v>7.3719120458890997</v>
      </c>
      <c r="C121" s="14">
        <v>6.6271027692088218</v>
      </c>
      <c r="D121" s="14">
        <v>6.1997687157341215</v>
      </c>
      <c r="E121" s="14">
        <f t="shared" si="2"/>
        <v>0.74480927668027785</v>
      </c>
      <c r="F121" s="14">
        <f t="shared" si="3"/>
        <v>1.1721433301549782</v>
      </c>
      <c r="G121" s="191"/>
      <c r="H121" s="18"/>
      <c r="J121" s="191"/>
    </row>
    <row r="122" spans="1:10">
      <c r="A122" t="s">
        <v>78</v>
      </c>
      <c r="B122" s="14">
        <v>6.83323135755258</v>
      </c>
      <c r="C122" s="14">
        <v>6.5213073853709318</v>
      </c>
      <c r="D122" s="14">
        <v>6.055999300943788</v>
      </c>
      <c r="E122" s="14">
        <f t="shared" si="2"/>
        <v>0.31192397218164825</v>
      </c>
      <c r="F122" s="14">
        <f t="shared" si="3"/>
        <v>0.77723205660879202</v>
      </c>
      <c r="G122" s="191"/>
      <c r="H122" s="18"/>
      <c r="J122" s="191"/>
    </row>
    <row r="123" spans="1:10">
      <c r="A123" t="s">
        <v>120</v>
      </c>
      <c r="B123" s="14">
        <v>6.4438240917781995</v>
      </c>
      <c r="C123" s="14">
        <v>8.0951909826688677</v>
      </c>
      <c r="D123" s="14">
        <v>7.3185654321518117</v>
      </c>
      <c r="E123" s="14">
        <f t="shared" si="2"/>
        <v>-1.6513668908906682</v>
      </c>
      <c r="F123" s="14">
        <f t="shared" si="3"/>
        <v>-0.87474134037361218</v>
      </c>
      <c r="G123" s="191"/>
      <c r="H123" s="18"/>
      <c r="J123" s="191"/>
    </row>
    <row r="124" spans="1:10">
      <c r="A124" t="s">
        <v>121</v>
      </c>
      <c r="B124" s="14">
        <v>5.3729445506692199</v>
      </c>
      <c r="C124" s="14">
        <v>5.6684578847319909</v>
      </c>
      <c r="D124" s="14">
        <v>6.3515649799434932</v>
      </c>
      <c r="E124" s="14">
        <f t="shared" si="2"/>
        <v>-0.29551333406277092</v>
      </c>
      <c r="F124" s="14">
        <f t="shared" si="3"/>
        <v>-0.97862042927427328</v>
      </c>
      <c r="G124" s="191"/>
      <c r="H124" s="18"/>
      <c r="J124" s="191"/>
    </row>
    <row r="125" spans="1:10">
      <c r="A125" t="s">
        <v>79</v>
      </c>
      <c r="B125" s="14">
        <v>5.8825239005736103</v>
      </c>
      <c r="C125" s="14">
        <v>5.9228808155547066</v>
      </c>
      <c r="D125" s="14">
        <v>5.7414429952596393</v>
      </c>
      <c r="E125" s="14">
        <f t="shared" si="2"/>
        <v>-4.0356914981096281E-2</v>
      </c>
      <c r="F125" s="14">
        <f t="shared" si="3"/>
        <v>0.14108090531397099</v>
      </c>
      <c r="G125" s="191"/>
      <c r="H125" s="18"/>
      <c r="J125" s="191"/>
    </row>
    <row r="126" spans="1:10">
      <c r="A126" t="s">
        <v>122</v>
      </c>
      <c r="B126" s="14">
        <v>3.7479158699808797</v>
      </c>
      <c r="C126" s="14">
        <v>5.3550530998091057</v>
      </c>
      <c r="D126" s="14">
        <v>5.4730686595741576</v>
      </c>
      <c r="E126" s="14">
        <f t="shared" si="2"/>
        <v>-1.607137229828226</v>
      </c>
      <c r="F126" s="14">
        <f t="shared" si="3"/>
        <v>-1.7251527895932779</v>
      </c>
      <c r="G126" s="191"/>
      <c r="H126" s="18"/>
      <c r="J126" s="191"/>
    </row>
    <row r="127" spans="1:10">
      <c r="A127" t="s">
        <v>123</v>
      </c>
      <c r="B127" s="14">
        <v>10.0807648183556</v>
      </c>
      <c r="C127" s="14">
        <v>8.6953377482931344</v>
      </c>
      <c r="D127" s="14">
        <v>9.9678604747528041</v>
      </c>
      <c r="E127" s="14">
        <f t="shared" si="2"/>
        <v>1.385427070062466</v>
      </c>
      <c r="F127" s="14">
        <f t="shared" si="3"/>
        <v>0.11290434360279633</v>
      </c>
      <c r="G127" s="191"/>
      <c r="H127" s="18"/>
      <c r="J127" s="191"/>
    </row>
    <row r="128" spans="1:10">
      <c r="A128" t="s">
        <v>124</v>
      </c>
      <c r="B128" s="14">
        <v>6.6220458891013001</v>
      </c>
      <c r="C128" s="14">
        <v>5.7514881498890169</v>
      </c>
      <c r="D128" s="14">
        <v>6.627799305325067</v>
      </c>
      <c r="E128" s="14">
        <f t="shared" si="2"/>
        <v>0.87055773921228319</v>
      </c>
      <c r="F128" s="14">
        <f t="shared" si="3"/>
        <v>-5.7534162237669051E-3</v>
      </c>
      <c r="G128" s="191"/>
      <c r="H128" s="18"/>
      <c r="J128" s="191"/>
    </row>
    <row r="129" spans="1:10">
      <c r="A129" t="s">
        <v>125</v>
      </c>
      <c r="B129" s="14">
        <v>9.1135946462714994</v>
      </c>
      <c r="C129" s="14">
        <v>7.1627941942729443</v>
      </c>
      <c r="D129" s="14">
        <v>6.9754481161010755</v>
      </c>
      <c r="E129" s="14">
        <f t="shared" si="2"/>
        <v>1.9508004519985551</v>
      </c>
      <c r="F129" s="14">
        <f t="shared" si="3"/>
        <v>2.1381465301704239</v>
      </c>
      <c r="G129" s="191"/>
      <c r="H129" s="18"/>
      <c r="J129" s="191"/>
    </row>
    <row r="130" spans="1:10">
      <c r="A130" t="s">
        <v>127</v>
      </c>
      <c r="B130" s="14">
        <v>6.1194263862332701</v>
      </c>
      <c r="C130" s="14">
        <v>5.1258501615945837</v>
      </c>
      <c r="D130" s="14">
        <v>5.2387385328832412</v>
      </c>
      <c r="E130" s="14">
        <f t="shared" ref="E130:E133" si="4">B130-C130</f>
        <v>0.99357622463868633</v>
      </c>
      <c r="F130" s="14">
        <f t="shared" si="3"/>
        <v>0.88068785335002886</v>
      </c>
      <c r="G130" s="191"/>
      <c r="H130" s="18"/>
      <c r="J130" s="191"/>
    </row>
    <row r="131" spans="1:10">
      <c r="A131" t="s">
        <v>128</v>
      </c>
      <c r="B131" s="14">
        <v>7.2254110898661992</v>
      </c>
      <c r="C131" s="14">
        <v>6.5091247491157729</v>
      </c>
      <c r="D131" s="14">
        <v>6.6029948338156572</v>
      </c>
      <c r="E131" s="14">
        <f t="shared" si="4"/>
        <v>0.7162863407504263</v>
      </c>
      <c r="F131" s="14">
        <f t="shared" ref="F131:F133" si="5">B131-D131</f>
        <v>0.62241625605054196</v>
      </c>
      <c r="G131" s="191"/>
      <c r="H131" s="18"/>
      <c r="J131" s="191"/>
    </row>
    <row r="132" spans="1:10">
      <c r="A132" t="s">
        <v>129</v>
      </c>
      <c r="B132" s="14">
        <v>7.9626003824092004</v>
      </c>
      <c r="C132" s="14">
        <v>7.2684962488886917</v>
      </c>
      <c r="D132" s="14">
        <v>7.1375058793617372</v>
      </c>
      <c r="E132" s="14">
        <f t="shared" si="4"/>
        <v>0.6941041335205087</v>
      </c>
      <c r="F132" s="14">
        <f t="shared" si="5"/>
        <v>0.82509450304746323</v>
      </c>
      <c r="G132" s="191"/>
      <c r="H132" s="18"/>
      <c r="J132" s="191"/>
    </row>
    <row r="133" spans="1:10">
      <c r="A133" t="s">
        <v>80</v>
      </c>
      <c r="B133" s="14">
        <v>7.1859082217973205</v>
      </c>
      <c r="C133" s="14">
        <v>7.3152088658249363</v>
      </c>
      <c r="D133" s="14">
        <v>7.4188980657173671</v>
      </c>
      <c r="E133" s="14">
        <f t="shared" si="4"/>
        <v>-0.12930064402761587</v>
      </c>
      <c r="F133" s="14">
        <f t="shared" si="5"/>
        <v>-0.23298984392004662</v>
      </c>
      <c r="G133" s="191"/>
      <c r="H133" s="18"/>
      <c r="J133" s="191"/>
    </row>
    <row r="134" spans="1:10">
      <c r="A134" s="184" t="s">
        <v>786</v>
      </c>
      <c r="E134" s="188">
        <f>SQRT(SUMSQ(E2:E133)/COUNTA(E2:E133))</f>
        <v>0.88081713101860237</v>
      </c>
      <c r="F134" s="188">
        <f>SQRT(SUMSQ(F2:F133)/COUNTA(F2:F133))</f>
        <v>0.97386294376950666</v>
      </c>
      <c r="G134" s="191"/>
      <c r="H134" s="18"/>
      <c r="J134" s="191"/>
    </row>
    <row r="135" spans="1:10">
      <c r="G135" s="191"/>
      <c r="H135" s="18"/>
      <c r="J135" s="191"/>
    </row>
    <row r="136" spans="1:10">
      <c r="G136" s="191"/>
      <c r="H136" s="18"/>
      <c r="J136" s="191"/>
    </row>
    <row r="137" spans="1:10">
      <c r="G137" s="191"/>
      <c r="H137" s="18"/>
      <c r="J137" s="191"/>
    </row>
    <row r="138" spans="1:10">
      <c r="G138" s="191"/>
      <c r="H138" s="18"/>
      <c r="J138" s="191"/>
    </row>
    <row r="139" spans="1:10">
      <c r="G139" s="191"/>
      <c r="H139" s="18"/>
      <c r="J139" s="191"/>
    </row>
    <row r="140" spans="1:10">
      <c r="G140" s="191"/>
      <c r="H140" s="18"/>
      <c r="J140" s="191"/>
    </row>
    <row r="141" spans="1:10">
      <c r="G141" s="191"/>
      <c r="H141" s="18"/>
      <c r="J141" s="191"/>
    </row>
    <row r="142" spans="1:10">
      <c r="G142" s="191"/>
      <c r="H142" s="18"/>
      <c r="J142" s="191"/>
    </row>
    <row r="143" spans="1:10">
      <c r="G143" s="191"/>
      <c r="H143" s="18"/>
      <c r="J143" s="191"/>
    </row>
    <row r="144" spans="1:10">
      <c r="G144" s="191"/>
      <c r="H144" s="18"/>
      <c r="J144" s="191"/>
    </row>
    <row r="145" spans="7:10">
      <c r="G145" s="191"/>
      <c r="H145" s="18"/>
      <c r="J145" s="191"/>
    </row>
    <row r="146" spans="7:10">
      <c r="G146" s="191"/>
      <c r="H146" s="18"/>
      <c r="J146" s="191"/>
    </row>
    <row r="147" spans="7:10">
      <c r="G147" s="191"/>
      <c r="H147" s="18"/>
      <c r="J147" s="191"/>
    </row>
    <row r="148" spans="7:10">
      <c r="G148" s="191"/>
      <c r="H148" s="18"/>
      <c r="J148" s="191"/>
    </row>
    <row r="149" spans="7:10">
      <c r="G149" s="191"/>
      <c r="H149" s="18"/>
      <c r="J149" s="191"/>
    </row>
    <row r="150" spans="7:10">
      <c r="G150" s="191"/>
      <c r="H150" s="18"/>
      <c r="J150" s="191"/>
    </row>
    <row r="151" spans="7:10">
      <c r="G151" s="191"/>
      <c r="H151" s="18"/>
      <c r="J151" s="191"/>
    </row>
    <row r="152" spans="7:10">
      <c r="G152" s="191"/>
      <c r="H152" s="18"/>
      <c r="J152" s="191"/>
    </row>
    <row r="153" spans="7:10">
      <c r="G153" s="191"/>
      <c r="H153" s="18"/>
      <c r="J153" s="191"/>
    </row>
    <row r="154" spans="7:10">
      <c r="G154" s="191"/>
      <c r="H154" s="18"/>
      <c r="J154" s="191"/>
    </row>
    <row r="155" spans="7:10">
      <c r="G155" s="191"/>
      <c r="H155" s="18"/>
      <c r="J155" s="191"/>
    </row>
    <row r="156" spans="7:10">
      <c r="G156" s="191"/>
      <c r="H156" s="18"/>
      <c r="J156" s="191"/>
    </row>
    <row r="157" spans="7:10">
      <c r="G157" s="191"/>
      <c r="H157" s="18"/>
      <c r="J157" s="191"/>
    </row>
    <row r="158" spans="7:10">
      <c r="G158" s="191"/>
      <c r="H158" s="18"/>
      <c r="J158" s="191"/>
    </row>
    <row r="159" spans="7:10">
      <c r="G159" s="191"/>
      <c r="H159" s="18"/>
      <c r="J159" s="191"/>
    </row>
    <row r="160" spans="7:10">
      <c r="G160" s="191"/>
      <c r="H160" s="18"/>
      <c r="J160" s="191"/>
    </row>
    <row r="161" spans="7:10">
      <c r="G161" s="191"/>
      <c r="H161" s="18"/>
      <c r="J161" s="191"/>
    </row>
    <row r="162" spans="7:10">
      <c r="G162" s="191"/>
      <c r="H162" s="18"/>
      <c r="J162" s="191"/>
    </row>
    <row r="163" spans="7:10">
      <c r="G163" s="191"/>
      <c r="H163" s="18"/>
      <c r="J163" s="191"/>
    </row>
    <row r="164" spans="7:10">
      <c r="G164" s="191"/>
      <c r="H164" s="18"/>
      <c r="J164" s="191"/>
    </row>
    <row r="165" spans="7:10">
      <c r="G165" s="191"/>
      <c r="H165" s="18"/>
      <c r="J165" s="191"/>
    </row>
    <row r="166" spans="7:10">
      <c r="G166" s="191"/>
      <c r="H166" s="18"/>
      <c r="J166" s="191"/>
    </row>
    <row r="167" spans="7:10">
      <c r="G167" s="191"/>
      <c r="H167" s="18"/>
      <c r="J167" s="191"/>
    </row>
    <row r="168" spans="7:10">
      <c r="G168" s="191"/>
      <c r="H168" s="18"/>
      <c r="J168" s="191"/>
    </row>
    <row r="169" spans="7:10">
      <c r="G169" s="191"/>
      <c r="H169" s="18"/>
      <c r="J169" s="191"/>
    </row>
    <row r="170" spans="7:10">
      <c r="G170" s="191"/>
      <c r="H170" s="18"/>
      <c r="J170" s="191"/>
    </row>
    <row r="171" spans="7:10">
      <c r="G171" s="191"/>
      <c r="H171" s="18"/>
      <c r="J171" s="191"/>
    </row>
    <row r="172" spans="7:10">
      <c r="G172" s="191"/>
      <c r="H172" s="18"/>
      <c r="J172" s="191"/>
    </row>
    <row r="173" spans="7:10">
      <c r="G173" s="191"/>
      <c r="H173" s="18"/>
      <c r="J173" s="191"/>
    </row>
    <row r="174" spans="7:10">
      <c r="G174" s="191"/>
      <c r="H174" s="18"/>
      <c r="J174" s="191"/>
    </row>
    <row r="175" spans="7:10">
      <c r="G175" s="191"/>
      <c r="H175" s="18"/>
      <c r="J175" s="191"/>
    </row>
    <row r="176" spans="7:10">
      <c r="G176" s="191"/>
      <c r="H176" s="18"/>
      <c r="J176" s="191"/>
    </row>
    <row r="177" spans="7:10">
      <c r="G177" s="191"/>
      <c r="H177" s="18"/>
      <c r="J177" s="191"/>
    </row>
    <row r="178" spans="7:10">
      <c r="G178" s="191"/>
      <c r="H178" s="18"/>
      <c r="J178" s="191"/>
    </row>
    <row r="179" spans="7:10">
      <c r="G179" s="191"/>
      <c r="H179" s="18"/>
      <c r="J179" s="191"/>
    </row>
    <row r="180" spans="7:10">
      <c r="G180" s="191"/>
      <c r="H180" s="18"/>
      <c r="J180" s="191"/>
    </row>
    <row r="181" spans="7:10">
      <c r="G181" s="191"/>
      <c r="H181" s="18"/>
      <c r="J181" s="191"/>
    </row>
    <row r="182" spans="7:10">
      <c r="G182" s="191"/>
      <c r="H182" s="18"/>
      <c r="J182" s="191"/>
    </row>
    <row r="183" spans="7:10">
      <c r="G183" s="191"/>
      <c r="H183" s="18"/>
      <c r="J183" s="191"/>
    </row>
    <row r="184" spans="7:10">
      <c r="G184" s="191"/>
      <c r="H184" s="18"/>
      <c r="J184" s="191"/>
    </row>
    <row r="185" spans="7:10">
      <c r="G185" s="191"/>
      <c r="H185" s="18"/>
      <c r="J185" s="191"/>
    </row>
    <row r="186" spans="7:10">
      <c r="G186" s="191"/>
      <c r="H186" s="18"/>
      <c r="J186" s="191"/>
    </row>
    <row r="187" spans="7:10">
      <c r="G187" s="191"/>
      <c r="H187" s="18"/>
      <c r="J187" s="191"/>
    </row>
    <row r="188" spans="7:10">
      <c r="G188" s="191"/>
      <c r="H188" s="18"/>
      <c r="J188" s="191"/>
    </row>
    <row r="189" spans="7:10">
      <c r="G189" s="191"/>
      <c r="H189" s="18"/>
      <c r="J189" s="191"/>
    </row>
    <row r="190" spans="7:10">
      <c r="G190" s="191"/>
      <c r="H190" s="18"/>
      <c r="J190" s="191"/>
    </row>
    <row r="191" spans="7:10">
      <c r="G191" s="191"/>
      <c r="H191" s="18"/>
      <c r="J191" s="191"/>
    </row>
    <row r="192" spans="7:10">
      <c r="G192" s="191"/>
      <c r="H192" s="18"/>
      <c r="J192" s="191"/>
    </row>
    <row r="193" spans="7:10">
      <c r="G193" s="191"/>
      <c r="H193" s="18"/>
      <c r="J193" s="191"/>
    </row>
    <row r="194" spans="7:10">
      <c r="G194" s="191"/>
      <c r="H194" s="18"/>
      <c r="J194" s="191"/>
    </row>
    <row r="195" spans="7:10">
      <c r="G195" s="191"/>
      <c r="H195" s="18"/>
      <c r="J195" s="191"/>
    </row>
    <row r="196" spans="7:10">
      <c r="G196" s="191"/>
      <c r="H196" s="18"/>
      <c r="J196" s="191"/>
    </row>
    <row r="197" spans="7:10">
      <c r="G197" s="191"/>
      <c r="H197" s="18"/>
      <c r="J197" s="191"/>
    </row>
    <row r="198" spans="7:10">
      <c r="G198" s="191"/>
      <c r="H198" s="18"/>
      <c r="J198" s="191"/>
    </row>
    <row r="199" spans="7:10">
      <c r="G199" s="191"/>
      <c r="H199" s="18"/>
      <c r="J199" s="191"/>
    </row>
    <row r="200" spans="7:10">
      <c r="G200" s="191"/>
      <c r="H200" s="18"/>
      <c r="J200" s="191"/>
    </row>
    <row r="201" spans="7:10">
      <c r="G201" s="191"/>
      <c r="H201" s="18"/>
      <c r="J201" s="191"/>
    </row>
    <row r="202" spans="7:10">
      <c r="G202" s="191"/>
      <c r="H202" s="18"/>
      <c r="J202" s="191"/>
    </row>
    <row r="203" spans="7:10">
      <c r="G203" s="191"/>
      <c r="H203" s="18"/>
      <c r="J203" s="191"/>
    </row>
    <row r="204" spans="7:10">
      <c r="G204" s="191"/>
      <c r="H204" s="18"/>
      <c r="J204" s="191"/>
    </row>
    <row r="205" spans="7:10">
      <c r="G205" s="191"/>
      <c r="H205" s="18"/>
      <c r="J205" s="191"/>
    </row>
    <row r="206" spans="7:10">
      <c r="G206" s="191"/>
      <c r="H206" s="18"/>
      <c r="J206" s="191"/>
    </row>
    <row r="207" spans="7:10">
      <c r="G207" s="191"/>
      <c r="H207" s="18"/>
      <c r="J207" s="191"/>
    </row>
    <row r="208" spans="7:10">
      <c r="G208" s="191"/>
      <c r="H208" s="18"/>
      <c r="J208" s="191"/>
    </row>
    <row r="209" spans="7:10">
      <c r="G209" s="191"/>
      <c r="H209" s="18"/>
      <c r="J209" s="191"/>
    </row>
    <row r="210" spans="7:10">
      <c r="G210" s="191"/>
      <c r="H210" s="18"/>
      <c r="J210" s="191"/>
    </row>
    <row r="211" spans="7:10">
      <c r="G211" s="191"/>
      <c r="H211" s="18"/>
      <c r="J211" s="191"/>
    </row>
    <row r="212" spans="7:10">
      <c r="G212" s="191"/>
      <c r="H212" s="18"/>
      <c r="J212" s="191"/>
    </row>
    <row r="213" spans="7:10">
      <c r="G213" s="191"/>
      <c r="H213" s="18"/>
      <c r="J213" s="191"/>
    </row>
    <row r="214" spans="7:10">
      <c r="G214" s="191"/>
      <c r="H214" s="18"/>
      <c r="J214" s="191"/>
    </row>
    <row r="215" spans="7:10">
      <c r="G215" s="191"/>
      <c r="H215" s="18"/>
      <c r="J215" s="191"/>
    </row>
    <row r="216" spans="7:10">
      <c r="G216" s="191"/>
      <c r="H216" s="18"/>
      <c r="J216" s="191"/>
    </row>
    <row r="217" spans="7:10">
      <c r="G217" s="191"/>
      <c r="H217" s="18"/>
      <c r="J217" s="191"/>
    </row>
    <row r="218" spans="7:10">
      <c r="G218" s="191"/>
      <c r="H218" s="18"/>
      <c r="J218" s="191"/>
    </row>
    <row r="219" spans="7:10">
      <c r="G219" s="191"/>
      <c r="H219" s="18"/>
      <c r="J219" s="191"/>
    </row>
    <row r="220" spans="7:10">
      <c r="G220" s="191"/>
      <c r="H220" s="18"/>
      <c r="J220" s="191"/>
    </row>
    <row r="221" spans="7:10">
      <c r="G221" s="191"/>
      <c r="H221" s="18"/>
      <c r="J221" s="191"/>
    </row>
    <row r="222" spans="7:10">
      <c r="G222" s="191"/>
      <c r="H222" s="18"/>
      <c r="J222" s="191"/>
    </row>
    <row r="223" spans="7:10">
      <c r="G223" s="191"/>
      <c r="H223" s="18"/>
      <c r="J223" s="191"/>
    </row>
    <row r="224" spans="7:10">
      <c r="G224" s="191"/>
      <c r="H224" s="18"/>
      <c r="J224" s="191"/>
    </row>
    <row r="225" spans="7:10">
      <c r="G225" s="191"/>
      <c r="H225" s="18"/>
      <c r="J225" s="191"/>
    </row>
    <row r="226" spans="7:10">
      <c r="G226" s="191"/>
      <c r="H226" s="18"/>
      <c r="J226" s="191"/>
    </row>
    <row r="227" spans="7:10">
      <c r="G227" s="191"/>
      <c r="H227" s="18"/>
      <c r="J227" s="191"/>
    </row>
    <row r="228" spans="7:10">
      <c r="G228" s="191"/>
      <c r="H228" s="18"/>
      <c r="J228" s="191"/>
    </row>
    <row r="229" spans="7:10">
      <c r="G229" s="191"/>
      <c r="H229" s="18"/>
      <c r="J229" s="191"/>
    </row>
    <row r="230" spans="7:10">
      <c r="G230" s="191"/>
      <c r="H230" s="18"/>
      <c r="J230" s="191"/>
    </row>
    <row r="231" spans="7:10">
      <c r="G231" s="191"/>
      <c r="H231" s="18"/>
      <c r="J231" s="191"/>
    </row>
    <row r="232" spans="7:10">
      <c r="G232" s="191"/>
      <c r="H232" s="18"/>
      <c r="J232" s="191"/>
    </row>
    <row r="233" spans="7:10">
      <c r="G233" s="191"/>
      <c r="H233" s="18"/>
      <c r="J233" s="191"/>
    </row>
    <row r="234" spans="7:10">
      <c r="G234" s="191"/>
      <c r="H234" s="18"/>
      <c r="J234" s="191"/>
    </row>
    <row r="235" spans="7:10">
      <c r="G235" s="191"/>
      <c r="H235" s="18"/>
      <c r="J235" s="191"/>
    </row>
    <row r="236" spans="7:10">
      <c r="G236" s="191"/>
      <c r="H236" s="18"/>
      <c r="J236" s="191"/>
    </row>
    <row r="237" spans="7:10">
      <c r="G237" s="191"/>
      <c r="H237" s="18"/>
      <c r="J237" s="191"/>
    </row>
    <row r="238" spans="7:10">
      <c r="G238" s="191"/>
      <c r="H238" s="18"/>
      <c r="J238" s="191"/>
    </row>
    <row r="239" spans="7:10">
      <c r="G239" s="191"/>
      <c r="H239" s="18"/>
      <c r="J239" s="191"/>
    </row>
    <row r="240" spans="7:10">
      <c r="G240" s="191"/>
      <c r="H240" s="18"/>
      <c r="J240" s="191"/>
    </row>
    <row r="241" spans="7:10">
      <c r="G241" s="191"/>
      <c r="H241" s="18"/>
      <c r="J241" s="191"/>
    </row>
    <row r="242" spans="7:10">
      <c r="G242" s="191"/>
      <c r="H242" s="18"/>
      <c r="J242" s="191"/>
    </row>
    <row r="243" spans="7:10">
      <c r="G243" s="191"/>
      <c r="H243" s="18"/>
      <c r="J243" s="191"/>
    </row>
    <row r="244" spans="7:10">
      <c r="G244" s="191"/>
      <c r="H244" s="18"/>
      <c r="J244" s="191"/>
    </row>
    <row r="245" spans="7:10">
      <c r="G245" s="191"/>
      <c r="H245" s="18"/>
      <c r="J245" s="191"/>
    </row>
    <row r="246" spans="7:10">
      <c r="G246" s="191"/>
      <c r="H246" s="18"/>
      <c r="J246" s="191"/>
    </row>
    <row r="247" spans="7:10">
      <c r="G247" s="191"/>
      <c r="H247" s="18"/>
      <c r="J247" s="191"/>
    </row>
    <row r="248" spans="7:10">
      <c r="G248" s="191"/>
      <c r="H248" s="18"/>
      <c r="J248" s="191"/>
    </row>
    <row r="249" spans="7:10">
      <c r="G249" s="191"/>
      <c r="H249" s="18"/>
      <c r="J249" s="191"/>
    </row>
    <row r="250" spans="7:10">
      <c r="G250" s="191"/>
      <c r="H250" s="18"/>
      <c r="J250" s="191"/>
    </row>
    <row r="251" spans="7:10">
      <c r="G251" s="191"/>
      <c r="H251" s="18"/>
      <c r="J251" s="191"/>
    </row>
    <row r="252" spans="7:10">
      <c r="G252" s="191"/>
      <c r="H252" s="18"/>
      <c r="J252" s="191"/>
    </row>
    <row r="253" spans="7:10">
      <c r="G253" s="191"/>
      <c r="H253" s="18"/>
      <c r="J253" s="191"/>
    </row>
    <row r="254" spans="7:10">
      <c r="G254" s="191"/>
      <c r="H254" s="18"/>
      <c r="J254" s="191"/>
    </row>
    <row r="255" spans="7:10">
      <c r="G255" s="191"/>
      <c r="H255" s="18"/>
      <c r="J255" s="191"/>
    </row>
    <row r="256" spans="7:10">
      <c r="G256" s="191"/>
      <c r="H256" s="18"/>
      <c r="J256" s="191"/>
    </row>
    <row r="257" spans="7:10">
      <c r="G257" s="191"/>
      <c r="H257" s="18"/>
      <c r="J257" s="191"/>
    </row>
    <row r="258" spans="7:10">
      <c r="G258" s="191"/>
      <c r="H258" s="18"/>
      <c r="J258" s="191"/>
    </row>
    <row r="259" spans="7:10">
      <c r="G259" s="191"/>
      <c r="H259" s="18"/>
      <c r="J259" s="191"/>
    </row>
    <row r="260" spans="7:10">
      <c r="G260" s="191"/>
      <c r="H260" s="18"/>
      <c r="J260" s="191"/>
    </row>
    <row r="261" spans="7:10">
      <c r="G261" s="191"/>
      <c r="H261" s="18"/>
      <c r="J261" s="191"/>
    </row>
    <row r="262" spans="7:10">
      <c r="G262" s="191"/>
      <c r="H262" s="18"/>
      <c r="J262" s="191"/>
    </row>
    <row r="263" spans="7:10">
      <c r="G263" s="191"/>
      <c r="H263" s="18"/>
      <c r="J263" s="191"/>
    </row>
    <row r="264" spans="7:10">
      <c r="G264" s="191"/>
      <c r="H264" s="18"/>
      <c r="J264" s="191"/>
    </row>
    <row r="265" spans="7:10">
      <c r="G265" s="191"/>
      <c r="H265" s="18"/>
      <c r="J265" s="191"/>
    </row>
    <row r="266" spans="7:10">
      <c r="G266" s="191"/>
      <c r="H266" s="18"/>
      <c r="J266" s="191"/>
    </row>
    <row r="267" spans="7:10">
      <c r="G267" s="191"/>
      <c r="H267" s="18"/>
      <c r="J267" s="191"/>
    </row>
    <row r="268" spans="7:10">
      <c r="G268" s="191"/>
      <c r="H268" s="18"/>
      <c r="J268" s="191"/>
    </row>
    <row r="269" spans="7:10">
      <c r="G269" s="191"/>
      <c r="H269" s="18"/>
      <c r="J269" s="191"/>
    </row>
    <row r="270" spans="7:10">
      <c r="G270" s="191"/>
      <c r="H270" s="18"/>
      <c r="J270" s="191"/>
    </row>
    <row r="271" spans="7:10">
      <c r="G271" s="191"/>
      <c r="H271" s="18"/>
      <c r="J271" s="191"/>
    </row>
    <row r="272" spans="7:10">
      <c r="G272" s="191"/>
      <c r="H272" s="18"/>
      <c r="J272" s="191"/>
    </row>
    <row r="273" spans="7:10">
      <c r="G273" s="191"/>
      <c r="H273" s="18"/>
      <c r="J273" s="191"/>
    </row>
    <row r="274" spans="7:10">
      <c r="G274" s="191"/>
      <c r="H274" s="18"/>
      <c r="J274" s="191"/>
    </row>
    <row r="275" spans="7:10">
      <c r="G275" s="191"/>
      <c r="H275" s="18"/>
      <c r="J275" s="191"/>
    </row>
    <row r="276" spans="7:10">
      <c r="G276" s="191"/>
      <c r="H276" s="18"/>
      <c r="J276" s="191"/>
    </row>
    <row r="277" spans="7:10">
      <c r="G277" s="191"/>
      <c r="H277" s="18"/>
      <c r="J277" s="191"/>
    </row>
    <row r="278" spans="7:10">
      <c r="G278" s="191"/>
      <c r="H278" s="18"/>
      <c r="J278" s="191"/>
    </row>
    <row r="279" spans="7:10">
      <c r="G279" s="191"/>
      <c r="H279" s="18"/>
      <c r="J279" s="191"/>
    </row>
    <row r="280" spans="7:10">
      <c r="G280" s="191"/>
      <c r="H280" s="18"/>
      <c r="J280" s="191"/>
    </row>
    <row r="281" spans="7:10">
      <c r="G281" s="191"/>
      <c r="H281" s="18"/>
      <c r="J281" s="191"/>
    </row>
    <row r="282" spans="7:10">
      <c r="G282" s="191"/>
      <c r="H282" s="18"/>
      <c r="J282" s="191"/>
    </row>
    <row r="283" spans="7:10">
      <c r="G283" s="191"/>
      <c r="H283" s="18"/>
      <c r="J283" s="191"/>
    </row>
    <row r="284" spans="7:10">
      <c r="G284" s="191"/>
      <c r="H284" s="18"/>
      <c r="J284" s="191"/>
    </row>
    <row r="285" spans="7:10">
      <c r="G285" s="191"/>
      <c r="H285" s="18"/>
      <c r="J285" s="191"/>
    </row>
    <row r="286" spans="7:10">
      <c r="G286" s="191"/>
      <c r="H286" s="18"/>
      <c r="J286" s="191"/>
    </row>
    <row r="287" spans="7:10">
      <c r="G287" s="191"/>
      <c r="H287" s="18"/>
      <c r="J287" s="191"/>
    </row>
    <row r="288" spans="7:10">
      <c r="G288" s="191"/>
      <c r="H288" s="18"/>
      <c r="J288" s="191"/>
    </row>
    <row r="289" spans="7:10">
      <c r="G289" s="191"/>
      <c r="H289" s="18"/>
      <c r="J289" s="191"/>
    </row>
    <row r="290" spans="7:10">
      <c r="G290" s="191"/>
      <c r="H290" s="18"/>
      <c r="J290" s="191"/>
    </row>
    <row r="291" spans="7:10">
      <c r="G291" s="191"/>
      <c r="H291" s="18"/>
      <c r="J291" s="191"/>
    </row>
    <row r="292" spans="7:10">
      <c r="G292" s="191"/>
      <c r="H292" s="18"/>
      <c r="J292" s="191"/>
    </row>
    <row r="293" spans="7:10">
      <c r="G293" s="191"/>
      <c r="H293" s="18"/>
      <c r="J293" s="191"/>
    </row>
    <row r="294" spans="7:10">
      <c r="G294" s="191"/>
      <c r="H294" s="18"/>
      <c r="J294" s="191"/>
    </row>
    <row r="295" spans="7:10">
      <c r="G295" s="191"/>
      <c r="H295" s="18"/>
      <c r="J295" s="191"/>
    </row>
    <row r="296" spans="7:10">
      <c r="G296" s="191"/>
      <c r="H296" s="18"/>
      <c r="J296" s="191"/>
    </row>
    <row r="297" spans="7:10">
      <c r="G297" s="191"/>
      <c r="H297" s="18"/>
      <c r="J297" s="191"/>
    </row>
    <row r="298" spans="7:10">
      <c r="G298" s="191"/>
      <c r="H298" s="18"/>
      <c r="J298" s="191"/>
    </row>
    <row r="299" spans="7:10">
      <c r="G299" s="191"/>
      <c r="H299" s="18"/>
      <c r="J299" s="191"/>
    </row>
    <row r="300" spans="7:10">
      <c r="G300" s="191"/>
      <c r="H300" s="18"/>
      <c r="J300" s="191"/>
    </row>
    <row r="301" spans="7:10">
      <c r="G301" s="191"/>
      <c r="H301" s="18"/>
      <c r="J301" s="191"/>
    </row>
    <row r="302" spans="7:10">
      <c r="G302" s="191"/>
      <c r="H302" s="18"/>
      <c r="J302" s="191"/>
    </row>
    <row r="303" spans="7:10">
      <c r="G303" s="191"/>
      <c r="H303" s="18"/>
      <c r="J303" s="191"/>
    </row>
    <row r="304" spans="7:10">
      <c r="G304" s="191"/>
      <c r="H304" s="18"/>
      <c r="J304" s="191"/>
    </row>
    <row r="305" spans="7:10">
      <c r="G305" s="191"/>
      <c r="H305" s="18"/>
      <c r="J305" s="191"/>
    </row>
    <row r="306" spans="7:10">
      <c r="G306" s="191"/>
      <c r="H306" s="18"/>
      <c r="J306" s="191"/>
    </row>
    <row r="307" spans="7:10">
      <c r="G307" s="191"/>
      <c r="H307" s="18"/>
      <c r="J307" s="191"/>
    </row>
    <row r="308" spans="7:10">
      <c r="G308" s="191"/>
      <c r="H308" s="18"/>
      <c r="J308" s="191"/>
    </row>
    <row r="309" spans="7:10">
      <c r="G309" s="191"/>
      <c r="H309" s="18"/>
      <c r="J309" s="191"/>
    </row>
    <row r="310" spans="7:10">
      <c r="G310" s="191"/>
      <c r="H310" s="18"/>
      <c r="J310" s="191"/>
    </row>
    <row r="311" spans="7:10">
      <c r="G311" s="191"/>
      <c r="H311" s="18"/>
      <c r="J311" s="191"/>
    </row>
    <row r="312" spans="7:10">
      <c r="G312" s="191"/>
      <c r="H312" s="18"/>
      <c r="J312" s="191"/>
    </row>
    <row r="313" spans="7:10">
      <c r="G313" s="191"/>
      <c r="H313" s="18"/>
      <c r="J313" s="191"/>
    </row>
    <row r="314" spans="7:10">
      <c r="G314" s="191"/>
      <c r="H314" s="18"/>
      <c r="J314" s="191"/>
    </row>
    <row r="315" spans="7:10">
      <c r="G315" s="191"/>
      <c r="H315" s="18"/>
      <c r="J315" s="191"/>
    </row>
    <row r="316" spans="7:10">
      <c r="G316" s="191"/>
      <c r="H316" s="18"/>
      <c r="J316" s="191"/>
    </row>
    <row r="317" spans="7:10">
      <c r="G317" s="191"/>
      <c r="H317" s="18"/>
      <c r="J317" s="191"/>
    </row>
    <row r="318" spans="7:10">
      <c r="G318" s="191"/>
      <c r="H318" s="18"/>
      <c r="J318" s="191"/>
    </row>
    <row r="319" spans="7:10">
      <c r="G319" s="191"/>
      <c r="H319" s="18"/>
      <c r="J319" s="191"/>
    </row>
    <row r="320" spans="7:10">
      <c r="G320" s="191"/>
      <c r="H320" s="18"/>
      <c r="J320" s="191"/>
    </row>
    <row r="321" spans="7:10">
      <c r="G321" s="191"/>
      <c r="H321" s="18"/>
      <c r="J321" s="191"/>
    </row>
    <row r="322" spans="7:10">
      <c r="G322" s="191"/>
      <c r="H322" s="18"/>
      <c r="J322" s="191"/>
    </row>
    <row r="323" spans="7:10">
      <c r="G323" s="191"/>
      <c r="H323" s="18"/>
      <c r="J323" s="191"/>
    </row>
    <row r="324" spans="7:10">
      <c r="G324" s="191"/>
      <c r="H324" s="18"/>
      <c r="J324" s="191"/>
    </row>
    <row r="325" spans="7:10">
      <c r="G325" s="191"/>
      <c r="H325" s="18"/>
      <c r="J325" s="191"/>
    </row>
    <row r="326" spans="7:10">
      <c r="G326" s="191"/>
      <c r="H326" s="18"/>
      <c r="J326" s="191"/>
    </row>
    <row r="327" spans="7:10">
      <c r="G327" s="191"/>
      <c r="H327" s="18"/>
      <c r="J327" s="191"/>
    </row>
    <row r="328" spans="7:10">
      <c r="G328" s="191"/>
      <c r="H328" s="18"/>
      <c r="J328" s="191"/>
    </row>
    <row r="329" spans="7:10">
      <c r="G329" s="191"/>
      <c r="H329" s="18"/>
      <c r="J329" s="191"/>
    </row>
    <row r="330" spans="7:10">
      <c r="G330" s="191"/>
      <c r="H330" s="18"/>
      <c r="J330" s="191"/>
    </row>
    <row r="331" spans="7:10">
      <c r="G331" s="191"/>
      <c r="H331" s="18"/>
      <c r="J331" s="191"/>
    </row>
    <row r="332" spans="7:10">
      <c r="G332" s="191"/>
      <c r="H332" s="18"/>
      <c r="J332" s="191"/>
    </row>
    <row r="333" spans="7:10">
      <c r="G333" s="191"/>
      <c r="H333" s="18"/>
      <c r="J333" s="191"/>
    </row>
    <row r="334" spans="7:10">
      <c r="G334" s="191"/>
      <c r="H334" s="18"/>
      <c r="J334" s="191"/>
    </row>
    <row r="335" spans="7:10">
      <c r="G335" s="191"/>
      <c r="H335" s="18"/>
      <c r="J335" s="191"/>
    </row>
    <row r="336" spans="7:10">
      <c r="G336" s="191"/>
      <c r="H336" s="18"/>
      <c r="J336" s="191"/>
    </row>
    <row r="337" spans="7:10">
      <c r="G337" s="191"/>
      <c r="H337" s="18"/>
      <c r="J337" s="191"/>
    </row>
    <row r="338" spans="7:10">
      <c r="G338" s="191"/>
      <c r="H338" s="18"/>
      <c r="J338" s="191"/>
    </row>
    <row r="339" spans="7:10">
      <c r="G339" s="191"/>
      <c r="H339" s="18"/>
      <c r="J339" s="191"/>
    </row>
    <row r="340" spans="7:10">
      <c r="G340" s="191"/>
      <c r="H340" s="18"/>
      <c r="J340" s="191"/>
    </row>
    <row r="341" spans="7:10">
      <c r="G341" s="191"/>
      <c r="H341" s="18"/>
      <c r="J341" s="191"/>
    </row>
    <row r="342" spans="7:10">
      <c r="G342" s="191"/>
      <c r="H342" s="18"/>
      <c r="J342" s="191"/>
    </row>
    <row r="343" spans="7:10">
      <c r="G343" s="191"/>
      <c r="H343" s="18"/>
      <c r="J343" s="191"/>
    </row>
    <row r="344" spans="7:10">
      <c r="G344" s="191"/>
      <c r="H344" s="18"/>
      <c r="J344" s="191"/>
    </row>
    <row r="345" spans="7:10">
      <c r="G345" s="191"/>
      <c r="H345" s="18"/>
      <c r="J345" s="191"/>
    </row>
    <row r="346" spans="7:10">
      <c r="G346" s="191"/>
      <c r="H346" s="18"/>
      <c r="J346" s="191"/>
    </row>
    <row r="347" spans="7:10">
      <c r="G347" s="191"/>
      <c r="H347" s="18"/>
      <c r="J347" s="191"/>
    </row>
    <row r="348" spans="7:10">
      <c r="G348" s="191"/>
      <c r="H348" s="18"/>
      <c r="J348" s="191"/>
    </row>
    <row r="349" spans="7:10">
      <c r="G349" s="191"/>
      <c r="H349" s="18"/>
      <c r="J349" s="191"/>
    </row>
    <row r="350" spans="7:10">
      <c r="G350" s="191"/>
      <c r="H350" s="18"/>
      <c r="J350" s="191"/>
    </row>
    <row r="351" spans="7:10">
      <c r="G351" s="191"/>
      <c r="H351" s="18"/>
      <c r="J351" s="191"/>
    </row>
    <row r="352" spans="7:10">
      <c r="G352" s="191"/>
      <c r="H352" s="18"/>
      <c r="J352" s="191"/>
    </row>
    <row r="353" spans="7:10">
      <c r="G353" s="191"/>
      <c r="H353" s="18"/>
      <c r="J353" s="191"/>
    </row>
    <row r="354" spans="7:10">
      <c r="G354" s="191"/>
      <c r="H354" s="18"/>
      <c r="J354" s="191"/>
    </row>
    <row r="355" spans="7:10">
      <c r="G355" s="191"/>
      <c r="H355" s="18"/>
      <c r="J355" s="191"/>
    </row>
    <row r="356" spans="7:10">
      <c r="G356" s="191"/>
      <c r="H356" s="18"/>
      <c r="J356" s="191"/>
    </row>
    <row r="357" spans="7:10">
      <c r="G357" s="191"/>
      <c r="H357" s="18"/>
      <c r="J357" s="191"/>
    </row>
    <row r="358" spans="7:10">
      <c r="G358" s="191"/>
      <c r="H358" s="18"/>
      <c r="J358" s="191"/>
    </row>
    <row r="359" spans="7:10">
      <c r="G359" s="191"/>
      <c r="H359" s="18"/>
      <c r="J359" s="191"/>
    </row>
    <row r="360" spans="7:10">
      <c r="G360" s="191"/>
      <c r="H360" s="18"/>
      <c r="J360" s="191"/>
    </row>
    <row r="361" spans="7:10">
      <c r="G361" s="191"/>
      <c r="H361" s="18"/>
      <c r="J361" s="191"/>
    </row>
    <row r="362" spans="7:10">
      <c r="G362" s="191"/>
      <c r="H362" s="18"/>
      <c r="J362" s="191"/>
    </row>
    <row r="363" spans="7:10">
      <c r="G363" s="191"/>
      <c r="H363" s="18"/>
      <c r="J363" s="191"/>
    </row>
    <row r="364" spans="7:10">
      <c r="G364" s="191"/>
      <c r="H364" s="18"/>
      <c r="J364" s="191"/>
    </row>
    <row r="365" spans="7:10">
      <c r="G365" s="191"/>
      <c r="H365" s="18"/>
      <c r="J365" s="191"/>
    </row>
    <row r="366" spans="7:10">
      <c r="G366" s="191"/>
      <c r="H366" s="18"/>
      <c r="J366" s="191"/>
    </row>
    <row r="367" spans="7:10">
      <c r="G367" s="191"/>
      <c r="H367" s="18"/>
      <c r="J367" s="191"/>
    </row>
    <row r="368" spans="7:10">
      <c r="G368" s="191"/>
      <c r="H368" s="18"/>
      <c r="J368" s="191"/>
    </row>
    <row r="369" spans="7:10">
      <c r="G369" s="191"/>
      <c r="H369" s="18"/>
      <c r="J369" s="191"/>
    </row>
    <row r="370" spans="7:10">
      <c r="G370" s="191"/>
      <c r="H370" s="18"/>
      <c r="J370" s="191"/>
    </row>
    <row r="371" spans="7:10">
      <c r="G371" s="191"/>
      <c r="H371" s="18"/>
      <c r="J371" s="191"/>
    </row>
    <row r="372" spans="7:10">
      <c r="G372" s="191"/>
      <c r="H372" s="18"/>
      <c r="J372" s="191"/>
    </row>
    <row r="373" spans="7:10">
      <c r="G373" s="191"/>
      <c r="H373" s="18"/>
      <c r="J373" s="191"/>
    </row>
    <row r="374" spans="7:10">
      <c r="G374" s="191"/>
      <c r="H374" s="18"/>
      <c r="J374" s="191"/>
    </row>
    <row r="375" spans="7:10">
      <c r="G375" s="191"/>
      <c r="H375" s="18"/>
      <c r="J375" s="191"/>
    </row>
    <row r="376" spans="7:10">
      <c r="G376" s="191"/>
      <c r="H376" s="18"/>
      <c r="J376" s="191"/>
    </row>
    <row r="377" spans="7:10">
      <c r="G377" s="191"/>
      <c r="H377" s="18"/>
      <c r="J377" s="191"/>
    </row>
    <row r="378" spans="7:10">
      <c r="G378" s="191"/>
      <c r="H378" s="18"/>
      <c r="J378" s="191"/>
    </row>
    <row r="379" spans="7:10">
      <c r="G379" s="191"/>
      <c r="H379" s="18"/>
      <c r="J379" s="191"/>
    </row>
    <row r="380" spans="7:10">
      <c r="G380" s="191"/>
      <c r="H380" s="18"/>
      <c r="J380" s="191"/>
    </row>
    <row r="381" spans="7:10">
      <c r="G381" s="191"/>
      <c r="H381" s="18"/>
      <c r="J381" s="191"/>
    </row>
    <row r="382" spans="7:10">
      <c r="G382" s="191"/>
      <c r="H382" s="18"/>
      <c r="J382" s="191"/>
    </row>
    <row r="383" spans="7:10">
      <c r="G383" s="191"/>
      <c r="H383" s="18"/>
      <c r="J383" s="191"/>
    </row>
    <row r="384" spans="7:10">
      <c r="G384" s="191"/>
      <c r="H384" s="18"/>
      <c r="J384" s="191"/>
    </row>
    <row r="385" spans="7:10">
      <c r="G385" s="191"/>
      <c r="H385" s="18"/>
      <c r="J385" s="191"/>
    </row>
    <row r="386" spans="7:10">
      <c r="G386" s="191"/>
      <c r="H386" s="18"/>
      <c r="J386" s="191"/>
    </row>
    <row r="387" spans="7:10">
      <c r="G387" s="191"/>
      <c r="H387" s="18"/>
      <c r="J387" s="191"/>
    </row>
    <row r="388" spans="7:10">
      <c r="G388" s="191"/>
      <c r="H388" s="18"/>
      <c r="J388" s="191"/>
    </row>
    <row r="389" spans="7:10">
      <c r="G389" s="191"/>
      <c r="H389" s="18"/>
      <c r="J389" s="191"/>
    </row>
    <row r="390" spans="7:10">
      <c r="G390" s="191"/>
      <c r="H390" s="18"/>
      <c r="J390" s="191"/>
    </row>
    <row r="391" spans="7:10">
      <c r="G391" s="191"/>
      <c r="H391" s="18"/>
      <c r="J391" s="191"/>
    </row>
    <row r="392" spans="7:10">
      <c r="G392" s="191"/>
      <c r="H392" s="18"/>
      <c r="J392" s="191"/>
    </row>
    <row r="393" spans="7:10">
      <c r="G393" s="191"/>
      <c r="H393" s="18"/>
      <c r="J393" s="191"/>
    </row>
    <row r="394" spans="7:10">
      <c r="G394" s="191"/>
      <c r="H394" s="18"/>
      <c r="J394" s="191"/>
    </row>
    <row r="395" spans="7:10">
      <c r="G395" s="191"/>
      <c r="H395" s="18"/>
      <c r="J395" s="191"/>
    </row>
    <row r="396" spans="7:10">
      <c r="G396" s="191"/>
      <c r="H396" s="18"/>
      <c r="J396" s="191"/>
    </row>
    <row r="397" spans="7:10">
      <c r="G397" s="191"/>
      <c r="H397" s="18"/>
      <c r="J397" s="191"/>
    </row>
    <row r="398" spans="7:10">
      <c r="G398" s="191"/>
      <c r="H398" s="18"/>
      <c r="J398" s="191"/>
    </row>
    <row r="399" spans="7:10">
      <c r="G399" s="191"/>
      <c r="H399" s="18"/>
      <c r="J399" s="191"/>
    </row>
    <row r="400" spans="7:10">
      <c r="G400" s="191"/>
      <c r="H400" s="18"/>
      <c r="J400" s="191"/>
    </row>
    <row r="401" spans="7:10">
      <c r="G401" s="191"/>
      <c r="H401" s="18"/>
      <c r="J401" s="191"/>
    </row>
    <row r="402" spans="7:10">
      <c r="G402" s="191"/>
      <c r="H402" s="18"/>
      <c r="J402" s="191"/>
    </row>
    <row r="403" spans="7:10">
      <c r="G403" s="191"/>
      <c r="H403" s="18"/>
      <c r="J403" s="191"/>
    </row>
    <row r="404" spans="7:10">
      <c r="G404" s="191"/>
      <c r="H404" s="18"/>
      <c r="J404" s="191"/>
    </row>
    <row r="405" spans="7:10">
      <c r="G405" s="191"/>
      <c r="H405" s="18"/>
      <c r="J405" s="191"/>
    </row>
    <row r="406" spans="7:10">
      <c r="G406" s="191"/>
      <c r="H406" s="18"/>
      <c r="J406" s="191"/>
    </row>
    <row r="407" spans="7:10">
      <c r="G407" s="191"/>
      <c r="H407" s="18"/>
      <c r="J407" s="191"/>
    </row>
    <row r="408" spans="7:10">
      <c r="G408" s="191"/>
      <c r="H408" s="18"/>
      <c r="J408" s="191"/>
    </row>
    <row r="409" spans="7:10">
      <c r="G409" s="191"/>
      <c r="H409" s="18"/>
      <c r="J409" s="191"/>
    </row>
    <row r="410" spans="7:10">
      <c r="G410" s="191"/>
      <c r="H410" s="18"/>
      <c r="J410" s="191"/>
    </row>
    <row r="411" spans="7:10">
      <c r="G411" s="191"/>
      <c r="H411" s="18"/>
      <c r="J411" s="191"/>
    </row>
    <row r="412" spans="7:10">
      <c r="G412" s="191"/>
      <c r="H412" s="18"/>
      <c r="J412" s="191"/>
    </row>
    <row r="413" spans="7:10">
      <c r="G413" s="191"/>
      <c r="H413" s="18"/>
      <c r="J413" s="191"/>
    </row>
    <row r="414" spans="7:10">
      <c r="G414" s="191"/>
      <c r="H414" s="18"/>
      <c r="J414" s="191"/>
    </row>
    <row r="415" spans="7:10">
      <c r="G415" s="191"/>
      <c r="H415" s="18"/>
      <c r="J415" s="191"/>
    </row>
    <row r="416" spans="7:10">
      <c r="G416" s="191"/>
      <c r="H416" s="18"/>
      <c r="J416" s="191"/>
    </row>
    <row r="417" spans="7:10">
      <c r="G417" s="191"/>
      <c r="H417" s="18"/>
      <c r="J417" s="191"/>
    </row>
    <row r="418" spans="7:10">
      <c r="G418" s="191"/>
      <c r="H418" s="18"/>
      <c r="J418" s="191"/>
    </row>
    <row r="419" spans="7:10">
      <c r="G419" s="191"/>
      <c r="H419" s="18"/>
      <c r="J419" s="191"/>
    </row>
    <row r="420" spans="7:10">
      <c r="G420" s="191"/>
      <c r="H420" s="18"/>
      <c r="J420" s="191"/>
    </row>
    <row r="421" spans="7:10">
      <c r="G421" s="191"/>
      <c r="H421" s="18"/>
      <c r="J421" s="191"/>
    </row>
    <row r="422" spans="7:10">
      <c r="G422" s="191"/>
      <c r="H422" s="18"/>
      <c r="J422" s="191"/>
    </row>
    <row r="423" spans="7:10">
      <c r="G423" s="191"/>
      <c r="H423" s="18"/>
      <c r="J423" s="191"/>
    </row>
    <row r="424" spans="7:10">
      <c r="G424" s="191"/>
      <c r="H424" s="18"/>
      <c r="J424" s="191"/>
    </row>
    <row r="425" spans="7:10">
      <c r="G425" s="191"/>
      <c r="H425" s="18"/>
      <c r="J425" s="191"/>
    </row>
    <row r="426" spans="7:10">
      <c r="G426" s="191"/>
      <c r="H426" s="18"/>
      <c r="J426" s="191"/>
    </row>
    <row r="427" spans="7:10">
      <c r="G427" s="191"/>
      <c r="H427" s="18"/>
      <c r="J427" s="191"/>
    </row>
    <row r="428" spans="7:10">
      <c r="G428" s="191"/>
      <c r="H428" s="18"/>
      <c r="J428" s="191"/>
    </row>
    <row r="429" spans="7:10">
      <c r="G429" s="191"/>
      <c r="H429" s="18"/>
      <c r="J429" s="191"/>
    </row>
    <row r="430" spans="7:10">
      <c r="G430" s="191"/>
      <c r="H430" s="18"/>
      <c r="J430" s="191"/>
    </row>
    <row r="431" spans="7:10">
      <c r="G431" s="191"/>
      <c r="H431" s="18"/>
      <c r="J431" s="191"/>
    </row>
    <row r="432" spans="7:10">
      <c r="G432" s="191"/>
      <c r="H432" s="18"/>
      <c r="J432" s="191"/>
    </row>
    <row r="433" spans="7:10">
      <c r="G433" s="191"/>
      <c r="H433" s="18"/>
      <c r="J433" s="191"/>
    </row>
    <row r="434" spans="7:10">
      <c r="G434" s="191"/>
      <c r="H434" s="18"/>
      <c r="J434" s="191"/>
    </row>
    <row r="435" spans="7:10">
      <c r="G435" s="191"/>
      <c r="H435" s="18"/>
      <c r="J435" s="191"/>
    </row>
    <row r="436" spans="7:10">
      <c r="G436" s="191"/>
      <c r="H436" s="18"/>
      <c r="J436" s="191"/>
    </row>
    <row r="437" spans="7:10">
      <c r="G437" s="191"/>
      <c r="H437" s="18"/>
      <c r="J437" s="191"/>
    </row>
    <row r="438" spans="7:10">
      <c r="G438" s="191"/>
      <c r="H438" s="18"/>
      <c r="J438" s="191"/>
    </row>
    <row r="439" spans="7:10">
      <c r="G439" s="191"/>
      <c r="H439" s="18"/>
      <c r="J439" s="191"/>
    </row>
    <row r="440" spans="7:10">
      <c r="G440" s="191"/>
      <c r="H440" s="18"/>
      <c r="J440" s="191"/>
    </row>
    <row r="441" spans="7:10">
      <c r="G441" s="191"/>
      <c r="H441" s="18"/>
      <c r="J441" s="191"/>
    </row>
    <row r="442" spans="7:10">
      <c r="G442" s="191"/>
      <c r="H442" s="18"/>
      <c r="J442" s="191"/>
    </row>
    <row r="443" spans="7:10">
      <c r="G443" s="191"/>
      <c r="H443" s="18"/>
      <c r="J443" s="191"/>
    </row>
    <row r="444" spans="7:10">
      <c r="G444" s="191"/>
      <c r="H444" s="18"/>
      <c r="J444" s="191"/>
    </row>
    <row r="445" spans="7:10">
      <c r="G445" s="191"/>
      <c r="H445" s="18"/>
      <c r="J445" s="191"/>
    </row>
    <row r="446" spans="7:10">
      <c r="G446" s="191"/>
      <c r="H446" s="18"/>
      <c r="J446" s="191"/>
    </row>
    <row r="447" spans="7:10">
      <c r="G447" s="191"/>
      <c r="H447" s="18"/>
      <c r="J447" s="191"/>
    </row>
    <row r="448" spans="7:10">
      <c r="G448" s="191"/>
      <c r="H448" s="18"/>
      <c r="J448" s="191"/>
    </row>
    <row r="449" spans="7:10">
      <c r="G449" s="191"/>
      <c r="H449" s="18"/>
      <c r="J449" s="191"/>
    </row>
    <row r="450" spans="7:10">
      <c r="G450" s="191"/>
      <c r="H450" s="18"/>
      <c r="J450" s="191"/>
    </row>
    <row r="451" spans="7:10">
      <c r="G451" s="191"/>
      <c r="H451" s="18"/>
      <c r="J451" s="191"/>
    </row>
    <row r="452" spans="7:10">
      <c r="G452" s="191"/>
      <c r="H452" s="18"/>
      <c r="J452" s="191"/>
    </row>
    <row r="453" spans="7:10">
      <c r="G453" s="191"/>
      <c r="H453" s="18"/>
      <c r="J453" s="191"/>
    </row>
    <row r="454" spans="7:10">
      <c r="G454" s="191"/>
      <c r="H454" s="18"/>
      <c r="J454" s="191"/>
    </row>
    <row r="455" spans="7:10">
      <c r="G455" s="191"/>
      <c r="H455" s="18"/>
      <c r="J455" s="191"/>
    </row>
    <row r="456" spans="7:10">
      <c r="G456" s="191"/>
      <c r="H456" s="18"/>
      <c r="J456" s="191"/>
    </row>
    <row r="457" spans="7:10">
      <c r="G457" s="191"/>
      <c r="H457" s="18"/>
      <c r="J457" s="191"/>
    </row>
    <row r="458" spans="7:10">
      <c r="G458" s="191"/>
      <c r="H458" s="18"/>
      <c r="J458" s="191"/>
    </row>
    <row r="459" spans="7:10">
      <c r="G459" s="191"/>
      <c r="H459" s="18"/>
      <c r="J459" s="191"/>
    </row>
    <row r="460" spans="7:10">
      <c r="G460" s="191"/>
      <c r="H460" s="18"/>
      <c r="J460" s="191"/>
    </row>
    <row r="461" spans="7:10">
      <c r="G461" s="191"/>
      <c r="H461" s="18"/>
      <c r="J461" s="191"/>
    </row>
    <row r="462" spans="7:10">
      <c r="G462" s="191"/>
      <c r="H462" s="18"/>
      <c r="J462" s="191"/>
    </row>
    <row r="463" spans="7:10">
      <c r="G463" s="191"/>
      <c r="H463" s="18"/>
      <c r="J463" s="191"/>
    </row>
    <row r="464" spans="7:10">
      <c r="G464" s="191"/>
      <c r="H464" s="18"/>
      <c r="J464" s="191"/>
    </row>
    <row r="465" spans="7:10">
      <c r="G465" s="191"/>
      <c r="H465" s="18"/>
      <c r="J465" s="191"/>
    </row>
    <row r="466" spans="7:10">
      <c r="G466" s="191"/>
      <c r="H466" s="18"/>
      <c r="J466" s="191"/>
    </row>
    <row r="467" spans="7:10">
      <c r="G467" s="191"/>
      <c r="H467" s="18"/>
      <c r="J467" s="191"/>
    </row>
    <row r="468" spans="7:10">
      <c r="G468" s="191"/>
      <c r="H468" s="18"/>
      <c r="J468" s="191"/>
    </row>
    <row r="469" spans="7:10">
      <c r="G469" s="191"/>
      <c r="H469" s="18"/>
      <c r="J469" s="191"/>
    </row>
    <row r="470" spans="7:10">
      <c r="G470" s="191"/>
      <c r="H470" s="18"/>
      <c r="J470" s="191"/>
    </row>
    <row r="471" spans="7:10">
      <c r="G471" s="191"/>
      <c r="H471" s="18"/>
      <c r="J471" s="191"/>
    </row>
    <row r="472" spans="7:10">
      <c r="G472" s="191"/>
      <c r="H472" s="18"/>
      <c r="J472" s="191"/>
    </row>
    <row r="473" spans="7:10">
      <c r="G473" s="191"/>
      <c r="H473" s="18"/>
      <c r="J473" s="191"/>
    </row>
    <row r="474" spans="7:10">
      <c r="G474" s="191"/>
      <c r="H474" s="18"/>
      <c r="J474" s="191"/>
    </row>
    <row r="475" spans="7:10">
      <c r="G475" s="191"/>
      <c r="H475" s="18"/>
      <c r="J475" s="191"/>
    </row>
    <row r="476" spans="7:10">
      <c r="G476" s="191"/>
      <c r="H476" s="18"/>
      <c r="J476" s="191"/>
    </row>
    <row r="477" spans="7:10">
      <c r="G477" s="191"/>
      <c r="H477" s="18"/>
      <c r="J477" s="191"/>
    </row>
    <row r="478" spans="7:10">
      <c r="G478" s="191"/>
      <c r="H478" s="18"/>
      <c r="J478" s="191"/>
    </row>
    <row r="479" spans="7:10">
      <c r="G479" s="191"/>
      <c r="H479" s="18"/>
      <c r="J479" s="191"/>
    </row>
    <row r="480" spans="7:10">
      <c r="G480" s="191"/>
      <c r="H480" s="18"/>
      <c r="J480" s="191"/>
    </row>
    <row r="481" spans="7:10">
      <c r="G481" s="191"/>
      <c r="H481" s="18"/>
      <c r="J481" s="191"/>
    </row>
    <row r="482" spans="7:10">
      <c r="G482" s="191"/>
      <c r="H482" s="18"/>
      <c r="J482" s="191"/>
    </row>
    <row r="483" spans="7:10">
      <c r="G483" s="191"/>
      <c r="H483" s="18"/>
      <c r="J483" s="191"/>
    </row>
    <row r="484" spans="7:10">
      <c r="G484" s="191"/>
      <c r="H484" s="18"/>
      <c r="J484" s="191"/>
    </row>
    <row r="485" spans="7:10">
      <c r="G485" s="191"/>
      <c r="H485" s="18"/>
      <c r="J485" s="191"/>
    </row>
    <row r="486" spans="7:10">
      <c r="G486" s="191"/>
      <c r="H486" s="18"/>
      <c r="J486" s="191"/>
    </row>
    <row r="487" spans="7:10">
      <c r="G487" s="191"/>
      <c r="H487" s="18"/>
      <c r="J487" s="191"/>
    </row>
    <row r="488" spans="7:10">
      <c r="G488" s="191"/>
      <c r="H488" s="18"/>
      <c r="J488" s="191"/>
    </row>
    <row r="489" spans="7:10">
      <c r="G489" s="191"/>
      <c r="H489" s="18"/>
      <c r="J489" s="191"/>
    </row>
    <row r="490" spans="7:10">
      <c r="G490" s="191"/>
      <c r="H490" s="18"/>
      <c r="J490" s="191"/>
    </row>
    <row r="491" spans="7:10">
      <c r="G491" s="191"/>
      <c r="H491" s="18"/>
      <c r="J491" s="191"/>
    </row>
    <row r="492" spans="7:10">
      <c r="G492" s="191"/>
      <c r="H492" s="18"/>
      <c r="J492" s="191"/>
    </row>
    <row r="493" spans="7:10">
      <c r="G493" s="191"/>
      <c r="H493" s="18"/>
      <c r="J493" s="191"/>
    </row>
    <row r="494" spans="7:10">
      <c r="G494" s="191"/>
      <c r="H494" s="18"/>
      <c r="J494" s="191"/>
    </row>
    <row r="495" spans="7:10">
      <c r="G495" s="191"/>
      <c r="H495" s="18"/>
      <c r="J495" s="191"/>
    </row>
    <row r="496" spans="7:10">
      <c r="G496" s="191"/>
      <c r="H496" s="18"/>
      <c r="J496" s="191"/>
    </row>
    <row r="497" spans="7:10">
      <c r="G497" s="191"/>
      <c r="H497" s="18"/>
      <c r="J497" s="191"/>
    </row>
    <row r="498" spans="7:10">
      <c r="G498" s="191"/>
      <c r="H498" s="18"/>
      <c r="J498" s="191"/>
    </row>
    <row r="499" spans="7:10">
      <c r="G499" s="191"/>
      <c r="H499" s="18"/>
      <c r="J499" s="191"/>
    </row>
    <row r="500" spans="7:10">
      <c r="G500" s="191"/>
      <c r="H500" s="18"/>
      <c r="J500" s="191"/>
    </row>
    <row r="501" spans="7:10">
      <c r="G501" s="191"/>
      <c r="H501" s="18"/>
      <c r="J501" s="191"/>
    </row>
    <row r="502" spans="7:10">
      <c r="G502" s="191"/>
      <c r="H502" s="18"/>
      <c r="J502" s="191"/>
    </row>
    <row r="503" spans="7:10">
      <c r="G503" s="191"/>
      <c r="H503" s="18"/>
      <c r="J503" s="191"/>
    </row>
  </sheetData>
  <sortState xmlns:xlrd2="http://schemas.microsoft.com/office/spreadsheetml/2017/richdata2" ref="A2:D158">
    <sortCondition ref="A5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2"/>
  <sheetViews>
    <sheetView zoomScale="65" zoomScaleNormal="65" workbookViewId="0">
      <selection activeCell="A2" sqref="A2"/>
    </sheetView>
  </sheetViews>
  <sheetFormatPr baseColWidth="10" defaultColWidth="8.83203125" defaultRowHeight="16"/>
  <cols>
    <col min="1" max="1" width="24.1640625"/>
    <col min="2" max="1025" width="10.6640625"/>
  </cols>
  <sheetData>
    <row r="1" spans="1:28">
      <c r="A1" t="s">
        <v>551</v>
      </c>
      <c r="B1" s="268" t="s">
        <v>552</v>
      </c>
      <c r="C1" s="268"/>
      <c r="D1" s="268"/>
      <c r="E1" s="269" t="s">
        <v>553</v>
      </c>
      <c r="F1" s="269"/>
      <c r="G1" s="269"/>
      <c r="H1" s="265" t="s">
        <v>554</v>
      </c>
      <c r="I1" s="265"/>
      <c r="J1" s="265"/>
      <c r="K1" s="265"/>
      <c r="L1" s="265"/>
      <c r="M1" s="265"/>
      <c r="N1" s="265"/>
      <c r="O1" s="265"/>
      <c r="P1" s="265"/>
      <c r="Q1" s="270" t="s">
        <v>555</v>
      </c>
      <c r="R1" s="270"/>
      <c r="S1" s="270"/>
      <c r="T1" s="270"/>
      <c r="U1" s="270"/>
      <c r="V1" s="270"/>
      <c r="W1" s="270"/>
      <c r="X1" s="270"/>
      <c r="Y1" s="270"/>
      <c r="Z1" s="265" t="s">
        <v>556</v>
      </c>
      <c r="AA1" s="265"/>
      <c r="AB1" s="265"/>
    </row>
    <row r="2" spans="1:28">
      <c r="A2" s="62" t="s">
        <v>131</v>
      </c>
      <c r="B2" s="63" t="s">
        <v>149</v>
      </c>
      <c r="C2" s="64" t="s">
        <v>557</v>
      </c>
      <c r="D2" s="65" t="s">
        <v>151</v>
      </c>
      <c r="E2" s="63" t="s">
        <v>149</v>
      </c>
      <c r="F2" s="64" t="s">
        <v>557</v>
      </c>
      <c r="G2" s="65" t="s">
        <v>151</v>
      </c>
      <c r="H2" s="63" t="s">
        <v>149</v>
      </c>
      <c r="I2" s="66" t="s">
        <v>558</v>
      </c>
      <c r="J2" s="67" t="s">
        <v>559</v>
      </c>
      <c r="K2" s="64" t="s">
        <v>557</v>
      </c>
      <c r="L2" s="68" t="s">
        <v>560</v>
      </c>
      <c r="M2" s="69" t="s">
        <v>561</v>
      </c>
      <c r="N2" s="65" t="s">
        <v>151</v>
      </c>
      <c r="O2" s="70" t="s">
        <v>562</v>
      </c>
      <c r="P2" s="71" t="s">
        <v>563</v>
      </c>
      <c r="Q2" s="63" t="s">
        <v>149</v>
      </c>
      <c r="R2" s="66" t="s">
        <v>558</v>
      </c>
      <c r="S2" s="67" t="s">
        <v>559</v>
      </c>
      <c r="T2" s="64" t="s">
        <v>557</v>
      </c>
      <c r="U2" s="68" t="s">
        <v>560</v>
      </c>
      <c r="V2" s="69" t="s">
        <v>561</v>
      </c>
      <c r="W2" s="65" t="s">
        <v>151</v>
      </c>
      <c r="X2" s="70" t="s">
        <v>562</v>
      </c>
      <c r="Y2" s="71" t="s">
        <v>563</v>
      </c>
      <c r="Z2" s="63" t="s">
        <v>149</v>
      </c>
      <c r="AA2" s="66" t="s">
        <v>558</v>
      </c>
      <c r="AB2" s="67" t="s">
        <v>559</v>
      </c>
    </row>
    <row r="3" spans="1:28">
      <c r="A3" t="s">
        <v>62</v>
      </c>
      <c r="B3" s="72">
        <v>2.5</v>
      </c>
      <c r="C3" s="73">
        <v>-7.6</v>
      </c>
      <c r="D3" s="74">
        <v>10</v>
      </c>
      <c r="E3" s="72">
        <v>-3.3</v>
      </c>
      <c r="F3" s="73">
        <v>-7.4</v>
      </c>
      <c r="G3" s="74">
        <v>4</v>
      </c>
      <c r="H3" s="72">
        <v>2.5</v>
      </c>
      <c r="I3" s="75">
        <v>0</v>
      </c>
      <c r="J3" s="76">
        <v>2.6</v>
      </c>
      <c r="K3" s="73">
        <f t="shared" ref="K3:K19" si="0">L3+M3</f>
        <v>-7.6</v>
      </c>
      <c r="L3" s="77">
        <v>0</v>
      </c>
      <c r="M3" s="78">
        <v>-7.6</v>
      </c>
      <c r="N3" s="74">
        <f t="shared" ref="N3:N19" si="1">H3-K3</f>
        <v>10.1</v>
      </c>
      <c r="O3" s="79">
        <f t="shared" ref="O3:O19" si="2">I3-L3</f>
        <v>0</v>
      </c>
      <c r="P3" s="80">
        <f t="shared" ref="P3:P19" si="3">J3-M3</f>
        <v>10.199999999999999</v>
      </c>
      <c r="Q3" s="72">
        <v>-3</v>
      </c>
      <c r="R3" s="75">
        <v>-0.1</v>
      </c>
      <c r="S3" s="76">
        <v>-2.9</v>
      </c>
      <c r="T3" s="73">
        <f t="shared" ref="T3:T19" si="4">U3+V3</f>
        <v>-7.3</v>
      </c>
      <c r="U3" s="77">
        <v>-0.1</v>
      </c>
      <c r="V3" s="78">
        <v>-7.2</v>
      </c>
      <c r="W3" s="74">
        <f t="shared" ref="W3:W19" si="5">Q3-T3</f>
        <v>4.3</v>
      </c>
      <c r="X3" s="79">
        <f t="shared" ref="X3:X19" si="6">R3-U3</f>
        <v>0</v>
      </c>
      <c r="Y3" s="80">
        <f t="shared" ref="Y3:Y19" si="7">S3-V3</f>
        <v>4.3000000000000007</v>
      </c>
      <c r="Z3" s="72">
        <v>3.05</v>
      </c>
      <c r="AA3" s="75">
        <v>0.01</v>
      </c>
      <c r="AB3" s="76">
        <v>3.04</v>
      </c>
    </row>
    <row r="4" spans="1:28">
      <c r="A4" t="s">
        <v>139</v>
      </c>
      <c r="B4" s="72">
        <v>2.6</v>
      </c>
      <c r="C4" s="73">
        <v>-8.1</v>
      </c>
      <c r="D4" s="74">
        <v>10.7</v>
      </c>
      <c r="E4" s="72">
        <v>-4.0999999999999996</v>
      </c>
      <c r="F4" s="73">
        <v>-8.5</v>
      </c>
      <c r="G4" s="74">
        <v>4.4000000000000004</v>
      </c>
      <c r="H4" s="72">
        <v>2.7</v>
      </c>
      <c r="I4" s="75">
        <v>-0.1</v>
      </c>
      <c r="J4" s="76">
        <v>2.8</v>
      </c>
      <c r="K4" s="73">
        <f t="shared" si="0"/>
        <v>-8.1</v>
      </c>
      <c r="L4" s="77">
        <v>0</v>
      </c>
      <c r="M4" s="78">
        <v>-8.1</v>
      </c>
      <c r="N4" s="74">
        <f t="shared" si="1"/>
        <v>10.8</v>
      </c>
      <c r="O4" s="79">
        <f t="shared" si="2"/>
        <v>-0.1</v>
      </c>
      <c r="P4" s="80">
        <f t="shared" si="3"/>
        <v>10.899999999999999</v>
      </c>
      <c r="Q4" s="72">
        <v>-3.5</v>
      </c>
      <c r="R4" s="75">
        <v>-0.1</v>
      </c>
      <c r="S4" s="76">
        <v>-3.4</v>
      </c>
      <c r="T4" s="73">
        <f t="shared" si="4"/>
        <v>-8.4</v>
      </c>
      <c r="U4" s="77">
        <v>-0.1</v>
      </c>
      <c r="V4" s="78">
        <v>-8.3000000000000007</v>
      </c>
      <c r="W4" s="74">
        <f t="shared" si="5"/>
        <v>4.9000000000000004</v>
      </c>
      <c r="X4" s="79">
        <f t="shared" si="6"/>
        <v>0</v>
      </c>
      <c r="Y4" s="80">
        <f t="shared" si="7"/>
        <v>4.9000000000000004</v>
      </c>
      <c r="Z4" s="72">
        <v>3.2</v>
      </c>
      <c r="AA4" s="75">
        <v>0.01</v>
      </c>
      <c r="AB4" s="76">
        <v>3.19</v>
      </c>
    </row>
    <row r="5" spans="1:28">
      <c r="A5" t="s">
        <v>140</v>
      </c>
      <c r="B5" s="72">
        <v>2.9</v>
      </c>
      <c r="C5" s="73">
        <v>-9.5</v>
      </c>
      <c r="D5" s="74">
        <v>12.4</v>
      </c>
      <c r="E5" s="72">
        <v>-4.5</v>
      </c>
      <c r="F5" s="73">
        <v>-9.6</v>
      </c>
      <c r="G5" s="74">
        <v>5.0999999999999996</v>
      </c>
      <c r="H5" s="72">
        <v>3</v>
      </c>
      <c r="I5" s="75">
        <v>-0.1</v>
      </c>
      <c r="J5" s="76">
        <v>3.1</v>
      </c>
      <c r="K5" s="73">
        <f t="shared" si="0"/>
        <v>-9.5</v>
      </c>
      <c r="L5" s="77">
        <v>-0.1</v>
      </c>
      <c r="M5" s="78">
        <v>-9.4</v>
      </c>
      <c r="N5" s="74">
        <f t="shared" si="1"/>
        <v>12.5</v>
      </c>
      <c r="O5" s="79">
        <f t="shared" si="2"/>
        <v>0</v>
      </c>
      <c r="P5" s="80">
        <f t="shared" si="3"/>
        <v>12.5</v>
      </c>
      <c r="Q5" s="72">
        <v>-4.0999999999999996</v>
      </c>
      <c r="R5" s="75">
        <v>-0.1</v>
      </c>
      <c r="S5" s="76">
        <v>-4</v>
      </c>
      <c r="T5" s="73">
        <f t="shared" si="4"/>
        <v>-9.5</v>
      </c>
      <c r="U5" s="77">
        <v>-0.2</v>
      </c>
      <c r="V5" s="78">
        <v>-9.3000000000000007</v>
      </c>
      <c r="W5" s="74">
        <f t="shared" si="5"/>
        <v>5.4</v>
      </c>
      <c r="X5" s="79">
        <f t="shared" si="6"/>
        <v>0.1</v>
      </c>
      <c r="Y5" s="80">
        <f t="shared" si="7"/>
        <v>5.3000000000000007</v>
      </c>
      <c r="Z5" s="72">
        <v>3.13</v>
      </c>
      <c r="AA5" s="75">
        <v>0.01</v>
      </c>
      <c r="AB5" s="76">
        <v>3.12</v>
      </c>
    </row>
    <row r="6" spans="1:28">
      <c r="A6" t="s">
        <v>25</v>
      </c>
      <c r="B6" s="72">
        <v>1.2</v>
      </c>
      <c r="C6" s="73">
        <v>-7.9</v>
      </c>
      <c r="D6" s="74">
        <v>9.1999999999999993</v>
      </c>
      <c r="E6" s="72">
        <v>-3.7</v>
      </c>
      <c r="F6" s="73">
        <v>-7.5</v>
      </c>
      <c r="G6" s="74">
        <v>3.8</v>
      </c>
      <c r="H6" s="72">
        <v>1.7</v>
      </c>
      <c r="I6" s="75">
        <v>0</v>
      </c>
      <c r="J6" s="76">
        <f>H6-I6</f>
        <v>1.7</v>
      </c>
      <c r="K6" s="73">
        <f t="shared" si="0"/>
        <v>-7.8999999999999995</v>
      </c>
      <c r="L6" s="77">
        <v>0.7</v>
      </c>
      <c r="M6" s="78">
        <v>-8.6</v>
      </c>
      <c r="N6" s="74">
        <f t="shared" si="1"/>
        <v>9.6</v>
      </c>
      <c r="O6" s="79">
        <f t="shared" si="2"/>
        <v>-0.7</v>
      </c>
      <c r="P6" s="80">
        <f t="shared" si="3"/>
        <v>10.299999999999999</v>
      </c>
      <c r="Q6" s="72">
        <v>-3.5</v>
      </c>
      <c r="R6" s="75">
        <v>-0.1</v>
      </c>
      <c r="S6" s="76">
        <v>-3.4</v>
      </c>
      <c r="T6" s="73">
        <f t="shared" si="4"/>
        <v>-7.4</v>
      </c>
      <c r="U6" s="77">
        <v>0</v>
      </c>
      <c r="V6" s="78">
        <v>-7.4</v>
      </c>
      <c r="W6" s="74">
        <f t="shared" si="5"/>
        <v>3.9000000000000004</v>
      </c>
      <c r="X6" s="79">
        <f t="shared" si="6"/>
        <v>-0.1</v>
      </c>
      <c r="Y6" s="80">
        <f t="shared" si="7"/>
        <v>4</v>
      </c>
      <c r="Z6" s="72">
        <v>1.67</v>
      </c>
      <c r="AA6" s="75">
        <v>0.01</v>
      </c>
      <c r="AB6" s="76">
        <v>1.66</v>
      </c>
    </row>
    <row r="7" spans="1:28">
      <c r="A7" t="s">
        <v>12</v>
      </c>
      <c r="B7" s="72">
        <v>-4.5</v>
      </c>
      <c r="C7" s="73">
        <v>-15.3</v>
      </c>
      <c r="D7" s="74">
        <v>10.8</v>
      </c>
      <c r="E7" s="72">
        <v>-4.5</v>
      </c>
      <c r="F7" s="73">
        <v>-11.2</v>
      </c>
      <c r="G7" s="74">
        <v>6.7</v>
      </c>
      <c r="H7" s="72">
        <v>-3.9</v>
      </c>
      <c r="I7" s="75">
        <v>-6</v>
      </c>
      <c r="J7" s="76">
        <f>H7-I7</f>
        <v>2.1</v>
      </c>
      <c r="K7" s="73">
        <f t="shared" si="0"/>
        <v>-15.3</v>
      </c>
      <c r="L7" s="77">
        <v>-7.8</v>
      </c>
      <c r="M7" s="78">
        <v>-7.5</v>
      </c>
      <c r="N7" s="74">
        <f t="shared" si="1"/>
        <v>11.4</v>
      </c>
      <c r="O7" s="79">
        <f t="shared" si="2"/>
        <v>1.7999999999999998</v>
      </c>
      <c r="P7" s="80">
        <f t="shared" si="3"/>
        <v>9.6</v>
      </c>
      <c r="Q7" s="72">
        <v>-4.5</v>
      </c>
      <c r="R7" s="75">
        <v>-2</v>
      </c>
      <c r="S7" s="76">
        <v>-2.5</v>
      </c>
      <c r="T7" s="73">
        <f t="shared" si="4"/>
        <v>-11.2</v>
      </c>
      <c r="U7" s="77">
        <v>-5</v>
      </c>
      <c r="V7" s="78">
        <v>-6.2</v>
      </c>
      <c r="W7" s="74">
        <f t="shared" si="5"/>
        <v>6.6999999999999993</v>
      </c>
      <c r="X7" s="79">
        <f t="shared" si="6"/>
        <v>3</v>
      </c>
      <c r="Y7" s="80">
        <f t="shared" si="7"/>
        <v>3.7</v>
      </c>
      <c r="Z7" s="72">
        <v>-3.09</v>
      </c>
      <c r="AA7" s="75">
        <v>-5.31</v>
      </c>
      <c r="AB7" s="76">
        <v>2.2200000000000002</v>
      </c>
    </row>
    <row r="8" spans="1:28">
      <c r="A8" t="s">
        <v>22</v>
      </c>
      <c r="B8" s="72">
        <v>-4.7</v>
      </c>
      <c r="C8" s="73">
        <v>-14.7</v>
      </c>
      <c r="D8" s="74">
        <v>10</v>
      </c>
      <c r="E8" s="72">
        <v>-5.3</v>
      </c>
      <c r="F8" s="73">
        <v>-12.4</v>
      </c>
      <c r="G8" s="74">
        <v>7.1</v>
      </c>
      <c r="H8" s="72">
        <v>-4.8</v>
      </c>
      <c r="I8" s="75">
        <v>-6.4</v>
      </c>
      <c r="J8" s="76">
        <f>H8-I8</f>
        <v>1.6000000000000005</v>
      </c>
      <c r="K8" s="73">
        <f t="shared" si="0"/>
        <v>-14.700000000000001</v>
      </c>
      <c r="L8" s="77">
        <v>-8.3000000000000007</v>
      </c>
      <c r="M8" s="78">
        <v>-6.4</v>
      </c>
      <c r="N8" s="74">
        <f t="shared" si="1"/>
        <v>9.9000000000000021</v>
      </c>
      <c r="O8" s="79">
        <f t="shared" si="2"/>
        <v>1.9000000000000004</v>
      </c>
      <c r="P8" s="80">
        <f t="shared" si="3"/>
        <v>8</v>
      </c>
      <c r="Q8" s="72">
        <v>-5.8</v>
      </c>
      <c r="R8" s="75">
        <v>-3</v>
      </c>
      <c r="S8" s="76">
        <v>-2.8</v>
      </c>
      <c r="T8" s="73">
        <f t="shared" si="4"/>
        <v>-12.399999999999999</v>
      </c>
      <c r="U8" s="77">
        <v>-5.6</v>
      </c>
      <c r="V8" s="78">
        <v>-6.8</v>
      </c>
      <c r="W8" s="74">
        <f t="shared" si="5"/>
        <v>6.5999999999999988</v>
      </c>
      <c r="X8" s="79">
        <f t="shared" si="6"/>
        <v>2.5999999999999996</v>
      </c>
      <c r="Y8" s="80">
        <f t="shared" si="7"/>
        <v>4</v>
      </c>
      <c r="Z8" s="72">
        <v>-3.14</v>
      </c>
      <c r="AA8" s="75">
        <v>-5.12</v>
      </c>
      <c r="AB8" s="76">
        <v>1.98</v>
      </c>
    </row>
    <row r="9" spans="1:28">
      <c r="A9" t="s">
        <v>23</v>
      </c>
      <c r="B9" s="72">
        <v>-4.5999999999999996</v>
      </c>
      <c r="C9" s="73">
        <v>-15</v>
      </c>
      <c r="D9" s="74">
        <v>10.4</v>
      </c>
      <c r="E9" s="72">
        <v>-5.0999999999999996</v>
      </c>
      <c r="F9" s="73">
        <v>-11.8</v>
      </c>
      <c r="G9" s="74">
        <v>6.7</v>
      </c>
      <c r="H9" s="72">
        <v>-4.0999999999999996</v>
      </c>
      <c r="I9" s="75">
        <v>-6</v>
      </c>
      <c r="J9" s="76">
        <v>2</v>
      </c>
      <c r="K9" s="73">
        <f t="shared" si="0"/>
        <v>-15</v>
      </c>
      <c r="L9" s="77">
        <v>-7.8</v>
      </c>
      <c r="M9" s="78">
        <v>-7.2</v>
      </c>
      <c r="N9" s="74">
        <f t="shared" si="1"/>
        <v>10.9</v>
      </c>
      <c r="O9" s="79">
        <f t="shared" si="2"/>
        <v>1.7999999999999998</v>
      </c>
      <c r="P9" s="80">
        <f t="shared" si="3"/>
        <v>9.1999999999999993</v>
      </c>
      <c r="Q9" s="72">
        <v>-4.8</v>
      </c>
      <c r="R9" s="75">
        <v>-2.4</v>
      </c>
      <c r="S9" s="76">
        <v>-2.4</v>
      </c>
      <c r="T9" s="73">
        <f t="shared" si="4"/>
        <v>-11.8</v>
      </c>
      <c r="U9" s="77">
        <v>-5.0999999999999996</v>
      </c>
      <c r="V9" s="78">
        <v>-6.7</v>
      </c>
      <c r="W9" s="74">
        <f t="shared" si="5"/>
        <v>7.0000000000000009</v>
      </c>
      <c r="X9" s="79">
        <f t="shared" si="6"/>
        <v>2.6999999999999997</v>
      </c>
      <c r="Y9" s="80">
        <f t="shared" si="7"/>
        <v>4.3000000000000007</v>
      </c>
      <c r="Z9" s="72">
        <v>-3.12</v>
      </c>
      <c r="AA9" s="75">
        <v>-5.2</v>
      </c>
      <c r="AB9" s="76">
        <v>2.08</v>
      </c>
    </row>
    <row r="10" spans="1:28">
      <c r="A10" t="s">
        <v>403</v>
      </c>
      <c r="B10" s="72">
        <v>-1.6</v>
      </c>
      <c r="C10" s="73">
        <v>-11.2</v>
      </c>
      <c r="D10" s="74">
        <v>9.6</v>
      </c>
      <c r="E10" s="72">
        <v>-3</v>
      </c>
      <c r="F10" s="73">
        <v>-5.9</v>
      </c>
      <c r="G10" s="74">
        <v>3</v>
      </c>
      <c r="H10" s="72">
        <v>-0.6</v>
      </c>
      <c r="I10" s="75">
        <v>-3.9</v>
      </c>
      <c r="J10" s="76">
        <v>3.2</v>
      </c>
      <c r="K10" s="73">
        <f t="shared" si="0"/>
        <v>-11.2</v>
      </c>
      <c r="L10" s="77">
        <v>-5.6</v>
      </c>
      <c r="M10" s="78">
        <v>-5.6</v>
      </c>
      <c r="N10" s="74">
        <f t="shared" si="1"/>
        <v>10.6</v>
      </c>
      <c r="O10" s="79">
        <f t="shared" si="2"/>
        <v>1.6999999999999997</v>
      </c>
      <c r="P10" s="80">
        <f t="shared" si="3"/>
        <v>8.8000000000000007</v>
      </c>
      <c r="Q10" s="72">
        <v>-2.8</v>
      </c>
      <c r="R10" s="75">
        <v>-1.5</v>
      </c>
      <c r="S10" s="76">
        <v>-1.3</v>
      </c>
      <c r="T10" s="73">
        <f t="shared" si="4"/>
        <v>-6</v>
      </c>
      <c r="U10" s="77">
        <v>-2.9</v>
      </c>
      <c r="V10" s="78">
        <v>-3.1</v>
      </c>
      <c r="W10" s="74">
        <f t="shared" si="5"/>
        <v>3.2</v>
      </c>
      <c r="X10" s="79">
        <f t="shared" si="6"/>
        <v>1.4</v>
      </c>
      <c r="Y10" s="80">
        <f t="shared" si="7"/>
        <v>1.8</v>
      </c>
      <c r="Z10" s="72">
        <v>-0.7</v>
      </c>
      <c r="AA10" s="75">
        <v>-3.02</v>
      </c>
      <c r="AB10" s="76">
        <v>2.3199999999999998</v>
      </c>
    </row>
    <row r="11" spans="1:28">
      <c r="A11" t="s">
        <v>128</v>
      </c>
      <c r="B11" s="72">
        <v>-3.5</v>
      </c>
      <c r="C11" s="73">
        <v>-11.3</v>
      </c>
      <c r="D11" s="74">
        <v>7.8</v>
      </c>
      <c r="E11" s="72">
        <v>-3.9</v>
      </c>
      <c r="F11" s="73">
        <v>-6.8</v>
      </c>
      <c r="G11" s="74">
        <v>2.9</v>
      </c>
      <c r="H11" s="72">
        <v>-2.6</v>
      </c>
      <c r="I11" s="75">
        <v>-5</v>
      </c>
      <c r="J11" s="76">
        <f>H11-I11</f>
        <v>2.4</v>
      </c>
      <c r="K11" s="73">
        <f t="shared" si="0"/>
        <v>-11.3</v>
      </c>
      <c r="L11" s="77">
        <v>-6.6</v>
      </c>
      <c r="M11" s="78">
        <v>-4.7</v>
      </c>
      <c r="N11" s="74">
        <f t="shared" si="1"/>
        <v>8.7000000000000011</v>
      </c>
      <c r="O11" s="79">
        <f t="shared" si="2"/>
        <v>1.5999999999999996</v>
      </c>
      <c r="P11" s="80">
        <f t="shared" si="3"/>
        <v>7.1</v>
      </c>
      <c r="Q11" s="72">
        <v>-4.0999999999999996</v>
      </c>
      <c r="R11" s="75">
        <v>-2.2000000000000002</v>
      </c>
      <c r="S11" s="76">
        <v>-1.9</v>
      </c>
      <c r="T11" s="73">
        <f t="shared" si="4"/>
        <v>-6.6999999999999993</v>
      </c>
      <c r="U11" s="77">
        <v>-3.8</v>
      </c>
      <c r="V11" s="78">
        <v>-2.9</v>
      </c>
      <c r="W11" s="74">
        <f t="shared" si="5"/>
        <v>2.5999999999999996</v>
      </c>
      <c r="X11" s="79">
        <f t="shared" si="6"/>
        <v>1.5999999999999996</v>
      </c>
      <c r="Y11" s="80">
        <f t="shared" si="7"/>
        <v>1</v>
      </c>
      <c r="Z11" s="72">
        <v>-2.0699999999999998</v>
      </c>
      <c r="AA11" s="75">
        <v>-3.3</v>
      </c>
      <c r="AB11" s="76">
        <v>1.23</v>
      </c>
    </row>
    <row r="12" spans="1:28">
      <c r="A12" t="s">
        <v>129</v>
      </c>
      <c r="B12" s="72">
        <v>-3.1</v>
      </c>
      <c r="C12" s="73">
        <v>-11.7</v>
      </c>
      <c r="D12" s="74">
        <v>8.6</v>
      </c>
      <c r="E12" s="72">
        <v>-4.3</v>
      </c>
      <c r="F12" s="73">
        <v>-7.3</v>
      </c>
      <c r="G12" s="74">
        <v>3</v>
      </c>
      <c r="H12" s="72">
        <v>-1.9</v>
      </c>
      <c r="I12" s="75">
        <v>-4.5999999999999996</v>
      </c>
      <c r="J12" s="76">
        <v>2.6</v>
      </c>
      <c r="K12" s="73">
        <f t="shared" si="0"/>
        <v>-11.6</v>
      </c>
      <c r="L12" s="77">
        <v>-6</v>
      </c>
      <c r="M12" s="78">
        <v>-5.6</v>
      </c>
      <c r="N12" s="74">
        <f t="shared" si="1"/>
        <v>9.6999999999999993</v>
      </c>
      <c r="O12" s="79">
        <f t="shared" si="2"/>
        <v>1.4000000000000004</v>
      </c>
      <c r="P12" s="80">
        <f t="shared" si="3"/>
        <v>8.1999999999999993</v>
      </c>
      <c r="Q12" s="72">
        <v>-4.3</v>
      </c>
      <c r="R12" s="75">
        <v>-2.7</v>
      </c>
      <c r="S12" s="76">
        <v>-1.6</v>
      </c>
      <c r="T12" s="73">
        <f t="shared" si="4"/>
        <v>-7.3</v>
      </c>
      <c r="U12" s="77">
        <v>-3.4</v>
      </c>
      <c r="V12" s="78">
        <v>-3.9</v>
      </c>
      <c r="W12" s="74">
        <f t="shared" si="5"/>
        <v>3</v>
      </c>
      <c r="X12" s="79">
        <f t="shared" si="6"/>
        <v>0.69999999999999973</v>
      </c>
      <c r="Y12" s="80">
        <f t="shared" si="7"/>
        <v>2.2999999999999998</v>
      </c>
      <c r="Z12" s="72">
        <v>-1.78</v>
      </c>
      <c r="AA12" s="75">
        <v>-2.8</v>
      </c>
      <c r="AB12" s="76">
        <v>1.02</v>
      </c>
    </row>
    <row r="13" spans="1:28">
      <c r="A13" t="s">
        <v>109</v>
      </c>
      <c r="B13" s="72">
        <v>-4.4000000000000004</v>
      </c>
      <c r="C13" s="73">
        <v>-13.3</v>
      </c>
      <c r="D13" s="74">
        <v>8.9</v>
      </c>
      <c r="E13" s="72">
        <v>-4.7</v>
      </c>
      <c r="F13" s="73">
        <v>-9.6</v>
      </c>
      <c r="G13" s="74">
        <v>4.9000000000000004</v>
      </c>
      <c r="H13" s="72">
        <v>-4.7</v>
      </c>
      <c r="I13" s="75">
        <v>-6.2</v>
      </c>
      <c r="J13" s="76">
        <f t="shared" ref="J13:J19" si="8">H13-I13</f>
        <v>1.5</v>
      </c>
      <c r="K13" s="73">
        <f t="shared" si="0"/>
        <v>-13.2</v>
      </c>
      <c r="L13" s="77">
        <v>-8.1</v>
      </c>
      <c r="M13" s="78">
        <v>-5.0999999999999996</v>
      </c>
      <c r="N13" s="74">
        <f t="shared" si="1"/>
        <v>8.5</v>
      </c>
      <c r="O13" s="79">
        <f t="shared" si="2"/>
        <v>1.8999999999999995</v>
      </c>
      <c r="P13" s="80">
        <f t="shared" si="3"/>
        <v>6.6</v>
      </c>
      <c r="Q13" s="72">
        <v>-5.7</v>
      </c>
      <c r="R13" s="75">
        <v>-3.3</v>
      </c>
      <c r="S13" s="76">
        <v>-2.4</v>
      </c>
      <c r="T13" s="73">
        <f t="shared" si="4"/>
        <v>-9.6</v>
      </c>
      <c r="U13" s="77">
        <v>-5.5</v>
      </c>
      <c r="V13" s="78">
        <v>-4.0999999999999996</v>
      </c>
      <c r="W13" s="74">
        <f t="shared" si="5"/>
        <v>3.8999999999999995</v>
      </c>
      <c r="X13" s="79">
        <f t="shared" si="6"/>
        <v>2.2000000000000002</v>
      </c>
      <c r="Y13" s="80">
        <f t="shared" si="7"/>
        <v>1.6999999999999997</v>
      </c>
      <c r="Z13" s="72">
        <v>-3.05</v>
      </c>
      <c r="AA13" s="75">
        <v>-4.83</v>
      </c>
      <c r="AB13" s="76">
        <v>1.78</v>
      </c>
    </row>
    <row r="14" spans="1:28">
      <c r="A14" t="s">
        <v>102</v>
      </c>
      <c r="B14" s="72">
        <v>-4.3</v>
      </c>
      <c r="C14" s="73">
        <v>-14.1</v>
      </c>
      <c r="D14" s="74">
        <v>9.8000000000000007</v>
      </c>
      <c r="E14" s="72">
        <v>-5.4</v>
      </c>
      <c r="F14" s="73">
        <v>-10.8</v>
      </c>
      <c r="G14" s="74">
        <v>5.4</v>
      </c>
      <c r="H14" s="72">
        <v>-4.5999999999999996</v>
      </c>
      <c r="I14" s="75">
        <v>-6.4</v>
      </c>
      <c r="J14" s="76">
        <f t="shared" si="8"/>
        <v>1.8000000000000007</v>
      </c>
      <c r="K14" s="73">
        <f t="shared" si="0"/>
        <v>-14.2</v>
      </c>
      <c r="L14" s="77">
        <v>-8.6</v>
      </c>
      <c r="M14" s="78">
        <v>-5.6</v>
      </c>
      <c r="N14" s="74">
        <f t="shared" si="1"/>
        <v>9.6</v>
      </c>
      <c r="O14" s="79">
        <f t="shared" si="2"/>
        <v>2.1999999999999993</v>
      </c>
      <c r="P14" s="80">
        <f t="shared" si="3"/>
        <v>7.4</v>
      </c>
      <c r="Q14" s="72">
        <v>-6.3</v>
      </c>
      <c r="R14" s="75">
        <v>-3.8</v>
      </c>
      <c r="S14" s="76">
        <v>-2.5</v>
      </c>
      <c r="T14" s="73">
        <f t="shared" si="4"/>
        <v>-10.8</v>
      </c>
      <c r="U14" s="77">
        <v>-5.2</v>
      </c>
      <c r="V14" s="78">
        <v>-5.6</v>
      </c>
      <c r="W14" s="74">
        <f t="shared" si="5"/>
        <v>4.5000000000000009</v>
      </c>
      <c r="X14" s="79">
        <f t="shared" si="6"/>
        <v>1.4000000000000004</v>
      </c>
      <c r="Y14" s="80">
        <f t="shared" si="7"/>
        <v>3.0999999999999996</v>
      </c>
      <c r="Z14" s="72">
        <v>-2.82</v>
      </c>
      <c r="AA14" s="75">
        <v>-5.1100000000000003</v>
      </c>
      <c r="AB14" s="76">
        <v>2.29</v>
      </c>
    </row>
    <row r="15" spans="1:28">
      <c r="A15" t="s">
        <v>108</v>
      </c>
      <c r="B15" s="72">
        <v>-4.0999999999999996</v>
      </c>
      <c r="C15" s="73">
        <v>-14.9</v>
      </c>
      <c r="D15" s="74">
        <v>10.8</v>
      </c>
      <c r="E15" s="72">
        <v>-5.5</v>
      </c>
      <c r="F15" s="73">
        <v>-12</v>
      </c>
      <c r="G15" s="74">
        <v>6.5</v>
      </c>
      <c r="H15" s="72">
        <v>-4.5999999999999996</v>
      </c>
      <c r="I15" s="75">
        <v>-6.7</v>
      </c>
      <c r="J15" s="76">
        <f t="shared" si="8"/>
        <v>2.1000000000000005</v>
      </c>
      <c r="K15" s="73">
        <f t="shared" si="0"/>
        <v>-14.9</v>
      </c>
      <c r="L15" s="77">
        <v>-9</v>
      </c>
      <c r="M15" s="78">
        <v>-5.9</v>
      </c>
      <c r="N15" s="74">
        <f t="shared" si="1"/>
        <v>10.3</v>
      </c>
      <c r="O15" s="79">
        <f t="shared" si="2"/>
        <v>2.2999999999999998</v>
      </c>
      <c r="P15" s="80">
        <f t="shared" si="3"/>
        <v>8</v>
      </c>
      <c r="Q15" s="72">
        <v>-6.9</v>
      </c>
      <c r="R15" s="75">
        <v>-4.4000000000000004</v>
      </c>
      <c r="S15" s="76">
        <v>-2.5</v>
      </c>
      <c r="T15" s="73">
        <f t="shared" si="4"/>
        <v>-12</v>
      </c>
      <c r="U15" s="77">
        <v>-5.4</v>
      </c>
      <c r="V15" s="78">
        <v>-6.6</v>
      </c>
      <c r="W15" s="74">
        <f t="shared" si="5"/>
        <v>5.0999999999999996</v>
      </c>
      <c r="X15" s="79">
        <f t="shared" si="6"/>
        <v>1</v>
      </c>
      <c r="Y15" s="80">
        <f t="shared" si="7"/>
        <v>4.0999999999999996</v>
      </c>
      <c r="Z15" s="72">
        <v>-2.99</v>
      </c>
      <c r="AA15" s="75">
        <v>-5.12</v>
      </c>
      <c r="AB15" s="76">
        <v>2.13</v>
      </c>
    </row>
    <row r="16" spans="1:28">
      <c r="A16" t="s">
        <v>84</v>
      </c>
      <c r="B16" s="72">
        <v>-4.0999999999999996</v>
      </c>
      <c r="C16" s="73">
        <v>-15.6</v>
      </c>
      <c r="D16" s="74">
        <v>11.5</v>
      </c>
      <c r="E16" s="72">
        <v>-4.8</v>
      </c>
      <c r="F16" s="73">
        <v>-10.199999999999999</v>
      </c>
      <c r="G16" s="74">
        <v>5.4</v>
      </c>
      <c r="H16" s="72">
        <v>-2.6</v>
      </c>
      <c r="I16" s="75">
        <v>-4.7</v>
      </c>
      <c r="J16" s="76">
        <f t="shared" si="8"/>
        <v>2.1</v>
      </c>
      <c r="K16" s="73">
        <f t="shared" si="0"/>
        <v>-15.6</v>
      </c>
      <c r="L16" s="77">
        <v>-6.5</v>
      </c>
      <c r="M16" s="78">
        <v>-9.1</v>
      </c>
      <c r="N16" s="74">
        <f t="shared" si="1"/>
        <v>13</v>
      </c>
      <c r="O16" s="79">
        <f t="shared" si="2"/>
        <v>1.7999999999999998</v>
      </c>
      <c r="P16" s="80">
        <f t="shared" si="3"/>
        <v>11.2</v>
      </c>
      <c r="Q16" s="72">
        <v>-4.3</v>
      </c>
      <c r="R16" s="75">
        <v>-2.9</v>
      </c>
      <c r="S16" s="76">
        <v>-1.4</v>
      </c>
      <c r="T16" s="73">
        <f t="shared" si="4"/>
        <v>-10.199999999999999</v>
      </c>
      <c r="U16" s="77">
        <v>-3.4</v>
      </c>
      <c r="V16" s="78">
        <v>-6.8</v>
      </c>
      <c r="W16" s="74">
        <f t="shared" si="5"/>
        <v>5.8999999999999995</v>
      </c>
      <c r="X16" s="79">
        <f t="shared" si="6"/>
        <v>0.5</v>
      </c>
      <c r="Y16" s="80">
        <f t="shared" si="7"/>
        <v>5.4</v>
      </c>
      <c r="Z16" s="72">
        <v>-2.72</v>
      </c>
      <c r="AA16" s="75">
        <v>-4.93</v>
      </c>
      <c r="AB16" s="76">
        <v>2.21</v>
      </c>
    </row>
    <row r="17" spans="1:28">
      <c r="A17" t="s">
        <v>82</v>
      </c>
      <c r="B17" s="72">
        <v>-3.3</v>
      </c>
      <c r="C17" s="73">
        <v>-18.2</v>
      </c>
      <c r="D17" s="74">
        <v>14.9</v>
      </c>
      <c r="E17" s="72">
        <v>-5.4</v>
      </c>
      <c r="F17" s="73">
        <v>-14.4</v>
      </c>
      <c r="G17" s="74">
        <v>9</v>
      </c>
      <c r="H17" s="72">
        <v>-2.6</v>
      </c>
      <c r="I17" s="75">
        <v>-5.9</v>
      </c>
      <c r="J17" s="76">
        <f t="shared" si="8"/>
        <v>3.3000000000000003</v>
      </c>
      <c r="K17" s="73">
        <f t="shared" si="0"/>
        <v>-18.2</v>
      </c>
      <c r="L17" s="77">
        <v>-8.1</v>
      </c>
      <c r="M17" s="78">
        <v>-10.1</v>
      </c>
      <c r="N17" s="74">
        <f t="shared" si="1"/>
        <v>15.6</v>
      </c>
      <c r="O17" s="79">
        <f t="shared" si="2"/>
        <v>2.1999999999999993</v>
      </c>
      <c r="P17" s="80">
        <f t="shared" si="3"/>
        <v>13.4</v>
      </c>
      <c r="Q17" s="72">
        <v>-6.6</v>
      </c>
      <c r="R17" s="75">
        <v>-5.0999999999999996</v>
      </c>
      <c r="S17" s="76">
        <v>-1.5</v>
      </c>
      <c r="T17" s="73">
        <f t="shared" si="4"/>
        <v>-14.399999999999999</v>
      </c>
      <c r="U17" s="77">
        <v>-3.3</v>
      </c>
      <c r="V17" s="78">
        <v>-11.1</v>
      </c>
      <c r="W17" s="74">
        <f t="shared" si="5"/>
        <v>7.7999999999999989</v>
      </c>
      <c r="X17" s="79">
        <f t="shared" si="6"/>
        <v>-1.7999999999999998</v>
      </c>
      <c r="Y17" s="80">
        <f t="shared" si="7"/>
        <v>9.6</v>
      </c>
      <c r="Z17" s="72">
        <v>-1.63</v>
      </c>
      <c r="AA17" s="75">
        <v>-4.71</v>
      </c>
      <c r="AB17" s="76">
        <v>3.08</v>
      </c>
    </row>
    <row r="18" spans="1:28">
      <c r="A18" t="s">
        <v>100</v>
      </c>
      <c r="B18" s="72">
        <v>-7.2</v>
      </c>
      <c r="C18" s="73">
        <v>-16.600000000000001</v>
      </c>
      <c r="D18" s="74">
        <v>9.4</v>
      </c>
      <c r="E18" s="72">
        <v>-6</v>
      </c>
      <c r="F18" s="73">
        <v>-11.2</v>
      </c>
      <c r="G18" s="74">
        <v>5.2</v>
      </c>
      <c r="H18" s="72">
        <v>-4.5</v>
      </c>
      <c r="I18" s="75">
        <v>-7</v>
      </c>
      <c r="J18" s="76">
        <f t="shared" si="8"/>
        <v>2.5</v>
      </c>
      <c r="K18" s="73">
        <f t="shared" si="0"/>
        <v>-16.600000000000001</v>
      </c>
      <c r="L18" s="77">
        <v>-9</v>
      </c>
      <c r="M18" s="78">
        <v>-7.6</v>
      </c>
      <c r="N18" s="74">
        <f t="shared" si="1"/>
        <v>12.100000000000001</v>
      </c>
      <c r="O18" s="79">
        <f t="shared" si="2"/>
        <v>2</v>
      </c>
      <c r="P18" s="80">
        <f t="shared" si="3"/>
        <v>10.1</v>
      </c>
      <c r="Q18" s="72">
        <v>-6</v>
      </c>
      <c r="R18" s="75">
        <v>-3.3</v>
      </c>
      <c r="S18" s="76">
        <v>-2.7</v>
      </c>
      <c r="T18" s="73">
        <f t="shared" si="4"/>
        <v>-11.2</v>
      </c>
      <c r="U18" s="77">
        <v>-5.6</v>
      </c>
      <c r="V18" s="78">
        <v>-5.6</v>
      </c>
      <c r="W18" s="74">
        <f t="shared" si="5"/>
        <v>5.1999999999999993</v>
      </c>
      <c r="X18" s="79">
        <f t="shared" si="6"/>
        <v>2.2999999999999998</v>
      </c>
      <c r="Y18" s="80">
        <f t="shared" si="7"/>
        <v>2.8999999999999995</v>
      </c>
      <c r="Z18" s="72">
        <v>-6.28</v>
      </c>
      <c r="AA18" s="75">
        <v>-6.62</v>
      </c>
      <c r="AB18" s="76">
        <v>0.34</v>
      </c>
    </row>
    <row r="19" spans="1:28">
      <c r="A19" t="s">
        <v>119</v>
      </c>
      <c r="B19" s="72">
        <v>-5.0999999999999996</v>
      </c>
      <c r="C19" s="73">
        <v>-15.6</v>
      </c>
      <c r="D19" s="74">
        <v>10.5</v>
      </c>
      <c r="E19" s="72">
        <v>-5.5</v>
      </c>
      <c r="F19" s="73">
        <v>-11.7</v>
      </c>
      <c r="G19" s="74">
        <v>6.2</v>
      </c>
      <c r="H19" s="72">
        <v>-3.3</v>
      </c>
      <c r="I19" s="75">
        <v>-4.8</v>
      </c>
      <c r="J19" s="76">
        <f t="shared" si="8"/>
        <v>1.5</v>
      </c>
      <c r="K19" s="73">
        <f t="shared" si="0"/>
        <v>-15.7</v>
      </c>
      <c r="L19" s="77">
        <v>-6.8</v>
      </c>
      <c r="M19" s="78">
        <v>-8.9</v>
      </c>
      <c r="N19" s="74">
        <f t="shared" si="1"/>
        <v>12.399999999999999</v>
      </c>
      <c r="O19" s="79">
        <f t="shared" si="2"/>
        <v>2</v>
      </c>
      <c r="P19" s="80">
        <f t="shared" si="3"/>
        <v>10.4</v>
      </c>
      <c r="Q19" s="72">
        <v>-5.4</v>
      </c>
      <c r="R19" s="75">
        <v>-4</v>
      </c>
      <c r="S19" s="76">
        <v>-1.4</v>
      </c>
      <c r="T19" s="73">
        <f t="shared" si="4"/>
        <v>-11.7</v>
      </c>
      <c r="U19" s="77">
        <v>-3.1</v>
      </c>
      <c r="V19" s="78">
        <v>-8.6</v>
      </c>
      <c r="W19" s="74">
        <f t="shared" si="5"/>
        <v>6.2999999999999989</v>
      </c>
      <c r="X19" s="79">
        <f t="shared" si="6"/>
        <v>-0.89999999999999991</v>
      </c>
      <c r="Y19" s="80">
        <f t="shared" si="7"/>
        <v>7.1999999999999993</v>
      </c>
      <c r="Z19" s="72">
        <v>-3.46</v>
      </c>
      <c r="AA19" s="75">
        <v>-4.68</v>
      </c>
      <c r="AB19" s="76">
        <v>1.22</v>
      </c>
    </row>
    <row r="20" spans="1:28" ht="16" customHeight="1">
      <c r="B20" s="266" t="s">
        <v>564</v>
      </c>
      <c r="C20" s="266"/>
      <c r="D20" s="266"/>
      <c r="E20" s="81"/>
      <c r="F20" s="81"/>
      <c r="G20" s="81"/>
    </row>
    <row r="21" spans="1:28">
      <c r="B21" s="267"/>
      <c r="C21" s="267"/>
      <c r="D21" s="267"/>
    </row>
    <row r="22" spans="1:28">
      <c r="B22" s="267"/>
      <c r="C22" s="267"/>
      <c r="D22" s="267"/>
    </row>
  </sheetData>
  <mergeCells count="6">
    <mergeCell ref="Z1:AB1"/>
    <mergeCell ref="B20:D22"/>
    <mergeCell ref="B1:D1"/>
    <mergeCell ref="E1:G1"/>
    <mergeCell ref="H1:P1"/>
    <mergeCell ref="Q1:Y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38"/>
  <sheetViews>
    <sheetView zoomScale="65" zoomScaleNormal="65" workbookViewId="0">
      <pane xSplit="1" topLeftCell="B1" activePane="topRight" state="frozen"/>
      <selection activeCell="A68" sqref="A68"/>
      <selection pane="topRight" activeCell="G177" sqref="G177"/>
    </sheetView>
  </sheetViews>
  <sheetFormatPr baseColWidth="10" defaultColWidth="8.83203125" defaultRowHeight="16"/>
  <cols>
    <col min="1" max="2" width="25.83203125"/>
    <col min="3" max="4" width="20" style="13"/>
    <col min="5" max="5" width="11" style="13"/>
    <col min="6" max="1025" width="10.6640625"/>
  </cols>
  <sheetData>
    <row r="1" spans="1:5" ht="19">
      <c r="A1" s="271" t="s">
        <v>131</v>
      </c>
      <c r="B1" s="271"/>
      <c r="C1" s="272" t="s">
        <v>565</v>
      </c>
      <c r="D1" s="272"/>
      <c r="E1"/>
    </row>
    <row r="2" spans="1:5" ht="21">
      <c r="A2" s="82" t="s">
        <v>566</v>
      </c>
      <c r="B2" s="82" t="s">
        <v>567</v>
      </c>
      <c r="C2" s="83" t="s">
        <v>568</v>
      </c>
      <c r="D2" s="83" t="s">
        <v>569</v>
      </c>
      <c r="E2" s="84" t="s">
        <v>570</v>
      </c>
    </row>
    <row r="3" spans="1:5">
      <c r="A3" s="85" t="s">
        <v>56</v>
      </c>
      <c r="B3" s="86" t="s">
        <v>571</v>
      </c>
      <c r="C3" s="60">
        <f>VLOOKUP(A3,'All Data'!$P$3:$Q$513,2,0)*4.184</f>
        <v>8.3261599999999998</v>
      </c>
      <c r="D3" s="87">
        <v>8.3699999999999992</v>
      </c>
      <c r="E3" s="88">
        <f t="shared" ref="E3:E34" si="0">D3-C3</f>
        <v>4.3839999999999435E-2</v>
      </c>
    </row>
    <row r="4" spans="1:5">
      <c r="A4" s="85" t="s">
        <v>41</v>
      </c>
      <c r="B4" s="86" t="s">
        <v>572</v>
      </c>
      <c r="C4" s="60">
        <f>VLOOKUP(A4,'All Data'!$P$3:$Q$513,2,0)*4.184</f>
        <v>7.6567200000000009</v>
      </c>
      <c r="D4" s="87">
        <v>7.66</v>
      </c>
      <c r="E4" s="88">
        <f t="shared" si="0"/>
        <v>3.2799999999992835E-3</v>
      </c>
    </row>
    <row r="5" spans="1:5">
      <c r="A5" s="85" t="s">
        <v>78</v>
      </c>
      <c r="B5" s="86" t="s">
        <v>573</v>
      </c>
      <c r="C5" s="60">
        <f>VLOOKUP(A5,'All Data'!$P$3:$Q$513,2,0)*4.184</f>
        <v>8.2006399999999999</v>
      </c>
      <c r="D5" s="87">
        <v>8.18</v>
      </c>
      <c r="E5" s="88">
        <f t="shared" si="0"/>
        <v>-2.0640000000000214E-2</v>
      </c>
    </row>
    <row r="6" spans="1:5">
      <c r="A6" s="85" t="s">
        <v>60</v>
      </c>
      <c r="B6" s="86" t="s">
        <v>574</v>
      </c>
      <c r="C6" s="60">
        <f>VLOOKUP(A6,'All Data'!$P$3:$Q$513,2,0)*4.184</f>
        <v>8.6608799999999988</v>
      </c>
      <c r="D6" s="87">
        <v>8.6999999999999993</v>
      </c>
      <c r="E6" s="88">
        <f t="shared" si="0"/>
        <v>3.9120000000000488E-2</v>
      </c>
    </row>
    <row r="7" spans="1:5">
      <c r="A7" s="85" t="s">
        <v>14</v>
      </c>
      <c r="B7" s="86" t="s">
        <v>575</v>
      </c>
      <c r="C7" s="60">
        <f>VLOOKUP(A7,'All Data'!$P$3:$Q$513,2,0)*4.184</f>
        <v>9.70688</v>
      </c>
      <c r="D7" s="87">
        <v>9.6999999999999993</v>
      </c>
      <c r="E7" s="88">
        <f t="shared" si="0"/>
        <v>-6.8800000000006634E-3</v>
      </c>
    </row>
    <row r="8" spans="1:5">
      <c r="A8" s="85" t="s">
        <v>63</v>
      </c>
      <c r="B8" s="89" t="s">
        <v>576</v>
      </c>
      <c r="C8" s="60">
        <f>VLOOKUP(A8,'All Data'!$P$3:$Q$513,2,0)*4.184</f>
        <v>9.70688</v>
      </c>
      <c r="D8" s="87">
        <v>9.76</v>
      </c>
      <c r="E8" s="88">
        <f t="shared" si="0"/>
        <v>5.3119999999999834E-2</v>
      </c>
    </row>
    <row r="9" spans="1:5">
      <c r="A9" s="85" t="s">
        <v>141</v>
      </c>
      <c r="B9" s="89" t="s">
        <v>577</v>
      </c>
      <c r="C9" s="60">
        <f>VLOOKUP(A9,'All Data'!$P$3:$Q$513,2,0)*4.184</f>
        <v>9.9579199999999997</v>
      </c>
      <c r="D9" s="87">
        <v>9.9700000000000006</v>
      </c>
      <c r="E9" s="88">
        <f t="shared" si="0"/>
        <v>1.2080000000000979E-2</v>
      </c>
    </row>
    <row r="10" spans="1:5">
      <c r="A10" s="85" t="s">
        <v>16</v>
      </c>
      <c r="B10" s="89" t="s">
        <v>578</v>
      </c>
      <c r="C10" s="60">
        <f>VLOOKUP(A10,'All Data'!$P$3:$Q$513,2,0)*4.184</f>
        <v>10.50184</v>
      </c>
      <c r="D10" s="87">
        <v>10.46</v>
      </c>
      <c r="E10" s="88">
        <f t="shared" si="0"/>
        <v>-4.1839999999998767E-2</v>
      </c>
    </row>
    <row r="11" spans="1:5">
      <c r="A11" s="85" t="s">
        <v>62</v>
      </c>
      <c r="B11" s="89" t="s">
        <v>579</v>
      </c>
      <c r="C11" s="60">
        <f>VLOOKUP(A11,'All Data'!$P$3:$Q$513,2,0)*4.184</f>
        <v>10.37632</v>
      </c>
      <c r="D11" s="87">
        <v>10.4</v>
      </c>
      <c r="E11" s="88">
        <f t="shared" si="0"/>
        <v>2.3680000000000589E-2</v>
      </c>
    </row>
    <row r="12" spans="1:5">
      <c r="A12" s="85" t="s">
        <v>143</v>
      </c>
      <c r="B12" s="89" t="s">
        <v>580</v>
      </c>
      <c r="C12" s="60">
        <f>VLOOKUP(A12,'All Data'!$P$3:$Q$513,2,0)*4.184</f>
        <v>10.50184</v>
      </c>
      <c r="D12" s="87">
        <v>10.55</v>
      </c>
      <c r="E12" s="88">
        <f t="shared" si="0"/>
        <v>4.8160000000001091E-2</v>
      </c>
    </row>
    <row r="13" spans="1:5">
      <c r="A13" s="85" t="s">
        <v>338</v>
      </c>
      <c r="B13" s="89" t="s">
        <v>581</v>
      </c>
      <c r="C13" s="60">
        <f>VLOOKUP(A13,'All Data'!$P$3:$Q$513,2,0)*4.184</f>
        <v>10.50184</v>
      </c>
      <c r="D13" s="87">
        <v>10.5</v>
      </c>
      <c r="E13" s="88">
        <f t="shared" si="0"/>
        <v>-1.8399999999996197E-3</v>
      </c>
    </row>
    <row r="14" spans="1:5">
      <c r="A14" s="85" t="s">
        <v>305</v>
      </c>
      <c r="B14" s="89" t="s">
        <v>582</v>
      </c>
      <c r="C14" s="60">
        <f>VLOOKUP(A14,'All Data'!$P$3:$Q$513,2,0)*4.184</f>
        <v>10.50184</v>
      </c>
      <c r="D14" s="87">
        <v>10.85</v>
      </c>
      <c r="E14" s="88">
        <f t="shared" si="0"/>
        <v>0.34816000000000003</v>
      </c>
    </row>
    <row r="15" spans="1:5">
      <c r="A15" s="85" t="s">
        <v>139</v>
      </c>
      <c r="B15" s="89" t="s">
        <v>583</v>
      </c>
      <c r="C15" s="60">
        <f>VLOOKUP(A15,'All Data'!$P$3:$Q$513,2,0)*4.184</f>
        <v>11.171279999999999</v>
      </c>
      <c r="D15" s="87">
        <v>10.96</v>
      </c>
      <c r="E15" s="88">
        <f t="shared" si="0"/>
        <v>-0.21127999999999858</v>
      </c>
    </row>
    <row r="16" spans="1:5">
      <c r="A16" s="85" t="s">
        <v>314</v>
      </c>
      <c r="B16" s="89" t="s">
        <v>584</v>
      </c>
      <c r="C16" s="60">
        <f>VLOOKUP(A16,'All Data'!$P$3:$Q$513,2,0)*4.184</f>
        <v>11.840720000000001</v>
      </c>
      <c r="D16" s="87">
        <v>12.04</v>
      </c>
      <c r="E16" s="88">
        <f t="shared" si="0"/>
        <v>0.19927999999999813</v>
      </c>
    </row>
    <row r="17" spans="1:5">
      <c r="A17" s="85" t="s">
        <v>140</v>
      </c>
      <c r="B17" s="89" t="s">
        <v>585</v>
      </c>
      <c r="C17" s="60">
        <f>VLOOKUP(A17,'All Data'!$P$3:$Q$513,2,0)*4.184</f>
        <v>12.04992</v>
      </c>
      <c r="D17" s="87">
        <v>12.1</v>
      </c>
      <c r="E17" s="88">
        <f t="shared" si="0"/>
        <v>5.0079999999999458E-2</v>
      </c>
    </row>
    <row r="18" spans="1:5">
      <c r="A18" s="85" t="s">
        <v>307</v>
      </c>
      <c r="B18" s="89" t="s">
        <v>586</v>
      </c>
      <c r="C18" s="60">
        <f>VLOOKUP(A18,'All Data'!$P$3:$Q$513,2,0)*4.184</f>
        <v>12.091760000000001</v>
      </c>
      <c r="D18" s="87">
        <v>11.93</v>
      </c>
      <c r="E18" s="88">
        <f t="shared" si="0"/>
        <v>-0.16176000000000101</v>
      </c>
    </row>
    <row r="19" spans="1:5">
      <c r="A19" s="85" t="s">
        <v>308</v>
      </c>
      <c r="B19" s="89" t="s">
        <v>587</v>
      </c>
      <c r="C19" s="60">
        <f>VLOOKUP(A19,'All Data'!$P$3:$Q$513,2,0)*4.184</f>
        <v>12.259120000000001</v>
      </c>
      <c r="D19" s="87">
        <v>11.39</v>
      </c>
      <c r="E19" s="88">
        <f t="shared" si="0"/>
        <v>-0.86912000000000056</v>
      </c>
    </row>
    <row r="20" spans="1:5">
      <c r="A20" s="85" t="s">
        <v>30</v>
      </c>
      <c r="B20" s="89" t="s">
        <v>588</v>
      </c>
      <c r="C20" s="60">
        <f>VLOOKUP(A20,'All Data'!$P$3:$Q$513,2,0)*4.184</f>
        <v>3.1379999999999999</v>
      </c>
      <c r="D20" s="87">
        <v>3.13</v>
      </c>
      <c r="E20" s="88">
        <f t="shared" si="0"/>
        <v>-8.0000000000000071E-3</v>
      </c>
    </row>
    <row r="21" spans="1:5">
      <c r="A21" s="85" t="s">
        <v>174</v>
      </c>
      <c r="B21" s="89" t="s">
        <v>589</v>
      </c>
      <c r="C21" s="60">
        <f>VLOOKUP(A21,'All Data'!$P$3:$Q$513,2,0)*4.184</f>
        <v>5.0208000000000004</v>
      </c>
      <c r="D21" s="87">
        <v>5.0199999999999996</v>
      </c>
      <c r="E21" s="88">
        <f t="shared" si="0"/>
        <v>-8.0000000000080007E-4</v>
      </c>
    </row>
    <row r="22" spans="1:5">
      <c r="A22" s="85" t="s">
        <v>475</v>
      </c>
      <c r="B22" s="89" t="s">
        <v>590</v>
      </c>
      <c r="C22" s="60">
        <f>VLOOKUP(A22,'All Data'!$P$3:$Q$513,2,0)*4.184</f>
        <v>6.6525600000000003</v>
      </c>
      <c r="D22" s="87">
        <v>6.68</v>
      </c>
      <c r="E22" s="88">
        <f t="shared" si="0"/>
        <v>2.7439999999999465E-2</v>
      </c>
    </row>
    <row r="23" spans="1:5">
      <c r="A23" s="85" t="s">
        <v>175</v>
      </c>
      <c r="B23" s="89" t="s">
        <v>591</v>
      </c>
      <c r="C23" s="60">
        <f>VLOOKUP(A23,'All Data'!$P$3:$Q$513,2,0)*4.184</f>
        <v>7.1128</v>
      </c>
      <c r="D23" s="87">
        <v>7.14</v>
      </c>
      <c r="E23" s="88">
        <f t="shared" si="0"/>
        <v>2.7199999999999669E-2</v>
      </c>
    </row>
    <row r="24" spans="1:5">
      <c r="A24" s="85" t="s">
        <v>391</v>
      </c>
      <c r="B24" s="89" t="s">
        <v>592</v>
      </c>
      <c r="C24" s="60">
        <f>VLOOKUP(A24,'All Data'!$P$3:$Q$513,2,0)*4.184</f>
        <v>6.6107200000000006</v>
      </c>
      <c r="D24" s="87">
        <v>6.62</v>
      </c>
      <c r="E24" s="88">
        <f t="shared" si="0"/>
        <v>9.2799999999995109E-3</v>
      </c>
    </row>
    <row r="25" spans="1:5">
      <c r="A25" s="85" t="s">
        <v>45</v>
      </c>
      <c r="B25" s="89" t="s">
        <v>593</v>
      </c>
      <c r="C25" s="60">
        <f>VLOOKUP(A25,'All Data'!$P$3:$Q$513,2,0)*4.184</f>
        <v>5.3555200000000003</v>
      </c>
      <c r="D25" s="87">
        <v>5.32</v>
      </c>
      <c r="E25" s="88">
        <f t="shared" si="0"/>
        <v>-3.5519999999999996E-2</v>
      </c>
    </row>
    <row r="26" spans="1:5">
      <c r="A26" s="85" t="s">
        <v>79</v>
      </c>
      <c r="B26" s="89" t="s">
        <v>594</v>
      </c>
      <c r="C26" s="60">
        <f>VLOOKUP(A26,'All Data'!$P$3:$Q$513,2,0)*4.184</f>
        <v>5.5228800000000007</v>
      </c>
      <c r="D26" s="87">
        <v>5.31</v>
      </c>
      <c r="E26" s="88">
        <f t="shared" si="0"/>
        <v>-0.21288000000000107</v>
      </c>
    </row>
    <row r="27" spans="1:5">
      <c r="A27" s="85" t="s">
        <v>20</v>
      </c>
      <c r="B27" s="89" t="s">
        <v>595</v>
      </c>
      <c r="C27" s="60">
        <f>VLOOKUP(A27,'All Data'!$P$3:$Q$513,2,0)*4.184</f>
        <v>5.7739199999999995</v>
      </c>
      <c r="D27" s="87">
        <v>5.77</v>
      </c>
      <c r="E27" s="88">
        <f t="shared" si="0"/>
        <v>-3.9199999999999235E-3</v>
      </c>
    </row>
    <row r="28" spans="1:5">
      <c r="A28" s="85" t="s">
        <v>508</v>
      </c>
      <c r="B28" s="89" t="s">
        <v>596</v>
      </c>
      <c r="C28" s="60">
        <f>VLOOKUP(A28,'All Data'!$P$3:$Q$513,2,0)*4.184</f>
        <v>7.0291199999999998</v>
      </c>
      <c r="D28" s="87">
        <v>6.96</v>
      </c>
      <c r="E28" s="88">
        <f t="shared" si="0"/>
        <v>-6.9119999999999848E-2</v>
      </c>
    </row>
    <row r="29" spans="1:5">
      <c r="A29" s="90" t="s">
        <v>332</v>
      </c>
      <c r="B29" s="89" t="s">
        <v>597</v>
      </c>
      <c r="C29" s="60">
        <f>VLOOKUP(A29,'All Data'!$P$3:$Q$513,2,0)*4.184</f>
        <v>7.6567200000000009</v>
      </c>
      <c r="D29" s="87">
        <v>7.65</v>
      </c>
      <c r="E29" s="88">
        <f t="shared" si="0"/>
        <v>-6.7200000000005033E-3</v>
      </c>
    </row>
    <row r="30" spans="1:5">
      <c r="A30" s="85" t="s">
        <v>163</v>
      </c>
      <c r="B30" s="89" t="s">
        <v>598</v>
      </c>
      <c r="C30" s="60">
        <f>VLOOKUP(A30,'All Data'!$P$3:$Q$513,2,0)*4.184</f>
        <v>6.6107200000000006</v>
      </c>
      <c r="D30" s="87">
        <v>7.02</v>
      </c>
      <c r="E30" s="88">
        <f t="shared" si="0"/>
        <v>0.40927999999999898</v>
      </c>
    </row>
    <row r="31" spans="1:5">
      <c r="A31" s="85" t="s">
        <v>292</v>
      </c>
      <c r="B31" s="89" t="s">
        <v>599</v>
      </c>
      <c r="C31" s="60">
        <f>VLOOKUP(A31,'All Data'!$P$3:$Q$513,2,0)*4.184</f>
        <v>6.1504799999999999</v>
      </c>
      <c r="D31" s="87">
        <v>6.15</v>
      </c>
      <c r="E31" s="88">
        <f t="shared" si="0"/>
        <v>-4.7999999999959186E-4</v>
      </c>
    </row>
    <row r="32" spans="1:5">
      <c r="A32" s="85" t="s">
        <v>165</v>
      </c>
      <c r="B32" s="89" t="s">
        <v>600</v>
      </c>
      <c r="C32" s="60">
        <f>VLOOKUP(A32,'All Data'!$P$3:$Q$513,2,0)*4.184</f>
        <v>8.0332799999999995</v>
      </c>
      <c r="D32" s="87">
        <v>9.08</v>
      </c>
      <c r="E32" s="88">
        <f t="shared" si="0"/>
        <v>1.0467200000000005</v>
      </c>
    </row>
    <row r="33" spans="1:5">
      <c r="A33" s="85" t="s">
        <v>176</v>
      </c>
      <c r="B33" s="89" t="s">
        <v>601</v>
      </c>
      <c r="C33" s="60">
        <f>VLOOKUP(A33,'All Data'!$P$3:$Q$513,2,0)*4.184</f>
        <v>2.3430400000000002</v>
      </c>
      <c r="D33" s="87">
        <v>2.34</v>
      </c>
      <c r="E33" s="88">
        <f t="shared" si="0"/>
        <v>-3.0400000000003757E-3</v>
      </c>
    </row>
    <row r="34" spans="1:5">
      <c r="A34" s="85" t="s">
        <v>177</v>
      </c>
      <c r="B34" s="89" t="s">
        <v>602</v>
      </c>
      <c r="C34" s="60">
        <f>VLOOKUP(A34,'All Data'!$P$3:$Q$513,2,0)*4.184</f>
        <v>1.5480800000000001</v>
      </c>
      <c r="D34" s="87">
        <v>1.54</v>
      </c>
      <c r="E34" s="88">
        <f t="shared" si="0"/>
        <v>-8.0800000000000871E-3</v>
      </c>
    </row>
    <row r="35" spans="1:5">
      <c r="A35" s="85" t="s">
        <v>234</v>
      </c>
      <c r="B35" s="89" t="s">
        <v>603</v>
      </c>
      <c r="C35" s="60">
        <f>VLOOKUP(A35,'All Data'!$P$3:$Q$513,2,0)*4.184</f>
        <v>2.8032800000000004</v>
      </c>
      <c r="D35" s="87">
        <v>2.8</v>
      </c>
      <c r="E35" s="88">
        <f t="shared" ref="E35:E66" si="1">D35-C35</f>
        <v>-3.2800000000006158E-3</v>
      </c>
    </row>
    <row r="36" spans="1:5">
      <c r="A36" s="85" t="s">
        <v>25</v>
      </c>
      <c r="B36" s="89" t="s">
        <v>604</v>
      </c>
      <c r="C36" s="60">
        <f>VLOOKUP(A36,'All Data'!$P$3:$Q$513,2,0)*4.184</f>
        <v>5.1463200000000002</v>
      </c>
      <c r="D36" s="87">
        <v>5.14</v>
      </c>
      <c r="E36" s="88">
        <f t="shared" si="1"/>
        <v>-6.3200000000005474E-3</v>
      </c>
    </row>
    <row r="37" spans="1:5">
      <c r="A37" s="85" t="s">
        <v>45</v>
      </c>
      <c r="B37" s="89" t="s">
        <v>593</v>
      </c>
      <c r="C37" s="60">
        <f>VLOOKUP(A37,'All Data'!$P$3:$Q$513,2,0)*4.184</f>
        <v>5.3555200000000003</v>
      </c>
      <c r="D37" s="87">
        <v>5.32</v>
      </c>
      <c r="E37" s="88">
        <f t="shared" si="1"/>
        <v>-3.5519999999999996E-2</v>
      </c>
    </row>
    <row r="38" spans="1:5">
      <c r="A38" s="85" t="s">
        <v>27</v>
      </c>
      <c r="B38" s="89" t="s">
        <v>605</v>
      </c>
      <c r="C38" s="60">
        <f>VLOOKUP(A38,'All Data'!$P$3:$Q$513,2,0)*4.184</f>
        <v>4.85344</v>
      </c>
      <c r="D38" s="87">
        <v>4.87</v>
      </c>
      <c r="E38" s="88">
        <f t="shared" si="1"/>
        <v>1.656000000000013E-2</v>
      </c>
    </row>
    <row r="39" spans="1:5">
      <c r="A39" s="85" t="s">
        <v>61</v>
      </c>
      <c r="B39" s="89" t="s">
        <v>606</v>
      </c>
      <c r="C39" s="60">
        <f>VLOOKUP(A39,'All Data'!$P$3:$Q$513,2,0)*4.184</f>
        <v>2.5522399999999998</v>
      </c>
      <c r="D39" s="87">
        <v>2.57</v>
      </c>
      <c r="E39" s="88">
        <f t="shared" si="1"/>
        <v>1.7759999999999998E-2</v>
      </c>
    </row>
    <row r="40" spans="1:5">
      <c r="A40" s="85" t="s">
        <v>122</v>
      </c>
      <c r="B40" s="89" t="s">
        <v>607</v>
      </c>
      <c r="C40" s="60">
        <f>VLOOKUP(A40,'All Data'!$P$3:$Q$513,2,0)*4.184</f>
        <v>-2.0083199999999999</v>
      </c>
      <c r="D40" s="87">
        <v>-1.28</v>
      </c>
      <c r="E40" s="88">
        <f t="shared" si="1"/>
        <v>0.72831999999999986</v>
      </c>
    </row>
    <row r="41" spans="1:5">
      <c r="A41" s="85" t="s">
        <v>59</v>
      </c>
      <c r="B41" s="89" t="s">
        <v>608</v>
      </c>
      <c r="C41" s="60">
        <f>VLOOKUP(A41,'All Data'!$P$3:$Q$513,2,0)*4.184</f>
        <v>-0.66944000000000004</v>
      </c>
      <c r="D41" s="87">
        <v>-0.68</v>
      </c>
      <c r="E41" s="88">
        <f t="shared" si="1"/>
        <v>-1.0560000000000014E-2</v>
      </c>
    </row>
    <row r="42" spans="1:5">
      <c r="A42" s="85" t="s">
        <v>510</v>
      </c>
      <c r="B42" s="89" t="s">
        <v>609</v>
      </c>
      <c r="C42" s="60">
        <f>VLOOKUP(A42,'All Data'!$P$3:$Q$513,2,0)*4.184</f>
        <v>3.8911200000000004</v>
      </c>
      <c r="D42" s="87">
        <v>3.94</v>
      </c>
      <c r="E42" s="88">
        <f t="shared" si="1"/>
        <v>4.887999999999959E-2</v>
      </c>
    </row>
    <row r="43" spans="1:5">
      <c r="A43" s="85" t="s">
        <v>431</v>
      </c>
      <c r="B43" s="89" t="s">
        <v>610</v>
      </c>
      <c r="C43" s="60">
        <f>VLOOKUP(A43,'All Data'!$P$3:$Q$513,2,0)*4.184</f>
        <v>4.2258399999999998</v>
      </c>
      <c r="D43" s="87">
        <v>4.22</v>
      </c>
      <c r="E43" s="88">
        <f t="shared" si="1"/>
        <v>-5.8400000000000674E-3</v>
      </c>
    </row>
    <row r="44" spans="1:5">
      <c r="A44" s="90" t="s">
        <v>309</v>
      </c>
      <c r="B44" s="91" t="s">
        <v>611</v>
      </c>
      <c r="C44" s="60">
        <f>VLOOKUP(A44,'All Data'!$P$3:$Q$513,2,0)*4.184</f>
        <v>1.6736000000000002</v>
      </c>
      <c r="D44" s="87">
        <v>1.66</v>
      </c>
      <c r="E44" s="88">
        <f t="shared" si="1"/>
        <v>-1.3600000000000279E-2</v>
      </c>
    </row>
    <row r="45" spans="1:5">
      <c r="A45" s="90" t="s">
        <v>509</v>
      </c>
      <c r="B45" s="91" t="s">
        <v>612</v>
      </c>
      <c r="C45" s="60">
        <f>VLOOKUP(A45,'All Data'!$P$3:$Q$513,2,0)*4.184</f>
        <v>4.1840000000000002E-2</v>
      </c>
      <c r="D45" s="87">
        <v>0.06</v>
      </c>
      <c r="E45" s="88">
        <f t="shared" si="1"/>
        <v>1.8159999999999996E-2</v>
      </c>
    </row>
    <row r="46" spans="1:5">
      <c r="A46" s="90" t="s">
        <v>430</v>
      </c>
      <c r="B46" s="91" t="s">
        <v>613</v>
      </c>
      <c r="C46" s="60">
        <f>VLOOKUP(A46,'All Data'!$P$3:$Q$513,2,0)*4.184</f>
        <v>1.21336</v>
      </c>
      <c r="D46" s="87">
        <v>1.2</v>
      </c>
      <c r="E46" s="88">
        <f t="shared" si="1"/>
        <v>-1.3360000000000039E-2</v>
      </c>
    </row>
    <row r="47" spans="1:5">
      <c r="A47" s="90" t="s">
        <v>428</v>
      </c>
      <c r="B47" s="91" t="s">
        <v>614</v>
      </c>
      <c r="C47" s="60">
        <f>VLOOKUP(A47,'All Data'!$P$3:$Q$513,2,0)*4.184</f>
        <v>2.5104000000000002</v>
      </c>
      <c r="D47" s="87">
        <v>2.5099999999999998</v>
      </c>
      <c r="E47" s="88">
        <f t="shared" si="1"/>
        <v>-4.0000000000040004E-4</v>
      </c>
    </row>
    <row r="48" spans="1:5">
      <c r="A48" s="90" t="s">
        <v>503</v>
      </c>
      <c r="B48" s="91" t="s">
        <v>615</v>
      </c>
      <c r="C48" s="60">
        <f>VLOOKUP(A48,'All Data'!$P$3:$Q$513,2,0)*4.184</f>
        <v>2.9706399999999999</v>
      </c>
      <c r="D48" s="87">
        <v>2.97</v>
      </c>
      <c r="E48" s="88">
        <f t="shared" si="1"/>
        <v>-6.3999999999975188E-4</v>
      </c>
    </row>
    <row r="49" spans="1:5">
      <c r="A49" s="85" t="s">
        <v>18</v>
      </c>
      <c r="B49" s="89" t="s">
        <v>616</v>
      </c>
      <c r="C49" s="60">
        <f>VLOOKUP(A49,'All Data'!$P$3:$Q$513,2,0)*4.184</f>
        <v>-3.5982400000000001</v>
      </c>
      <c r="D49" s="78">
        <v>-3.62</v>
      </c>
      <c r="E49" s="88">
        <f t="shared" si="1"/>
        <v>-2.1760000000000002E-2</v>
      </c>
    </row>
    <row r="50" spans="1:5">
      <c r="A50" s="85" t="s">
        <v>80</v>
      </c>
      <c r="B50" s="89" t="s">
        <v>617</v>
      </c>
      <c r="C50" s="60">
        <f>VLOOKUP(A50,'All Data'!$P$3:$Q$513,2,0)*4.184</f>
        <v>-3.7237600000000004</v>
      </c>
      <c r="D50" s="87">
        <v>-3.71</v>
      </c>
      <c r="E50" s="88">
        <f t="shared" si="1"/>
        <v>1.3760000000000439E-2</v>
      </c>
    </row>
    <row r="51" spans="1:5">
      <c r="A51" s="85" t="s">
        <v>47</v>
      </c>
      <c r="B51" s="89" t="s">
        <v>618</v>
      </c>
      <c r="C51" s="60">
        <f>VLOOKUP(A51,'All Data'!$P$3:$Q$513,2,0)*4.184</f>
        <v>-3.3053600000000003</v>
      </c>
      <c r="D51" s="87">
        <v>-3.33</v>
      </c>
      <c r="E51" s="88">
        <f t="shared" si="1"/>
        <v>-2.4639999999999773E-2</v>
      </c>
    </row>
    <row r="52" spans="1:5">
      <c r="A52" s="85" t="s">
        <v>369</v>
      </c>
      <c r="B52" s="89" t="s">
        <v>619</v>
      </c>
      <c r="C52" s="60">
        <f>VLOOKUP(A52,'All Data'!$P$3:$Q$513,2,0)*4.184</f>
        <v>-16.233920000000001</v>
      </c>
      <c r="D52" s="87">
        <v>-16.260000000000002</v>
      </c>
      <c r="E52" s="88">
        <f t="shared" si="1"/>
        <v>-2.6080000000000325E-2</v>
      </c>
    </row>
    <row r="53" spans="1:5">
      <c r="A53" s="85" t="s">
        <v>518</v>
      </c>
      <c r="B53" s="89" t="s">
        <v>620</v>
      </c>
      <c r="C53" s="60">
        <f>VLOOKUP(A53,'All Data'!$P$3:$Q$513,2,0)*4.184</f>
        <v>-16.066559999999999</v>
      </c>
      <c r="D53" s="87">
        <v>-16.09</v>
      </c>
      <c r="E53" s="88">
        <f t="shared" si="1"/>
        <v>-2.3440000000000794E-2</v>
      </c>
    </row>
    <row r="54" spans="1:5">
      <c r="A54" s="85" t="s">
        <v>387</v>
      </c>
      <c r="B54" s="89" t="s">
        <v>621</v>
      </c>
      <c r="C54" s="60">
        <f>VLOOKUP(A54,'All Data'!$P$3:$Q$513,2,0)*4.184</f>
        <v>-15.229760000000001</v>
      </c>
      <c r="D54" s="87">
        <v>-15.25</v>
      </c>
      <c r="E54" s="88">
        <f t="shared" si="1"/>
        <v>-2.023999999999937E-2</v>
      </c>
    </row>
    <row r="55" spans="1:5">
      <c r="A55" s="85" t="s">
        <v>240</v>
      </c>
      <c r="B55" s="89" t="s">
        <v>622</v>
      </c>
      <c r="C55" s="60">
        <f>VLOOKUP(A55,'All Data'!$P$3:$Q$513,2,0)*4.184</f>
        <v>-13.97456</v>
      </c>
      <c r="D55" s="87">
        <v>-13.98</v>
      </c>
      <c r="E55" s="88">
        <f t="shared" si="1"/>
        <v>-5.4400000000001114E-3</v>
      </c>
    </row>
    <row r="56" spans="1:5">
      <c r="A56" s="85" t="s">
        <v>302</v>
      </c>
      <c r="B56" s="89" t="s">
        <v>623</v>
      </c>
      <c r="C56" s="60">
        <f>VLOOKUP(A56,'All Data'!$P$3:$Q$513,2,0)*4.184</f>
        <v>-13.09592</v>
      </c>
      <c r="D56" s="87">
        <v>-13.13</v>
      </c>
      <c r="E56" s="88">
        <f t="shared" si="1"/>
        <v>-3.408000000000122E-2</v>
      </c>
    </row>
    <row r="57" spans="1:5">
      <c r="A57" s="33" t="s">
        <v>65</v>
      </c>
      <c r="B57" s="86" t="s">
        <v>624</v>
      </c>
      <c r="C57" s="60">
        <f>VLOOKUP(A57,'All Data'!$P$3:$Q$513,2,0)*4.184</f>
        <v>-2.2175200000000004</v>
      </c>
      <c r="D57" s="78">
        <v>-2.23</v>
      </c>
      <c r="E57" s="88">
        <f t="shared" si="1"/>
        <v>-1.2479999999999603E-2</v>
      </c>
    </row>
    <row r="58" spans="1:5">
      <c r="A58" s="85" t="s">
        <v>110</v>
      </c>
      <c r="B58" s="89" t="s">
        <v>625</v>
      </c>
      <c r="C58" s="60">
        <f>VLOOKUP(A58,'All Data'!$P$3:$Q$513,2,0)*4.184</f>
        <v>-10.041600000000001</v>
      </c>
      <c r="D58" s="78">
        <v>-10.01</v>
      </c>
      <c r="E58" s="88">
        <f t="shared" si="1"/>
        <v>3.1600000000000961E-2</v>
      </c>
    </row>
    <row r="59" spans="1:5">
      <c r="A59" s="85" t="s">
        <v>48</v>
      </c>
      <c r="B59" s="89" t="s">
        <v>626</v>
      </c>
      <c r="C59" s="60">
        <f>VLOOKUP(A59,'All Data'!$P$3:$Q$513,2,0)*4.184</f>
        <v>-13.179600000000001</v>
      </c>
      <c r="D59" s="78">
        <v>-13.17</v>
      </c>
      <c r="E59" s="88">
        <f t="shared" si="1"/>
        <v>9.6000000000007191E-3</v>
      </c>
    </row>
    <row r="60" spans="1:5">
      <c r="A60" s="85" t="s">
        <v>90</v>
      </c>
      <c r="B60" s="89" t="s">
        <v>627</v>
      </c>
      <c r="C60" s="60">
        <f>VLOOKUP(A60,'All Data'!$P$3:$Q$513,2,0)*4.184</f>
        <v>-14.016400000000001</v>
      </c>
      <c r="D60" s="78">
        <v>-14.41</v>
      </c>
      <c r="E60" s="88">
        <f t="shared" si="1"/>
        <v>-0.39359999999999928</v>
      </c>
    </row>
    <row r="61" spans="1:5">
      <c r="A61" s="85" t="s">
        <v>54</v>
      </c>
      <c r="B61" s="89" t="s">
        <v>628</v>
      </c>
      <c r="C61" s="60">
        <f>VLOOKUP(A61,'All Data'!$P$3:$Q$513,2,0)*4.184</f>
        <v>-16.526800000000001</v>
      </c>
      <c r="D61" s="78">
        <v>-17.7</v>
      </c>
      <c r="E61" s="88">
        <f t="shared" si="1"/>
        <v>-1.1731999999999978</v>
      </c>
    </row>
    <row r="62" spans="1:5">
      <c r="A62" s="85" t="s">
        <v>116</v>
      </c>
      <c r="B62" s="89" t="s">
        <v>629</v>
      </c>
      <c r="C62" s="60">
        <f>VLOOKUP(A62,'All Data'!$P$3:$Q$513,2,0)*4.184</f>
        <v>-16.233920000000001</v>
      </c>
      <c r="D62" s="78">
        <v>-16.53</v>
      </c>
      <c r="E62" s="88">
        <f t="shared" si="1"/>
        <v>-0.2960799999999999</v>
      </c>
    </row>
    <row r="63" spans="1:5">
      <c r="A63" s="85" t="s">
        <v>123</v>
      </c>
      <c r="B63" s="89" t="s">
        <v>630</v>
      </c>
      <c r="C63" s="60">
        <f>VLOOKUP(A63,'All Data'!$P$3:$Q$513,2,0)*4.184</f>
        <v>-18.91168</v>
      </c>
      <c r="D63" s="78">
        <v>-18.68</v>
      </c>
      <c r="E63" s="88">
        <f t="shared" si="1"/>
        <v>0.23168000000000077</v>
      </c>
    </row>
    <row r="64" spans="1:5">
      <c r="A64" s="85" t="s">
        <v>58</v>
      </c>
      <c r="B64" s="89" t="s">
        <v>631</v>
      </c>
      <c r="C64" s="60">
        <f>VLOOKUP(A64,'All Data'!$P$3:$Q$513,2,0)*4.184</f>
        <v>-21.3384</v>
      </c>
      <c r="D64" s="78">
        <v>-21.4</v>
      </c>
      <c r="E64" s="88">
        <f t="shared" si="1"/>
        <v>-6.1599999999998545E-2</v>
      </c>
    </row>
    <row r="65" spans="1:5">
      <c r="A65" s="85" t="s">
        <v>43</v>
      </c>
      <c r="B65" s="89" t="s">
        <v>632</v>
      </c>
      <c r="C65" s="60">
        <f>VLOOKUP(A65,'All Data'!$P$3:$Q$513,2,0)*4.184</f>
        <v>-20.92</v>
      </c>
      <c r="D65" s="78">
        <v>-20.98</v>
      </c>
      <c r="E65" s="88">
        <f t="shared" si="1"/>
        <v>-5.9999999999998721E-2</v>
      </c>
    </row>
    <row r="66" spans="1:5">
      <c r="A66" s="85" t="s">
        <v>75</v>
      </c>
      <c r="B66" s="89" t="s">
        <v>633</v>
      </c>
      <c r="C66" s="60">
        <f>VLOOKUP(A66,'All Data'!$P$3:$Q$513,2,0)*4.184</f>
        <v>-20.292400000000001</v>
      </c>
      <c r="D66" s="78">
        <v>-20.190000000000001</v>
      </c>
      <c r="E66" s="88">
        <f t="shared" si="1"/>
        <v>0.10239999999999938</v>
      </c>
    </row>
    <row r="67" spans="1:5">
      <c r="A67" s="85" t="s">
        <v>77</v>
      </c>
      <c r="B67" s="89" t="s">
        <v>634</v>
      </c>
      <c r="C67" s="60">
        <f>VLOOKUP(A67,'All Data'!$P$3:$Q$513,2,0)*4.184</f>
        <v>-19.832160000000002</v>
      </c>
      <c r="D67" s="78">
        <v>-19.899999999999999</v>
      </c>
      <c r="E67" s="88">
        <f t="shared" ref="E67:E98" si="2">D67-C67</f>
        <v>-6.7839999999996792E-2</v>
      </c>
    </row>
    <row r="68" spans="1:5">
      <c r="A68" s="85" t="s">
        <v>10</v>
      </c>
      <c r="B68" s="89" t="s">
        <v>635</v>
      </c>
      <c r="C68" s="60">
        <f>VLOOKUP(A68,'All Data'!$P$3:$Q$513,2,0)*4.184</f>
        <v>-18.827999999999999</v>
      </c>
      <c r="D68" s="78">
        <v>-18.93</v>
      </c>
      <c r="E68" s="88">
        <f t="shared" si="2"/>
        <v>-0.10200000000000031</v>
      </c>
    </row>
    <row r="69" spans="1:5">
      <c r="A69" s="85" t="s">
        <v>22</v>
      </c>
      <c r="B69" s="89" t="s">
        <v>636</v>
      </c>
      <c r="C69" s="60">
        <f>VLOOKUP(A69,'All Data'!$P$3:$Q$513,2,0)*4.184</f>
        <v>-19.748480000000001</v>
      </c>
      <c r="D69" s="78">
        <v>-19.73</v>
      </c>
      <c r="E69" s="88">
        <f t="shared" si="2"/>
        <v>1.8480000000000274E-2</v>
      </c>
    </row>
    <row r="70" spans="1:5">
      <c r="A70" s="85" t="s">
        <v>23</v>
      </c>
      <c r="B70" s="89" t="s">
        <v>637</v>
      </c>
      <c r="C70" s="60">
        <f>VLOOKUP(A70,'All Data'!$P$3:$Q$513,2,0)*4.184</f>
        <v>-19.330080000000002</v>
      </c>
      <c r="D70" s="78">
        <v>-19.149999999999999</v>
      </c>
      <c r="E70" s="88">
        <f t="shared" si="2"/>
        <v>0.18008000000000379</v>
      </c>
    </row>
    <row r="71" spans="1:5">
      <c r="A71" s="85" t="s">
        <v>12</v>
      </c>
      <c r="B71" s="89" t="s">
        <v>638</v>
      </c>
      <c r="C71" s="60">
        <f>VLOOKUP(A71,'All Data'!$P$3:$Q$513,2,0)*4.184</f>
        <v>-18.702480000000001</v>
      </c>
      <c r="D71" s="78">
        <v>-18.89</v>
      </c>
      <c r="E71" s="88">
        <f t="shared" si="2"/>
        <v>-0.18751999999999924</v>
      </c>
    </row>
    <row r="72" spans="1:5">
      <c r="A72" s="85" t="s">
        <v>69</v>
      </c>
      <c r="B72" s="89" t="s">
        <v>639</v>
      </c>
      <c r="C72" s="60">
        <f>VLOOKUP(A72,'All Data'!$P$3:$Q$513,2,0)*4.184</f>
        <v>-19.120880000000003</v>
      </c>
      <c r="D72" s="78">
        <v>-18.72</v>
      </c>
      <c r="E72" s="88">
        <f t="shared" si="2"/>
        <v>0.40088000000000434</v>
      </c>
    </row>
    <row r="73" spans="1:5">
      <c r="A73" s="85" t="s">
        <v>512</v>
      </c>
      <c r="B73" s="89" t="s">
        <v>640</v>
      </c>
      <c r="C73" s="60">
        <f>VLOOKUP(A73,'All Data'!$P$3:$Q$513,2,0)*4.184</f>
        <v>-18.367760000000001</v>
      </c>
      <c r="D73" s="78">
        <v>-18.38</v>
      </c>
      <c r="E73" s="88">
        <f t="shared" si="2"/>
        <v>-1.2239999999998474E-2</v>
      </c>
    </row>
    <row r="74" spans="1:5">
      <c r="A74" s="85" t="s">
        <v>71</v>
      </c>
      <c r="B74" s="89" t="s">
        <v>641</v>
      </c>
      <c r="C74" s="60">
        <f>VLOOKUP(A74,'All Data'!$P$3:$Q$513,2,0)*4.184</f>
        <v>-18.200399999999998</v>
      </c>
      <c r="D74" s="78">
        <v>-18.22</v>
      </c>
      <c r="E74" s="88">
        <f t="shared" si="2"/>
        <v>-1.9600000000000506E-2</v>
      </c>
    </row>
    <row r="75" spans="1:5">
      <c r="A75" s="85" t="s">
        <v>8</v>
      </c>
      <c r="B75" s="89" t="s">
        <v>642</v>
      </c>
      <c r="C75" s="60">
        <f>VLOOKUP(A75,'All Data'!$P$3:$Q$513,2,0)*4.184</f>
        <v>-18.535119999999999</v>
      </c>
      <c r="D75" s="78">
        <v>-18.54</v>
      </c>
      <c r="E75" s="88">
        <f t="shared" si="2"/>
        <v>-4.8799999999999955E-3</v>
      </c>
    </row>
    <row r="76" spans="1:5">
      <c r="A76" s="85" t="s">
        <v>53</v>
      </c>
      <c r="B76" s="89" t="s">
        <v>643</v>
      </c>
      <c r="C76" s="60">
        <f>VLOOKUP(A76,'All Data'!$P$3:$Q$513,2,0)*4.184</f>
        <v>-18.409600000000001</v>
      </c>
      <c r="D76" s="78">
        <v>-18.260000000000002</v>
      </c>
      <c r="E76" s="88">
        <f t="shared" si="2"/>
        <v>0.14959999999999951</v>
      </c>
    </row>
    <row r="77" spans="1:5">
      <c r="A77" s="85" t="s">
        <v>55</v>
      </c>
      <c r="B77" s="89" t="s">
        <v>644</v>
      </c>
      <c r="C77" s="60">
        <f>VLOOKUP(A77,'All Data'!$P$3:$Q$513,2,0)*4.184</f>
        <v>-16.98704</v>
      </c>
      <c r="D77" s="78">
        <v>-17.05</v>
      </c>
      <c r="E77" s="88">
        <f t="shared" si="2"/>
        <v>-6.2960000000000349E-2</v>
      </c>
    </row>
    <row r="78" spans="1:5">
      <c r="A78" s="85" t="s">
        <v>51</v>
      </c>
      <c r="B78" s="89" t="s">
        <v>645</v>
      </c>
      <c r="C78" s="60">
        <f>VLOOKUP(A78,'All Data'!$P$3:$Q$513,2,0)*4.184</f>
        <v>-17.614640000000001</v>
      </c>
      <c r="D78" s="78">
        <v>-17.760000000000002</v>
      </c>
      <c r="E78" s="88">
        <f t="shared" si="2"/>
        <v>-0.14536000000000016</v>
      </c>
    </row>
    <row r="79" spans="1:5">
      <c r="A79" s="90" t="s">
        <v>365</v>
      </c>
      <c r="B79" s="91" t="s">
        <v>646</v>
      </c>
      <c r="C79" s="60">
        <f>VLOOKUP(A79,'All Data'!$P$3:$Q$513,2,0)*4.184</f>
        <v>-15.60632</v>
      </c>
      <c r="D79" s="78">
        <v>-15.64</v>
      </c>
      <c r="E79" s="88">
        <f t="shared" si="2"/>
        <v>-3.3680000000000376E-2</v>
      </c>
    </row>
    <row r="80" spans="1:5">
      <c r="A80" s="90" t="s">
        <v>293</v>
      </c>
      <c r="B80" s="91" t="s">
        <v>647</v>
      </c>
      <c r="C80" s="60">
        <f>VLOOKUP(A80,'All Data'!$P$3:$Q$513,2,0)*4.184</f>
        <v>-16.40128</v>
      </c>
      <c r="D80" s="78">
        <v>-16.440000000000001</v>
      </c>
      <c r="E80" s="88">
        <f t="shared" si="2"/>
        <v>-3.872000000000142E-2</v>
      </c>
    </row>
    <row r="81" spans="1:5">
      <c r="A81" s="90" t="s">
        <v>294</v>
      </c>
      <c r="B81" s="91" t="s">
        <v>648</v>
      </c>
      <c r="C81" s="60">
        <f>VLOOKUP(A81,'All Data'!$P$3:$Q$513,2,0)*4.184</f>
        <v>-16.233920000000001</v>
      </c>
      <c r="D81" s="78">
        <v>-16.260000000000002</v>
      </c>
      <c r="E81" s="88">
        <f t="shared" si="2"/>
        <v>-2.6080000000000325E-2</v>
      </c>
    </row>
    <row r="82" spans="1:5">
      <c r="A82" s="90" t="s">
        <v>67</v>
      </c>
      <c r="B82" s="91" t="s">
        <v>649</v>
      </c>
      <c r="C82" s="60">
        <f>VLOOKUP(A82,'All Data'!$P$3:$Q$513,2,0)*4.184</f>
        <v>-17.112559999999998</v>
      </c>
      <c r="D82" s="78">
        <v>-17.13</v>
      </c>
      <c r="E82" s="88">
        <f t="shared" si="2"/>
        <v>-1.7440000000000566E-2</v>
      </c>
    </row>
    <row r="83" spans="1:5">
      <c r="A83" s="85" t="s">
        <v>73</v>
      </c>
      <c r="B83" s="89" t="s">
        <v>650</v>
      </c>
      <c r="C83" s="60">
        <f>VLOOKUP(A83,'All Data'!$P$3:$Q$513,2,0)*4.184</f>
        <v>-21.045520000000003</v>
      </c>
      <c r="D83" s="78">
        <v>-21.06</v>
      </c>
      <c r="E83" s="88">
        <f t="shared" si="2"/>
        <v>-1.4479999999995385E-2</v>
      </c>
    </row>
    <row r="84" spans="1:5">
      <c r="A84" s="85" t="s">
        <v>28</v>
      </c>
      <c r="B84" s="89" t="s">
        <v>651</v>
      </c>
      <c r="C84" s="60">
        <f>VLOOKUP(A84,'All Data'!$P$3:$Q$513,2,0)*4.184</f>
        <v>-22.970160000000003</v>
      </c>
      <c r="D84" s="78">
        <v>-22.99</v>
      </c>
      <c r="E84" s="88">
        <f t="shared" si="2"/>
        <v>-1.9839999999994973E-2</v>
      </c>
    </row>
    <row r="85" spans="1:5">
      <c r="A85" s="85" t="s">
        <v>26</v>
      </c>
      <c r="B85" s="89" t="s">
        <v>652</v>
      </c>
      <c r="C85" s="60">
        <f>VLOOKUP(A85,'All Data'!$P$3:$Q$513,2,0)*4.184</f>
        <v>-22.844640000000002</v>
      </c>
      <c r="D85" s="78">
        <v>-22.91</v>
      </c>
      <c r="E85" s="88">
        <f t="shared" si="2"/>
        <v>-6.5359999999998308E-2</v>
      </c>
    </row>
    <row r="86" spans="1:5">
      <c r="A86" s="85" t="s">
        <v>24</v>
      </c>
      <c r="B86" s="89" t="s">
        <v>653</v>
      </c>
      <c r="C86" s="60">
        <f>VLOOKUP(A86,'All Data'!$P$3:$Q$513,2,0)*4.184</f>
        <v>-22.928320000000003</v>
      </c>
      <c r="D86" s="78">
        <v>-22.95</v>
      </c>
      <c r="E86" s="88">
        <f t="shared" si="2"/>
        <v>-2.1679999999996369E-2</v>
      </c>
    </row>
    <row r="87" spans="1:5">
      <c r="A87" s="85" t="s">
        <v>117</v>
      </c>
      <c r="B87" s="89" t="s">
        <v>654</v>
      </c>
      <c r="C87" s="60">
        <f>VLOOKUP(A87,'All Data'!$P$3:$Q$513,2,0)*4.184</f>
        <v>-27.656240000000004</v>
      </c>
      <c r="D87" s="78">
        <v>-27.68</v>
      </c>
      <c r="E87" s="88">
        <f t="shared" si="2"/>
        <v>-2.3759999999995784E-2</v>
      </c>
    </row>
    <row r="88" spans="1:5">
      <c r="A88" s="85" t="s">
        <v>197</v>
      </c>
      <c r="B88" s="89" t="s">
        <v>655</v>
      </c>
      <c r="C88" s="60">
        <f>VLOOKUP(A88,'All Data'!$P$3:$Q$513,2,0)*4.184</f>
        <v>-24.560080000000003</v>
      </c>
      <c r="D88" s="78">
        <v>-24.58</v>
      </c>
      <c r="E88" s="88">
        <f t="shared" si="2"/>
        <v>-1.9919999999995497E-2</v>
      </c>
    </row>
    <row r="89" spans="1:5">
      <c r="A89" s="85" t="s">
        <v>112</v>
      </c>
      <c r="B89" s="89" t="s">
        <v>656</v>
      </c>
      <c r="C89" s="60">
        <f>VLOOKUP(A89,'All Data'!$P$3:$Q$513,2,0)*4.184</f>
        <v>-25.647919999999999</v>
      </c>
      <c r="D89" s="78">
        <v>-25.67</v>
      </c>
      <c r="E89" s="88">
        <f t="shared" si="2"/>
        <v>-2.2080000000002542E-2</v>
      </c>
    </row>
    <row r="90" spans="1:5">
      <c r="A90" s="85" t="s">
        <v>128</v>
      </c>
      <c r="B90" s="89" t="s">
        <v>657</v>
      </c>
      <c r="C90" s="60">
        <f>VLOOKUP(A90,'All Data'!$P$3:$Q$513,2,0)*4.184</f>
        <v>-14.518480000000002</v>
      </c>
      <c r="D90" s="78">
        <v>-14.52</v>
      </c>
      <c r="E90" s="88">
        <f t="shared" si="2"/>
        <v>-1.5199999999975233E-3</v>
      </c>
    </row>
    <row r="91" spans="1:5">
      <c r="A91" s="85" t="s">
        <v>129</v>
      </c>
      <c r="B91" s="89" t="s">
        <v>658</v>
      </c>
      <c r="C91" s="60">
        <f>VLOOKUP(A91,'All Data'!$P$3:$Q$513,2,0)*4.184</f>
        <v>-13.054080000000001</v>
      </c>
      <c r="D91" s="78">
        <v>-13.07</v>
      </c>
      <c r="E91" s="88">
        <f t="shared" si="2"/>
        <v>-1.591999999999949E-2</v>
      </c>
    </row>
    <row r="92" spans="1:5">
      <c r="A92" s="85" t="s">
        <v>99</v>
      </c>
      <c r="B92" s="89" t="s">
        <v>659</v>
      </c>
      <c r="C92" s="60">
        <f>VLOOKUP(A92,'All Data'!$P$3:$Q$513,2,0)*4.184</f>
        <v>-19.037199999999999</v>
      </c>
      <c r="D92" s="78">
        <v>-19.09</v>
      </c>
      <c r="E92" s="88">
        <f t="shared" si="2"/>
        <v>-5.280000000000129E-2</v>
      </c>
    </row>
    <row r="93" spans="1:5">
      <c r="A93" s="85" t="s">
        <v>190</v>
      </c>
      <c r="B93" s="89" t="s">
        <v>660</v>
      </c>
      <c r="C93" s="60">
        <f>VLOOKUP(A93,'All Data'!$P$3:$Q$513,2,0)*4.184</f>
        <v>-18.827999999999999</v>
      </c>
      <c r="D93" s="78">
        <v>-18.84</v>
      </c>
      <c r="E93" s="88">
        <f t="shared" si="2"/>
        <v>-1.2000000000000455E-2</v>
      </c>
    </row>
    <row r="94" spans="1:5">
      <c r="A94" s="85" t="s">
        <v>109</v>
      </c>
      <c r="B94" s="89" t="s">
        <v>661</v>
      </c>
      <c r="C94" s="60">
        <f>VLOOKUP(A94,'All Data'!$P$3:$Q$513,2,0)*4.184</f>
        <v>-18.367760000000001</v>
      </c>
      <c r="D94" s="78">
        <v>-18.37</v>
      </c>
      <c r="E94" s="88">
        <f t="shared" si="2"/>
        <v>-2.2400000000004638E-3</v>
      </c>
    </row>
    <row r="95" spans="1:5">
      <c r="A95" s="85" t="s">
        <v>102</v>
      </c>
      <c r="B95" s="89" t="s">
        <v>662</v>
      </c>
      <c r="C95" s="60">
        <f>VLOOKUP(A95,'All Data'!$P$3:$Q$513,2,0)*4.184</f>
        <v>-17.740160000000003</v>
      </c>
      <c r="D95" s="78">
        <v>-17.97</v>
      </c>
      <c r="E95" s="88">
        <f t="shared" si="2"/>
        <v>-0.22983999999999583</v>
      </c>
    </row>
    <row r="96" spans="1:5">
      <c r="A96" s="85" t="s">
        <v>108</v>
      </c>
      <c r="B96" s="89" t="s">
        <v>663</v>
      </c>
      <c r="C96" s="60">
        <f>VLOOKUP(A96,'All Data'!$P$3:$Q$513,2,0)*4.184</f>
        <v>-17.112559999999998</v>
      </c>
      <c r="D96" s="78">
        <v>-17.14</v>
      </c>
      <c r="E96" s="88">
        <f t="shared" si="2"/>
        <v>-2.7440000000002129E-2</v>
      </c>
    </row>
    <row r="97" spans="1:5">
      <c r="A97" s="85" t="s">
        <v>103</v>
      </c>
      <c r="B97" s="89" t="s">
        <v>664</v>
      </c>
      <c r="C97" s="60">
        <f>VLOOKUP(A97,'All Data'!$P$3:$Q$513,2,0)*4.184</f>
        <v>-16.526800000000001</v>
      </c>
      <c r="D97" s="78">
        <v>-16.87</v>
      </c>
      <c r="E97" s="88">
        <f t="shared" si="2"/>
        <v>-0.34319999999999951</v>
      </c>
    </row>
    <row r="98" spans="1:5">
      <c r="A98" s="85" t="s">
        <v>87</v>
      </c>
      <c r="B98" s="89" t="s">
        <v>665</v>
      </c>
      <c r="C98" s="60">
        <f>VLOOKUP(A98,'All Data'!$P$3:$Q$513,2,0)*4.184</f>
        <v>-17.949360000000002</v>
      </c>
      <c r="D98" s="78">
        <v>-17.93</v>
      </c>
      <c r="E98" s="88">
        <f t="shared" si="2"/>
        <v>1.9360000000002486E-2</v>
      </c>
    </row>
    <row r="99" spans="1:5">
      <c r="A99" s="85" t="s">
        <v>84</v>
      </c>
      <c r="B99" s="89" t="s">
        <v>666</v>
      </c>
      <c r="C99" s="60">
        <f>VLOOKUP(A99,'All Data'!$P$3:$Q$513,2,0)*4.184</f>
        <v>-17.028880000000001</v>
      </c>
      <c r="D99" s="78">
        <v>-17.02</v>
      </c>
      <c r="E99" s="88">
        <f t="shared" ref="E99:E130" si="3">D99-C99</f>
        <v>8.8800000000013313E-3</v>
      </c>
    </row>
    <row r="100" spans="1:5">
      <c r="A100" s="85" t="s">
        <v>83</v>
      </c>
      <c r="B100" s="89" t="s">
        <v>667</v>
      </c>
      <c r="C100" s="60">
        <f>VLOOKUP(A100,'All Data'!$P$3:$Q$513,2,0)*4.184</f>
        <v>-15.271599999999999</v>
      </c>
      <c r="D100" s="78">
        <v>-15.31</v>
      </c>
      <c r="E100" s="88">
        <f t="shared" si="3"/>
        <v>-3.84000000000011E-2</v>
      </c>
    </row>
    <row r="101" spans="1:5">
      <c r="A101" s="85" t="s">
        <v>82</v>
      </c>
      <c r="B101" s="89" t="s">
        <v>668</v>
      </c>
      <c r="C101" s="60">
        <f>VLOOKUP(A101,'All Data'!$P$3:$Q$513,2,0)*4.184</f>
        <v>-13.556160000000002</v>
      </c>
      <c r="D101" s="78">
        <v>-13.92</v>
      </c>
      <c r="E101" s="88">
        <f t="shared" si="3"/>
        <v>-0.36383999999999794</v>
      </c>
    </row>
    <row r="102" spans="1:5">
      <c r="A102" s="85" t="s">
        <v>125</v>
      </c>
      <c r="B102" s="89" t="s">
        <v>125</v>
      </c>
      <c r="C102" s="60">
        <f>VLOOKUP(A102,'All Data'!$P$3:$Q$513,2,0)*4.184</f>
        <v>-22.928320000000003</v>
      </c>
      <c r="D102" s="78">
        <v>-22.94</v>
      </c>
      <c r="E102" s="88">
        <f t="shared" si="3"/>
        <v>-1.1679999999998358E-2</v>
      </c>
    </row>
    <row r="103" spans="1:5">
      <c r="A103" s="85" t="s">
        <v>119</v>
      </c>
      <c r="B103" s="89" t="s">
        <v>119</v>
      </c>
      <c r="C103" s="60">
        <f>VLOOKUP(A103,'All Data'!$P$3:$Q$513,2,0)*4.184</f>
        <v>-21.380240000000001</v>
      </c>
      <c r="D103" s="78">
        <v>-21.38</v>
      </c>
      <c r="E103" s="88">
        <f t="shared" si="3"/>
        <v>2.4000000000157229E-4</v>
      </c>
    </row>
    <row r="104" spans="1:5">
      <c r="A104" s="85" t="s">
        <v>107</v>
      </c>
      <c r="B104" s="89" t="s">
        <v>107</v>
      </c>
      <c r="C104" s="60">
        <f>VLOOKUP(A104,'All Data'!$P$3:$Q$513,2,0)*4.184</f>
        <v>-16.233920000000001</v>
      </c>
      <c r="D104" s="78">
        <v>-16.29</v>
      </c>
      <c r="E104" s="88">
        <f t="shared" si="3"/>
        <v>-5.6079999999997909E-2</v>
      </c>
    </row>
    <row r="105" spans="1:5">
      <c r="A105" s="85" t="s">
        <v>124</v>
      </c>
      <c r="B105" s="89" t="s">
        <v>669</v>
      </c>
      <c r="C105" s="60">
        <f>VLOOKUP(A105,'All Data'!$P$3:$Q$513,2,0)*4.184</f>
        <v>-19.622960000000003</v>
      </c>
      <c r="D105" s="78">
        <v>-19.66</v>
      </c>
      <c r="E105" s="88">
        <f t="shared" si="3"/>
        <v>-3.7039999999997519E-2</v>
      </c>
    </row>
    <row r="106" spans="1:5">
      <c r="A106" s="85" t="s">
        <v>29</v>
      </c>
      <c r="B106" s="89" t="s">
        <v>670</v>
      </c>
      <c r="C106" s="60">
        <f>VLOOKUP(A106,'All Data'!$P$3:$Q$513,2,0)*4.184</f>
        <v>-19.371919999999999</v>
      </c>
      <c r="D106" s="78">
        <v>-19.38</v>
      </c>
      <c r="E106" s="88">
        <f t="shared" si="3"/>
        <v>-8.079999999999643E-3</v>
      </c>
    </row>
    <row r="107" spans="1:5">
      <c r="A107" s="85" t="s">
        <v>38</v>
      </c>
      <c r="B107" s="89" t="s">
        <v>671</v>
      </c>
      <c r="C107" s="60">
        <f>VLOOKUP(A107,'All Data'!$P$3:$Q$513,2,0)*4.184</f>
        <v>-19.95768</v>
      </c>
      <c r="D107" s="78">
        <v>-19.97</v>
      </c>
      <c r="E107" s="88">
        <f t="shared" si="3"/>
        <v>-1.2319999999998998E-2</v>
      </c>
    </row>
    <row r="108" spans="1:5">
      <c r="A108" s="85" t="s">
        <v>44</v>
      </c>
      <c r="B108" s="89" t="s">
        <v>672</v>
      </c>
      <c r="C108" s="60">
        <f>VLOOKUP(A108,'All Data'!$P$3:$Q$513,2,0)*4.184</f>
        <v>-20.627119999999998</v>
      </c>
      <c r="D108" s="78">
        <v>-20.65</v>
      </c>
      <c r="E108" s="88">
        <f t="shared" si="3"/>
        <v>-2.2880000000000678E-2</v>
      </c>
    </row>
    <row r="109" spans="1:5">
      <c r="A109" s="85" t="s">
        <v>200</v>
      </c>
      <c r="B109" s="89" t="s">
        <v>673</v>
      </c>
      <c r="C109" s="60">
        <f>VLOOKUP(A109,'All Data'!$P$3:$Q$513,2,0)*4.184</f>
        <v>-20.166880000000003</v>
      </c>
      <c r="D109" s="92">
        <v>-20.190000000000001</v>
      </c>
      <c r="E109" s="88">
        <f t="shared" si="3"/>
        <v>-2.3119999999998697E-2</v>
      </c>
    </row>
    <row r="110" spans="1:5">
      <c r="A110" s="85" t="s">
        <v>201</v>
      </c>
      <c r="B110" s="89" t="s">
        <v>674</v>
      </c>
      <c r="C110" s="60">
        <f>VLOOKUP(A110,'All Data'!$P$3:$Q$513,2,0)*4.184</f>
        <v>-20.334240000000001</v>
      </c>
      <c r="D110" s="92">
        <v>-20.350000000000001</v>
      </c>
      <c r="E110" s="88">
        <f t="shared" si="3"/>
        <v>-1.5760000000000218E-2</v>
      </c>
    </row>
    <row r="111" spans="1:5">
      <c r="A111" s="85" t="s">
        <v>202</v>
      </c>
      <c r="B111" s="89" t="s">
        <v>675</v>
      </c>
      <c r="C111" s="60">
        <f>VLOOKUP(A111,'All Data'!$P$3:$Q$513,2,0)*4.184</f>
        <v>-19.748480000000001</v>
      </c>
      <c r="D111" s="92">
        <v>-19.739999999999998</v>
      </c>
      <c r="E111" s="88">
        <f t="shared" si="3"/>
        <v>8.4800000000022635E-3</v>
      </c>
    </row>
    <row r="112" spans="1:5">
      <c r="A112" s="85" t="s">
        <v>36</v>
      </c>
      <c r="B112" s="89" t="s">
        <v>676</v>
      </c>
      <c r="C112" s="60">
        <f>VLOOKUP(A112,'All Data'!$P$3:$Q$513,2,0)*4.184</f>
        <v>-19.204560000000001</v>
      </c>
      <c r="D112" s="92">
        <v>-19.25</v>
      </c>
      <c r="E112" s="88">
        <f t="shared" si="3"/>
        <v>-4.5439999999999259E-2</v>
      </c>
    </row>
    <row r="113" spans="1:5">
      <c r="A113" s="85" t="s">
        <v>203</v>
      </c>
      <c r="B113" s="89" t="s">
        <v>677</v>
      </c>
      <c r="C113" s="60">
        <f>VLOOKUP(A113,'All Data'!$P$3:$Q$513,2,0)*4.184</f>
        <v>-21.840479999999999</v>
      </c>
      <c r="D113" s="92">
        <v>-21.84</v>
      </c>
      <c r="E113" s="88">
        <f t="shared" si="3"/>
        <v>4.7999999999959186E-4</v>
      </c>
    </row>
    <row r="114" spans="1:5">
      <c r="A114" s="85" t="s">
        <v>204</v>
      </c>
      <c r="B114" s="89" t="s">
        <v>678</v>
      </c>
      <c r="C114" s="60">
        <f>VLOOKUP(A114,'All Data'!$P$3:$Q$513,2,0)*4.184</f>
        <v>-20.25056</v>
      </c>
      <c r="D114" s="92">
        <v>-20.260000000000002</v>
      </c>
      <c r="E114" s="88">
        <f t="shared" si="3"/>
        <v>-9.4400000000014472E-3</v>
      </c>
    </row>
    <row r="115" spans="1:5">
      <c r="A115" s="85" t="s">
        <v>121</v>
      </c>
      <c r="B115" s="89" t="s">
        <v>679</v>
      </c>
      <c r="C115" s="60">
        <f>VLOOKUP(A115,'All Data'!$P$3:$Q$513,2,0)*4.184</f>
        <v>-15.8992</v>
      </c>
      <c r="D115" s="92">
        <v>-16.12</v>
      </c>
      <c r="E115" s="88">
        <f t="shared" si="3"/>
        <v>-0.22080000000000055</v>
      </c>
    </row>
    <row r="116" spans="1:5">
      <c r="A116" s="85" t="s">
        <v>68</v>
      </c>
      <c r="B116" s="89" t="s">
        <v>680</v>
      </c>
      <c r="C116" s="60">
        <f>VLOOKUP(A116,'All Data'!$P$3:$Q$513,2,0)*4.184</f>
        <v>-15.522640000000001</v>
      </c>
      <c r="D116" s="92">
        <v>-15.22</v>
      </c>
      <c r="E116" s="88">
        <f t="shared" si="3"/>
        <v>0.30264000000000024</v>
      </c>
    </row>
    <row r="117" spans="1:5">
      <c r="A117" s="85" t="s">
        <v>114</v>
      </c>
      <c r="B117" s="89" t="s">
        <v>681</v>
      </c>
      <c r="C117" s="60">
        <f>VLOOKUP(A117,'All Data'!$P$3:$Q$513,2,0)*4.184</f>
        <v>-14.267440000000001</v>
      </c>
      <c r="D117" s="92">
        <v>-14.28</v>
      </c>
      <c r="E117" s="88">
        <f t="shared" si="3"/>
        <v>-1.2559999999998794E-2</v>
      </c>
    </row>
    <row r="118" spans="1:5">
      <c r="A118" s="85" t="s">
        <v>42</v>
      </c>
      <c r="B118" s="89" t="s">
        <v>682</v>
      </c>
      <c r="C118" s="60">
        <f>VLOOKUP(A118,'All Data'!$P$3:$Q$513,2,0)*4.184</f>
        <v>-12.761200000000001</v>
      </c>
      <c r="D118" s="92">
        <v>-12.81</v>
      </c>
      <c r="E118" s="88">
        <f t="shared" si="3"/>
        <v>-4.8799999999999955E-2</v>
      </c>
    </row>
    <row r="119" spans="1:5">
      <c r="A119" s="85" t="s">
        <v>92</v>
      </c>
      <c r="B119" s="89" t="s">
        <v>683</v>
      </c>
      <c r="C119" s="60">
        <f>VLOOKUP(A119,'All Data'!$P$3:$Q$513,2,0)*4.184</f>
        <v>-12.71936</v>
      </c>
      <c r="D119" s="92">
        <v>-12.72</v>
      </c>
      <c r="E119" s="88">
        <f t="shared" si="3"/>
        <v>-6.4000000000064006E-4</v>
      </c>
    </row>
    <row r="120" spans="1:5">
      <c r="A120" s="85" t="s">
        <v>93</v>
      </c>
      <c r="B120" s="89" t="s">
        <v>684</v>
      </c>
      <c r="C120" s="60">
        <f>VLOOKUP(A120,'All Data'!$P$3:$Q$513,2,0)*4.184</f>
        <v>-12.217280000000001</v>
      </c>
      <c r="D120" s="92">
        <v>-12.24</v>
      </c>
      <c r="E120" s="88">
        <f t="shared" si="3"/>
        <v>-2.2719999999999629E-2</v>
      </c>
    </row>
    <row r="121" spans="1:5">
      <c r="A121" s="85" t="s">
        <v>34</v>
      </c>
      <c r="B121" s="89" t="s">
        <v>685</v>
      </c>
      <c r="C121" s="60">
        <f>VLOOKUP(A121,'All Data'!$P$3:$Q$513,2,0)*4.184</f>
        <v>-11.464160000000001</v>
      </c>
      <c r="D121" s="92">
        <v>-11.46</v>
      </c>
      <c r="E121" s="88">
        <f t="shared" si="3"/>
        <v>4.1600000000006077E-3</v>
      </c>
    </row>
    <row r="122" spans="1:5">
      <c r="A122" s="93" t="s">
        <v>539</v>
      </c>
      <c r="B122" s="89" t="s">
        <v>686</v>
      </c>
      <c r="C122" s="60">
        <f>VLOOKUP(A122,'All Data'!$P$3:$Q$513,2,0)*4.184</f>
        <v>-8.9955999999999996</v>
      </c>
      <c r="D122" s="92">
        <v>-9.0500000000000007</v>
      </c>
      <c r="E122" s="88">
        <f t="shared" si="3"/>
        <v>-5.4400000000001114E-2</v>
      </c>
    </row>
    <row r="123" spans="1:5">
      <c r="A123" s="85" t="s">
        <v>50</v>
      </c>
      <c r="B123" s="89" t="s">
        <v>687</v>
      </c>
      <c r="C123" s="60">
        <f>VLOOKUP(A123,'All Data'!$P$3:$Q$513,2,0)*4.184</f>
        <v>-14.644</v>
      </c>
      <c r="D123" s="92">
        <v>-14.66</v>
      </c>
      <c r="E123" s="88">
        <f t="shared" si="3"/>
        <v>-1.6000000000000014E-2</v>
      </c>
    </row>
    <row r="124" spans="1:5">
      <c r="A124" s="85" t="s">
        <v>254</v>
      </c>
      <c r="B124" s="89" t="s">
        <v>688</v>
      </c>
      <c r="C124" s="60">
        <f>VLOOKUP(A124,'All Data'!$P$3:$Q$513,2,0)*4.184</f>
        <v>-5.6902400000000011</v>
      </c>
      <c r="D124" s="92">
        <v>-5.71</v>
      </c>
      <c r="E124" s="88">
        <f t="shared" si="3"/>
        <v>-1.975999999999889E-2</v>
      </c>
    </row>
    <row r="125" spans="1:5">
      <c r="A125" s="85" t="s">
        <v>263</v>
      </c>
      <c r="B125" s="89" t="s">
        <v>689</v>
      </c>
      <c r="C125" s="60">
        <f>VLOOKUP(A125,'All Data'!$P$3:$Q$513,2,0)*4.184</f>
        <v>-4.10032</v>
      </c>
      <c r="D125" s="92">
        <v>-4.1100000000000003</v>
      </c>
      <c r="E125" s="88">
        <f t="shared" si="3"/>
        <v>-9.680000000000355E-3</v>
      </c>
    </row>
    <row r="126" spans="1:5">
      <c r="A126" s="85" t="s">
        <v>267</v>
      </c>
      <c r="B126" s="89" t="s">
        <v>690</v>
      </c>
      <c r="C126" s="60">
        <f>VLOOKUP(A126,'All Data'!$P$3:$Q$513,2,0)*4.184</f>
        <v>-4.2258399999999998</v>
      </c>
      <c r="D126" s="92">
        <v>-4.22</v>
      </c>
      <c r="E126" s="88">
        <f t="shared" si="3"/>
        <v>5.8400000000000674E-3</v>
      </c>
    </row>
    <row r="127" spans="1:5">
      <c r="A127" s="85" t="s">
        <v>533</v>
      </c>
      <c r="B127" s="89" t="s">
        <v>691</v>
      </c>
      <c r="C127" s="60">
        <f>VLOOKUP(A127,'All Data'!$P$3:$Q$513,2,0)*4.184</f>
        <v>-4.5187200000000001</v>
      </c>
      <c r="D127" s="92">
        <v>-4.46</v>
      </c>
      <c r="E127" s="88">
        <f t="shared" si="3"/>
        <v>5.8720000000000105E-2</v>
      </c>
    </row>
    <row r="128" spans="1:5">
      <c r="A128" s="85" t="s">
        <v>246</v>
      </c>
      <c r="B128" s="89" t="s">
        <v>692</v>
      </c>
      <c r="C128" s="60">
        <f>VLOOKUP(A128,'All Data'!$P$3:$Q$513,2,0)*4.184</f>
        <v>-0.79496</v>
      </c>
      <c r="D128" s="92">
        <v>-1.03</v>
      </c>
      <c r="E128" s="88">
        <f t="shared" si="3"/>
        <v>-0.23504000000000003</v>
      </c>
    </row>
    <row r="129" spans="1:5">
      <c r="A129" s="85" t="s">
        <v>251</v>
      </c>
      <c r="B129" s="89" t="s">
        <v>693</v>
      </c>
      <c r="C129" s="60">
        <f>VLOOKUP(A129,'All Data'!$P$3:$Q$513,2,0)*4.184</f>
        <v>-8.3261599999999998</v>
      </c>
      <c r="D129" s="92">
        <v>-8.16</v>
      </c>
      <c r="E129" s="88">
        <f t="shared" si="3"/>
        <v>0.16615999999999964</v>
      </c>
    </row>
    <row r="130" spans="1:5">
      <c r="A130" s="85" t="s">
        <v>384</v>
      </c>
      <c r="B130" s="89" t="s">
        <v>694</v>
      </c>
      <c r="C130" s="60">
        <f>VLOOKUP(A130,'All Data'!$P$3:$Q$513,2,0)*4.184</f>
        <v>-6.1086400000000003</v>
      </c>
      <c r="D130" s="92">
        <v>-6.11</v>
      </c>
      <c r="E130" s="88">
        <f t="shared" si="3"/>
        <v>-1.3600000000000279E-3</v>
      </c>
    </row>
    <row r="131" spans="1:5">
      <c r="A131" s="85" t="s">
        <v>493</v>
      </c>
      <c r="B131" s="89" t="s">
        <v>695</v>
      </c>
      <c r="C131" s="60">
        <f>VLOOKUP(A131,'All Data'!$P$3:$Q$513,2,0)*4.184</f>
        <v>-17.23808</v>
      </c>
      <c r="D131" s="92">
        <v>-17.23</v>
      </c>
      <c r="E131" s="88">
        <f t="shared" ref="E131:E162" si="4">D131-C131</f>
        <v>8.079999999999643E-3</v>
      </c>
    </row>
    <row r="132" spans="1:5">
      <c r="A132" s="85" t="s">
        <v>96</v>
      </c>
      <c r="B132" s="89" t="s">
        <v>696</v>
      </c>
      <c r="C132" s="60">
        <f>VLOOKUP(A132,'All Data'!$P$3:$Q$513,2,0)*4.184</f>
        <v>-3.7237600000000004</v>
      </c>
      <c r="D132" s="92">
        <v>-3.71</v>
      </c>
      <c r="E132" s="88">
        <f t="shared" si="4"/>
        <v>1.3760000000000439E-2</v>
      </c>
    </row>
    <row r="133" spans="1:5">
      <c r="A133" s="85" t="s">
        <v>438</v>
      </c>
      <c r="B133" s="89" t="s">
        <v>697</v>
      </c>
      <c r="C133" s="60">
        <f>VLOOKUP(A133,'All Data'!$P$3:$Q$513,2,0)*4.184</f>
        <v>-3.0961600000000002</v>
      </c>
      <c r="D133" s="92">
        <v>-3.03</v>
      </c>
      <c r="E133" s="88">
        <f t="shared" si="4"/>
        <v>6.6160000000000441E-2</v>
      </c>
    </row>
    <row r="134" spans="1:5">
      <c r="A134" s="85" t="s">
        <v>231</v>
      </c>
      <c r="B134" s="89" t="s">
        <v>698</v>
      </c>
      <c r="C134" s="60">
        <f>VLOOKUP(A134,'All Data'!$P$3:$Q$513,2,0)*4.184</f>
        <v>-2.2175200000000004</v>
      </c>
      <c r="D134" s="92">
        <v>-2.4500000000000002</v>
      </c>
      <c r="E134" s="88">
        <f t="shared" si="4"/>
        <v>-0.2324799999999998</v>
      </c>
    </row>
    <row r="135" spans="1:5">
      <c r="A135" s="85" t="s">
        <v>283</v>
      </c>
      <c r="B135" s="89" t="s">
        <v>699</v>
      </c>
      <c r="C135" s="60">
        <f>VLOOKUP(A135,'All Data'!$P$3:$Q$513,2,0)*4.184</f>
        <v>-1.9246400000000001</v>
      </c>
      <c r="D135" s="92">
        <v>-2.4500000000000002</v>
      </c>
      <c r="E135" s="88">
        <f t="shared" si="4"/>
        <v>-0.52536000000000005</v>
      </c>
    </row>
    <row r="136" spans="1:5">
      <c r="A136" s="85" t="s">
        <v>227</v>
      </c>
      <c r="B136" s="89" t="s">
        <v>700</v>
      </c>
      <c r="C136" s="60">
        <f>VLOOKUP(A136,'All Data'!$P$3:$Q$513,2,0)*4.184</f>
        <v>-1.046</v>
      </c>
      <c r="D136" s="92">
        <v>-1.08</v>
      </c>
      <c r="E136" s="88">
        <f t="shared" si="4"/>
        <v>-3.400000000000003E-2</v>
      </c>
    </row>
    <row r="137" spans="1:5">
      <c r="A137" s="85" t="s">
        <v>136</v>
      </c>
      <c r="B137" s="89" t="s">
        <v>701</v>
      </c>
      <c r="C137" s="60">
        <f>VLOOKUP(A137,'All Data'!$P$3:$Q$513,2,0)*4.184</f>
        <v>-5.1881599999999999</v>
      </c>
      <c r="D137" s="92">
        <v>-5.19</v>
      </c>
      <c r="E137" s="88">
        <f t="shared" si="4"/>
        <v>-1.8400000000005079E-3</v>
      </c>
    </row>
    <row r="138" spans="1:5">
      <c r="A138" s="85" t="s">
        <v>188</v>
      </c>
      <c r="B138" s="89" t="s">
        <v>702</v>
      </c>
      <c r="C138" s="60">
        <f>VLOOKUP(A138,'All Data'!$P$3:$Q$513,2,0)*4.184</f>
        <v>-4.7697599999999998</v>
      </c>
      <c r="D138" s="92">
        <v>-5.42</v>
      </c>
      <c r="E138" s="88">
        <f t="shared" si="4"/>
        <v>-0.65024000000000015</v>
      </c>
    </row>
    <row r="139" spans="1:5">
      <c r="A139" s="85" t="s">
        <v>52</v>
      </c>
      <c r="B139" s="89" t="s">
        <v>703</v>
      </c>
      <c r="C139" s="60">
        <f>VLOOKUP(A139,'All Data'!$P$3:$Q$513,2,0)*4.184</f>
        <v>-27.990960000000001</v>
      </c>
      <c r="D139" s="92">
        <v>-28.05</v>
      </c>
      <c r="E139" s="88">
        <f t="shared" si="4"/>
        <v>-5.9039999999999537E-2</v>
      </c>
    </row>
    <row r="140" spans="1:5">
      <c r="A140" s="85" t="s">
        <v>120</v>
      </c>
      <c r="B140" s="89" t="s">
        <v>704</v>
      </c>
      <c r="C140" s="60">
        <f>VLOOKUP(A140,'All Data'!$P$3:$Q$513,2,0)*4.184</f>
        <v>-27.028639999999999</v>
      </c>
      <c r="D140" s="92">
        <v>-27.09</v>
      </c>
      <c r="E140" s="88">
        <f t="shared" si="4"/>
        <v>-6.1360000000000525E-2</v>
      </c>
    </row>
    <row r="141" spans="1:5">
      <c r="A141" s="85" t="s">
        <v>66</v>
      </c>
      <c r="B141" s="89" t="s">
        <v>705</v>
      </c>
      <c r="C141" s="60">
        <f>VLOOKUP(A141,'All Data'!$P$3:$Q$513,2,0)*4.184</f>
        <v>-26.5684</v>
      </c>
      <c r="D141" s="92">
        <v>-26.59</v>
      </c>
      <c r="E141" s="88">
        <f t="shared" si="4"/>
        <v>-2.1599999999999397E-2</v>
      </c>
    </row>
    <row r="142" spans="1:5">
      <c r="A142" s="85" t="s">
        <v>91</v>
      </c>
      <c r="B142" s="89" t="s">
        <v>706</v>
      </c>
      <c r="C142" s="60">
        <f>VLOOKUP(A142,'All Data'!$P$3:$Q$513,2,0)*4.184</f>
        <v>-0.92048000000000008</v>
      </c>
      <c r="D142" s="78">
        <v>-0.92</v>
      </c>
      <c r="E142" s="88">
        <f t="shared" si="4"/>
        <v>4.8000000000003595E-4</v>
      </c>
    </row>
    <row r="143" spans="1:5">
      <c r="A143" s="85" t="s">
        <v>72</v>
      </c>
      <c r="B143" s="89" t="s">
        <v>707</v>
      </c>
      <c r="C143" s="60">
        <f>VLOOKUP(A143,'All Data'!$P$3:$Q$513,2,0)*4.184</f>
        <v>-2.4685600000000001</v>
      </c>
      <c r="D143" s="78">
        <v>-2.63</v>
      </c>
      <c r="E143" s="88">
        <f t="shared" si="4"/>
        <v>-0.16143999999999981</v>
      </c>
    </row>
    <row r="144" spans="1:5">
      <c r="A144" s="85" t="s">
        <v>76</v>
      </c>
      <c r="B144" s="89" t="s">
        <v>708</v>
      </c>
      <c r="C144" s="60">
        <f>VLOOKUP(A144,'All Data'!$P$3:$Q$513,2,0)*4.184</f>
        <v>-2.3012000000000001</v>
      </c>
      <c r="D144" s="78">
        <v>-2.33</v>
      </c>
      <c r="E144" s="88">
        <f t="shared" si="4"/>
        <v>-2.8799999999999937E-2</v>
      </c>
    </row>
    <row r="145" spans="1:5">
      <c r="A145" s="85" t="s">
        <v>57</v>
      </c>
      <c r="B145" s="89" t="s">
        <v>709</v>
      </c>
      <c r="C145" s="60">
        <f>VLOOKUP(A145,'All Data'!$P$3:$Q$513,2,0)*4.184</f>
        <v>-3.4308799999999997</v>
      </c>
      <c r="D145" s="78">
        <v>-3.43</v>
      </c>
      <c r="E145" s="88">
        <f t="shared" si="4"/>
        <v>8.7999999999954781E-4</v>
      </c>
    </row>
    <row r="146" spans="1:5">
      <c r="A146" s="85" t="s">
        <v>385</v>
      </c>
      <c r="B146" s="89" t="s">
        <v>710</v>
      </c>
      <c r="C146" s="60">
        <f>VLOOKUP(A146,'All Data'!$P$3:$Q$513,2,0)*4.184</f>
        <v>-3.0961600000000002</v>
      </c>
      <c r="D146" s="78">
        <v>-2.91</v>
      </c>
      <c r="E146" s="88">
        <f t="shared" si="4"/>
        <v>0.1861600000000001</v>
      </c>
    </row>
    <row r="147" spans="1:5">
      <c r="A147" s="85" t="s">
        <v>96</v>
      </c>
      <c r="B147" s="89" t="s">
        <v>696</v>
      </c>
      <c r="C147" s="60">
        <f>VLOOKUP(A147,'All Data'!$P$3:$Q$513,2,0)*4.184</f>
        <v>-3.7237600000000004</v>
      </c>
      <c r="D147" s="78">
        <v>-3.71</v>
      </c>
      <c r="E147" s="88">
        <f t="shared" si="4"/>
        <v>1.3760000000000439E-2</v>
      </c>
    </row>
    <row r="148" spans="1:5">
      <c r="A148" s="85" t="s">
        <v>438</v>
      </c>
      <c r="B148" s="89" t="s">
        <v>697</v>
      </c>
      <c r="C148" s="60">
        <f>VLOOKUP(A148,'All Data'!$P$3:$Q$513,2,0)*4.184</f>
        <v>-3.0961600000000002</v>
      </c>
      <c r="D148" s="78">
        <v>-3.03</v>
      </c>
      <c r="E148" s="88">
        <f t="shared" si="4"/>
        <v>6.6160000000000441E-2</v>
      </c>
    </row>
    <row r="149" spans="1:5">
      <c r="A149" s="85" t="s">
        <v>225</v>
      </c>
      <c r="B149" s="89" t="s">
        <v>711</v>
      </c>
      <c r="C149" s="60">
        <f>VLOOKUP(A149,'All Data'!$P$3:$Q$513,2,0)*4.184</f>
        <v>-1.3807200000000002</v>
      </c>
      <c r="D149" s="78">
        <v>-1.1399999999999999</v>
      </c>
      <c r="E149" s="88">
        <f t="shared" si="4"/>
        <v>0.24072000000000027</v>
      </c>
    </row>
    <row r="150" spans="1:5">
      <c r="A150" s="85" t="s">
        <v>277</v>
      </c>
      <c r="B150" s="89" t="s">
        <v>712</v>
      </c>
      <c r="C150" s="60">
        <f>VLOOKUP(A150,'All Data'!$P$3:$Q$513,2,0)*4.184</f>
        <v>-1.046</v>
      </c>
      <c r="D150" s="78">
        <v>-1.03</v>
      </c>
      <c r="E150" s="88">
        <f t="shared" si="4"/>
        <v>1.6000000000000014E-2</v>
      </c>
    </row>
    <row r="151" spans="1:5">
      <c r="A151" s="85" t="s">
        <v>221</v>
      </c>
      <c r="B151" s="89" t="s">
        <v>713</v>
      </c>
      <c r="C151" s="60">
        <f>VLOOKUP(A151,'All Data'!$P$3:$Q$513,2,0)*4.184</f>
        <v>-0.66944000000000004</v>
      </c>
      <c r="D151" s="78">
        <v>-0.56999999999999995</v>
      </c>
      <c r="E151" s="88">
        <f t="shared" si="4"/>
        <v>9.9440000000000084E-2</v>
      </c>
    </row>
    <row r="152" spans="1:5">
      <c r="A152" s="85" t="s">
        <v>224</v>
      </c>
      <c r="B152" s="89" t="s">
        <v>714</v>
      </c>
      <c r="C152" s="60">
        <f>VLOOKUP(A152,'All Data'!$P$3:$Q$513,2,0)*4.184</f>
        <v>-0.29288000000000003</v>
      </c>
      <c r="D152" s="78">
        <v>-0.28999999999999998</v>
      </c>
      <c r="E152" s="88">
        <f t="shared" si="4"/>
        <v>2.8800000000000492E-3</v>
      </c>
    </row>
    <row r="153" spans="1:5">
      <c r="A153" s="85" t="s">
        <v>389</v>
      </c>
      <c r="B153" s="89" t="s">
        <v>389</v>
      </c>
      <c r="C153" s="60">
        <f>VLOOKUP(A153,'All Data'!$P$3:$Q$513,2,0)*4.184</f>
        <v>-4.6860800000000005</v>
      </c>
      <c r="D153" s="78">
        <v>-4.6900000000000004</v>
      </c>
      <c r="E153" s="88">
        <f t="shared" si="4"/>
        <v>-3.9199999999999235E-3</v>
      </c>
    </row>
    <row r="154" spans="1:5">
      <c r="A154" s="85" t="s">
        <v>57</v>
      </c>
      <c r="B154" s="89" t="s">
        <v>57</v>
      </c>
      <c r="C154" s="60">
        <f>VLOOKUP(A154,'All Data'!$P$3:$Q$513,2,0)*4.184</f>
        <v>-3.4308799999999997</v>
      </c>
      <c r="D154" s="78">
        <v>-3.43</v>
      </c>
      <c r="E154" s="88">
        <f t="shared" si="4"/>
        <v>8.7999999999954781E-4</v>
      </c>
    </row>
    <row r="155" spans="1:5">
      <c r="A155" s="85" t="s">
        <v>385</v>
      </c>
      <c r="B155" s="89" t="s">
        <v>710</v>
      </c>
      <c r="C155" s="60">
        <f>VLOOKUP(A155,'All Data'!$P$3:$Q$513,2,0)*4.184</f>
        <v>-3.0961600000000002</v>
      </c>
      <c r="D155" s="78">
        <v>-2.91</v>
      </c>
      <c r="E155" s="88">
        <f t="shared" si="4"/>
        <v>0.1861600000000001</v>
      </c>
    </row>
    <row r="156" spans="1:5">
      <c r="A156" s="85" t="s">
        <v>219</v>
      </c>
      <c r="B156" s="89" t="s">
        <v>715</v>
      </c>
      <c r="C156" s="60">
        <f>VLOOKUP(A156,'All Data'!$P$3:$Q$513,2,0)*4.184</f>
        <v>-2.3430400000000002</v>
      </c>
      <c r="D156" s="78">
        <v>-2.34</v>
      </c>
      <c r="E156" s="88">
        <f t="shared" si="4"/>
        <v>3.0400000000003757E-3</v>
      </c>
    </row>
    <row r="157" spans="1:5">
      <c r="A157" s="85" t="s">
        <v>271</v>
      </c>
      <c r="B157" s="89" t="s">
        <v>716</v>
      </c>
      <c r="C157" s="60">
        <f>VLOOKUP(A157,'All Data'!$P$3:$Q$513,2,0)*4.184</f>
        <v>-2.0083199999999999</v>
      </c>
      <c r="D157" s="78">
        <v>-2</v>
      </c>
      <c r="E157" s="88">
        <f t="shared" si="4"/>
        <v>8.319999999999883E-3</v>
      </c>
    </row>
    <row r="158" spans="1:5">
      <c r="A158" s="85" t="s">
        <v>214</v>
      </c>
      <c r="B158" s="89" t="s">
        <v>717</v>
      </c>
      <c r="C158" s="60">
        <f>VLOOKUP(A158,'All Data'!$P$3:$Q$513,2,0)*4.184</f>
        <v>-1.6736000000000002</v>
      </c>
      <c r="D158" s="78">
        <v>-1.71</v>
      </c>
      <c r="E158" s="88">
        <f t="shared" si="4"/>
        <v>-3.6399999999999766E-2</v>
      </c>
    </row>
    <row r="159" spans="1:5">
      <c r="A159" s="85" t="s">
        <v>85</v>
      </c>
      <c r="B159" s="89" t="s">
        <v>718</v>
      </c>
      <c r="C159" s="60">
        <f>VLOOKUP(A159,'All Data'!$P$3:$Q$513,2,0)*4.184</f>
        <v>-12.259120000000001</v>
      </c>
      <c r="D159" s="78">
        <v>-12.27</v>
      </c>
      <c r="E159" s="88">
        <f t="shared" si="4"/>
        <v>-1.0879999999998446E-2</v>
      </c>
    </row>
    <row r="160" spans="1:5">
      <c r="A160" s="85" t="s">
        <v>9</v>
      </c>
      <c r="B160" s="89" t="s">
        <v>719</v>
      </c>
      <c r="C160" s="60">
        <f>VLOOKUP(A160,'All Data'!$P$3:$Q$513,2,0)*4.184</f>
        <v>-20.25056</v>
      </c>
      <c r="D160" s="78">
        <v>-20.23</v>
      </c>
      <c r="E160" s="88">
        <f t="shared" si="4"/>
        <v>2.055999999999969E-2</v>
      </c>
    </row>
    <row r="161" spans="1:5">
      <c r="A161" s="85" t="s">
        <v>15</v>
      </c>
      <c r="B161" s="89" t="s">
        <v>720</v>
      </c>
      <c r="C161" s="60">
        <f>VLOOKUP(A161,'All Data'!$P$3:$Q$513,2,0)*4.184</f>
        <v>-21.171039999999998</v>
      </c>
      <c r="D161" s="78">
        <v>-21.15</v>
      </c>
      <c r="E161" s="88">
        <f t="shared" si="4"/>
        <v>2.1039999999999281E-2</v>
      </c>
    </row>
    <row r="162" spans="1:5">
      <c r="A162" s="85" t="s">
        <v>118</v>
      </c>
      <c r="B162" s="89" t="s">
        <v>721</v>
      </c>
      <c r="C162" s="60">
        <f>VLOOKUP(A162,'All Data'!$P$3:$Q$513,2,0)*4.184</f>
        <v>-30.961600000000004</v>
      </c>
      <c r="D162" s="78">
        <v>-30.86</v>
      </c>
      <c r="E162" s="88">
        <f t="shared" si="4"/>
        <v>0.1016000000000048</v>
      </c>
    </row>
    <row r="163" spans="1:5">
      <c r="A163" s="85" t="s">
        <v>13</v>
      </c>
      <c r="B163" s="89" t="s">
        <v>722</v>
      </c>
      <c r="C163" s="60">
        <f>VLOOKUP(A163,'All Data'!$P$3:$Q$513,2,0)*4.184</f>
        <v>-31.71472</v>
      </c>
      <c r="D163" s="78">
        <v>-31.7</v>
      </c>
      <c r="E163" s="88">
        <f t="shared" ref="E163:E186" si="5">D163-C163</f>
        <v>1.472000000000051E-2</v>
      </c>
    </row>
    <row r="164" spans="1:5">
      <c r="A164" s="85" t="s">
        <v>106</v>
      </c>
      <c r="B164" s="89" t="s">
        <v>723</v>
      </c>
      <c r="C164" s="60">
        <f>VLOOKUP(A164,'All Data'!$P$3:$Q$513,2,0)*4.184</f>
        <v>-32.509680000000003</v>
      </c>
      <c r="D164" s="78">
        <v>-32.53</v>
      </c>
      <c r="E164" s="88">
        <f t="shared" si="5"/>
        <v>-2.0319999999998117E-2</v>
      </c>
    </row>
    <row r="165" spans="1:5">
      <c r="A165" s="85" t="s">
        <v>17</v>
      </c>
      <c r="B165" s="89" t="s">
        <v>724</v>
      </c>
      <c r="C165" s="60">
        <f>VLOOKUP(A165,'All Data'!$P$3:$Q$513,2,0)*4.184</f>
        <v>-26.150000000000002</v>
      </c>
      <c r="D165" s="78">
        <v>-26.22</v>
      </c>
      <c r="E165" s="88">
        <f t="shared" si="5"/>
        <v>-6.9999999999996732E-2</v>
      </c>
    </row>
    <row r="166" spans="1:5">
      <c r="A166" s="85" t="s">
        <v>21</v>
      </c>
      <c r="B166" s="89" t="s">
        <v>725</v>
      </c>
      <c r="C166" s="60">
        <f>VLOOKUP(A166,'All Data'!$P$3:$Q$513,2,0)*4.184</f>
        <v>-28.283840000000001</v>
      </c>
      <c r="D166" s="78">
        <v>-28.31</v>
      </c>
      <c r="E166" s="88">
        <f t="shared" si="5"/>
        <v>-2.6159999999997297E-2</v>
      </c>
    </row>
    <row r="167" spans="1:5">
      <c r="A167" s="85" t="s">
        <v>31</v>
      </c>
      <c r="B167" s="89" t="s">
        <v>726</v>
      </c>
      <c r="C167" s="60">
        <f>VLOOKUP(A167,'All Data'!$P$3:$Q$513,2,0)*4.184</f>
        <v>-26.777600000000003</v>
      </c>
      <c r="D167" s="78">
        <v>-26.84</v>
      </c>
      <c r="E167" s="88">
        <f t="shared" si="5"/>
        <v>-6.239999999999668E-2</v>
      </c>
    </row>
    <row r="168" spans="1:5">
      <c r="A168" s="85" t="s">
        <v>19</v>
      </c>
      <c r="B168" s="89" t="s">
        <v>727</v>
      </c>
      <c r="C168" s="60">
        <f>VLOOKUP(A168,'All Data'!$P$3:$Q$513,2,0)*4.184</f>
        <v>-27.990960000000001</v>
      </c>
      <c r="D168" s="78">
        <v>-27.64</v>
      </c>
      <c r="E168" s="88">
        <f t="shared" si="5"/>
        <v>0.3509600000000006</v>
      </c>
    </row>
    <row r="169" spans="1:5">
      <c r="A169" s="85" t="s">
        <v>100</v>
      </c>
      <c r="B169" s="89" t="s">
        <v>728</v>
      </c>
      <c r="C169" s="60">
        <f>VLOOKUP(A169,'All Data'!$P$3:$Q$513,2,0)*4.184</f>
        <v>-29.999280000000002</v>
      </c>
      <c r="D169" s="78">
        <v>-30.02</v>
      </c>
      <c r="E169" s="88">
        <f t="shared" si="5"/>
        <v>-2.0719999999997185E-2</v>
      </c>
    </row>
    <row r="170" spans="1:5">
      <c r="A170" s="85" t="s">
        <v>105</v>
      </c>
      <c r="B170" s="89" t="s">
        <v>729</v>
      </c>
      <c r="C170" s="60">
        <f>VLOOKUP(A170,'All Data'!$P$3:$Q$513,2,0)*4.184</f>
        <v>-26.442880000000002</v>
      </c>
      <c r="D170" s="78">
        <v>-26.51</v>
      </c>
      <c r="E170" s="88">
        <f t="shared" si="5"/>
        <v>-6.711999999999918E-2</v>
      </c>
    </row>
    <row r="171" spans="1:5">
      <c r="A171" s="85" t="s">
        <v>127</v>
      </c>
      <c r="B171" s="89" t="s">
        <v>730</v>
      </c>
      <c r="C171" s="60">
        <f>VLOOKUP(A171,'All Data'!$P$3:$Q$513,2,0)*4.184</f>
        <v>13.054080000000001</v>
      </c>
      <c r="D171" s="78">
        <v>13.03</v>
      </c>
      <c r="E171" s="88">
        <f t="shared" si="5"/>
        <v>-2.4080000000001434E-2</v>
      </c>
    </row>
    <row r="172" spans="1:5">
      <c r="A172" s="85" t="s">
        <v>74</v>
      </c>
      <c r="B172" s="89" t="s">
        <v>731</v>
      </c>
      <c r="C172" s="60">
        <f>VLOOKUP(A172,'All Data'!$P$3:$Q$513,2,0)*4.184</f>
        <v>-3.2216800000000001</v>
      </c>
      <c r="D172" s="78">
        <v>-3.24</v>
      </c>
      <c r="E172" s="88">
        <f t="shared" si="5"/>
        <v>-1.8320000000000114E-2</v>
      </c>
    </row>
    <row r="173" spans="1:5">
      <c r="A173" s="85" t="s">
        <v>40</v>
      </c>
      <c r="B173" s="89" t="s">
        <v>732</v>
      </c>
      <c r="C173" s="60">
        <f>VLOOKUP(A173,'All Data'!$P$3:$Q$513,2,0)*4.184</f>
        <v>-40.250079999999997</v>
      </c>
      <c r="D173" s="78">
        <v>-40.31</v>
      </c>
      <c r="E173" s="88">
        <f t="shared" si="5"/>
        <v>-5.9920000000005302E-2</v>
      </c>
    </row>
    <row r="174" spans="1:5">
      <c r="A174" s="85" t="s">
        <v>46</v>
      </c>
      <c r="B174" s="89" t="s">
        <v>733</v>
      </c>
      <c r="C174" s="60">
        <f>VLOOKUP(A174,'All Data'!$P$3:$Q$513,2,0)*4.184</f>
        <v>-44.517760000000003</v>
      </c>
      <c r="D174" s="78">
        <v>-44.58</v>
      </c>
      <c r="E174" s="88">
        <f t="shared" si="5"/>
        <v>-6.2239999999995632E-2</v>
      </c>
    </row>
    <row r="175" spans="1:5">
      <c r="A175" s="85" t="s">
        <v>210</v>
      </c>
      <c r="B175" s="89" t="s">
        <v>734</v>
      </c>
      <c r="C175" s="60">
        <f>VLOOKUP(A175,'All Data'!$P$3:$Q$513,2,0)*4.184</f>
        <v>-16.777840000000001</v>
      </c>
      <c r="D175" s="78">
        <v>-16.8</v>
      </c>
      <c r="E175" s="88">
        <f t="shared" si="5"/>
        <v>-2.2159999999999513E-2</v>
      </c>
    </row>
    <row r="176" spans="1:5">
      <c r="A176" s="85" t="s">
        <v>207</v>
      </c>
      <c r="B176" s="89" t="s">
        <v>735</v>
      </c>
      <c r="C176" s="60">
        <f>VLOOKUP(A176,'All Data'!$P$3:$Q$513,2,0)*4.184</f>
        <v>-18.367760000000001</v>
      </c>
      <c r="D176" s="78">
        <v>-18.39</v>
      </c>
      <c r="E176" s="88">
        <f t="shared" si="5"/>
        <v>-2.2240000000000038E-2</v>
      </c>
    </row>
    <row r="177" spans="1:5">
      <c r="A177" s="85" t="s">
        <v>211</v>
      </c>
      <c r="B177" s="89" t="s">
        <v>736</v>
      </c>
      <c r="C177" s="60">
        <f>VLOOKUP(A177,'All Data'!$P$3:$Q$513,2,0)*4.184</f>
        <v>-29.83192</v>
      </c>
      <c r="D177" s="78">
        <v>-29.85</v>
      </c>
      <c r="E177" s="88">
        <f t="shared" si="5"/>
        <v>-1.8080000000001206E-2</v>
      </c>
    </row>
    <row r="178" spans="1:5">
      <c r="A178" s="85" t="s">
        <v>511</v>
      </c>
      <c r="B178" s="89" t="s">
        <v>737</v>
      </c>
      <c r="C178" s="60">
        <f>VLOOKUP(A178,'All Data'!$P$3:$Q$513,2,0)*4.184</f>
        <v>-5.81576</v>
      </c>
      <c r="D178" s="78">
        <v>-5.71</v>
      </c>
      <c r="E178" s="88">
        <f t="shared" si="5"/>
        <v>0.10576000000000008</v>
      </c>
    </row>
    <row r="179" spans="1:5">
      <c r="A179" s="85" t="s">
        <v>525</v>
      </c>
      <c r="B179" s="89" t="s">
        <v>738</v>
      </c>
      <c r="C179" s="60">
        <f>VLOOKUP(A179,'All Data'!$P$3:$Q$513,2,0)*4.184</f>
        <v>0.41840000000000005</v>
      </c>
      <c r="D179" s="78">
        <v>0.23</v>
      </c>
      <c r="E179" s="88">
        <f t="shared" si="5"/>
        <v>-0.18840000000000004</v>
      </c>
    </row>
    <row r="180" spans="1:5">
      <c r="A180" s="85" t="s">
        <v>252</v>
      </c>
      <c r="B180" s="89" t="s">
        <v>739</v>
      </c>
      <c r="C180" s="60">
        <f>VLOOKUP(A180,'All Data'!$P$3:$Q$513,2,0)*4.184</f>
        <v>-10.334480000000001</v>
      </c>
      <c r="D180" s="78">
        <v>-9.8699999999999992</v>
      </c>
      <c r="E180" s="88">
        <f t="shared" si="5"/>
        <v>0.46448000000000178</v>
      </c>
    </row>
    <row r="181" spans="1:5">
      <c r="A181" s="85" t="s">
        <v>526</v>
      </c>
      <c r="B181" s="89" t="s">
        <v>740</v>
      </c>
      <c r="C181" s="60">
        <f>VLOOKUP(A181,'All Data'!$P$3:$Q$513,2,0)*4.184</f>
        <v>0.33472000000000002</v>
      </c>
      <c r="D181" s="78">
        <v>0.4</v>
      </c>
      <c r="E181" s="88">
        <f t="shared" si="5"/>
        <v>6.5280000000000005E-2</v>
      </c>
    </row>
    <row r="182" spans="1:5">
      <c r="A182" s="90" t="s">
        <v>70</v>
      </c>
      <c r="B182" s="91" t="s">
        <v>741</v>
      </c>
      <c r="C182" s="60">
        <f>VLOOKUP(A182,'All Data'!$P$3:$Q$513,2,0)*4.184</f>
        <v>-2.0920000000000001</v>
      </c>
      <c r="D182" s="78">
        <v>-2.08</v>
      </c>
      <c r="E182" s="88">
        <f t="shared" si="5"/>
        <v>1.2000000000000011E-2</v>
      </c>
    </row>
    <row r="183" spans="1:5">
      <c r="A183" s="90" t="s">
        <v>206</v>
      </c>
      <c r="B183" s="91" t="s">
        <v>742</v>
      </c>
      <c r="C183" s="60">
        <f>VLOOKUP(A183,'All Data'!$P$3:$Q$513,2,0)*4.184</f>
        <v>-17.405440000000002</v>
      </c>
      <c r="D183" s="78">
        <v>-17.399999999999999</v>
      </c>
      <c r="E183" s="88">
        <f t="shared" si="5"/>
        <v>5.4400000000036641E-3</v>
      </c>
    </row>
    <row r="184" spans="1:5">
      <c r="A184" s="90" t="s">
        <v>208</v>
      </c>
      <c r="B184" s="91" t="s">
        <v>743</v>
      </c>
      <c r="C184" s="60">
        <f>VLOOKUP(A184,'All Data'!$P$3:$Q$513,2,0)*4.184</f>
        <v>-18.03304</v>
      </c>
      <c r="D184" s="78">
        <v>-18.02</v>
      </c>
      <c r="E184" s="88">
        <f t="shared" si="5"/>
        <v>1.3040000000000163E-2</v>
      </c>
    </row>
    <row r="185" spans="1:5">
      <c r="A185" s="93" t="s">
        <v>206</v>
      </c>
      <c r="B185" s="94" t="s">
        <v>742</v>
      </c>
      <c r="C185" s="60">
        <f>VLOOKUP(A185,'All Data'!$P$3:$Q$513,2,0)*4.184</f>
        <v>-17.405440000000002</v>
      </c>
      <c r="D185" s="78">
        <v>-17.399999999999999</v>
      </c>
      <c r="E185" s="88">
        <f t="shared" si="5"/>
        <v>5.4400000000036641E-3</v>
      </c>
    </row>
    <row r="186" spans="1:5">
      <c r="A186" s="93" t="s">
        <v>208</v>
      </c>
      <c r="B186" s="94" t="s">
        <v>743</v>
      </c>
      <c r="C186" s="60">
        <f>VLOOKUP(A186,'All Data'!$P$3:$Q$513,2,0)*4.184</f>
        <v>-18.03304</v>
      </c>
      <c r="D186" s="78">
        <v>-18.02</v>
      </c>
      <c r="E186" s="88">
        <f t="shared" si="5"/>
        <v>1.3040000000000163E-2</v>
      </c>
    </row>
    <row r="187" spans="1:5">
      <c r="A187" s="95"/>
      <c r="B187" s="95"/>
      <c r="C187" s="14"/>
      <c r="D187" s="96" t="s">
        <v>744</v>
      </c>
      <c r="E187" s="97">
        <f>SQRT(SUMSQ(E3:E181)/COUNTA(E3:E181))</f>
        <v>0.19439421744624075</v>
      </c>
    </row>
    <row r="188" spans="1:5">
      <c r="A188" s="49"/>
      <c r="B188" s="98"/>
      <c r="C188"/>
      <c r="D188" s="96" t="s">
        <v>745</v>
      </c>
      <c r="E188" s="97">
        <f>E187/4.184</f>
        <v>4.6461333041644536E-2</v>
      </c>
    </row>
    <row r="727" ht="17" customHeight="1"/>
    <row r="728" ht="17" customHeight="1"/>
    <row r="729" ht="17" customHeight="1"/>
    <row r="730" ht="17" customHeight="1"/>
    <row r="731" ht="17" customHeight="1"/>
    <row r="732" ht="17" customHeight="1"/>
    <row r="733" ht="17" customHeight="1"/>
    <row r="734" ht="17" customHeight="1"/>
    <row r="735" ht="17" customHeight="1"/>
    <row r="736" ht="17" customHeight="1"/>
    <row r="737" ht="17" customHeight="1"/>
    <row r="738" ht="17" customHeight="1"/>
  </sheetData>
  <mergeCells count="2">
    <mergeCell ref="A1:B1"/>
    <mergeCell ref="C1:D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3"/>
  <sheetViews>
    <sheetView zoomScale="88" zoomScaleNormal="65" workbookViewId="0">
      <selection activeCell="E11" sqref="A7:E11"/>
    </sheetView>
  </sheetViews>
  <sheetFormatPr baseColWidth="10" defaultColWidth="8.83203125" defaultRowHeight="16"/>
  <cols>
    <col min="1" max="1" width="20.33203125"/>
    <col min="2" max="5" width="10.6640625"/>
    <col min="6" max="6" width="20.33203125"/>
    <col min="7" max="7" width="11"/>
    <col min="8" max="1025" width="10.6640625"/>
  </cols>
  <sheetData>
    <row r="1" spans="1:12" ht="20">
      <c r="A1" s="34" t="s">
        <v>148</v>
      </c>
      <c r="B1" s="34" t="s">
        <v>149</v>
      </c>
      <c r="C1" s="35" t="s">
        <v>150</v>
      </c>
      <c r="D1" s="34" t="s">
        <v>151</v>
      </c>
      <c r="E1" s="34" t="s">
        <v>152</v>
      </c>
      <c r="F1" s="34" t="s">
        <v>153</v>
      </c>
      <c r="G1" s="34" t="s">
        <v>149</v>
      </c>
      <c r="H1" s="35" t="s">
        <v>150</v>
      </c>
      <c r="I1" s="34" t="s">
        <v>151</v>
      </c>
      <c r="J1" s="34" t="s">
        <v>152</v>
      </c>
      <c r="K1" s="99"/>
      <c r="L1" s="99"/>
    </row>
    <row r="2" spans="1:12" ht="17">
      <c r="A2" s="17" t="s">
        <v>56</v>
      </c>
      <c r="B2" s="37">
        <v>1.99</v>
      </c>
      <c r="C2" s="37">
        <v>-2.5299999999999998</v>
      </c>
      <c r="D2" s="37">
        <v>4.5199999999999996</v>
      </c>
      <c r="E2" s="37">
        <v>52.58</v>
      </c>
      <c r="F2" s="38" t="s">
        <v>155</v>
      </c>
      <c r="G2" s="100">
        <v>1.94</v>
      </c>
      <c r="H2" s="37">
        <v>-1.98</v>
      </c>
      <c r="I2" s="37">
        <v>3.92</v>
      </c>
      <c r="J2" s="40">
        <v>33.9</v>
      </c>
      <c r="K2" s="99"/>
      <c r="L2" s="99"/>
    </row>
    <row r="3" spans="1:12" ht="17">
      <c r="A3" s="19" t="s">
        <v>88</v>
      </c>
      <c r="B3" s="37">
        <v>-9.7100000000000009</v>
      </c>
      <c r="C3" s="37">
        <v>-16.27</v>
      </c>
      <c r="D3" s="37">
        <v>6.56</v>
      </c>
      <c r="E3" s="37">
        <v>26</v>
      </c>
      <c r="F3" s="42" t="s">
        <v>157</v>
      </c>
      <c r="G3" s="100">
        <v>-9.68</v>
      </c>
      <c r="H3" s="37">
        <v>-16.010000000000002</v>
      </c>
      <c r="I3" s="37">
        <v>6.33</v>
      </c>
      <c r="J3" s="40">
        <v>6</v>
      </c>
      <c r="K3" s="99"/>
      <c r="L3" s="99"/>
    </row>
    <row r="4" spans="1:12" ht="17">
      <c r="A4" s="20" t="s">
        <v>136</v>
      </c>
      <c r="B4" s="37">
        <v>-1.24</v>
      </c>
      <c r="C4" s="37">
        <v>-5.22</v>
      </c>
      <c r="D4" s="37">
        <v>3.98</v>
      </c>
      <c r="E4" s="37">
        <v>69.7</v>
      </c>
      <c r="F4" s="20" t="s">
        <v>159</v>
      </c>
      <c r="G4" s="100">
        <v>-1.24</v>
      </c>
      <c r="H4" s="37">
        <v>-5.71</v>
      </c>
      <c r="I4" s="37">
        <v>4.47</v>
      </c>
      <c r="J4" s="40">
        <v>50.9</v>
      </c>
      <c r="K4" s="99"/>
      <c r="L4" s="99"/>
    </row>
    <row r="5" spans="1:12" ht="17">
      <c r="A5" s="21" t="s">
        <v>60</v>
      </c>
      <c r="B5" s="37">
        <v>2.0699999999999998</v>
      </c>
      <c r="C5" s="37">
        <v>-5.59</v>
      </c>
      <c r="D5" s="37">
        <v>7.66</v>
      </c>
      <c r="E5" s="37">
        <v>92.02</v>
      </c>
      <c r="F5" s="46" t="s">
        <v>162</v>
      </c>
      <c r="G5" s="100">
        <v>2.15</v>
      </c>
      <c r="H5" s="37">
        <v>-4.09</v>
      </c>
      <c r="I5" s="37">
        <v>6.24</v>
      </c>
      <c r="J5" s="40">
        <v>74.099999999999994</v>
      </c>
      <c r="K5" s="99"/>
      <c r="L5" s="99"/>
    </row>
    <row r="6" spans="1:12" ht="17">
      <c r="A6" s="22" t="s">
        <v>14</v>
      </c>
      <c r="B6" s="37">
        <v>2.3199999999999998</v>
      </c>
      <c r="C6" s="37">
        <v>-5.18</v>
      </c>
      <c r="D6" s="37">
        <v>7.5</v>
      </c>
      <c r="E6" s="37">
        <v>88.58</v>
      </c>
      <c r="F6" s="47" t="s">
        <v>164</v>
      </c>
      <c r="G6" s="100">
        <v>2.27</v>
      </c>
      <c r="H6" s="37">
        <v>-4.09</v>
      </c>
      <c r="I6" s="37">
        <v>6.36</v>
      </c>
      <c r="J6" s="40">
        <v>69.3</v>
      </c>
      <c r="K6" s="99"/>
      <c r="L6" s="99"/>
    </row>
    <row r="7" spans="1:12" ht="17">
      <c r="A7" s="23" t="s">
        <v>137</v>
      </c>
      <c r="B7" s="37">
        <v>-1.5</v>
      </c>
      <c r="C7" s="37">
        <v>-7.97</v>
      </c>
      <c r="D7" s="37">
        <v>6.47</v>
      </c>
      <c r="E7" s="37">
        <v>39.799999999999997</v>
      </c>
      <c r="F7" s="48" t="s">
        <v>166</v>
      </c>
      <c r="G7" s="100">
        <v>-1.48</v>
      </c>
      <c r="H7" s="37">
        <v>-8.27</v>
      </c>
      <c r="I7" s="37">
        <v>6.79</v>
      </c>
      <c r="J7" s="40">
        <v>20.6</v>
      </c>
      <c r="K7" s="99"/>
      <c r="L7" s="99"/>
    </row>
    <row r="8" spans="1:12" ht="17">
      <c r="A8" s="24" t="s">
        <v>80</v>
      </c>
      <c r="B8" s="37">
        <v>-0.89</v>
      </c>
      <c r="C8" s="37">
        <v>-8.08</v>
      </c>
      <c r="D8" s="37">
        <v>7.19</v>
      </c>
      <c r="E8" s="37">
        <v>85.8</v>
      </c>
      <c r="F8" s="50" t="s">
        <v>167</v>
      </c>
      <c r="G8" s="100">
        <v>-0.76</v>
      </c>
      <c r="H8" s="37">
        <v>-6.05</v>
      </c>
      <c r="I8" s="37">
        <v>5.28</v>
      </c>
      <c r="J8" s="40">
        <v>68.099999999999994</v>
      </c>
      <c r="K8" s="99"/>
      <c r="L8" s="99"/>
    </row>
    <row r="9" spans="1:12" ht="17">
      <c r="A9" s="25" t="s">
        <v>58</v>
      </c>
      <c r="B9" s="37">
        <v>-5.0999999999999996</v>
      </c>
      <c r="C9" s="37">
        <v>-10.19</v>
      </c>
      <c r="D9" s="37">
        <v>5.09</v>
      </c>
      <c r="E9" s="37">
        <v>27.34</v>
      </c>
      <c r="F9" s="51" t="s">
        <v>169</v>
      </c>
      <c r="G9" s="100">
        <v>-5.07</v>
      </c>
      <c r="H9" s="37">
        <v>-10.28</v>
      </c>
      <c r="I9" s="37">
        <v>5.21</v>
      </c>
      <c r="J9" s="40">
        <v>10.5</v>
      </c>
      <c r="K9" s="99"/>
      <c r="L9" s="99"/>
    </row>
    <row r="10" spans="1:12" ht="17">
      <c r="A10" s="26" t="s">
        <v>43</v>
      </c>
      <c r="B10" s="37">
        <v>-5</v>
      </c>
      <c r="C10" s="37">
        <v>-11.97</v>
      </c>
      <c r="D10" s="37">
        <v>6.97</v>
      </c>
      <c r="E10" s="37">
        <v>47.56</v>
      </c>
      <c r="F10" s="52" t="s">
        <v>170</v>
      </c>
      <c r="G10" s="100">
        <v>-4.88</v>
      </c>
      <c r="H10" s="37">
        <v>-10.76</v>
      </c>
      <c r="I10" s="37">
        <v>5.88</v>
      </c>
      <c r="J10" s="40">
        <v>29.2</v>
      </c>
      <c r="K10" s="99"/>
      <c r="L10" s="99"/>
    </row>
    <row r="11" spans="1:12" ht="17">
      <c r="A11" s="27" t="s">
        <v>142</v>
      </c>
      <c r="B11" s="37">
        <v>-5.88</v>
      </c>
      <c r="C11" s="37">
        <v>-14.46</v>
      </c>
      <c r="D11" s="37">
        <v>8.58</v>
      </c>
      <c r="E11" s="37">
        <v>99.1</v>
      </c>
      <c r="F11" s="27" t="s">
        <v>171</v>
      </c>
      <c r="G11" s="100">
        <v>-5.88</v>
      </c>
      <c r="H11" s="37">
        <v>-14.05</v>
      </c>
      <c r="I11" s="37">
        <v>8.17</v>
      </c>
      <c r="J11" s="40">
        <v>80.3</v>
      </c>
      <c r="K11" s="99"/>
      <c r="L11" s="99"/>
    </row>
    <row r="12" spans="1:12" ht="17">
      <c r="A12" s="29" t="s">
        <v>112</v>
      </c>
      <c r="B12" s="37">
        <v>-6.13</v>
      </c>
      <c r="C12" s="37">
        <v>-14.13</v>
      </c>
      <c r="D12" s="37">
        <v>8</v>
      </c>
      <c r="E12" s="37">
        <v>62.02</v>
      </c>
      <c r="F12" s="53" t="s">
        <v>172</v>
      </c>
      <c r="G12" s="100">
        <v>-6.12</v>
      </c>
      <c r="H12" s="37">
        <v>-13.72</v>
      </c>
      <c r="I12" s="37">
        <v>7.6</v>
      </c>
      <c r="J12" s="40">
        <v>41.6</v>
      </c>
      <c r="K12" s="99"/>
      <c r="L12" s="99"/>
    </row>
    <row r="13" spans="1:12" ht="17">
      <c r="A13" s="31" t="s">
        <v>78</v>
      </c>
      <c r="B13" s="37">
        <v>1.96</v>
      </c>
      <c r="C13" s="37">
        <v>-4.87</v>
      </c>
      <c r="D13" s="37">
        <v>6.83</v>
      </c>
      <c r="E13" s="37">
        <v>78.87</v>
      </c>
      <c r="F13" s="54" t="s">
        <v>173</v>
      </c>
      <c r="G13" s="100">
        <v>1.98</v>
      </c>
      <c r="H13" s="37">
        <v>-3.27</v>
      </c>
      <c r="I13" s="37">
        <v>5.26</v>
      </c>
      <c r="J13" s="40">
        <v>58.8</v>
      </c>
      <c r="K13" s="99"/>
      <c r="L13" s="9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Cp</vt:lpstr>
      <vt:lpstr>All Data</vt:lpstr>
      <vt:lpstr>c_p</vt:lpstr>
      <vt:lpstr>dH</vt:lpstr>
      <vt:lpstr>TdS</vt:lpstr>
      <vt:lpstr>TdS_calc_no_di_amin_alkanols</vt:lpstr>
      <vt:lpstr>Bidon_Chanal_water_octanol</vt:lpstr>
      <vt:lpstr>Cabani dG_expt (vs Mobley_expt)</vt:lpstr>
      <vt:lpstr>AA vs Neutral_compounds Summary</vt:lpstr>
      <vt:lpstr>110 data with dG,dH,dS,Cp(expt)</vt:lpstr>
      <vt:lpstr>Thermo_comparison_all_vars</vt:lpstr>
      <vt:lpstr>What-is-wrong-with-Cp</vt:lpstr>
      <vt:lpstr>Mintz dH Water-Octanol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 Mehdizadeh Rahimi</dc:creator>
  <dc:description/>
  <cp:lastModifiedBy>Ali Mehdizadeh Rahimi</cp:lastModifiedBy>
  <cp:revision>1</cp:revision>
  <dcterms:created xsi:type="dcterms:W3CDTF">2019-11-04T21:39:12Z</dcterms:created>
  <dcterms:modified xsi:type="dcterms:W3CDTF">2019-12-31T22:18:30Z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