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repos/testasymmetry/mobley/reference-data/"/>
    </mc:Choice>
  </mc:AlternateContent>
  <xr:revisionPtr revIDLastSave="0" documentId="13_ncr:1_{8E310DDB-DA47-3744-841C-3DDAF0D489AC}" xr6:coauthVersionLast="45" xr6:coauthVersionMax="45" xr10:uidLastSave="{00000000-0000-0000-0000-000000000000}"/>
  <bookViews>
    <workbookView minimized="1" xWindow="0" yWindow="0" windowWidth="25600" windowHeight="15160" tabRatio="987" firstSheet="10" activeTab="10" xr2:uid="{00000000-000D-0000-FFFF-FFFF00000000}"/>
  </bookViews>
  <sheets>
    <sheet name="Cp" sheetId="1" r:id="rId1"/>
    <sheet name="cp_calc_vs_expt_slic" sheetId="11" r:id="rId2"/>
    <sheet name="dH" sheetId="2" r:id="rId3"/>
    <sheet name="Sheet1" sheetId="16" r:id="rId4"/>
    <sheet name="dG" sheetId="3" r:id="rId5"/>
    <sheet name="TdS" sheetId="10" r:id="rId6"/>
    <sheet name="TdS_calc_no_di_amin_alkanols" sheetId="14" r:id="rId7"/>
    <sheet name="TdS_calc_all" sheetId="15" r:id="rId8"/>
    <sheet name="Bidon_Chanal_water_octanol" sheetId="4" r:id="rId9"/>
    <sheet name="Cabani dG_expt (vs Mobley_expt)" sheetId="5" r:id="rId10"/>
    <sheet name="AA vs Neutral_compounds Summary" sheetId="6" r:id="rId11"/>
    <sheet name="110 data with dG,dH,dS,Cp(expt)" sheetId="7" r:id="rId12"/>
    <sheet name="Thermo_comparison_all_vars" sheetId="17" r:id="rId13"/>
    <sheet name="What-is-wrong-with-Cp" sheetId="8" r:id="rId14"/>
    <sheet name="Mintz dH Water-Octanol" sheetId="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7" l="1"/>
  <c r="K69" i="17"/>
  <c r="L69" i="17"/>
  <c r="M69" i="17"/>
  <c r="F69" i="17"/>
  <c r="G69" i="17"/>
  <c r="H69" i="17"/>
  <c r="I69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8" i="17"/>
  <c r="P7" i="17"/>
  <c r="P6" i="17"/>
  <c r="P5" i="17"/>
  <c r="P4" i="17"/>
  <c r="P3" i="17"/>
  <c r="P2" i="17"/>
  <c r="F3" i="17"/>
  <c r="J3" i="17" s="1"/>
  <c r="G3" i="17"/>
  <c r="K3" i="17" s="1"/>
  <c r="H3" i="17"/>
  <c r="L3" i="17" s="1"/>
  <c r="I3" i="17"/>
  <c r="M3" i="17" s="1"/>
  <c r="F4" i="17"/>
  <c r="J4" i="17" s="1"/>
  <c r="G4" i="17"/>
  <c r="K4" i="17" s="1"/>
  <c r="H4" i="17"/>
  <c r="L4" i="17" s="1"/>
  <c r="I4" i="17"/>
  <c r="M4" i="17" s="1"/>
  <c r="F5" i="17"/>
  <c r="J5" i="17" s="1"/>
  <c r="G5" i="17"/>
  <c r="K5" i="17" s="1"/>
  <c r="H5" i="17"/>
  <c r="L5" i="17" s="1"/>
  <c r="I5" i="17"/>
  <c r="M5" i="17" s="1"/>
  <c r="F6" i="17"/>
  <c r="J6" i="17" s="1"/>
  <c r="G6" i="17"/>
  <c r="K6" i="17" s="1"/>
  <c r="H6" i="17"/>
  <c r="L6" i="17" s="1"/>
  <c r="I6" i="17"/>
  <c r="M6" i="17" s="1"/>
  <c r="F7" i="17"/>
  <c r="J7" i="17" s="1"/>
  <c r="G7" i="17"/>
  <c r="K7" i="17" s="1"/>
  <c r="H7" i="17"/>
  <c r="L7" i="17" s="1"/>
  <c r="I7" i="17"/>
  <c r="M7" i="17" s="1"/>
  <c r="F8" i="17"/>
  <c r="J8" i="17" s="1"/>
  <c r="G8" i="17"/>
  <c r="K8" i="17" s="1"/>
  <c r="H8" i="17"/>
  <c r="L8" i="17" s="1"/>
  <c r="I8" i="17"/>
  <c r="M8" i="17" s="1"/>
  <c r="F9" i="17"/>
  <c r="J9" i="17" s="1"/>
  <c r="G9" i="17"/>
  <c r="K9" i="17" s="1"/>
  <c r="H9" i="17"/>
  <c r="L9" i="17" s="1"/>
  <c r="I9" i="17"/>
  <c r="M9" i="17" s="1"/>
  <c r="F10" i="17"/>
  <c r="J10" i="17" s="1"/>
  <c r="G10" i="17"/>
  <c r="K10" i="17" s="1"/>
  <c r="H10" i="17"/>
  <c r="L10" i="17" s="1"/>
  <c r="I10" i="17"/>
  <c r="M10" i="17" s="1"/>
  <c r="F11" i="17"/>
  <c r="J11" i="17" s="1"/>
  <c r="G11" i="17"/>
  <c r="K11" i="17" s="1"/>
  <c r="H11" i="17"/>
  <c r="L11" i="17" s="1"/>
  <c r="I11" i="17"/>
  <c r="M11" i="17" s="1"/>
  <c r="F12" i="17"/>
  <c r="J12" i="17" s="1"/>
  <c r="G12" i="17"/>
  <c r="K12" i="17" s="1"/>
  <c r="H12" i="17"/>
  <c r="L12" i="17" s="1"/>
  <c r="I12" i="17"/>
  <c r="M12" i="17" s="1"/>
  <c r="F13" i="17"/>
  <c r="J13" i="17" s="1"/>
  <c r="G13" i="17"/>
  <c r="K13" i="17" s="1"/>
  <c r="H13" i="17"/>
  <c r="L13" i="17" s="1"/>
  <c r="I13" i="17"/>
  <c r="M13" i="17" s="1"/>
  <c r="F14" i="17"/>
  <c r="J14" i="17" s="1"/>
  <c r="G14" i="17"/>
  <c r="K14" i="17" s="1"/>
  <c r="H14" i="17"/>
  <c r="L14" i="17" s="1"/>
  <c r="I14" i="17"/>
  <c r="M14" i="17" s="1"/>
  <c r="F15" i="17"/>
  <c r="J15" i="17" s="1"/>
  <c r="G15" i="17"/>
  <c r="K15" i="17" s="1"/>
  <c r="H15" i="17"/>
  <c r="L15" i="17" s="1"/>
  <c r="I15" i="17"/>
  <c r="M15" i="17" s="1"/>
  <c r="F16" i="17"/>
  <c r="J16" i="17" s="1"/>
  <c r="G16" i="17"/>
  <c r="K16" i="17" s="1"/>
  <c r="H16" i="17"/>
  <c r="L16" i="17" s="1"/>
  <c r="I16" i="17"/>
  <c r="M16" i="17" s="1"/>
  <c r="F17" i="17"/>
  <c r="J17" i="17" s="1"/>
  <c r="G17" i="17"/>
  <c r="K17" i="17" s="1"/>
  <c r="H17" i="17"/>
  <c r="L17" i="17" s="1"/>
  <c r="I17" i="17"/>
  <c r="M17" i="17" s="1"/>
  <c r="F18" i="17"/>
  <c r="J18" i="17" s="1"/>
  <c r="G18" i="17"/>
  <c r="K18" i="17" s="1"/>
  <c r="H18" i="17"/>
  <c r="L18" i="17" s="1"/>
  <c r="I18" i="17"/>
  <c r="M18" i="17" s="1"/>
  <c r="F19" i="17"/>
  <c r="J19" i="17" s="1"/>
  <c r="G19" i="17"/>
  <c r="K19" i="17" s="1"/>
  <c r="H19" i="17"/>
  <c r="L19" i="17" s="1"/>
  <c r="I19" i="17"/>
  <c r="M19" i="17" s="1"/>
  <c r="F20" i="17"/>
  <c r="J20" i="17" s="1"/>
  <c r="G20" i="17"/>
  <c r="K20" i="17" s="1"/>
  <c r="H20" i="17"/>
  <c r="L20" i="17" s="1"/>
  <c r="I20" i="17"/>
  <c r="M20" i="17" s="1"/>
  <c r="F21" i="17"/>
  <c r="J21" i="17" s="1"/>
  <c r="G21" i="17"/>
  <c r="K21" i="17" s="1"/>
  <c r="H21" i="17"/>
  <c r="L21" i="17" s="1"/>
  <c r="I21" i="17"/>
  <c r="M21" i="17" s="1"/>
  <c r="F22" i="17"/>
  <c r="J22" i="17" s="1"/>
  <c r="G22" i="17"/>
  <c r="K22" i="17" s="1"/>
  <c r="H22" i="17"/>
  <c r="L22" i="17" s="1"/>
  <c r="I22" i="17"/>
  <c r="M22" i="17" s="1"/>
  <c r="F23" i="17"/>
  <c r="J23" i="17" s="1"/>
  <c r="G23" i="17"/>
  <c r="K23" i="17" s="1"/>
  <c r="H23" i="17"/>
  <c r="L23" i="17" s="1"/>
  <c r="I23" i="17"/>
  <c r="M23" i="17" s="1"/>
  <c r="F24" i="17"/>
  <c r="J24" i="17" s="1"/>
  <c r="G24" i="17"/>
  <c r="K24" i="17" s="1"/>
  <c r="H24" i="17"/>
  <c r="L24" i="17" s="1"/>
  <c r="I24" i="17"/>
  <c r="M24" i="17" s="1"/>
  <c r="F25" i="17"/>
  <c r="J25" i="17" s="1"/>
  <c r="G25" i="17"/>
  <c r="K25" i="17" s="1"/>
  <c r="H25" i="17"/>
  <c r="L25" i="17" s="1"/>
  <c r="I25" i="17"/>
  <c r="M25" i="17" s="1"/>
  <c r="F26" i="17"/>
  <c r="J26" i="17" s="1"/>
  <c r="G26" i="17"/>
  <c r="K26" i="17" s="1"/>
  <c r="H26" i="17"/>
  <c r="L26" i="17" s="1"/>
  <c r="I26" i="17"/>
  <c r="M26" i="17" s="1"/>
  <c r="F27" i="17"/>
  <c r="J27" i="17" s="1"/>
  <c r="G27" i="17"/>
  <c r="K27" i="17" s="1"/>
  <c r="H27" i="17"/>
  <c r="L27" i="17" s="1"/>
  <c r="I27" i="17"/>
  <c r="M27" i="17" s="1"/>
  <c r="F28" i="17"/>
  <c r="J28" i="17" s="1"/>
  <c r="G28" i="17"/>
  <c r="K28" i="17" s="1"/>
  <c r="H28" i="17"/>
  <c r="L28" i="17" s="1"/>
  <c r="I28" i="17"/>
  <c r="M28" i="17" s="1"/>
  <c r="F29" i="17"/>
  <c r="J29" i="17" s="1"/>
  <c r="G29" i="17"/>
  <c r="K29" i="17" s="1"/>
  <c r="H29" i="17"/>
  <c r="L29" i="17" s="1"/>
  <c r="I29" i="17"/>
  <c r="M29" i="17" s="1"/>
  <c r="F30" i="17"/>
  <c r="J30" i="17" s="1"/>
  <c r="G30" i="17"/>
  <c r="K30" i="17" s="1"/>
  <c r="H30" i="17"/>
  <c r="L30" i="17" s="1"/>
  <c r="I30" i="17"/>
  <c r="M30" i="17" s="1"/>
  <c r="F31" i="17"/>
  <c r="J31" i="17" s="1"/>
  <c r="G31" i="17"/>
  <c r="K31" i="17" s="1"/>
  <c r="H31" i="17"/>
  <c r="L31" i="17" s="1"/>
  <c r="I31" i="17"/>
  <c r="M31" i="17" s="1"/>
  <c r="F32" i="17"/>
  <c r="J32" i="17" s="1"/>
  <c r="G32" i="17"/>
  <c r="K32" i="17" s="1"/>
  <c r="H32" i="17"/>
  <c r="L32" i="17" s="1"/>
  <c r="I32" i="17"/>
  <c r="M32" i="17" s="1"/>
  <c r="F33" i="17"/>
  <c r="J33" i="17" s="1"/>
  <c r="G33" i="17"/>
  <c r="K33" i="17" s="1"/>
  <c r="H33" i="17"/>
  <c r="L33" i="17" s="1"/>
  <c r="I33" i="17"/>
  <c r="M33" i="17" s="1"/>
  <c r="F34" i="17"/>
  <c r="J34" i="17" s="1"/>
  <c r="G34" i="17"/>
  <c r="K34" i="17" s="1"/>
  <c r="H34" i="17"/>
  <c r="L34" i="17" s="1"/>
  <c r="I34" i="17"/>
  <c r="M34" i="17" s="1"/>
  <c r="F35" i="17"/>
  <c r="J35" i="17" s="1"/>
  <c r="G35" i="17"/>
  <c r="K35" i="17" s="1"/>
  <c r="H35" i="17"/>
  <c r="L35" i="17" s="1"/>
  <c r="I35" i="17"/>
  <c r="M35" i="17" s="1"/>
  <c r="F36" i="17"/>
  <c r="J36" i="17" s="1"/>
  <c r="G36" i="17"/>
  <c r="K36" i="17" s="1"/>
  <c r="H36" i="17"/>
  <c r="L36" i="17" s="1"/>
  <c r="I36" i="17"/>
  <c r="M36" i="17" s="1"/>
  <c r="F37" i="17"/>
  <c r="J37" i="17" s="1"/>
  <c r="G37" i="17"/>
  <c r="K37" i="17" s="1"/>
  <c r="H37" i="17"/>
  <c r="L37" i="17" s="1"/>
  <c r="I37" i="17"/>
  <c r="M37" i="17" s="1"/>
  <c r="F38" i="17"/>
  <c r="J38" i="17" s="1"/>
  <c r="G38" i="17"/>
  <c r="K38" i="17" s="1"/>
  <c r="H38" i="17"/>
  <c r="L38" i="17" s="1"/>
  <c r="I38" i="17"/>
  <c r="M38" i="17" s="1"/>
  <c r="F39" i="17"/>
  <c r="J39" i="17" s="1"/>
  <c r="G39" i="17"/>
  <c r="K39" i="17" s="1"/>
  <c r="H39" i="17"/>
  <c r="L39" i="17" s="1"/>
  <c r="I39" i="17"/>
  <c r="M39" i="17" s="1"/>
  <c r="F40" i="17"/>
  <c r="J40" i="17" s="1"/>
  <c r="G40" i="17"/>
  <c r="K40" i="17" s="1"/>
  <c r="H40" i="17"/>
  <c r="L40" i="17" s="1"/>
  <c r="I40" i="17"/>
  <c r="M40" i="17" s="1"/>
  <c r="F41" i="17"/>
  <c r="J41" i="17" s="1"/>
  <c r="G41" i="17"/>
  <c r="K41" i="17" s="1"/>
  <c r="H41" i="17"/>
  <c r="L41" i="17" s="1"/>
  <c r="I41" i="17"/>
  <c r="M41" i="17" s="1"/>
  <c r="F42" i="17"/>
  <c r="J42" i="17" s="1"/>
  <c r="G42" i="17"/>
  <c r="K42" i="17" s="1"/>
  <c r="H42" i="17"/>
  <c r="L42" i="17" s="1"/>
  <c r="I42" i="17"/>
  <c r="M42" i="17" s="1"/>
  <c r="F43" i="17"/>
  <c r="J43" i="17" s="1"/>
  <c r="G43" i="17"/>
  <c r="K43" i="17" s="1"/>
  <c r="H43" i="17"/>
  <c r="L43" i="17" s="1"/>
  <c r="I43" i="17"/>
  <c r="M43" i="17" s="1"/>
  <c r="F44" i="17"/>
  <c r="J44" i="17" s="1"/>
  <c r="G44" i="17"/>
  <c r="K44" i="17" s="1"/>
  <c r="H44" i="17"/>
  <c r="L44" i="17" s="1"/>
  <c r="I44" i="17"/>
  <c r="M44" i="17" s="1"/>
  <c r="F45" i="17"/>
  <c r="J45" i="17" s="1"/>
  <c r="G45" i="17"/>
  <c r="K45" i="17" s="1"/>
  <c r="H45" i="17"/>
  <c r="L45" i="17" s="1"/>
  <c r="I45" i="17"/>
  <c r="M45" i="17" s="1"/>
  <c r="F46" i="17"/>
  <c r="J46" i="17" s="1"/>
  <c r="G46" i="17"/>
  <c r="K46" i="17" s="1"/>
  <c r="H46" i="17"/>
  <c r="L46" i="17" s="1"/>
  <c r="I46" i="17"/>
  <c r="M46" i="17" s="1"/>
  <c r="F47" i="17"/>
  <c r="J47" i="17" s="1"/>
  <c r="G47" i="17"/>
  <c r="K47" i="17" s="1"/>
  <c r="H47" i="17"/>
  <c r="L47" i="17" s="1"/>
  <c r="I47" i="17"/>
  <c r="M47" i="17" s="1"/>
  <c r="F48" i="17"/>
  <c r="J48" i="17" s="1"/>
  <c r="G48" i="17"/>
  <c r="K48" i="17" s="1"/>
  <c r="H48" i="17"/>
  <c r="L48" i="17" s="1"/>
  <c r="I48" i="17"/>
  <c r="M48" i="17" s="1"/>
  <c r="F49" i="17"/>
  <c r="J49" i="17" s="1"/>
  <c r="G49" i="17"/>
  <c r="K49" i="17" s="1"/>
  <c r="H49" i="17"/>
  <c r="L49" i="17" s="1"/>
  <c r="I49" i="17"/>
  <c r="M49" i="17" s="1"/>
  <c r="F50" i="17"/>
  <c r="J50" i="17" s="1"/>
  <c r="G50" i="17"/>
  <c r="K50" i="17" s="1"/>
  <c r="H50" i="17"/>
  <c r="L50" i="17" s="1"/>
  <c r="I50" i="17"/>
  <c r="M50" i="17" s="1"/>
  <c r="F51" i="17"/>
  <c r="J51" i="17" s="1"/>
  <c r="G51" i="17"/>
  <c r="K51" i="17" s="1"/>
  <c r="H51" i="17"/>
  <c r="L51" i="17" s="1"/>
  <c r="I51" i="17"/>
  <c r="M51" i="17" s="1"/>
  <c r="F52" i="17"/>
  <c r="J52" i="17" s="1"/>
  <c r="G52" i="17"/>
  <c r="K52" i="17" s="1"/>
  <c r="H52" i="17"/>
  <c r="L52" i="17" s="1"/>
  <c r="I52" i="17"/>
  <c r="M52" i="17" s="1"/>
  <c r="F53" i="17"/>
  <c r="J53" i="17" s="1"/>
  <c r="G53" i="17"/>
  <c r="K53" i="17" s="1"/>
  <c r="H53" i="17"/>
  <c r="L53" i="17" s="1"/>
  <c r="I53" i="17"/>
  <c r="M53" i="17" s="1"/>
  <c r="F54" i="17"/>
  <c r="J54" i="17" s="1"/>
  <c r="G54" i="17"/>
  <c r="K54" i="17" s="1"/>
  <c r="H54" i="17"/>
  <c r="L54" i="17" s="1"/>
  <c r="I54" i="17"/>
  <c r="M54" i="17" s="1"/>
  <c r="F55" i="17"/>
  <c r="J55" i="17" s="1"/>
  <c r="G55" i="17"/>
  <c r="K55" i="17" s="1"/>
  <c r="H55" i="17"/>
  <c r="L55" i="17" s="1"/>
  <c r="I55" i="17"/>
  <c r="M55" i="17" s="1"/>
  <c r="F56" i="17"/>
  <c r="J56" i="17" s="1"/>
  <c r="G56" i="17"/>
  <c r="K56" i="17" s="1"/>
  <c r="H56" i="17"/>
  <c r="L56" i="17" s="1"/>
  <c r="I56" i="17"/>
  <c r="M56" i="17" s="1"/>
  <c r="F57" i="17"/>
  <c r="J57" i="17" s="1"/>
  <c r="G57" i="17"/>
  <c r="K57" i="17" s="1"/>
  <c r="H57" i="17"/>
  <c r="L57" i="17" s="1"/>
  <c r="I57" i="17"/>
  <c r="M57" i="17" s="1"/>
  <c r="F58" i="17"/>
  <c r="J58" i="17" s="1"/>
  <c r="G58" i="17"/>
  <c r="K58" i="17" s="1"/>
  <c r="H58" i="17"/>
  <c r="L58" i="17" s="1"/>
  <c r="I58" i="17"/>
  <c r="M58" i="17" s="1"/>
  <c r="F59" i="17"/>
  <c r="J59" i="17" s="1"/>
  <c r="G59" i="17"/>
  <c r="K59" i="17" s="1"/>
  <c r="H59" i="17"/>
  <c r="L59" i="17" s="1"/>
  <c r="I59" i="17"/>
  <c r="M59" i="17" s="1"/>
  <c r="F60" i="17"/>
  <c r="J60" i="17" s="1"/>
  <c r="G60" i="17"/>
  <c r="K60" i="17" s="1"/>
  <c r="H60" i="17"/>
  <c r="L60" i="17" s="1"/>
  <c r="I60" i="17"/>
  <c r="M60" i="17" s="1"/>
  <c r="F61" i="17"/>
  <c r="J61" i="17" s="1"/>
  <c r="G61" i="17"/>
  <c r="K61" i="17" s="1"/>
  <c r="H61" i="17"/>
  <c r="L61" i="17" s="1"/>
  <c r="I61" i="17"/>
  <c r="M61" i="17" s="1"/>
  <c r="F62" i="17"/>
  <c r="J62" i="17" s="1"/>
  <c r="G62" i="17"/>
  <c r="K62" i="17" s="1"/>
  <c r="H62" i="17"/>
  <c r="L62" i="17" s="1"/>
  <c r="I62" i="17"/>
  <c r="M62" i="17" s="1"/>
  <c r="F63" i="17"/>
  <c r="J63" i="17" s="1"/>
  <c r="G63" i="17"/>
  <c r="K63" i="17" s="1"/>
  <c r="H63" i="17"/>
  <c r="L63" i="17" s="1"/>
  <c r="I63" i="17"/>
  <c r="M63" i="17" s="1"/>
  <c r="F64" i="17"/>
  <c r="J64" i="17" s="1"/>
  <c r="G64" i="17"/>
  <c r="K64" i="17" s="1"/>
  <c r="H64" i="17"/>
  <c r="L64" i="17" s="1"/>
  <c r="I64" i="17"/>
  <c r="M64" i="17" s="1"/>
  <c r="F65" i="17"/>
  <c r="J65" i="17" s="1"/>
  <c r="G65" i="17"/>
  <c r="K65" i="17" s="1"/>
  <c r="H65" i="17"/>
  <c r="L65" i="17" s="1"/>
  <c r="I65" i="17"/>
  <c r="M65" i="17" s="1"/>
  <c r="F66" i="17"/>
  <c r="J66" i="17" s="1"/>
  <c r="G66" i="17"/>
  <c r="K66" i="17" s="1"/>
  <c r="H66" i="17"/>
  <c r="L66" i="17" s="1"/>
  <c r="I66" i="17"/>
  <c r="M66" i="17" s="1"/>
  <c r="F67" i="17"/>
  <c r="J67" i="17" s="1"/>
  <c r="G67" i="17"/>
  <c r="K67" i="17" s="1"/>
  <c r="H67" i="17"/>
  <c r="L67" i="17" s="1"/>
  <c r="I67" i="17"/>
  <c r="M67" i="17" s="1"/>
  <c r="F68" i="17"/>
  <c r="J68" i="17" s="1"/>
  <c r="G68" i="17"/>
  <c r="K68" i="17" s="1"/>
  <c r="H68" i="17"/>
  <c r="L68" i="17" s="1"/>
  <c r="I68" i="17"/>
  <c r="M68" i="17" s="1"/>
  <c r="F70" i="17"/>
  <c r="J70" i="17" s="1"/>
  <c r="G70" i="17"/>
  <c r="K70" i="17" s="1"/>
  <c r="H70" i="17"/>
  <c r="L70" i="17" s="1"/>
  <c r="I70" i="17"/>
  <c r="M70" i="17" s="1"/>
  <c r="F71" i="17"/>
  <c r="J71" i="17" s="1"/>
  <c r="G71" i="17"/>
  <c r="K71" i="17" s="1"/>
  <c r="H71" i="17"/>
  <c r="L71" i="17" s="1"/>
  <c r="I71" i="17"/>
  <c r="M71" i="17" s="1"/>
  <c r="F72" i="17"/>
  <c r="J72" i="17" s="1"/>
  <c r="G72" i="17"/>
  <c r="K72" i="17" s="1"/>
  <c r="H72" i="17"/>
  <c r="L72" i="17" s="1"/>
  <c r="I72" i="17"/>
  <c r="M72" i="17" s="1"/>
  <c r="F73" i="17"/>
  <c r="J73" i="17" s="1"/>
  <c r="G73" i="17"/>
  <c r="K73" i="17" s="1"/>
  <c r="H73" i="17"/>
  <c r="L73" i="17" s="1"/>
  <c r="I73" i="17"/>
  <c r="M73" i="17" s="1"/>
  <c r="F74" i="17"/>
  <c r="J74" i="17" s="1"/>
  <c r="G74" i="17"/>
  <c r="K74" i="17" s="1"/>
  <c r="H74" i="17"/>
  <c r="L74" i="17" s="1"/>
  <c r="I74" i="17"/>
  <c r="M74" i="17" s="1"/>
  <c r="F75" i="17"/>
  <c r="J75" i="17" s="1"/>
  <c r="G75" i="17"/>
  <c r="K75" i="17" s="1"/>
  <c r="H75" i="17"/>
  <c r="L75" i="17" s="1"/>
  <c r="I75" i="17"/>
  <c r="M75" i="17" s="1"/>
  <c r="F76" i="17"/>
  <c r="J76" i="17" s="1"/>
  <c r="G76" i="17"/>
  <c r="K76" i="17" s="1"/>
  <c r="H76" i="17"/>
  <c r="L76" i="17" s="1"/>
  <c r="I76" i="17"/>
  <c r="M76" i="17" s="1"/>
  <c r="F77" i="17"/>
  <c r="J77" i="17" s="1"/>
  <c r="G77" i="17"/>
  <c r="K77" i="17" s="1"/>
  <c r="H77" i="17"/>
  <c r="L77" i="17" s="1"/>
  <c r="I77" i="17"/>
  <c r="M77" i="17" s="1"/>
  <c r="F78" i="17"/>
  <c r="J78" i="17" s="1"/>
  <c r="G78" i="17"/>
  <c r="K78" i="17" s="1"/>
  <c r="H78" i="17"/>
  <c r="L78" i="17" s="1"/>
  <c r="I78" i="17"/>
  <c r="M78" i="17" s="1"/>
  <c r="F79" i="17"/>
  <c r="J79" i="17" s="1"/>
  <c r="G79" i="17"/>
  <c r="K79" i="17" s="1"/>
  <c r="H79" i="17"/>
  <c r="L79" i="17" s="1"/>
  <c r="I79" i="17"/>
  <c r="M79" i="17" s="1"/>
  <c r="F80" i="17"/>
  <c r="J80" i="17" s="1"/>
  <c r="G80" i="17"/>
  <c r="K80" i="17" s="1"/>
  <c r="H80" i="17"/>
  <c r="L80" i="17" s="1"/>
  <c r="I80" i="17"/>
  <c r="M80" i="17" s="1"/>
  <c r="F81" i="17"/>
  <c r="J81" i="17" s="1"/>
  <c r="G81" i="17"/>
  <c r="K81" i="17" s="1"/>
  <c r="H81" i="17"/>
  <c r="L81" i="17" s="1"/>
  <c r="I81" i="17"/>
  <c r="M81" i="17" s="1"/>
  <c r="F82" i="17"/>
  <c r="J82" i="17" s="1"/>
  <c r="G82" i="17"/>
  <c r="K82" i="17" s="1"/>
  <c r="H82" i="17"/>
  <c r="L82" i="17" s="1"/>
  <c r="I82" i="17"/>
  <c r="M82" i="17" s="1"/>
  <c r="F83" i="17"/>
  <c r="J83" i="17" s="1"/>
  <c r="G83" i="17"/>
  <c r="K83" i="17" s="1"/>
  <c r="H83" i="17"/>
  <c r="L83" i="17" s="1"/>
  <c r="I83" i="17"/>
  <c r="M83" i="17" s="1"/>
  <c r="F84" i="17"/>
  <c r="J84" i="17" s="1"/>
  <c r="G84" i="17"/>
  <c r="K84" i="17" s="1"/>
  <c r="H84" i="17"/>
  <c r="L84" i="17" s="1"/>
  <c r="I84" i="17"/>
  <c r="M84" i="17" s="1"/>
  <c r="F85" i="17"/>
  <c r="J85" i="17" s="1"/>
  <c r="G85" i="17"/>
  <c r="K85" i="17" s="1"/>
  <c r="H85" i="17"/>
  <c r="L85" i="17" s="1"/>
  <c r="I85" i="17"/>
  <c r="M85" i="17" s="1"/>
  <c r="F86" i="17"/>
  <c r="J86" i="17" s="1"/>
  <c r="G86" i="17"/>
  <c r="K86" i="17" s="1"/>
  <c r="H86" i="17"/>
  <c r="L86" i="17" s="1"/>
  <c r="I86" i="17"/>
  <c r="M86" i="17" s="1"/>
  <c r="F87" i="17"/>
  <c r="J87" i="17" s="1"/>
  <c r="G87" i="17"/>
  <c r="K87" i="17" s="1"/>
  <c r="H87" i="17"/>
  <c r="L87" i="17" s="1"/>
  <c r="I87" i="17"/>
  <c r="M87" i="17" s="1"/>
  <c r="F88" i="17"/>
  <c r="J88" i="17" s="1"/>
  <c r="G88" i="17"/>
  <c r="K88" i="17" s="1"/>
  <c r="H88" i="17"/>
  <c r="L88" i="17" s="1"/>
  <c r="I88" i="17"/>
  <c r="M88" i="17" s="1"/>
  <c r="F89" i="17"/>
  <c r="J89" i="17" s="1"/>
  <c r="G89" i="17"/>
  <c r="K89" i="17" s="1"/>
  <c r="H89" i="17"/>
  <c r="L89" i="17" s="1"/>
  <c r="I89" i="17"/>
  <c r="M89" i="17" s="1"/>
  <c r="F90" i="17"/>
  <c r="J90" i="17" s="1"/>
  <c r="G90" i="17"/>
  <c r="K90" i="17" s="1"/>
  <c r="H90" i="17"/>
  <c r="L90" i="17" s="1"/>
  <c r="I90" i="17"/>
  <c r="M90" i="17" s="1"/>
  <c r="F91" i="17"/>
  <c r="J91" i="17" s="1"/>
  <c r="G91" i="17"/>
  <c r="K91" i="17" s="1"/>
  <c r="H91" i="17"/>
  <c r="L91" i="17" s="1"/>
  <c r="I91" i="17"/>
  <c r="M91" i="17" s="1"/>
  <c r="F92" i="17"/>
  <c r="J92" i="17" s="1"/>
  <c r="G92" i="17"/>
  <c r="K92" i="17" s="1"/>
  <c r="H92" i="17"/>
  <c r="L92" i="17" s="1"/>
  <c r="I92" i="17"/>
  <c r="M92" i="17" s="1"/>
  <c r="F93" i="17"/>
  <c r="J93" i="17" s="1"/>
  <c r="G93" i="17"/>
  <c r="K93" i="17" s="1"/>
  <c r="H93" i="17"/>
  <c r="L93" i="17" s="1"/>
  <c r="I93" i="17"/>
  <c r="M93" i="17" s="1"/>
  <c r="F94" i="17"/>
  <c r="J94" i="17" s="1"/>
  <c r="G94" i="17"/>
  <c r="K94" i="17" s="1"/>
  <c r="H94" i="17"/>
  <c r="L94" i="17" s="1"/>
  <c r="I94" i="17"/>
  <c r="M94" i="17" s="1"/>
  <c r="F95" i="17"/>
  <c r="J95" i="17" s="1"/>
  <c r="G95" i="17"/>
  <c r="K95" i="17" s="1"/>
  <c r="H95" i="17"/>
  <c r="L95" i="17" s="1"/>
  <c r="I95" i="17"/>
  <c r="M95" i="17" s="1"/>
  <c r="F96" i="17"/>
  <c r="J96" i="17" s="1"/>
  <c r="G96" i="17"/>
  <c r="K96" i="17" s="1"/>
  <c r="H96" i="17"/>
  <c r="L96" i="17" s="1"/>
  <c r="I96" i="17"/>
  <c r="M96" i="17" s="1"/>
  <c r="F97" i="17"/>
  <c r="J97" i="17" s="1"/>
  <c r="G97" i="17"/>
  <c r="K97" i="17" s="1"/>
  <c r="H97" i="17"/>
  <c r="L97" i="17" s="1"/>
  <c r="I97" i="17"/>
  <c r="M97" i="17" s="1"/>
  <c r="F98" i="17"/>
  <c r="J98" i="17" s="1"/>
  <c r="G98" i="17"/>
  <c r="K98" i="17" s="1"/>
  <c r="H98" i="17"/>
  <c r="L98" i="17" s="1"/>
  <c r="I98" i="17"/>
  <c r="M98" i="17" s="1"/>
  <c r="F99" i="17"/>
  <c r="J99" i="17" s="1"/>
  <c r="G99" i="17"/>
  <c r="K99" i="17" s="1"/>
  <c r="H99" i="17"/>
  <c r="L99" i="17" s="1"/>
  <c r="I99" i="17"/>
  <c r="M99" i="17" s="1"/>
  <c r="F100" i="17"/>
  <c r="J100" i="17" s="1"/>
  <c r="G100" i="17"/>
  <c r="K100" i="17" s="1"/>
  <c r="H100" i="17"/>
  <c r="L100" i="17" s="1"/>
  <c r="I100" i="17"/>
  <c r="M100" i="17" s="1"/>
  <c r="F101" i="17"/>
  <c r="J101" i="17" s="1"/>
  <c r="G101" i="17"/>
  <c r="K101" i="17" s="1"/>
  <c r="H101" i="17"/>
  <c r="L101" i="17" s="1"/>
  <c r="I101" i="17"/>
  <c r="M101" i="17" s="1"/>
  <c r="F102" i="17"/>
  <c r="J102" i="17" s="1"/>
  <c r="G102" i="17"/>
  <c r="K102" i="17" s="1"/>
  <c r="H102" i="17"/>
  <c r="L102" i="17" s="1"/>
  <c r="I102" i="17"/>
  <c r="M102" i="17" s="1"/>
  <c r="F103" i="17"/>
  <c r="J103" i="17" s="1"/>
  <c r="G103" i="17"/>
  <c r="K103" i="17" s="1"/>
  <c r="H103" i="17"/>
  <c r="L103" i="17" s="1"/>
  <c r="I103" i="17"/>
  <c r="M103" i="17" s="1"/>
  <c r="F104" i="17"/>
  <c r="J104" i="17" s="1"/>
  <c r="G104" i="17"/>
  <c r="K104" i="17" s="1"/>
  <c r="H104" i="17"/>
  <c r="L104" i="17" s="1"/>
  <c r="I104" i="17"/>
  <c r="M104" i="17" s="1"/>
  <c r="F105" i="17"/>
  <c r="J105" i="17" s="1"/>
  <c r="G105" i="17"/>
  <c r="K105" i="17" s="1"/>
  <c r="H105" i="17"/>
  <c r="L105" i="17" s="1"/>
  <c r="I105" i="17"/>
  <c r="M105" i="17" s="1"/>
  <c r="F106" i="17"/>
  <c r="J106" i="17" s="1"/>
  <c r="G106" i="17"/>
  <c r="K106" i="17" s="1"/>
  <c r="H106" i="17"/>
  <c r="L106" i="17" s="1"/>
  <c r="I106" i="17"/>
  <c r="M106" i="17" s="1"/>
  <c r="F107" i="17"/>
  <c r="J107" i="17" s="1"/>
  <c r="G107" i="17"/>
  <c r="K107" i="17" s="1"/>
  <c r="H107" i="17"/>
  <c r="L107" i="17" s="1"/>
  <c r="I107" i="17"/>
  <c r="M107" i="17" s="1"/>
  <c r="F108" i="17"/>
  <c r="J108" i="17" s="1"/>
  <c r="G108" i="17"/>
  <c r="K108" i="17" s="1"/>
  <c r="H108" i="17"/>
  <c r="L108" i="17" s="1"/>
  <c r="I108" i="17"/>
  <c r="M108" i="17" s="1"/>
  <c r="F109" i="17"/>
  <c r="J109" i="17" s="1"/>
  <c r="G109" i="17"/>
  <c r="K109" i="17" s="1"/>
  <c r="H109" i="17"/>
  <c r="L109" i="17" s="1"/>
  <c r="I109" i="17"/>
  <c r="M109" i="17" s="1"/>
  <c r="F110" i="17"/>
  <c r="J110" i="17" s="1"/>
  <c r="G110" i="17"/>
  <c r="K110" i="17" s="1"/>
  <c r="H110" i="17"/>
  <c r="L110" i="17" s="1"/>
  <c r="I110" i="17"/>
  <c r="M110" i="17" s="1"/>
  <c r="F111" i="17"/>
  <c r="J111" i="17" s="1"/>
  <c r="G111" i="17"/>
  <c r="K111" i="17" s="1"/>
  <c r="H111" i="17"/>
  <c r="L111" i="17" s="1"/>
  <c r="I111" i="17"/>
  <c r="M111" i="17" s="1"/>
  <c r="F112" i="17"/>
  <c r="J112" i="17" s="1"/>
  <c r="G112" i="17"/>
  <c r="K112" i="17" s="1"/>
  <c r="H112" i="17"/>
  <c r="L112" i="17" s="1"/>
  <c r="I112" i="17"/>
  <c r="M112" i="17" s="1"/>
  <c r="I2" i="17"/>
  <c r="M2" i="17" s="1"/>
  <c r="H2" i="17"/>
  <c r="L2" i="17" s="1"/>
  <c r="G2" i="17"/>
  <c r="K2" i="17" s="1"/>
  <c r="F2" i="17"/>
  <c r="J2" i="17" s="1"/>
  <c r="K113" i="17" l="1"/>
  <c r="L113" i="17"/>
  <c r="M113" i="17"/>
  <c r="J113" i="17"/>
  <c r="F159" i="15"/>
  <c r="E159" i="15"/>
  <c r="E2" i="15"/>
  <c r="F2" i="15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E57" i="15"/>
  <c r="F57" i="15"/>
  <c r="E58" i="15"/>
  <c r="F58" i="15"/>
  <c r="E59" i="15"/>
  <c r="F59" i="15"/>
  <c r="E60" i="15"/>
  <c r="F60" i="15"/>
  <c r="E61" i="15"/>
  <c r="F61" i="15"/>
  <c r="E62" i="15"/>
  <c r="F62" i="15"/>
  <c r="E63" i="15"/>
  <c r="F63" i="15"/>
  <c r="E64" i="15"/>
  <c r="F64" i="15"/>
  <c r="E65" i="15"/>
  <c r="F65" i="15"/>
  <c r="E66" i="15"/>
  <c r="F66" i="15"/>
  <c r="E67" i="15"/>
  <c r="F67" i="15"/>
  <c r="E68" i="15"/>
  <c r="F68" i="15"/>
  <c r="E69" i="15"/>
  <c r="F69" i="15"/>
  <c r="E70" i="15"/>
  <c r="F70" i="15"/>
  <c r="E71" i="15"/>
  <c r="F71" i="15"/>
  <c r="E72" i="15"/>
  <c r="F72" i="15"/>
  <c r="E73" i="15"/>
  <c r="F73" i="15"/>
  <c r="E74" i="15"/>
  <c r="F74" i="15"/>
  <c r="E75" i="15"/>
  <c r="F75" i="15"/>
  <c r="E76" i="15"/>
  <c r="F76" i="15"/>
  <c r="E77" i="15"/>
  <c r="F77" i="15"/>
  <c r="E78" i="15"/>
  <c r="F78" i="15"/>
  <c r="E79" i="15"/>
  <c r="F79" i="15"/>
  <c r="E80" i="15"/>
  <c r="F80" i="15"/>
  <c r="E81" i="15"/>
  <c r="F81" i="15"/>
  <c r="E82" i="15"/>
  <c r="F82" i="15"/>
  <c r="E83" i="15"/>
  <c r="F83" i="15"/>
  <c r="E84" i="15"/>
  <c r="F84" i="15"/>
  <c r="E85" i="15"/>
  <c r="F85" i="15"/>
  <c r="E86" i="15"/>
  <c r="F86" i="15"/>
  <c r="E87" i="15"/>
  <c r="F87" i="15"/>
  <c r="E88" i="15"/>
  <c r="F88" i="15"/>
  <c r="E89" i="15"/>
  <c r="F89" i="15"/>
  <c r="E90" i="15"/>
  <c r="F90" i="15"/>
  <c r="E91" i="15"/>
  <c r="F91" i="15"/>
  <c r="E92" i="15"/>
  <c r="F92" i="15"/>
  <c r="E93" i="15"/>
  <c r="F93" i="15"/>
  <c r="E94" i="15"/>
  <c r="F94" i="15"/>
  <c r="E95" i="15"/>
  <c r="F95" i="15"/>
  <c r="E96" i="15"/>
  <c r="F96" i="15"/>
  <c r="E97" i="15"/>
  <c r="F97" i="15"/>
  <c r="E98" i="15"/>
  <c r="F98" i="15"/>
  <c r="E99" i="15"/>
  <c r="F99" i="15"/>
  <c r="E100" i="15"/>
  <c r="F100" i="15"/>
  <c r="E101" i="15"/>
  <c r="F101" i="15"/>
  <c r="E102" i="15"/>
  <c r="F102" i="15"/>
  <c r="E103" i="15"/>
  <c r="F103" i="15"/>
  <c r="E104" i="15"/>
  <c r="F104" i="15"/>
  <c r="E105" i="15"/>
  <c r="F105" i="15"/>
  <c r="E106" i="15"/>
  <c r="F106" i="15"/>
  <c r="E107" i="15"/>
  <c r="F107" i="15"/>
  <c r="E108" i="15"/>
  <c r="F108" i="15"/>
  <c r="E109" i="15"/>
  <c r="F109" i="15"/>
  <c r="E110" i="15"/>
  <c r="F110" i="15"/>
  <c r="E111" i="15"/>
  <c r="F111" i="15"/>
  <c r="E112" i="15"/>
  <c r="F112" i="15"/>
  <c r="E113" i="15"/>
  <c r="F113" i="15"/>
  <c r="E114" i="15"/>
  <c r="F114" i="15"/>
  <c r="E115" i="15"/>
  <c r="F115" i="15"/>
  <c r="E116" i="15"/>
  <c r="F116" i="15"/>
  <c r="E117" i="15"/>
  <c r="F117" i="15"/>
  <c r="E118" i="15"/>
  <c r="F118" i="15"/>
  <c r="E119" i="15"/>
  <c r="F119" i="15"/>
  <c r="E120" i="15"/>
  <c r="F120" i="15"/>
  <c r="E121" i="15"/>
  <c r="F121" i="15"/>
  <c r="E122" i="15"/>
  <c r="F122" i="15"/>
  <c r="E123" i="15"/>
  <c r="F123" i="15"/>
  <c r="E124" i="15"/>
  <c r="F124" i="15"/>
  <c r="E125" i="15"/>
  <c r="F125" i="15"/>
  <c r="E126" i="15"/>
  <c r="F126" i="15"/>
  <c r="E127" i="15"/>
  <c r="F127" i="15"/>
  <c r="E128" i="15"/>
  <c r="F128" i="15"/>
  <c r="E129" i="15"/>
  <c r="F129" i="15"/>
  <c r="E130" i="15"/>
  <c r="F130" i="15"/>
  <c r="E131" i="15"/>
  <c r="F131" i="15"/>
  <c r="E132" i="15"/>
  <c r="F132" i="15"/>
  <c r="E133" i="15"/>
  <c r="F133" i="15"/>
  <c r="E134" i="15"/>
  <c r="F134" i="15"/>
  <c r="E135" i="15"/>
  <c r="F135" i="15"/>
  <c r="E136" i="15"/>
  <c r="F136" i="15"/>
  <c r="E137" i="15"/>
  <c r="F137" i="15"/>
  <c r="E138" i="15"/>
  <c r="F138" i="15"/>
  <c r="E139" i="15"/>
  <c r="F139" i="15"/>
  <c r="E140" i="15"/>
  <c r="F140" i="15"/>
  <c r="E141" i="15"/>
  <c r="F141" i="15"/>
  <c r="E142" i="15"/>
  <c r="F142" i="15"/>
  <c r="E143" i="15"/>
  <c r="F143" i="15"/>
  <c r="E144" i="15"/>
  <c r="F144" i="15"/>
  <c r="E145" i="15"/>
  <c r="F145" i="15"/>
  <c r="E146" i="15"/>
  <c r="F146" i="15"/>
  <c r="E147" i="15"/>
  <c r="F147" i="15"/>
  <c r="E148" i="15"/>
  <c r="F148" i="15"/>
  <c r="E149" i="15"/>
  <c r="F149" i="15"/>
  <c r="E150" i="15"/>
  <c r="F150" i="15"/>
  <c r="E151" i="15"/>
  <c r="F151" i="15"/>
  <c r="E152" i="15"/>
  <c r="F152" i="15"/>
  <c r="E153" i="15"/>
  <c r="F153" i="15"/>
  <c r="E154" i="15"/>
  <c r="F154" i="15"/>
  <c r="E155" i="15"/>
  <c r="F155" i="15"/>
  <c r="E156" i="15"/>
  <c r="F156" i="15"/>
  <c r="E157" i="15"/>
  <c r="F157" i="15"/>
  <c r="E158" i="15"/>
  <c r="F158" i="15"/>
  <c r="F1" i="15"/>
  <c r="E1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2" i="14"/>
  <c r="F134" i="14" s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2" i="14"/>
  <c r="E134" i="14" s="1"/>
  <c r="D160" i="10" l="1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C62" i="9"/>
  <c r="F61" i="9"/>
  <c r="C61" i="9"/>
  <c r="F60" i="9"/>
  <c r="C60" i="9"/>
  <c r="F59" i="9"/>
  <c r="C59" i="9"/>
  <c r="F58" i="9"/>
  <c r="C58" i="9"/>
  <c r="F57" i="9"/>
  <c r="C57" i="9"/>
  <c r="F56" i="9"/>
  <c r="C56" i="9"/>
  <c r="F55" i="9"/>
  <c r="C55" i="9"/>
  <c r="F54" i="9"/>
  <c r="C54" i="9"/>
  <c r="F53" i="9"/>
  <c r="C53" i="9"/>
  <c r="F52" i="9"/>
  <c r="C52" i="9"/>
  <c r="F51" i="9"/>
  <c r="C51" i="9"/>
  <c r="F50" i="9"/>
  <c r="C50" i="9"/>
  <c r="F49" i="9"/>
  <c r="C49" i="9"/>
  <c r="F48" i="9"/>
  <c r="C48" i="9"/>
  <c r="F47" i="9"/>
  <c r="C47" i="9"/>
  <c r="F46" i="9"/>
  <c r="C46" i="9"/>
  <c r="F45" i="9"/>
  <c r="C45" i="9"/>
  <c r="F44" i="9"/>
  <c r="C44" i="9"/>
  <c r="F43" i="9"/>
  <c r="C43" i="9"/>
  <c r="F42" i="9"/>
  <c r="C42" i="9"/>
  <c r="F41" i="9"/>
  <c r="C41" i="9"/>
  <c r="F40" i="9"/>
  <c r="C40" i="9"/>
  <c r="F39" i="9"/>
  <c r="C39" i="9"/>
  <c r="F38" i="9"/>
  <c r="C38" i="9"/>
  <c r="F37" i="9"/>
  <c r="C37" i="9"/>
  <c r="F36" i="9"/>
  <c r="C36" i="9"/>
  <c r="F35" i="9"/>
  <c r="C35" i="9"/>
  <c r="F34" i="9"/>
  <c r="C34" i="9"/>
  <c r="F33" i="9"/>
  <c r="C33" i="9"/>
  <c r="F32" i="9"/>
  <c r="C32" i="9"/>
  <c r="F31" i="9"/>
  <c r="C31" i="9"/>
  <c r="F30" i="9"/>
  <c r="C30" i="9"/>
  <c r="F29" i="9"/>
  <c r="C29" i="9"/>
  <c r="F28" i="9"/>
  <c r="C28" i="9"/>
  <c r="F27" i="9"/>
  <c r="C27" i="9"/>
  <c r="F26" i="9"/>
  <c r="C26" i="9"/>
  <c r="F25" i="9"/>
  <c r="C25" i="9"/>
  <c r="F24" i="9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C17" i="9"/>
  <c r="F16" i="9"/>
  <c r="C16" i="9"/>
  <c r="F15" i="9"/>
  <c r="C15" i="9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7" i="9"/>
  <c r="C7" i="9"/>
  <c r="F6" i="9"/>
  <c r="C6" i="9"/>
  <c r="F5" i="9"/>
  <c r="C5" i="9"/>
  <c r="F4" i="9"/>
  <c r="C4" i="9"/>
  <c r="F3" i="9"/>
  <c r="C3" i="9"/>
  <c r="F2" i="9"/>
  <c r="C2" i="9"/>
  <c r="J48" i="8"/>
  <c r="J47" i="8"/>
  <c r="J46" i="8"/>
  <c r="K45" i="8"/>
  <c r="J45" i="8"/>
  <c r="J44" i="8"/>
  <c r="J43" i="8"/>
  <c r="K42" i="8"/>
  <c r="J42" i="8"/>
  <c r="J41" i="8"/>
  <c r="J40" i="8"/>
  <c r="J38" i="8"/>
  <c r="J37" i="8"/>
  <c r="J36" i="8"/>
  <c r="J35" i="8"/>
  <c r="K34" i="8"/>
  <c r="J34" i="8"/>
  <c r="H34" i="8"/>
  <c r="E34" i="8"/>
  <c r="J33" i="8"/>
  <c r="J32" i="8"/>
  <c r="J31" i="8"/>
  <c r="J30" i="8"/>
  <c r="K29" i="8"/>
  <c r="J29" i="8"/>
  <c r="J28" i="8"/>
  <c r="J27" i="8"/>
  <c r="J26" i="8"/>
  <c r="J25" i="8"/>
  <c r="J24" i="8"/>
  <c r="K24" i="8" s="1"/>
  <c r="J23" i="8"/>
  <c r="J22" i="8"/>
  <c r="J20" i="8"/>
  <c r="J19" i="8"/>
  <c r="K18" i="8"/>
  <c r="J18" i="8"/>
  <c r="J17" i="8"/>
  <c r="J16" i="8"/>
  <c r="J15" i="8"/>
  <c r="K14" i="8" s="1"/>
  <c r="J14" i="8"/>
  <c r="J13" i="8"/>
  <c r="J10" i="8"/>
  <c r="J9" i="8"/>
  <c r="J8" i="8"/>
  <c r="I8" i="8"/>
  <c r="K7" i="8"/>
  <c r="J7" i="8"/>
  <c r="J6" i="8"/>
  <c r="J5" i="8"/>
  <c r="J4" i="8"/>
  <c r="K3" i="8" s="1"/>
  <c r="J3" i="8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86" i="5"/>
  <c r="E186" i="5" s="1"/>
  <c r="E185" i="5"/>
  <c r="C185" i="5"/>
  <c r="C184" i="5"/>
  <c r="E184" i="5" s="1"/>
  <c r="E183" i="5"/>
  <c r="C183" i="5"/>
  <c r="C182" i="5"/>
  <c r="E182" i="5" s="1"/>
  <c r="C181" i="5"/>
  <c r="E181" i="5" s="1"/>
  <c r="C180" i="5"/>
  <c r="E180" i="5" s="1"/>
  <c r="C179" i="5"/>
  <c r="E179" i="5" s="1"/>
  <c r="C178" i="5"/>
  <c r="E178" i="5" s="1"/>
  <c r="C177" i="5"/>
  <c r="E177" i="5" s="1"/>
  <c r="C176" i="5"/>
  <c r="E176" i="5" s="1"/>
  <c r="E175" i="5"/>
  <c r="C175" i="5"/>
  <c r="C174" i="5"/>
  <c r="E174" i="5" s="1"/>
  <c r="C173" i="5"/>
  <c r="E173" i="5" s="1"/>
  <c r="C172" i="5"/>
  <c r="E172" i="5" s="1"/>
  <c r="C171" i="5"/>
  <c r="E171" i="5" s="1"/>
  <c r="C170" i="5"/>
  <c r="E170" i="5" s="1"/>
  <c r="C169" i="5"/>
  <c r="E169" i="5" s="1"/>
  <c r="C168" i="5"/>
  <c r="E168" i="5" s="1"/>
  <c r="E167" i="5"/>
  <c r="C167" i="5"/>
  <c r="C166" i="5"/>
  <c r="E166" i="5" s="1"/>
  <c r="C165" i="5"/>
  <c r="E165" i="5" s="1"/>
  <c r="C164" i="5"/>
  <c r="E164" i="5" s="1"/>
  <c r="E163" i="5"/>
  <c r="C163" i="5"/>
  <c r="C162" i="5"/>
  <c r="E162" i="5" s="1"/>
  <c r="C161" i="5"/>
  <c r="E161" i="5" s="1"/>
  <c r="C160" i="5"/>
  <c r="E160" i="5" s="1"/>
  <c r="E159" i="5"/>
  <c r="C159" i="5"/>
  <c r="C158" i="5"/>
  <c r="E158" i="5" s="1"/>
  <c r="C157" i="5"/>
  <c r="E157" i="5" s="1"/>
  <c r="C156" i="5"/>
  <c r="E156" i="5" s="1"/>
  <c r="E155" i="5"/>
  <c r="C155" i="5"/>
  <c r="C154" i="5"/>
  <c r="E154" i="5" s="1"/>
  <c r="C153" i="5"/>
  <c r="E153" i="5" s="1"/>
  <c r="C152" i="5"/>
  <c r="E152" i="5" s="1"/>
  <c r="E151" i="5"/>
  <c r="C151" i="5"/>
  <c r="C150" i="5"/>
  <c r="E150" i="5" s="1"/>
  <c r="C149" i="5"/>
  <c r="E149" i="5" s="1"/>
  <c r="C148" i="5"/>
  <c r="E148" i="5" s="1"/>
  <c r="E147" i="5"/>
  <c r="C147" i="5"/>
  <c r="C146" i="5"/>
  <c r="E146" i="5" s="1"/>
  <c r="C145" i="5"/>
  <c r="E145" i="5" s="1"/>
  <c r="C144" i="5"/>
  <c r="E144" i="5" s="1"/>
  <c r="E143" i="5"/>
  <c r="C143" i="5"/>
  <c r="C142" i="5"/>
  <c r="E142" i="5" s="1"/>
  <c r="C141" i="5"/>
  <c r="E141" i="5" s="1"/>
  <c r="C140" i="5"/>
  <c r="E140" i="5" s="1"/>
  <c r="E139" i="5"/>
  <c r="C139" i="5"/>
  <c r="C138" i="5"/>
  <c r="E138" i="5" s="1"/>
  <c r="C137" i="5"/>
  <c r="E137" i="5" s="1"/>
  <c r="C136" i="5"/>
  <c r="E136" i="5" s="1"/>
  <c r="E135" i="5"/>
  <c r="C135" i="5"/>
  <c r="C134" i="5"/>
  <c r="E134" i="5" s="1"/>
  <c r="C133" i="5"/>
  <c r="E133" i="5" s="1"/>
  <c r="C132" i="5"/>
  <c r="E132" i="5" s="1"/>
  <c r="E131" i="5"/>
  <c r="C131" i="5"/>
  <c r="C130" i="5"/>
  <c r="E130" i="5" s="1"/>
  <c r="E129" i="5"/>
  <c r="C129" i="5"/>
  <c r="C128" i="5"/>
  <c r="E128" i="5" s="1"/>
  <c r="E127" i="5"/>
  <c r="C127" i="5"/>
  <c r="C126" i="5"/>
  <c r="E126" i="5" s="1"/>
  <c r="C125" i="5"/>
  <c r="E125" i="5" s="1"/>
  <c r="C124" i="5"/>
  <c r="E124" i="5" s="1"/>
  <c r="E123" i="5"/>
  <c r="C123" i="5"/>
  <c r="C122" i="5"/>
  <c r="E122" i="5" s="1"/>
  <c r="E121" i="5"/>
  <c r="C121" i="5"/>
  <c r="C120" i="5"/>
  <c r="E120" i="5" s="1"/>
  <c r="E119" i="5"/>
  <c r="C119" i="5"/>
  <c r="C118" i="5"/>
  <c r="E118" i="5" s="1"/>
  <c r="C117" i="5"/>
  <c r="E117" i="5" s="1"/>
  <c r="C116" i="5"/>
  <c r="E116" i="5" s="1"/>
  <c r="E115" i="5"/>
  <c r="C115" i="5"/>
  <c r="C114" i="5"/>
  <c r="E114" i="5" s="1"/>
  <c r="E113" i="5"/>
  <c r="C113" i="5"/>
  <c r="C112" i="5"/>
  <c r="E112" i="5" s="1"/>
  <c r="E111" i="5"/>
  <c r="C111" i="5"/>
  <c r="C110" i="5"/>
  <c r="E110" i="5" s="1"/>
  <c r="C109" i="5"/>
  <c r="E109" i="5" s="1"/>
  <c r="C108" i="5"/>
  <c r="E108" i="5" s="1"/>
  <c r="E107" i="5"/>
  <c r="C107" i="5"/>
  <c r="C106" i="5"/>
  <c r="E106" i="5" s="1"/>
  <c r="E105" i="5"/>
  <c r="C105" i="5"/>
  <c r="C104" i="5"/>
  <c r="E104" i="5" s="1"/>
  <c r="E103" i="5"/>
  <c r="C103" i="5"/>
  <c r="C102" i="5"/>
  <c r="E102" i="5" s="1"/>
  <c r="C101" i="5"/>
  <c r="E101" i="5" s="1"/>
  <c r="C100" i="5"/>
  <c r="E100" i="5" s="1"/>
  <c r="E99" i="5"/>
  <c r="C99" i="5"/>
  <c r="C98" i="5"/>
  <c r="E98" i="5" s="1"/>
  <c r="E97" i="5"/>
  <c r="C97" i="5"/>
  <c r="C96" i="5"/>
  <c r="E96" i="5" s="1"/>
  <c r="C95" i="5"/>
  <c r="E95" i="5" s="1"/>
  <c r="C94" i="5"/>
  <c r="E94" i="5" s="1"/>
  <c r="C93" i="5"/>
  <c r="E93" i="5" s="1"/>
  <c r="C92" i="5"/>
  <c r="E92" i="5" s="1"/>
  <c r="E91" i="5"/>
  <c r="C91" i="5"/>
  <c r="C90" i="5"/>
  <c r="E90" i="5" s="1"/>
  <c r="E89" i="5"/>
  <c r="C89" i="5"/>
  <c r="C88" i="5"/>
  <c r="E88" i="5" s="1"/>
  <c r="C87" i="5"/>
  <c r="E87" i="5" s="1"/>
  <c r="C86" i="5"/>
  <c r="E86" i="5" s="1"/>
  <c r="C85" i="5"/>
  <c r="E85" i="5" s="1"/>
  <c r="C84" i="5"/>
  <c r="E84" i="5" s="1"/>
  <c r="E83" i="5"/>
  <c r="C83" i="5"/>
  <c r="C82" i="5"/>
  <c r="E82" i="5" s="1"/>
  <c r="E81" i="5"/>
  <c r="C81" i="5"/>
  <c r="C80" i="5"/>
  <c r="E80" i="5" s="1"/>
  <c r="E79" i="5"/>
  <c r="C79" i="5"/>
  <c r="C78" i="5"/>
  <c r="E78" i="5" s="1"/>
  <c r="C77" i="5"/>
  <c r="E77" i="5" s="1"/>
  <c r="C76" i="5"/>
  <c r="E76" i="5" s="1"/>
  <c r="E75" i="5"/>
  <c r="C75" i="5"/>
  <c r="C74" i="5"/>
  <c r="E74" i="5" s="1"/>
  <c r="E73" i="5"/>
  <c r="C73" i="5"/>
  <c r="C72" i="5"/>
  <c r="E72" i="5" s="1"/>
  <c r="E71" i="5"/>
  <c r="C71" i="5"/>
  <c r="C70" i="5"/>
  <c r="E70" i="5" s="1"/>
  <c r="C69" i="5"/>
  <c r="E69" i="5" s="1"/>
  <c r="C68" i="5"/>
  <c r="E68" i="5" s="1"/>
  <c r="E67" i="5"/>
  <c r="C67" i="5"/>
  <c r="C66" i="5"/>
  <c r="E66" i="5" s="1"/>
  <c r="E65" i="5"/>
  <c r="C65" i="5"/>
  <c r="C64" i="5"/>
  <c r="E64" i="5" s="1"/>
  <c r="C63" i="5"/>
  <c r="E63" i="5" s="1"/>
  <c r="C62" i="5"/>
  <c r="E62" i="5" s="1"/>
  <c r="C61" i="5"/>
  <c r="E61" i="5" s="1"/>
  <c r="C60" i="5"/>
  <c r="E60" i="5" s="1"/>
  <c r="E59" i="5"/>
  <c r="C59" i="5"/>
  <c r="C58" i="5"/>
  <c r="E58" i="5" s="1"/>
  <c r="E57" i="5"/>
  <c r="C57" i="5"/>
  <c r="C56" i="5"/>
  <c r="E56" i="5" s="1"/>
  <c r="C55" i="5"/>
  <c r="E55" i="5" s="1"/>
  <c r="C54" i="5"/>
  <c r="E54" i="5" s="1"/>
  <c r="C53" i="5"/>
  <c r="E53" i="5" s="1"/>
  <c r="C52" i="5"/>
  <c r="E52" i="5" s="1"/>
  <c r="E51" i="5"/>
  <c r="C51" i="5"/>
  <c r="C50" i="5"/>
  <c r="E50" i="5" s="1"/>
  <c r="E49" i="5"/>
  <c r="C49" i="5"/>
  <c r="C48" i="5"/>
  <c r="E48" i="5" s="1"/>
  <c r="E47" i="5"/>
  <c r="C47" i="5"/>
  <c r="C46" i="5"/>
  <c r="E46" i="5" s="1"/>
  <c r="C45" i="5"/>
  <c r="E45" i="5" s="1"/>
  <c r="C44" i="5"/>
  <c r="E44" i="5" s="1"/>
  <c r="E43" i="5"/>
  <c r="C43" i="5"/>
  <c r="C42" i="5"/>
  <c r="E42" i="5" s="1"/>
  <c r="E41" i="5"/>
  <c r="C41" i="5"/>
  <c r="C40" i="5"/>
  <c r="E40" i="5" s="1"/>
  <c r="E39" i="5"/>
  <c r="C39" i="5"/>
  <c r="C38" i="5"/>
  <c r="E38" i="5" s="1"/>
  <c r="C37" i="5"/>
  <c r="E37" i="5" s="1"/>
  <c r="C36" i="5"/>
  <c r="E36" i="5" s="1"/>
  <c r="E35" i="5"/>
  <c r="C35" i="5"/>
  <c r="C34" i="5"/>
  <c r="E34" i="5" s="1"/>
  <c r="E33" i="5"/>
  <c r="C33" i="5"/>
  <c r="C32" i="5"/>
  <c r="E32" i="5" s="1"/>
  <c r="C31" i="5"/>
  <c r="E31" i="5" s="1"/>
  <c r="C30" i="5"/>
  <c r="E30" i="5" s="1"/>
  <c r="C29" i="5"/>
  <c r="E29" i="5" s="1"/>
  <c r="C28" i="5"/>
  <c r="E28" i="5" s="1"/>
  <c r="E27" i="5"/>
  <c r="C27" i="5"/>
  <c r="C26" i="5"/>
  <c r="E26" i="5" s="1"/>
  <c r="E25" i="5"/>
  <c r="C25" i="5"/>
  <c r="C24" i="5"/>
  <c r="E24" i="5" s="1"/>
  <c r="E23" i="5"/>
  <c r="C23" i="5"/>
  <c r="C22" i="5"/>
  <c r="E22" i="5" s="1"/>
  <c r="C21" i="5"/>
  <c r="E21" i="5" s="1"/>
  <c r="C20" i="5"/>
  <c r="E20" i="5" s="1"/>
  <c r="E19" i="5"/>
  <c r="C19" i="5"/>
  <c r="C18" i="5"/>
  <c r="E18" i="5" s="1"/>
  <c r="E17" i="5"/>
  <c r="C17" i="5"/>
  <c r="C16" i="5"/>
  <c r="E16" i="5" s="1"/>
  <c r="E15" i="5"/>
  <c r="C15" i="5"/>
  <c r="C14" i="5"/>
  <c r="E14" i="5" s="1"/>
  <c r="C13" i="5"/>
  <c r="E13" i="5" s="1"/>
  <c r="C12" i="5"/>
  <c r="E12" i="5" s="1"/>
  <c r="E11" i="5"/>
  <c r="C11" i="5"/>
  <c r="C10" i="5"/>
  <c r="E10" i="5" s="1"/>
  <c r="E9" i="5"/>
  <c r="C9" i="5"/>
  <c r="C8" i="5"/>
  <c r="E8" i="5" s="1"/>
  <c r="E7" i="5"/>
  <c r="C7" i="5"/>
  <c r="C6" i="5"/>
  <c r="E6" i="5" s="1"/>
  <c r="C5" i="5"/>
  <c r="E5" i="5" s="1"/>
  <c r="C4" i="5"/>
  <c r="E4" i="5" s="1"/>
  <c r="E3" i="5"/>
  <c r="C3" i="5"/>
  <c r="Y19" i="4"/>
  <c r="X19" i="4"/>
  <c r="W19" i="4"/>
  <c r="T19" i="4"/>
  <c r="O19" i="4"/>
  <c r="N19" i="4"/>
  <c r="K19" i="4"/>
  <c r="J19" i="4"/>
  <c r="P19" i="4" s="1"/>
  <c r="Y18" i="4"/>
  <c r="X18" i="4"/>
  <c r="W18" i="4"/>
  <c r="T18" i="4"/>
  <c r="O18" i="4"/>
  <c r="N18" i="4"/>
  <c r="K18" i="4"/>
  <c r="J18" i="4"/>
  <c r="P18" i="4" s="1"/>
  <c r="Y17" i="4"/>
  <c r="X17" i="4"/>
  <c r="T17" i="4"/>
  <c r="W17" i="4" s="1"/>
  <c r="O17" i="4"/>
  <c r="N17" i="4"/>
  <c r="K17" i="4"/>
  <c r="J17" i="4"/>
  <c r="P17" i="4" s="1"/>
  <c r="Y16" i="4"/>
  <c r="X16" i="4"/>
  <c r="T16" i="4"/>
  <c r="W16" i="4" s="1"/>
  <c r="O16" i="4"/>
  <c r="K16" i="4"/>
  <c r="N16" i="4" s="1"/>
  <c r="J16" i="4"/>
  <c r="P16" i="4" s="1"/>
  <c r="Y15" i="4"/>
  <c r="X15" i="4"/>
  <c r="W15" i="4"/>
  <c r="T15" i="4"/>
  <c r="O15" i="4"/>
  <c r="N15" i="4"/>
  <c r="K15" i="4"/>
  <c r="J15" i="4"/>
  <c r="P15" i="4" s="1"/>
  <c r="Y14" i="4"/>
  <c r="X14" i="4"/>
  <c r="W14" i="4"/>
  <c r="T14" i="4"/>
  <c r="O14" i="4"/>
  <c r="N14" i="4"/>
  <c r="K14" i="4"/>
  <c r="J14" i="4"/>
  <c r="P14" i="4" s="1"/>
  <c r="Y13" i="4"/>
  <c r="X13" i="4"/>
  <c r="W13" i="4"/>
  <c r="T13" i="4"/>
  <c r="O13" i="4"/>
  <c r="N13" i="4"/>
  <c r="K13" i="4"/>
  <c r="J13" i="4"/>
  <c r="P13" i="4" s="1"/>
  <c r="Y12" i="4"/>
  <c r="X12" i="4"/>
  <c r="T12" i="4"/>
  <c r="W12" i="4" s="1"/>
  <c r="P12" i="4"/>
  <c r="O12" i="4"/>
  <c r="K12" i="4"/>
  <c r="N12" i="4" s="1"/>
  <c r="Y11" i="4"/>
  <c r="X11" i="4"/>
  <c r="T11" i="4"/>
  <c r="W11" i="4" s="1"/>
  <c r="O11" i="4"/>
  <c r="K11" i="4"/>
  <c r="N11" i="4" s="1"/>
  <c r="J11" i="4"/>
  <c r="P11" i="4" s="1"/>
  <c r="Y10" i="4"/>
  <c r="X10" i="4"/>
  <c r="W10" i="4"/>
  <c r="T10" i="4"/>
  <c r="P10" i="4"/>
  <c r="O10" i="4"/>
  <c r="N10" i="4"/>
  <c r="K10" i="4"/>
  <c r="Y9" i="4"/>
  <c r="X9" i="4"/>
  <c r="W9" i="4"/>
  <c r="T9" i="4"/>
  <c r="P9" i="4"/>
  <c r="O9" i="4"/>
  <c r="N9" i="4"/>
  <c r="K9" i="4"/>
  <c r="Y8" i="4"/>
  <c r="X8" i="4"/>
  <c r="W8" i="4"/>
  <c r="T8" i="4"/>
  <c r="O8" i="4"/>
  <c r="N8" i="4"/>
  <c r="K8" i="4"/>
  <c r="J8" i="4"/>
  <c r="P8" i="4" s="1"/>
  <c r="Y7" i="4"/>
  <c r="X7" i="4"/>
  <c r="W7" i="4"/>
  <c r="T7" i="4"/>
  <c r="O7" i="4"/>
  <c r="N7" i="4"/>
  <c r="K7" i="4"/>
  <c r="J7" i="4"/>
  <c r="P7" i="4" s="1"/>
  <c r="Y6" i="4"/>
  <c r="X6" i="4"/>
  <c r="W6" i="4"/>
  <c r="T6" i="4"/>
  <c r="O6" i="4"/>
  <c r="N6" i="4"/>
  <c r="K6" i="4"/>
  <c r="J6" i="4"/>
  <c r="P6" i="4" s="1"/>
  <c r="Y5" i="4"/>
  <c r="X5" i="4"/>
  <c r="T5" i="4"/>
  <c r="W5" i="4" s="1"/>
  <c r="P5" i="4"/>
  <c r="O5" i="4"/>
  <c r="K5" i="4"/>
  <c r="N5" i="4" s="1"/>
  <c r="Y4" i="4"/>
  <c r="X4" i="4"/>
  <c r="T4" i="4"/>
  <c r="W4" i="4" s="1"/>
  <c r="P4" i="4"/>
  <c r="O4" i="4"/>
  <c r="K4" i="4"/>
  <c r="N4" i="4" s="1"/>
  <c r="Y3" i="4"/>
  <c r="X3" i="4"/>
  <c r="T3" i="4"/>
  <c r="W3" i="4" s="1"/>
  <c r="P3" i="4"/>
  <c r="O3" i="4"/>
  <c r="K3" i="4"/>
  <c r="N3" i="4" s="1"/>
  <c r="F43" i="2"/>
  <c r="C43" i="2"/>
  <c r="F35" i="2"/>
  <c r="C35" i="2"/>
  <c r="F34" i="2"/>
  <c r="C34" i="2"/>
  <c r="F27" i="2"/>
  <c r="C27" i="2"/>
  <c r="F11" i="2"/>
  <c r="C11" i="2"/>
  <c r="F2" i="2"/>
  <c r="C2" i="2"/>
  <c r="F46" i="2"/>
  <c r="C46" i="2"/>
  <c r="F39" i="2"/>
  <c r="C39" i="2"/>
  <c r="F59" i="2"/>
  <c r="C59" i="2"/>
  <c r="F61" i="2"/>
  <c r="C61" i="2"/>
  <c r="F158" i="2"/>
  <c r="C158" i="2"/>
  <c r="F120" i="2"/>
  <c r="C120" i="2"/>
  <c r="F109" i="2"/>
  <c r="C109" i="2"/>
  <c r="F12" i="2"/>
  <c r="C12" i="2"/>
  <c r="F25" i="2"/>
  <c r="C25" i="2"/>
  <c r="F14" i="2"/>
  <c r="C14" i="2"/>
  <c r="F10" i="2"/>
  <c r="C10" i="2"/>
  <c r="F9" i="2"/>
  <c r="C9" i="2"/>
  <c r="F3" i="2"/>
  <c r="C3" i="2"/>
  <c r="F4" i="2"/>
  <c r="C4" i="2"/>
  <c r="F5" i="2"/>
  <c r="C5" i="2"/>
  <c r="F130" i="2"/>
  <c r="C130" i="2"/>
  <c r="F100" i="2"/>
  <c r="C100" i="2"/>
  <c r="F51" i="2"/>
  <c r="C51" i="2"/>
  <c r="F62" i="2"/>
  <c r="C62" i="2"/>
  <c r="F60" i="2"/>
  <c r="C60" i="2"/>
  <c r="F91" i="2"/>
  <c r="C91" i="2"/>
  <c r="F86" i="2"/>
  <c r="C86" i="2"/>
  <c r="F107" i="2"/>
  <c r="C107" i="2"/>
  <c r="F30" i="2"/>
  <c r="C30" i="2"/>
  <c r="F58" i="2"/>
  <c r="C58" i="2"/>
  <c r="F152" i="2"/>
  <c r="C152" i="2"/>
  <c r="F121" i="2"/>
  <c r="C121" i="2"/>
  <c r="F146" i="2"/>
  <c r="C146" i="2"/>
  <c r="F157" i="2"/>
  <c r="C157" i="2"/>
  <c r="F160" i="2"/>
  <c r="C160" i="2"/>
  <c r="F159" i="2"/>
  <c r="C159" i="2"/>
  <c r="F155" i="2"/>
  <c r="C155" i="2"/>
  <c r="F144" i="2"/>
  <c r="C144" i="2"/>
  <c r="F49" i="2"/>
  <c r="C49" i="2"/>
  <c r="F90" i="2"/>
  <c r="C90" i="2"/>
  <c r="F47" i="2"/>
  <c r="C47" i="2"/>
  <c r="F129" i="2"/>
  <c r="C129" i="2"/>
  <c r="F42" i="2"/>
  <c r="C42" i="2"/>
  <c r="F41" i="2"/>
  <c r="C41" i="2"/>
  <c r="F33" i="2"/>
  <c r="C33" i="2"/>
  <c r="F32" i="2"/>
  <c r="C32" i="2"/>
  <c r="F31" i="2"/>
  <c r="C31" i="2"/>
  <c r="F29" i="2"/>
  <c r="C29" i="2"/>
  <c r="F38" i="2"/>
  <c r="C38" i="2"/>
  <c r="F13" i="2"/>
  <c r="C13" i="2"/>
  <c r="F45" i="2"/>
  <c r="C45" i="2"/>
  <c r="F37" i="2"/>
  <c r="C37" i="2"/>
  <c r="F24" i="2"/>
  <c r="C24" i="2"/>
  <c r="F156" i="2"/>
  <c r="C156" i="2"/>
  <c r="F138" i="2"/>
  <c r="C138" i="2"/>
  <c r="J12" i="2" s="1"/>
  <c r="K12" i="2" s="1"/>
  <c r="F102" i="2"/>
  <c r="C102" i="2"/>
  <c r="F134" i="2"/>
  <c r="C134" i="2"/>
  <c r="F145" i="2"/>
  <c r="C145" i="2"/>
  <c r="F131" i="2"/>
  <c r="C131" i="2"/>
  <c r="F119" i="2"/>
  <c r="C119" i="2"/>
  <c r="F112" i="2"/>
  <c r="C112" i="2"/>
  <c r="F81" i="2"/>
  <c r="C81" i="2"/>
  <c r="F80" i="2"/>
  <c r="C80" i="2"/>
  <c r="F57" i="2"/>
  <c r="C57" i="2"/>
  <c r="F151" i="2"/>
  <c r="C151" i="2"/>
  <c r="F48" i="2"/>
  <c r="C48" i="2"/>
  <c r="F133" i="2"/>
  <c r="C133" i="2"/>
  <c r="F132" i="2"/>
  <c r="C132" i="2"/>
  <c r="F95" i="2"/>
  <c r="C95" i="2"/>
  <c r="F93" i="2"/>
  <c r="C93" i="2"/>
  <c r="F44" i="2"/>
  <c r="C44" i="2"/>
  <c r="F40" i="2"/>
  <c r="C40" i="2"/>
  <c r="F98" i="2"/>
  <c r="C98" i="2"/>
  <c r="F36" i="2"/>
  <c r="C36" i="2"/>
  <c r="F143" i="2"/>
  <c r="C143" i="2"/>
  <c r="F141" i="2"/>
  <c r="C141" i="2"/>
  <c r="F77" i="2"/>
  <c r="C77" i="2"/>
  <c r="F74" i="2"/>
  <c r="C74" i="2"/>
  <c r="F72" i="2"/>
  <c r="C72" i="2"/>
  <c r="F117" i="2"/>
  <c r="C117" i="2"/>
  <c r="F124" i="2"/>
  <c r="C124" i="2"/>
  <c r="F113" i="2"/>
  <c r="C113" i="2"/>
  <c r="F127" i="2"/>
  <c r="C127" i="2"/>
  <c r="F87" i="2"/>
  <c r="C87" i="2"/>
  <c r="F111" i="2"/>
  <c r="C111" i="2"/>
  <c r="F126" i="2"/>
  <c r="C126" i="2"/>
  <c r="F83" i="2"/>
  <c r="C83" i="2"/>
  <c r="F105" i="2"/>
  <c r="C105" i="2"/>
  <c r="F73" i="2"/>
  <c r="C73" i="2"/>
  <c r="F79" i="2"/>
  <c r="C79" i="2"/>
  <c r="F78" i="2"/>
  <c r="C78" i="2"/>
  <c r="F76" i="2"/>
  <c r="C76" i="2"/>
  <c r="F75" i="2"/>
  <c r="C75" i="2"/>
  <c r="F64" i="2"/>
  <c r="C64" i="2"/>
  <c r="F66" i="2"/>
  <c r="C66" i="2"/>
  <c r="F69" i="2"/>
  <c r="C69" i="2"/>
  <c r="F147" i="2"/>
  <c r="C147" i="2"/>
  <c r="F94" i="2"/>
  <c r="C94" i="2"/>
  <c r="F99" i="2"/>
  <c r="C99" i="2"/>
  <c r="F17" i="2"/>
  <c r="C17" i="2"/>
  <c r="F142" i="2"/>
  <c r="C142" i="2"/>
  <c r="F21" i="2"/>
  <c r="C21" i="2"/>
  <c r="F20" i="2"/>
  <c r="C20" i="2"/>
  <c r="F56" i="2"/>
  <c r="C56" i="2"/>
  <c r="F149" i="2"/>
  <c r="C149" i="2"/>
  <c r="F137" i="2"/>
  <c r="C137" i="2"/>
  <c r="F92" i="2"/>
  <c r="C92" i="2"/>
  <c r="F97" i="2"/>
  <c r="C97" i="2"/>
  <c r="F140" i="2"/>
  <c r="C140" i="2"/>
  <c r="F55" i="2"/>
  <c r="C55" i="2"/>
  <c r="F148" i="2"/>
  <c r="C148" i="2"/>
  <c r="F84" i="2"/>
  <c r="C84" i="2"/>
  <c r="F106" i="2"/>
  <c r="C106" i="2"/>
  <c r="J9" i="2" s="1"/>
  <c r="K9" i="2" s="1"/>
  <c r="F118" i="2"/>
  <c r="C118" i="2"/>
  <c r="F125" i="2"/>
  <c r="C125" i="2"/>
  <c r="F114" i="2"/>
  <c r="C114" i="2"/>
  <c r="F101" i="2"/>
  <c r="C101" i="2"/>
  <c r="F8" i="2"/>
  <c r="C8" i="2"/>
  <c r="F7" i="2"/>
  <c r="C7" i="2"/>
  <c r="F6" i="2"/>
  <c r="C6" i="2"/>
  <c r="F128" i="2"/>
  <c r="C128" i="2"/>
  <c r="F139" i="2"/>
  <c r="C139" i="2"/>
  <c r="F103" i="2"/>
  <c r="C103" i="2"/>
  <c r="F135" i="2"/>
  <c r="C135" i="2"/>
  <c r="F88" i="2"/>
  <c r="C88" i="2"/>
  <c r="F161" i="2"/>
  <c r="C161" i="2"/>
  <c r="F50" i="2"/>
  <c r="C50" i="2"/>
  <c r="F63" i="2"/>
  <c r="C63" i="2"/>
  <c r="F67" i="2"/>
  <c r="C67" i="2"/>
  <c r="F70" i="2"/>
  <c r="C70" i="2"/>
  <c r="F108" i="2"/>
  <c r="C108" i="2"/>
  <c r="F65" i="2"/>
  <c r="C65" i="2"/>
  <c r="F68" i="2"/>
  <c r="C68" i="2"/>
  <c r="P27" i="2"/>
  <c r="L27" i="2"/>
  <c r="F71" i="2"/>
  <c r="C71" i="2"/>
  <c r="P26" i="2"/>
  <c r="L26" i="2"/>
  <c r="F53" i="2"/>
  <c r="C53" i="2"/>
  <c r="P25" i="2"/>
  <c r="L25" i="2"/>
  <c r="F154" i="2"/>
  <c r="C154" i="2"/>
  <c r="P24" i="2"/>
  <c r="L24" i="2"/>
  <c r="F89" i="2"/>
  <c r="C89" i="2"/>
  <c r="P23" i="2"/>
  <c r="L23" i="2"/>
  <c r="F16" i="2"/>
  <c r="C16" i="2"/>
  <c r="P22" i="2"/>
  <c r="L22" i="2"/>
  <c r="F54" i="2"/>
  <c r="C54" i="2"/>
  <c r="P21" i="2"/>
  <c r="L21" i="2"/>
  <c r="F136" i="2"/>
  <c r="C136" i="2"/>
  <c r="P20" i="2"/>
  <c r="L20" i="2"/>
  <c r="F96" i="2"/>
  <c r="C96" i="2"/>
  <c r="P19" i="2"/>
  <c r="L19" i="2"/>
  <c r="F15" i="2"/>
  <c r="C15" i="2"/>
  <c r="P18" i="2"/>
  <c r="L18" i="2"/>
  <c r="F23" i="2"/>
  <c r="C23" i="2"/>
  <c r="P17" i="2"/>
  <c r="L17" i="2"/>
  <c r="F52" i="2"/>
  <c r="C52" i="2"/>
  <c r="P16" i="2"/>
  <c r="L16" i="2"/>
  <c r="F153" i="2"/>
  <c r="C153" i="2"/>
  <c r="F85" i="2"/>
  <c r="C85" i="2"/>
  <c r="F28" i="2"/>
  <c r="C28" i="2"/>
  <c r="F19" i="2"/>
  <c r="C19" i="2"/>
  <c r="F26" i="2"/>
  <c r="C26" i="2"/>
  <c r="K11" i="2"/>
  <c r="F18" i="2"/>
  <c r="C18" i="2"/>
  <c r="J10" i="2"/>
  <c r="K10" i="2" s="1"/>
  <c r="F22" i="2"/>
  <c r="C22" i="2"/>
  <c r="F122" i="2"/>
  <c r="C122" i="2"/>
  <c r="J8" i="2"/>
  <c r="K8" i="2" s="1"/>
  <c r="F115" i="2"/>
  <c r="C115" i="2"/>
  <c r="K7" i="2"/>
  <c r="F116" i="2"/>
  <c r="C116" i="2"/>
  <c r="J6" i="2"/>
  <c r="K6" i="2" s="1"/>
  <c r="F123" i="2"/>
  <c r="C123" i="2"/>
  <c r="F110" i="2"/>
  <c r="C110" i="2"/>
  <c r="J5" i="2" s="1"/>
  <c r="K5" i="2" s="1"/>
  <c r="J4" i="2"/>
  <c r="K4" i="2" s="1"/>
  <c r="F150" i="2"/>
  <c r="C150" i="2"/>
  <c r="J13" i="2" s="1"/>
  <c r="K13" i="2" s="1"/>
  <c r="J3" i="2"/>
  <c r="K3" i="2" s="1"/>
  <c r="F82" i="2"/>
  <c r="C82" i="2"/>
  <c r="J2" i="2"/>
  <c r="K2" i="2" s="1"/>
  <c r="F104" i="2"/>
  <c r="C104" i="2"/>
  <c r="E187" i="5" l="1"/>
  <c r="E188" i="5" s="1"/>
  <c r="K49" i="8"/>
</calcChain>
</file>

<file path=xl/sharedStrings.xml><?xml version="1.0" encoding="utf-8"?>
<sst xmlns="http://schemas.openxmlformats.org/spreadsheetml/2006/main" count="3824" uniqueCount="814">
  <si>
    <t>Cabani81 data</t>
  </si>
  <si>
    <t>Other refs data</t>
  </si>
  <si>
    <t>solute (Cabani81 data)</t>
  </si>
  <si>
    <t>Cp_2^inf | Cp,phi^o</t>
  </si>
  <si>
    <t>Cp_2^*(g)|Cp^g</t>
  </si>
  <si>
    <t>d(g,w)Cp_2</t>
  </si>
  <si>
    <t>solute (Other refs)</t>
  </si>
  <si>
    <t>12_diacetoxyethane</t>
  </si>
  <si>
    <t>2_methylbutan_2_ol</t>
  </si>
  <si>
    <t>12_dimethoxyethane</t>
  </si>
  <si>
    <t>2_methylpropan_1_ol</t>
  </si>
  <si>
    <t>12_ethanediol</t>
  </si>
  <si>
    <t>2_methylpropan_2_ol</t>
  </si>
  <si>
    <t>14_dimethyl_piperazine</t>
  </si>
  <si>
    <t>2_methylpropane</t>
  </si>
  <si>
    <t>14_dioxane</t>
  </si>
  <si>
    <t>22_dimethylpropane</t>
  </si>
  <si>
    <t>2_butoxyethanol</t>
  </si>
  <si>
    <t>benzene</t>
  </si>
  <si>
    <t>2_ethoxyethanol</t>
  </si>
  <si>
    <t>but_1_ene</t>
  </si>
  <si>
    <t>2_methoxyethanol</t>
  </si>
  <si>
    <t>butan_1_ol</t>
  </si>
  <si>
    <t>butan_2_ol</t>
  </si>
  <si>
    <t>cycloheptanol</t>
  </si>
  <si>
    <t>cyclohexane</t>
  </si>
  <si>
    <t>cyclohexanol</t>
  </si>
  <si>
    <t>2_methylpropene</t>
  </si>
  <si>
    <t>cyclopentanol</t>
  </si>
  <si>
    <t>2_methylpyridine</t>
  </si>
  <si>
    <t>cyclopropane</t>
  </si>
  <si>
    <t>2_propoxyethanol</t>
  </si>
  <si>
    <t>di_n_propyl_sulfide</t>
  </si>
  <si>
    <t>diethyl_disulfide</t>
  </si>
  <si>
    <t>24_dimethylpentan_3_one</t>
  </si>
  <si>
    <t>diethyl_sulfide</t>
  </si>
  <si>
    <t>26_dimethylpyridine</t>
  </si>
  <si>
    <t>dimethyl_disulfide</t>
  </si>
  <si>
    <t>3_methylpyridine</t>
  </si>
  <si>
    <t>dimethyl_sulfide</t>
  </si>
  <si>
    <t>3_nitrophenol</t>
  </si>
  <si>
    <t>ethane</t>
  </si>
  <si>
    <t>4_methylpentan_2_one</t>
  </si>
  <si>
    <t>ethanol</t>
  </si>
  <si>
    <t>4_methylpyridine</t>
  </si>
  <si>
    <t>ethene</t>
  </si>
  <si>
    <t>4_nitrophenol</t>
  </si>
  <si>
    <t>ethylbenzene</t>
  </si>
  <si>
    <t>acenaphthene</t>
  </si>
  <si>
    <t>ethyne</t>
  </si>
  <si>
    <t>acetaldehyde</t>
  </si>
  <si>
    <t>heptan_1_ol</t>
  </si>
  <si>
    <t>acetic_acid</t>
  </si>
  <si>
    <t>hexan_1_ol</t>
  </si>
  <si>
    <t>anthracene</t>
  </si>
  <si>
    <t>hexan_3_ol</t>
  </si>
  <si>
    <t>methane</t>
  </si>
  <si>
    <t>bromomethane</t>
  </si>
  <si>
    <t>methanol</t>
  </si>
  <si>
    <t>but_1_yne</t>
  </si>
  <si>
    <t>n_butane</t>
  </si>
  <si>
    <t>buta_13_diene</t>
  </si>
  <si>
    <t>n_hexane</t>
  </si>
  <si>
    <t>n_pentane</t>
  </si>
  <si>
    <t>n_propanethiol</t>
  </si>
  <si>
    <t>n_propylbenzene</t>
  </si>
  <si>
    <t>butanoic_acid</t>
  </si>
  <si>
    <t>octan_1_ol</t>
  </si>
  <si>
    <t>butanone</t>
  </si>
  <si>
    <t>pentan_1_ol</t>
  </si>
  <si>
    <t>chlorodifluoromethane</t>
  </si>
  <si>
    <t>pentan_3_ol</t>
  </si>
  <si>
    <t>chloroethylene</t>
  </si>
  <si>
    <t>prop_2_en_1_ol</t>
  </si>
  <si>
    <t>chlorofluoromethane</t>
  </si>
  <si>
    <t>propan_1_ol</t>
  </si>
  <si>
    <t>chloromethane</t>
  </si>
  <si>
    <t>propan_2_ol</t>
  </si>
  <si>
    <t>propane</t>
  </si>
  <si>
    <t>propene</t>
  </si>
  <si>
    <t>toluene</t>
  </si>
  <si>
    <t>cyclohexylamine</t>
  </si>
  <si>
    <t>di_n_butylamine</t>
  </si>
  <si>
    <t>di_n_propylamine</t>
  </si>
  <si>
    <t>diethylamine</t>
  </si>
  <si>
    <t>dimethoxymethane</t>
  </si>
  <si>
    <t>dimethyl_sulfoxide</t>
  </si>
  <si>
    <t>dimethylamine</t>
  </si>
  <si>
    <t>ethanamide</t>
  </si>
  <si>
    <t>ethyl_acetate</t>
  </si>
  <si>
    <t>fluorene</t>
  </si>
  <si>
    <t>fluoromethane</t>
  </si>
  <si>
    <t>heptan_2_one</t>
  </si>
  <si>
    <t>heptan_4_one</t>
  </si>
  <si>
    <t>hexafluoropropene</t>
  </si>
  <si>
    <t>imidazole</t>
  </si>
  <si>
    <t>iodomethane</t>
  </si>
  <si>
    <t>m_xylene</t>
  </si>
  <si>
    <t>methyl_acetate</t>
  </si>
  <si>
    <t>methylamine</t>
  </si>
  <si>
    <t>morpholine</t>
  </si>
  <si>
    <t>n_butylacetamide</t>
  </si>
  <si>
    <t>n_butylamine</t>
  </si>
  <si>
    <t>n_hexylamine</t>
  </si>
  <si>
    <t>N_methylacetamide</t>
  </si>
  <si>
    <t>N_methylmorpholine</t>
  </si>
  <si>
    <t>N_methylpiperazine</t>
  </si>
  <si>
    <t>N_methylpiperidine</t>
  </si>
  <si>
    <t>n_pentylamine</t>
  </si>
  <si>
    <t>n_propylamine</t>
  </si>
  <si>
    <t>naphthalene</t>
  </si>
  <si>
    <t>NN_dimethylformamide</t>
  </si>
  <si>
    <t>p_cresol</t>
  </si>
  <si>
    <t>p_xylene</t>
  </si>
  <si>
    <t>pentan_3_one</t>
  </si>
  <si>
    <t>pentanoic_acid</t>
  </si>
  <si>
    <t>phenanthrene</t>
  </si>
  <si>
    <t>phenol</t>
  </si>
  <si>
    <t>piperazine</t>
  </si>
  <si>
    <t>piperidine</t>
  </si>
  <si>
    <t>propanoic_acid</t>
  </si>
  <si>
    <t>propanone</t>
  </si>
  <si>
    <t>propyne</t>
  </si>
  <si>
    <t>pyrene</t>
  </si>
  <si>
    <t>pyridine</t>
  </si>
  <si>
    <t>pyrrolidine</t>
  </si>
  <si>
    <t>quinoline</t>
  </si>
  <si>
    <t>tetrafluoromethane</t>
  </si>
  <si>
    <t>tetrahydrofuran</t>
  </si>
  <si>
    <t>tetrahydropyran</t>
  </si>
  <si>
    <t>trimethylamine</t>
  </si>
  <si>
    <t>solute</t>
  </si>
  <si>
    <r>
      <rPr>
        <b/>
        <sz val="12"/>
        <color rgb="FF000000"/>
        <rFont val="Calibri"/>
        <family val="2"/>
        <charset val="1"/>
      </rPr>
      <t>dH</t>
    </r>
    <r>
      <rPr>
        <b/>
        <sz val="8"/>
        <color rgb="FF000000"/>
        <rFont val="Calibri (Body)"/>
        <charset val="1"/>
      </rPr>
      <t>g-&gt;l</t>
    </r>
    <r>
      <rPr>
        <b/>
        <sz val="12"/>
        <color rgb="FF000000"/>
        <rFont val="Calibri"/>
        <family val="2"/>
        <charset val="1"/>
      </rPr>
      <t xml:space="preserve"> (kJ/mol)</t>
    </r>
  </si>
  <si>
    <r>
      <rPr>
        <b/>
        <sz val="12"/>
        <color rgb="FF000000"/>
        <rFont val="Calibri"/>
        <family val="2"/>
        <charset val="1"/>
      </rPr>
      <t>dH</t>
    </r>
    <r>
      <rPr>
        <b/>
        <sz val="8"/>
        <color rgb="FF000000"/>
        <rFont val="Calibri (Body)"/>
        <charset val="1"/>
      </rPr>
      <t>g-&gt;l</t>
    </r>
    <r>
      <rPr>
        <b/>
        <sz val="12"/>
        <color rgb="FF000000"/>
        <rFont val="Calibri"/>
        <family val="2"/>
        <charset val="1"/>
      </rPr>
      <t xml:space="preserve"> (kcal/mol)</t>
    </r>
  </si>
  <si>
    <r>
      <rPr>
        <b/>
        <sz val="12"/>
        <color rgb="FF000000"/>
        <rFont val="Calibri"/>
        <family val="2"/>
        <charset val="1"/>
      </rPr>
      <t>dH</t>
    </r>
    <r>
      <rPr>
        <b/>
        <sz val="8"/>
        <color rgb="FF000000"/>
        <rFont val="Calibri (Body)"/>
        <charset val="1"/>
      </rPr>
      <t xml:space="preserve">hyd  </t>
    </r>
    <r>
      <rPr>
        <b/>
        <sz val="11"/>
        <color rgb="FF000000"/>
        <rFont val="Calibri (Body)"/>
        <charset val="1"/>
      </rPr>
      <t>*^</t>
    </r>
  </si>
  <si>
    <t>dG (kcal/mol)</t>
  </si>
  <si>
    <r>
      <rPr>
        <b/>
        <sz val="12"/>
        <color rgb="FFFFFFFF"/>
        <rFont val="Calibri (Body)"/>
        <charset val="1"/>
      </rPr>
      <t>0</t>
    </r>
    <r>
      <rPr>
        <b/>
        <sz val="12"/>
        <color rgb="FF000000"/>
        <rFont val="Calibri"/>
        <family val="2"/>
        <charset val="1"/>
      </rPr>
      <t>-TdS (dG - dH</t>
    </r>
    <r>
      <rPr>
        <b/>
        <sz val="8"/>
        <color rgb="FF000000"/>
        <rFont val="Calibri (Body)"/>
        <charset val="1"/>
      </rPr>
      <t>hyd</t>
    </r>
    <r>
      <rPr>
        <b/>
        <sz val="12"/>
        <color rgb="FF000000"/>
        <rFont val="Calibri"/>
        <family val="2"/>
        <charset val="1"/>
      </rPr>
      <t>)</t>
    </r>
  </si>
  <si>
    <t>Notes</t>
  </si>
  <si>
    <t>solutes</t>
  </si>
  <si>
    <r>
      <rPr>
        <b/>
        <sz val="12"/>
        <color rgb="FF000000"/>
        <rFont val="Calibri"/>
        <family val="2"/>
        <charset val="1"/>
      </rPr>
      <t>dH</t>
    </r>
    <r>
      <rPr>
        <b/>
        <sz val="8"/>
        <color rgb="FF000000"/>
        <rFont val="Calibri (Body)"/>
        <charset val="1"/>
      </rPr>
      <t xml:space="preserve">hyd  </t>
    </r>
    <r>
      <rPr>
        <b/>
        <sz val="11"/>
        <color rgb="FF000000"/>
        <rFont val="Calibri (Body)"/>
        <charset val="1"/>
      </rPr>
      <t>*^</t>
    </r>
    <r>
      <rPr>
        <b/>
        <sz val="12"/>
        <color rgb="FF000000"/>
        <rFont val="Calibri"/>
        <family val="2"/>
        <charset val="1"/>
      </rPr>
      <t xml:space="preserve"> (kcal/mol)</t>
    </r>
  </si>
  <si>
    <t>*^  Transformed to the 1M gas standard state : ∆H_hyd(1 M) = ∆H_hyd(g,w)+ 0.6 kcal/ mol</t>
  </si>
  <si>
    <t>methanethiol</t>
  </si>
  <si>
    <t>methyl_ethyl_sulfide</t>
  </si>
  <si>
    <t>Interpolated from dH values of dimethyl_sulfide and diethyl_sulfide</t>
  </si>
  <si>
    <t>n_heptane</t>
  </si>
  <si>
    <r>
      <rPr>
        <sz val="9"/>
        <color rgb="FF000000"/>
        <rFont val="Arial"/>
        <family val="2"/>
        <charset val="1"/>
      </rPr>
      <t xml:space="preserve">See </t>
    </r>
    <r>
      <rPr>
        <b/>
        <i/>
        <sz val="9"/>
        <color rgb="FF000000"/>
        <rFont val="Arial"/>
        <family val="2"/>
        <charset val="1"/>
      </rPr>
      <t>Florian99 Table 2</t>
    </r>
    <r>
      <rPr>
        <sz val="9"/>
        <color rgb="FF000000"/>
        <rFont val="Arial"/>
        <family val="2"/>
        <charset val="1"/>
      </rPr>
      <t xml:space="preserve"> </t>
    </r>
    <r>
      <rPr>
        <b/>
        <i/>
        <sz val="9"/>
        <color rgb="FF000000"/>
        <rFont val="Arial"/>
        <family val="2"/>
        <charset val="1"/>
      </rPr>
      <t>comment e</t>
    </r>
    <r>
      <rPr>
        <sz val="9"/>
        <color rgb="FF000000"/>
        <rFont val="Arial"/>
        <family val="2"/>
        <charset val="1"/>
      </rPr>
      <t xml:space="preserve"> or </t>
    </r>
    <r>
      <rPr>
        <b/>
        <i/>
        <sz val="9"/>
        <color rgb="FF000000"/>
        <rFont val="Arial"/>
        <family val="2"/>
        <charset val="1"/>
      </rPr>
      <t>Bennaim98</t>
    </r>
  </si>
  <si>
    <t>n_octane</t>
  </si>
  <si>
    <t>2_methylbutane</t>
  </si>
  <si>
    <t>3_methyl_1h_indole</t>
  </si>
  <si>
    <r>
      <rPr>
        <b/>
        <sz val="12"/>
        <color rgb="FF000000"/>
        <rFont val="Calibri"/>
        <family val="2"/>
        <charset val="1"/>
      </rPr>
      <t>Approximated using the difference between dH of Tyr and p_cresol:  dH_</t>
    </r>
    <r>
      <rPr>
        <b/>
        <sz val="8"/>
        <color rgb="FF000000"/>
        <rFont val="Calibri (Body)"/>
        <charset val="1"/>
      </rPr>
      <t>3m1hindole</t>
    </r>
    <r>
      <rPr>
        <b/>
        <sz val="12"/>
        <color rgb="FF000000"/>
        <rFont val="Calibri"/>
        <family val="2"/>
        <charset val="1"/>
      </rPr>
      <t xml:space="preserve"> = dH</t>
    </r>
    <r>
      <rPr>
        <b/>
        <sz val="8"/>
        <color rgb="FF000000"/>
        <rFont val="Calibri (Body)"/>
        <charset val="1"/>
      </rPr>
      <t>Trp</t>
    </r>
    <r>
      <rPr>
        <b/>
        <sz val="12"/>
        <color rgb="FF000000"/>
        <rFont val="Calibri"/>
        <family val="2"/>
        <charset val="1"/>
      </rPr>
      <t>+(dH</t>
    </r>
    <r>
      <rPr>
        <b/>
        <sz val="8"/>
        <color rgb="FF000000"/>
        <rFont val="Calibri (Body)"/>
        <charset val="1"/>
      </rPr>
      <t>p_cresol</t>
    </r>
    <r>
      <rPr>
        <b/>
        <sz val="12"/>
        <color rgb="FF000000"/>
        <rFont val="Calibri"/>
        <family val="2"/>
        <charset val="1"/>
      </rPr>
      <t>-dH</t>
    </r>
    <r>
      <rPr>
        <b/>
        <sz val="8"/>
        <color rgb="FF000000"/>
        <rFont val="Calibri (Body)"/>
        <charset val="1"/>
      </rPr>
      <t>Tyr</t>
    </r>
    <r>
      <rPr>
        <b/>
        <sz val="12"/>
        <color rgb="FF000000"/>
        <rFont val="Calibri"/>
        <family val="2"/>
        <charset val="1"/>
      </rPr>
      <t>)</t>
    </r>
  </si>
  <si>
    <t>2_methylpentane</t>
  </si>
  <si>
    <t>References</t>
  </si>
  <si>
    <t>23_dimethylbutane</t>
  </si>
  <si>
    <t>^ Mobley09 expt</t>
  </si>
  <si>
    <t>^^ Cabani81</t>
  </si>
  <si>
    <t>side-chain analogs</t>
  </si>
  <si>
    <t>dG</t>
  </si>
  <si>
    <r>
      <rPr>
        <b/>
        <sz val="14"/>
        <color rgb="FF000000"/>
        <rFont val="Calibri (Body)"/>
        <charset val="1"/>
      </rPr>
      <t>dH</t>
    </r>
    <r>
      <rPr>
        <b/>
        <sz val="8"/>
        <color rgb="FF000000"/>
        <rFont val="Calibri (Body)"/>
        <charset val="1"/>
      </rPr>
      <t>hyd</t>
    </r>
  </si>
  <si>
    <t>-TdS</t>
  </si>
  <si>
    <t>Cp</t>
  </si>
  <si>
    <t>side-chain AA</t>
  </si>
  <si>
    <t>* Plyasunov99</t>
  </si>
  <si>
    <t xml:space="preserve">Ala </t>
  </si>
  <si>
    <t>** Plyasunova05</t>
  </si>
  <si>
    <t xml:space="preserve">Asn </t>
  </si>
  <si>
    <t>*** Makhatadze93</t>
  </si>
  <si>
    <t>Cys</t>
  </si>
  <si>
    <t>2_methyl_but_2_ene</t>
  </si>
  <si>
    <t>**** Barone90</t>
  </si>
  <si>
    <t>Ile</t>
  </si>
  <si>
    <t>hex_1_ene</t>
  </si>
  <si>
    <t xml:space="preserve">Leu </t>
  </si>
  <si>
    <t>oct_1_ene</t>
  </si>
  <si>
    <t xml:space="preserve">Met </t>
  </si>
  <si>
    <t xml:space="preserve">Phe </t>
  </si>
  <si>
    <t>2_methylbuta_13_diene</t>
  </si>
  <si>
    <t xml:space="preserve">Ser </t>
  </si>
  <si>
    <t xml:space="preserve">Thr </t>
  </si>
  <si>
    <t xml:space="preserve">Trp </t>
  </si>
  <si>
    <t>Tyr</t>
  </si>
  <si>
    <t>Val</t>
  </si>
  <si>
    <t>cyclopentane</t>
  </si>
  <si>
    <t>methylcyclohexane</t>
  </si>
  <si>
    <t>cyclopentene</t>
  </si>
  <si>
    <t>cyclohexene</t>
  </si>
  <si>
    <t>cyclohepta_135_triene</t>
  </si>
  <si>
    <t>o_xylene</t>
  </si>
  <si>
    <t>123_trimethylbenzene</t>
  </si>
  <si>
    <t>124_trimethylbenzene</t>
  </si>
  <si>
    <t>135_trimethylbenzene</t>
  </si>
  <si>
    <t>isopropylbenzene</t>
  </si>
  <si>
    <t>n_butylbenzene</t>
  </si>
  <si>
    <t>n_pentylbenzene</t>
  </si>
  <si>
    <t>n_hexylbenzene</t>
  </si>
  <si>
    <t>heptan_4_ol</t>
  </si>
  <si>
    <t>ethanethiol</t>
  </si>
  <si>
    <t>n_butanethiol</t>
  </si>
  <si>
    <t>ethylamine</t>
  </si>
  <si>
    <t>pentan_2_one</t>
  </si>
  <si>
    <t>3_methylbutan_2_one</t>
  </si>
  <si>
    <t>hexan_2_one</t>
  </si>
  <si>
    <t>33_dimethylbutan_2_one</t>
  </si>
  <si>
    <t>nonan_2_one</t>
  </si>
  <si>
    <t>nonan_5_one</t>
  </si>
  <si>
    <t>o_cresol</t>
  </si>
  <si>
    <t>m_cresol</t>
  </si>
  <si>
    <t>2_ethylpyridine</t>
  </si>
  <si>
    <t>23_dimethylpyridine</t>
  </si>
  <si>
    <t>24_dimethylpyridine</t>
  </si>
  <si>
    <t>25_dimethylpyridine</t>
  </si>
  <si>
    <t>34_dimethylpyridine</t>
  </si>
  <si>
    <t>35_dimethylpyridine</t>
  </si>
  <si>
    <t>nitromethane</t>
  </si>
  <si>
    <t>111_trifluoropropan_2_ol</t>
  </si>
  <si>
    <t>2_chloropyridine</t>
  </si>
  <si>
    <t>222_trifluoroethanol</t>
  </si>
  <si>
    <t>3_chlorophenol</t>
  </si>
  <si>
    <t>3_chloropyridine</t>
  </si>
  <si>
    <t>4_bromophenol</t>
  </si>
  <si>
    <t>1_bromo_2_chloroethane</t>
  </si>
  <si>
    <t xml:space="preserve">asn 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</si>
  <si>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</si>
  <si>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</si>
  <si>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</si>
  <si>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</si>
  <si>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</si>
  <si>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</si>
  <si>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</si>
  <si>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</si>
  <si>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</si>
  <si>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</si>
  <si>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1_chlorohexane</t>
  </si>
  <si>
    <t>1_chloropentane</t>
  </si>
  <si>
    <t>1_chloropropane</t>
  </si>
  <si>
    <t>1_ethylnaphthalene</t>
  </si>
  <si>
    <t>1_iodobutane</t>
  </si>
  <si>
    <t>1_iodoheptane</t>
  </si>
  <si>
    <t>1_iodohexane</t>
  </si>
  <si>
    <t>1_iodopentane</t>
  </si>
  <si>
    <t>1_iodopropane</t>
  </si>
  <si>
    <t>1_methyl_imidazole</t>
  </si>
  <si>
    <t>1_methyl_pyrrole</t>
  </si>
  <si>
    <t>1_methylcyclohexene</t>
  </si>
  <si>
    <t>1_methylnaphthalene</t>
  </si>
  <si>
    <t>1_naphthol</t>
  </si>
  <si>
    <t>1_naphthylamine</t>
  </si>
  <si>
    <t>1_nitrobutane</t>
  </si>
  <si>
    <t>1_nitropentane</t>
  </si>
  <si>
    <t>1_nitropropane</t>
  </si>
  <si>
    <t>11_diacetoxyethane</t>
  </si>
  <si>
    <t>11_dichloroethane</t>
  </si>
  <si>
    <t>11_dichloroethene</t>
  </si>
  <si>
    <t>11_diethoxyethane</t>
  </si>
  <si>
    <t>11_difluoroethane</t>
  </si>
  <si>
    <t>111_trichloroethane</t>
  </si>
  <si>
    <t>111_trifluoro_222_trimethoxyethane</t>
  </si>
  <si>
    <t>111_trimethoxyethane</t>
  </si>
  <si>
    <t>1112_tetrachloroethane</t>
  </si>
  <si>
    <t>112_trichloro_122_trifluoroethane</t>
  </si>
  <si>
    <t>112_trichloroethane</t>
  </si>
  <si>
    <t>1122_tetrachloroethane</t>
  </si>
  <si>
    <t>12_dibromoethane</t>
  </si>
  <si>
    <t>12_dichlorobenzene</t>
  </si>
  <si>
    <t>12_dichloroethane</t>
  </si>
  <si>
    <t>12_dichloropropane</t>
  </si>
  <si>
    <t>12_diethoxyethane</t>
  </si>
  <si>
    <t>123_trichlorobenzene</t>
  </si>
  <si>
    <t>1234_tetrachlorobenzene</t>
  </si>
  <si>
    <t>1235_tetrachlorobenzene</t>
  </si>
  <si>
    <t>124_trichlorobenzene</t>
  </si>
  <si>
    <t>1245_tetrachlorobenzene</t>
  </si>
  <si>
    <t>13_dichlorobenzene</t>
  </si>
  <si>
    <t>13_dichloropropane</t>
  </si>
  <si>
    <t>13_dimethylnaphthalene</t>
  </si>
  <si>
    <t>135_trichlorobenzene</t>
  </si>
  <si>
    <t>14_dichlorobenzene</t>
  </si>
  <si>
    <t>14_dichlorobutane</t>
  </si>
  <si>
    <t>14_dimethylnaphthalene</t>
  </si>
  <si>
    <t>2_bromo_2_methylpropane</t>
  </si>
  <si>
    <t>2_bromopropane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</si>
  <si>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</si>
  <si>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</si>
  <si>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</si>
  <si>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</si>
  <si>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</si>
  <si>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</si>
  <si>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2_chlorotoluene</t>
  </si>
  <si>
    <t>2_ethylpyrazine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</si>
  <si>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</si>
  <si>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</si>
  <si>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</si>
  <si>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</si>
  <si>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</si>
  <si>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</si>
  <si>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</si>
  <si>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</si>
  <si>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2_methoxyphenol</t>
  </si>
  <si>
    <t>2_methylbut_2_ene</t>
  </si>
  <si>
    <t>2_methylbutan_1_ol</t>
  </si>
  <si>
    <t>2_methylhexane</t>
  </si>
  <si>
    <t>2_methylpent_1_ene</t>
  </si>
  <si>
    <t>2_methylpentan_2_ol</t>
  </si>
  <si>
    <t>2_methylpentan_3_ol</t>
  </si>
  <si>
    <t>2_methylpyrazine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</si>
  <si>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</si>
  <si>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</si>
  <si>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</si>
  <si>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</si>
  <si>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</si>
  <si>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</si>
  <si>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</si>
  <si>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</si>
  <si>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</si>
  <si>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22_dimethylbutane</t>
  </si>
  <si>
    <t>22_dimethylpentane</t>
  </si>
  <si>
    <t>224_trimethylpentane</t>
  </si>
  <si>
    <t>225_trimethylhexane</t>
  </si>
  <si>
    <t>23_dimethylbuta_13_diene</t>
  </si>
  <si>
    <t>23_dimethylnaphthalene</t>
  </si>
  <si>
    <t>23_dimethylpentane</t>
  </si>
  <si>
    <t>23_dimethylphenol</t>
  </si>
  <si>
    <t>234_trimethylpentane</t>
  </si>
  <si>
    <t>24_dimethylpentane</t>
  </si>
  <si>
    <t>24_dimethylphenol</t>
  </si>
  <si>
    <t>25_dimethylphenol</t>
  </si>
  <si>
    <t>25_dimethyltetrahydrofuran</t>
  </si>
  <si>
    <t>26_dimethylaniline</t>
  </si>
  <si>
    <t>26_dimethylnaphthalene</t>
  </si>
  <si>
    <t>26_dimethylphenol</t>
  </si>
  <si>
    <t>3_acetylpyridine</t>
  </si>
  <si>
    <t>3_chloroaniline</t>
  </si>
  <si>
    <t>3_chloroprop_1_ene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</si>
  <si>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</si>
  <si>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</si>
  <si>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</si>
  <si>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</si>
  <si>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</si>
  <si>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</si>
  <si>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</si>
  <si>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</si>
  <si>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3_methyl_but_1_ene</t>
  </si>
  <si>
    <t>3_methylbut_1_ene</t>
  </si>
  <si>
    <t>3_methylbutan_1_ol</t>
  </si>
  <si>
    <t>3_methylbutanoic_acid</t>
  </si>
  <si>
    <t>3_methylheptane</t>
  </si>
  <si>
    <t>3_methylhexane</t>
  </si>
  <si>
    <t>3_methylpentane</t>
  </si>
  <si>
    <t>3_nitroaniline</t>
  </si>
  <si>
    <t>3_nitrotoluene</t>
  </si>
  <si>
    <t>3_phenylpropanol</t>
  </si>
  <si>
    <t>33_dimethylpentane</t>
  </si>
  <si>
    <t>333_trimethoxypropionitrile</t>
  </si>
  <si>
    <t>34_dimethylphenol</t>
  </si>
  <si>
    <t>35_dimethylphenol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</si>
  <si>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</si>
  <si>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</si>
  <si>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</si>
  <si>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</si>
  <si>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</si>
  <si>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</si>
  <si>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</si>
  <si>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</si>
  <si>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</si>
  <si>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</si>
  <si>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</si>
  <si>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</si>
  <si>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</si>
  <si>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</si>
  <si>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</si>
  <si>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</si>
  <si>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</si>
  <si>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</si>
  <si>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</si>
  <si>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</si>
  <si>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4_n_propylphenol</t>
  </si>
  <si>
    <t>4_nitroaniline</t>
  </si>
  <si>
    <t>4_tert_butylphenol</t>
  </si>
  <si>
    <t>acetonitrile</t>
  </si>
  <si>
    <t>acetophenone</t>
  </si>
  <si>
    <t>alpha_methylstyrene</t>
  </si>
  <si>
    <t>aniline</t>
  </si>
  <si>
    <t>anisole</t>
  </si>
  <si>
    <t>azetidine</t>
  </si>
  <si>
    <t>benzaldehyde</t>
  </si>
  <si>
    <t>benzamide</t>
  </si>
  <si>
    <t>benzonitrile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</si>
  <si>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</si>
  <si>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</si>
  <si>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</si>
  <si>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</si>
  <si>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</si>
  <si>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</si>
  <si>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bromobenzene</t>
  </si>
  <si>
    <t>bromoethane</t>
  </si>
  <si>
    <t>bromotrifluoromethane</t>
  </si>
  <si>
    <t>butanenitrile</t>
  </si>
  <si>
    <t>butyraldehyde</t>
  </si>
  <si>
    <t>chlorobenzene</t>
  </si>
  <si>
    <t>chloroethane</t>
  </si>
  <si>
    <t>cis_12_dimethylcyclohexane</t>
  </si>
  <si>
    <t>cyanobenzene</t>
  </si>
  <si>
    <t>cyclohexanone</t>
  </si>
  <si>
    <t>cyclopentanone</t>
  </si>
  <si>
    <t>decan_1_ol</t>
  </si>
  <si>
    <t>decan_2_one</t>
  </si>
  <si>
    <t>di_isopropyl_sulfide</t>
  </si>
  <si>
    <t>di_n_butyl_ether</t>
  </si>
  <si>
    <t>di_n_propyl_ether</t>
  </si>
  <si>
    <t>dibromomethane</t>
  </si>
  <si>
    <t>dichloromethane</t>
  </si>
  <si>
    <t>diethoxymethoxybenzene</t>
  </si>
  <si>
    <t>diethyl_ether</t>
  </si>
  <si>
    <t>diethyl_malonate</t>
  </si>
  <si>
    <t>diethyl_succinate</t>
  </si>
  <si>
    <t>diiodomethane</t>
  </si>
  <si>
    <t>diisopropyl_ether</t>
  </si>
  <si>
    <t>diisopropylamine</t>
  </si>
  <si>
    <t>dimethyl_ether</t>
  </si>
  <si>
    <t>dimethyl_sulfate</t>
  </si>
  <si>
    <t>dimethyl_sulfone</t>
  </si>
  <si>
    <t>E_12_dichloroethene</t>
  </si>
  <si>
    <t>E_but_2_enal</t>
  </si>
  <si>
    <t>E_hept_2_ene</t>
  </si>
  <si>
    <t>E_hex_2_enal</t>
  </si>
  <si>
    <t>E_oct_2_enal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</si>
  <si>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</si>
  <si>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</si>
  <si>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</si>
  <si>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</si>
  <si>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</si>
  <si>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</si>
  <si>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</si>
  <si>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fluorobenzene</t>
  </si>
  <si>
    <t>formaldehyde</t>
  </si>
  <si>
    <t>halothane</t>
  </si>
  <si>
    <t>hept_1_ene</t>
  </si>
  <si>
    <t>hept_1_yne</t>
  </si>
  <si>
    <t>heptanal</t>
  </si>
  <si>
    <t>hex_1_yne</t>
  </si>
  <si>
    <t>hexa_15_diene</t>
  </si>
  <si>
    <t>hexanal</t>
  </si>
  <si>
    <t>hexanoic_acid</t>
  </si>
  <si>
    <t>hydrazine</t>
  </si>
  <si>
    <t>hydrogen_sulfide</t>
  </si>
  <si>
    <t>indane</t>
  </si>
  <si>
    <t>iodobenzene</t>
  </si>
  <si>
    <t>iodoethane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</si>
  <si>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</si>
  <si>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</si>
  <si>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</si>
  <si>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</si>
  <si>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</si>
  <si>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</si>
  <si>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</si>
  <si>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</si>
  <si>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</si>
  <si>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</si>
  <si>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m_bis_trifluoromethyl__benzene</t>
  </si>
  <si>
    <t>methanesulfonyl_chloride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</si>
  <si>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</si>
  <si>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</si>
  <si>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</si>
  <si>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</si>
  <si>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</si>
  <si>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</si>
  <si>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</si>
  <si>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</si>
  <si>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</si>
  <si>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</si>
  <si>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methyl_formate</t>
  </si>
  <si>
    <t>methyl_hexanoate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</si>
  <si>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</si>
  <si>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</si>
  <si>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</si>
  <si>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</si>
  <si>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</si>
  <si>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methyl_pentanoate</t>
  </si>
  <si>
    <t>methyl_propanoate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</si>
  <si>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</si>
  <si>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</si>
  <si>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</si>
  <si>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</si>
  <si>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</si>
  <si>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methylcyclopentane</t>
  </si>
  <si>
    <t>N_acetylpyrrolidine</t>
  </si>
  <si>
    <t>n_butyl_acetate</t>
  </si>
  <si>
    <t>n_decane</t>
  </si>
  <si>
    <t>n_heptylamine</t>
  </si>
  <si>
    <t>n_hexyl_acetate</t>
  </si>
  <si>
    <t>N_methyl_N__222_trifluoroethyl__aniline</t>
  </si>
  <si>
    <t>N_methylaniline</t>
  </si>
  <si>
    <t>n_nonane</t>
  </si>
  <si>
    <t>n_octylamine</t>
  </si>
  <si>
    <t>n_pentyl_acetate</t>
  </si>
  <si>
    <t>n_pentyl_propanoate</t>
  </si>
  <si>
    <t>n_pentylcyclopentane</t>
  </si>
  <si>
    <t>n_propyl_acetate</t>
  </si>
  <si>
    <t>n_propyl_butyrate</t>
  </si>
  <si>
    <t>n_propyl_formate</t>
  </si>
  <si>
    <t>n_propyl_propanoate</t>
  </si>
  <si>
    <t>n_propylcyclopentane</t>
  </si>
  <si>
    <t>nitrobenzene</t>
  </si>
  <si>
    <t>nitroethane</t>
  </si>
  <si>
    <t>NN_dimethyl_p_methylbenzamide</t>
  </si>
  <si>
    <t>NN_dimethyl_p_nitrobenzamide</t>
  </si>
  <si>
    <t>NN_dimethylaniline</t>
  </si>
  <si>
    <t>NN_dimethylbenzamide</t>
  </si>
  <si>
    <t>non_1_ene</t>
  </si>
  <si>
    <t>nonan_1_ol</t>
  </si>
  <si>
    <t>nonanal</t>
  </si>
  <si>
    <t>o_toluidine</t>
  </si>
  <si>
    <t>oct_1_yne</t>
  </si>
  <si>
    <t>octan_2_one</t>
  </si>
  <si>
    <t>octanal</t>
  </si>
  <si>
    <t>p_dibromobenzene</t>
  </si>
  <si>
    <t>p_toluidine</t>
  </si>
  <si>
    <t>pent_1_ene</t>
  </si>
  <si>
    <t>pent_1_yne</t>
  </si>
  <si>
    <t>penta_14_diene</t>
  </si>
  <si>
    <t>pentachloroethane</t>
  </si>
  <si>
    <t>pentan_2_ol</t>
  </si>
  <si>
    <t>pentanal</t>
  </si>
  <si>
    <t>pentanenitrile</t>
  </si>
  <si>
    <t>phenyl_formate</t>
  </si>
  <si>
    <t>phenyl_methyl_sulfide</t>
  </si>
  <si>
    <t>phenyl_trifluoroethyl_ether</t>
  </si>
  <si>
    <t>propanenitrile</t>
  </si>
  <si>
    <t>propionaldehyde</t>
  </si>
  <si>
    <t>pyrrole</t>
  </si>
  <si>
    <t>sec_butylbenzene</t>
  </si>
  <si>
    <t>styrene</t>
  </si>
  <si>
    <t>teflurane</t>
  </si>
  <si>
    <t>tert_butylbenzene</t>
  </si>
  <si>
    <t>tetrachloroethene</t>
  </si>
  <si>
    <t>tetrachloromethane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</si>
  <si>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</si>
  <si>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</si>
  <si>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</si>
  <si>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</si>
  <si>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</si>
  <si>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</si>
  <si>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</si>
  <si>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</si>
  <si>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triethylamine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</si>
  <si>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</si>
  <si>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</si>
  <si>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</si>
  <si>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</si>
  <si>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</si>
  <si>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</si>
  <si>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Li</t>
  </si>
  <si>
    <t>Na</t>
  </si>
  <si>
    <t>K</t>
  </si>
  <si>
    <t>Rb</t>
  </si>
  <si>
    <t>Cs</t>
  </si>
  <si>
    <t>F</t>
  </si>
  <si>
    <t>Cl</t>
  </si>
  <si>
    <t>Br</t>
  </si>
  <si>
    <t>I</t>
  </si>
  <si>
    <t>solvent_ref</t>
  </si>
  <si>
    <t>water_expt</t>
  </si>
  <si>
    <t>octanol_expt</t>
  </si>
  <si>
    <t>water_bidon</t>
  </si>
  <si>
    <t>octanol_bidon</t>
  </si>
  <si>
    <t>water_mobley</t>
  </si>
  <si>
    <t>dH</t>
  </si>
  <si>
    <t>dG_es</t>
  </si>
  <si>
    <t>dG_np</t>
  </si>
  <si>
    <t>dH_es</t>
  </si>
  <si>
    <t>dH_np</t>
  </si>
  <si>
    <t>-TdS_es</t>
  </si>
  <si>
    <t>-TdS_np</t>
  </si>
  <si>
    <t>Reported values are in good agreement with Warsehl's values for solvation entropies</t>
  </si>
  <si>
    <t>dG (kJ/mol)</t>
  </si>
  <si>
    <t>Mobley_name</t>
  </si>
  <si>
    <t>Cabani_name</t>
  </si>
  <si>
    <t>Mobley_expt</t>
  </si>
  <si>
    <t>Cabani_expt</t>
  </si>
  <si>
    <t>diff</t>
  </si>
  <si>
    <t>Methane</t>
  </si>
  <si>
    <t>Ethane</t>
  </si>
  <si>
    <t>Propane</t>
  </si>
  <si>
    <t>Butane</t>
  </si>
  <si>
    <t>2-Methylpropane</t>
  </si>
  <si>
    <t>Pentane</t>
  </si>
  <si>
    <t>2-Methylbutane</t>
  </si>
  <si>
    <t>2,2-Dimethylpropane</t>
  </si>
  <si>
    <t>Hexane</t>
  </si>
  <si>
    <t>2-Methylpentane</t>
  </si>
  <si>
    <t>3-Methylpentane</t>
  </si>
  <si>
    <t>2,2-Dimethylbutane</t>
  </si>
  <si>
    <t>Heptane</t>
  </si>
  <si>
    <t>2,4-Dimethylpentane</t>
  </si>
  <si>
    <t>Octane</t>
  </si>
  <si>
    <t>2,2,4-Trimethylpentane</t>
  </si>
  <si>
    <t>2,2,5-Trimethylhexane</t>
  </si>
  <si>
    <t>Cyclopropane</t>
  </si>
  <si>
    <t>Cyclopentane</t>
  </si>
  <si>
    <t>Methylcyclopentane</t>
  </si>
  <si>
    <t>Methylcyclohexane</t>
  </si>
  <si>
    <t>Cis-1,2-Dimethylcyclohexane</t>
  </si>
  <si>
    <t>Ethene</t>
  </si>
  <si>
    <t>1-Propene</t>
  </si>
  <si>
    <t>1-Butene</t>
  </si>
  <si>
    <t>1-Pentene</t>
  </si>
  <si>
    <t>3-Methyl-1-butene</t>
  </si>
  <si>
    <t>1-Hexene</t>
  </si>
  <si>
    <t>2-Methyl-1-pentene</t>
  </si>
  <si>
    <t>1-Octene</t>
  </si>
  <si>
    <t>Cyclopentene</t>
  </si>
  <si>
    <t>Cyclohexene</t>
  </si>
  <si>
    <t>1-Methylcyclohexene</t>
  </si>
  <si>
    <t>Cyclohexane</t>
  </si>
  <si>
    <t>2-Methylpropene</t>
  </si>
  <si>
    <t>1,3-Butadiene</t>
  </si>
  <si>
    <t>1-Propyne</t>
  </si>
  <si>
    <t>1-Butyne</t>
  </si>
  <si>
    <t>1,4-Pentadiene</t>
  </si>
  <si>
    <t>1,5-Hexadiene</t>
  </si>
  <si>
    <t>2,3-Dimethyl-1,3-butadiene</t>
  </si>
  <si>
    <t>1-Pentyne</t>
  </si>
  <si>
    <t>1-Hexyne</t>
  </si>
  <si>
    <t>1-Heptyne</t>
  </si>
  <si>
    <t>1-Octyne</t>
  </si>
  <si>
    <t>Benzene</t>
  </si>
  <si>
    <t>Methylbenzene</t>
  </si>
  <si>
    <t>Ethylbenzene</t>
  </si>
  <si>
    <t>Acetonitrile</t>
  </si>
  <si>
    <t>Propanenitrile</t>
  </si>
  <si>
    <t>Butanenitrile</t>
  </si>
  <si>
    <t>1-Nitropropane</t>
  </si>
  <si>
    <t>2-Nitropropane</t>
  </si>
  <si>
    <t>Propylbenzene</t>
  </si>
  <si>
    <t>Naphthalene</t>
  </si>
  <si>
    <t>Acenaphthene</t>
  </si>
  <si>
    <t>9H-Fluorene</t>
  </si>
  <si>
    <t>Anthracene</t>
  </si>
  <si>
    <t>Phenanthrene</t>
  </si>
  <si>
    <t>Pyrene</t>
  </si>
  <si>
    <t>Methanol</t>
  </si>
  <si>
    <t>Ethanol</t>
  </si>
  <si>
    <t>1-Propanol</t>
  </si>
  <si>
    <t>2-Propanol</t>
  </si>
  <si>
    <t>2-Methyl-1-Propanol</t>
  </si>
  <si>
    <t>1-Butanol</t>
  </si>
  <si>
    <t>2-Butanol</t>
  </si>
  <si>
    <t>2-Methyl-2-Propanol</t>
  </si>
  <si>
    <t>1-Pentanol</t>
  </si>
  <si>
    <t>2-Pentanol</t>
  </si>
  <si>
    <t>3-Pentanol</t>
  </si>
  <si>
    <t>2-Methyl-2-Butanol</t>
  </si>
  <si>
    <t>1-Hexanol</t>
  </si>
  <si>
    <t>3-Hexanol</t>
  </si>
  <si>
    <t>1-Heptanol</t>
  </si>
  <si>
    <t>4-Methyl-2-Pentanol</t>
  </si>
  <si>
    <t>2-Methyl-2-Pentanol</t>
  </si>
  <si>
    <t>2-Methyl-3-Pentanol</t>
  </si>
  <si>
    <t>1-Octanol</t>
  </si>
  <si>
    <t>2-Propen-1-ol</t>
  </si>
  <si>
    <t>Cyclopentanol</t>
  </si>
  <si>
    <t>Cyclohexanol</t>
  </si>
  <si>
    <t>Cycloheptanol</t>
  </si>
  <si>
    <t>Phenol</t>
  </si>
  <si>
    <t>2-Methylphenol</t>
  </si>
  <si>
    <t>4-Methylphenol</t>
  </si>
  <si>
    <t>Tetrahydrofuran</t>
  </si>
  <si>
    <t>Tetrahydro-2H-pyran</t>
  </si>
  <si>
    <t>Methanamine</t>
  </si>
  <si>
    <t>Ethanamine</t>
  </si>
  <si>
    <t>1-Propanamine</t>
  </si>
  <si>
    <t>1-Butanamine</t>
  </si>
  <si>
    <t>1-Pentanamine</t>
  </si>
  <si>
    <t>1-Hexanamine</t>
  </si>
  <si>
    <t>N-Mehtylmethanamine</t>
  </si>
  <si>
    <t>N-Ethylethanamine</t>
  </si>
  <si>
    <t>N-Propyl-1-propanamine</t>
  </si>
  <si>
    <t>N-Butyl-1-butanamine</t>
  </si>
  <si>
    <t>Pyridine</t>
  </si>
  <si>
    <t>2-Methylpyridine</t>
  </si>
  <si>
    <t>3-Methylpyridine</t>
  </si>
  <si>
    <t>4-Methylpyridine</t>
  </si>
  <si>
    <t>2,3-Dimethylpyridine</t>
  </si>
  <si>
    <t>2,4-Dimethylpyridine</t>
  </si>
  <si>
    <t>2,5-Dimethylpyridine</t>
  </si>
  <si>
    <t>2,6-Dimethylpyridine</t>
  </si>
  <si>
    <t>3,4-Dimethylpyridine</t>
  </si>
  <si>
    <t>3,5-Dimethylpyridine</t>
  </si>
  <si>
    <t>2-Propanone</t>
  </si>
  <si>
    <t>2-Butanone</t>
  </si>
  <si>
    <t>3-Pentanone</t>
  </si>
  <si>
    <t>4-Methyl-2-butanone</t>
  </si>
  <si>
    <t>2-Heptanone</t>
  </si>
  <si>
    <t>4-Heptanone</t>
  </si>
  <si>
    <t>2,4-Dimethyl-3-pentanone</t>
  </si>
  <si>
    <t>2_Undecanone</t>
  </si>
  <si>
    <t>Acetaldehyde</t>
  </si>
  <si>
    <t>1,2-Diichlorobenzene</t>
  </si>
  <si>
    <t>1,3-Dichlorobenzene</t>
  </si>
  <si>
    <t>1,4-Dichlorobenzene</t>
  </si>
  <si>
    <t>Trichloromethane</t>
  </si>
  <si>
    <t>1,1,1-Trichloroethane</t>
  </si>
  <si>
    <t>1,1,2-Trichloroethane</t>
  </si>
  <si>
    <t>Bromobenzene</t>
  </si>
  <si>
    <t>Nitrobenzene</t>
  </si>
  <si>
    <t>Iodomethane</t>
  </si>
  <si>
    <t>Iodoethane</t>
  </si>
  <si>
    <t>1-Iodopropane</t>
  </si>
  <si>
    <t>2-Iodopropane</t>
  </si>
  <si>
    <t>1-Iodobutane</t>
  </si>
  <si>
    <t>Methanethiol</t>
  </si>
  <si>
    <t>Ethanethiol</t>
  </si>
  <si>
    <t>Acetic Acid</t>
  </si>
  <si>
    <t>Propanoic acid</t>
  </si>
  <si>
    <t>Butanoic Acid</t>
  </si>
  <si>
    <t>Fluoromethane</t>
  </si>
  <si>
    <t>Chloroethane</t>
  </si>
  <si>
    <t>Chloromethane</t>
  </si>
  <si>
    <t>Bromomethane</t>
  </si>
  <si>
    <t>Bromoethane</t>
  </si>
  <si>
    <t>1-Chloropropane</t>
  </si>
  <si>
    <t>2-Chloropropane</t>
  </si>
  <si>
    <t>1-Chlorobutane</t>
  </si>
  <si>
    <t>1-Chloropentane</t>
  </si>
  <si>
    <t>1-Bromopropane</t>
  </si>
  <si>
    <t>2-Bromopropane</t>
  </si>
  <si>
    <t>1-Bromobutane</t>
  </si>
  <si>
    <t>Dimethoxymethane</t>
  </si>
  <si>
    <t>1,2-Dimethoxyethane</t>
  </si>
  <si>
    <t>1,4-Dioxane</t>
  </si>
  <si>
    <t>Piperazine</t>
  </si>
  <si>
    <t>1,4-Dimethylpiperazine</t>
  </si>
  <si>
    <t>1-Methylpiperazine</t>
  </si>
  <si>
    <t>2-Butoxyethanol</t>
  </si>
  <si>
    <t>2-Methoxyethanol</t>
  </si>
  <si>
    <t>2-Propoxyethanol</t>
  </si>
  <si>
    <t>2-Ethoxyethanol</t>
  </si>
  <si>
    <t>Morpholine</t>
  </si>
  <si>
    <t>4-Methylmorpholine</t>
  </si>
  <si>
    <t>Tetrafluoromethane</t>
  </si>
  <si>
    <t>Chlorofluoromethane</t>
  </si>
  <si>
    <t>3-Nitrophenol</t>
  </si>
  <si>
    <t>4-Nitrophenol</t>
  </si>
  <si>
    <t>3-Chloropyridine</t>
  </si>
  <si>
    <t>2-Chloropyridine</t>
  </si>
  <si>
    <t>4-Bromophenol</t>
  </si>
  <si>
    <t>Pentachloroethane</t>
  </si>
  <si>
    <t>Tetrachloroethene</t>
  </si>
  <si>
    <t>1,1,2,2-Tetrachloroethane</t>
  </si>
  <si>
    <t>Tetrachloromethane</t>
  </si>
  <si>
    <t>Chlorodifluoromethane</t>
  </si>
  <si>
    <t>1,1,1-Trifluoropropan-2-ol</t>
  </si>
  <si>
    <t>2,2,2-Trifluoroethanol</t>
  </si>
  <si>
    <t>RMS_Err (kJ/mol)</t>
  </si>
  <si>
    <t>RMS_Err (kcal/mol)</t>
  </si>
  <si>
    <t>Ref color legend</t>
  </si>
  <si>
    <t>Mobley09 expt</t>
  </si>
  <si>
    <t>Plyasunov99</t>
  </si>
  <si>
    <t>Cabani81</t>
  </si>
  <si>
    <t>Plyasunova05</t>
  </si>
  <si>
    <t>Makhatadze93</t>
  </si>
  <si>
    <t>Barone90</t>
  </si>
  <si>
    <t>Misc</t>
  </si>
  <si>
    <t>Reference</t>
  </si>
  <si>
    <t>AA side_chain</t>
  </si>
  <si>
    <t>Analog (neutral_compound)</t>
  </si>
  <si>
    <t>Cp_2^*(l)</t>
  </si>
  <si>
    <t>d(l,w)Cp_2</t>
  </si>
  <si>
    <t>d(l,g)Cp_2</t>
  </si>
  <si>
    <t>kJ/mol/K</t>
  </si>
  <si>
    <t>kcal/mol/K</t>
  </si>
  <si>
    <t>Cp(analog)-Cp(AA)*</t>
  </si>
  <si>
    <t>Makh90</t>
  </si>
  <si>
    <t>Hess06</t>
  </si>
  <si>
    <t>__</t>
  </si>
  <si>
    <t>69.7**</t>
  </si>
  <si>
    <t>39.8**</t>
  </si>
  <si>
    <t>Makh88</t>
  </si>
  <si>
    <t>99.1**</t>
  </si>
  <si>
    <t>Cp_solv (kcal/mol)</t>
  </si>
  <si>
    <t>AA</t>
  </si>
  <si>
    <r>
      <rPr>
        <sz val="13"/>
        <color rgb="FFFFFF00"/>
        <rFont val="Calibri (Body)"/>
        <charset val="1"/>
      </rPr>
      <t xml:space="preserve">** Using the fact that the difference between solvation heat capacity of the solute and its AA side-chain </t>
    </r>
    <r>
      <rPr>
        <b/>
        <sz val="14"/>
        <color rgb="FFFFFF00"/>
        <rFont val="Calibri (Body)"/>
        <charset val="1"/>
      </rPr>
      <t>does not change significatnly across different AA (column K)</t>
    </r>
    <r>
      <rPr>
        <sz val="13"/>
        <color rgb="FFFFFF00"/>
        <rFont val="Calibri (Body)"/>
        <charset val="1"/>
      </rPr>
      <t>, I approximate the solvation heat capacity of the solutes with unknown experimental solvation heat capacities: Cp_solute = Cp_AA + 18.8 kcal/mol/K (For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A9D18E"/>
        <rFont val="Calibri (Body)"/>
        <charset val="1"/>
      </rPr>
      <t>methanethiol</t>
    </r>
    <r>
      <rPr>
        <sz val="13"/>
        <color rgb="FFFFFF00"/>
        <rFont val="Calibri (Body)"/>
        <charset val="1"/>
      </rPr>
      <t>,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E87178"/>
        <rFont val="Calibri (Body)"/>
        <charset val="1"/>
      </rPr>
      <t>methyl_ethyl_sulfide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FFFF00"/>
        <rFont val="Calibri (Body)"/>
        <charset val="1"/>
      </rPr>
      <t>and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BEE94F"/>
        <rFont val="Calibri (Body)"/>
        <charset val="1"/>
      </rPr>
      <t>3_methyl_1h_indole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FFFF00"/>
        <rFont val="Calibri (Body)"/>
        <charset val="1"/>
      </rPr>
      <t>)</t>
    </r>
  </si>
  <si>
    <t>Mean (Cp_Analog - Cp_AA)</t>
  </si>
  <si>
    <t>Solvation heat capacities for side chain analogs and AA are different!!!</t>
  </si>
  <si>
    <t>Hess uses AA side_chain values for solvation heat capacities (We shouldn't!)</t>
  </si>
  <si>
    <t>See Makhatadze88 for different Cp definitions in columns D to I</t>
  </si>
  <si>
    <t>columns</t>
  </si>
  <si>
    <t>I=D-G=F-H</t>
  </si>
  <si>
    <t>D=F+E</t>
  </si>
  <si>
    <t>dh_expt_mintz</t>
  </si>
  <si>
    <t>n_methylmorpholine</t>
  </si>
  <si>
    <t>n_methylpiperidine</t>
  </si>
  <si>
    <t>nn_dimethylaniline</t>
  </si>
  <si>
    <t>nn_dimethylformamide</t>
  </si>
  <si>
    <t>Solute</t>
  </si>
  <si>
    <t>RMSE</t>
  </si>
  <si>
    <t>ref</t>
  </si>
  <si>
    <t>calc_wo_ion</t>
  </si>
  <si>
    <t>calc_w_ion</t>
  </si>
  <si>
    <t>-TdS_ref</t>
  </si>
  <si>
    <t>diff_wo_ion</t>
  </si>
  <si>
    <t>diff_w_ion</t>
  </si>
  <si>
    <t>dG_calc</t>
  </si>
  <si>
    <t>-TdS_calc_wo_ion</t>
  </si>
  <si>
    <t>-TdS_calc_w_ion</t>
  </si>
  <si>
    <t>dH_calc</t>
  </si>
  <si>
    <t>Cp_calc</t>
  </si>
  <si>
    <t>-TdS_calc</t>
  </si>
  <si>
    <t>dG_ref</t>
  </si>
  <si>
    <t>dH_ref</t>
  </si>
  <si>
    <t>Cp_ref</t>
  </si>
  <si>
    <t>dG_calc_all_502</t>
  </si>
  <si>
    <t>dH_calc_all_502</t>
  </si>
  <si>
    <t>-TdS_calc_all_502</t>
  </si>
  <si>
    <t>Cp_calc_all_502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</si>
</sst>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2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8"/>
      <color rgb="FF000000"/>
      <name val="Calibri (Body)"/>
      <charset val="1"/>
    </font>
    <font>
      <b/>
      <sz val="11"/>
      <color rgb="FF000000"/>
      <name val="Calibri (Body)"/>
      <charset val="1"/>
    </font>
    <font>
      <b/>
      <sz val="12"/>
      <color rgb="FFFFFFFF"/>
      <name val="Calibri (Body)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sz val="13"/>
      <name val="Arial"/>
      <family val="2"/>
      <charset val="1"/>
    </font>
    <font>
      <sz val="13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i/>
      <sz val="9"/>
      <color rgb="FF000000"/>
      <name val="Arial"/>
      <family val="2"/>
      <charset val="1"/>
    </font>
    <font>
      <b/>
      <sz val="14"/>
      <color rgb="FF000000"/>
      <name val="Calibri (Body)"/>
      <charset val="1"/>
    </font>
    <font>
      <b/>
      <sz val="13"/>
      <color rgb="FF000000"/>
      <name val="Calibri"/>
      <family val="2"/>
      <charset val="1"/>
    </font>
    <font>
      <sz val="12"/>
      <color rgb="FF000000"/>
      <name val="Calibri (Body)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name val="Calibri"/>
      <family val="2"/>
    </font>
    <font>
      <sz val="13"/>
      <color rgb="FFFFFFFF"/>
      <name val="Arial"/>
      <family val="2"/>
      <charset val="1"/>
    </font>
    <font>
      <b/>
      <sz val="13"/>
      <name val="Arial"/>
      <family val="2"/>
      <charset val="1"/>
    </font>
    <font>
      <sz val="13"/>
      <color rgb="FFFFFF00"/>
      <name val="Calibri (Body)"/>
      <charset val="1"/>
    </font>
    <font>
      <b/>
      <sz val="14"/>
      <color rgb="FFFFFF00"/>
      <name val="Calibri (Body)"/>
      <charset val="1"/>
    </font>
    <font>
      <sz val="13"/>
      <color rgb="FFA9D18E"/>
      <name val="Calibri (Body)"/>
      <charset val="1"/>
    </font>
    <font>
      <sz val="13"/>
      <color rgb="FFE87178"/>
      <name val="Calibri (Body)"/>
      <charset val="1"/>
    </font>
    <font>
      <sz val="13"/>
      <color rgb="FFBEE94F"/>
      <name val="Calibri (Body)"/>
      <charset val="1"/>
    </font>
    <font>
      <b/>
      <sz val="12"/>
      <color rgb="FF000000"/>
      <name val="Calibri"/>
      <family val="2"/>
    </font>
    <font>
      <sz val="8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AAEDED"/>
        <bgColor rgb="FFBDD7E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9C9C9"/>
      </patternFill>
    </fill>
    <fill>
      <patternFill patternType="solid">
        <fgColor rgb="FFB4C6E7"/>
        <bgColor rgb="FFB4C7E7"/>
      </patternFill>
    </fill>
    <fill>
      <patternFill patternType="solid">
        <fgColor rgb="FFE2EFDA"/>
        <bgColor rgb="FFE2F0D9"/>
      </patternFill>
    </fill>
    <fill>
      <patternFill patternType="solid">
        <fgColor rgb="FFED7D31"/>
        <bgColor rgb="FFFA7D00"/>
      </patternFill>
    </fill>
    <fill>
      <patternFill patternType="solid">
        <fgColor rgb="FFFFFF00"/>
        <bgColor rgb="FFFFD966"/>
      </patternFill>
    </fill>
    <fill>
      <patternFill patternType="solid">
        <fgColor rgb="FFE87178"/>
        <bgColor rgb="FFED7D31"/>
      </patternFill>
    </fill>
    <fill>
      <patternFill patternType="solid">
        <fgColor rgb="FFF4B084"/>
        <bgColor rgb="FFF4B183"/>
      </patternFill>
    </fill>
    <fill>
      <patternFill patternType="solid">
        <fgColor rgb="FFC6E0B4"/>
        <bgColor rgb="FFC5E0B4"/>
      </patternFill>
    </fill>
    <fill>
      <patternFill patternType="solid">
        <fgColor rgb="FFE3F6F8"/>
        <bgColor rgb="FFF2F2F2"/>
      </patternFill>
    </fill>
    <fill>
      <patternFill patternType="solid">
        <fgColor rgb="FFBEE94F"/>
        <bgColor rgb="FFA9D18E"/>
      </patternFill>
    </fill>
    <fill>
      <patternFill patternType="solid">
        <fgColor rgb="FFBF8F00"/>
        <bgColor rgb="FFBF9000"/>
      </patternFill>
    </fill>
    <fill>
      <patternFill patternType="solid">
        <fgColor rgb="FF8497B0"/>
        <bgColor rgb="FF8FAADC"/>
      </patternFill>
    </fill>
    <fill>
      <patternFill patternType="solid">
        <fgColor rgb="FFE9C5F2"/>
        <bgColor rgb="FFD0CECE"/>
      </patternFill>
    </fill>
    <fill>
      <patternFill patternType="solid">
        <fgColor rgb="FFA6A6A6"/>
        <bgColor rgb="FFB3B3B3"/>
      </patternFill>
    </fill>
    <fill>
      <patternFill patternType="solid">
        <fgColor rgb="FF00B0F0"/>
        <bgColor rgb="FF5B9BD5"/>
      </patternFill>
    </fill>
    <fill>
      <patternFill patternType="solid">
        <fgColor rgb="FFFFC000"/>
        <bgColor rgb="FFFFD966"/>
      </patternFill>
    </fill>
    <fill>
      <patternFill patternType="solid">
        <fgColor rgb="FFC9C9C9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F2F2F2"/>
      </patternFill>
    </fill>
    <fill>
      <patternFill patternType="solid">
        <fgColor rgb="FFF4B183"/>
        <bgColor rgb="FFF4B084"/>
      </patternFill>
    </fill>
    <fill>
      <patternFill patternType="solid">
        <fgColor rgb="FF8FAADC"/>
        <bgColor rgb="FF8497B0"/>
      </patternFill>
    </fill>
    <fill>
      <patternFill patternType="solid">
        <fgColor rgb="FFF8CBAD"/>
        <bgColor rgb="FFFBE5D6"/>
      </patternFill>
    </fill>
    <fill>
      <patternFill patternType="solid">
        <fgColor rgb="FFB4C7E7"/>
        <bgColor rgb="FFB4C6E7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BDBDB"/>
      </patternFill>
    </fill>
    <fill>
      <patternFill patternType="solid">
        <fgColor rgb="FFFFD966"/>
        <bgColor rgb="FFF8CBAD"/>
      </patternFill>
    </fill>
    <fill>
      <patternFill patternType="solid">
        <fgColor rgb="FF5B9BD5"/>
        <bgColor rgb="FF8497B0"/>
      </patternFill>
    </fill>
    <fill>
      <patternFill patternType="solid">
        <fgColor rgb="FFE2F0D9"/>
        <bgColor rgb="FFE2EFDA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C6E0B4"/>
      </patternFill>
    </fill>
    <fill>
      <patternFill patternType="solid">
        <fgColor rgb="FFBF9000"/>
        <bgColor rgb="FFBF8F00"/>
      </patternFill>
    </fill>
    <fill>
      <patternFill patternType="solid">
        <fgColor rgb="FF2E75B6"/>
        <bgColor rgb="FF5B9BD5"/>
      </patternFill>
    </fill>
    <fill>
      <patternFill patternType="solid">
        <fgColor rgb="FFC087EA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1" applyProtection="0"/>
  </cellStyleXfs>
  <cellXfs count="256">
    <xf numFmtId="0" fontId="0" fillId="0" borderId="0" xfId="0"/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49" fontId="1" fillId="0" borderId="0" xfId="1" applyNumberFormat="1" applyFont="1" applyFill="1" applyBorder="1" applyAlignment="1" applyProtection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2" fontId="0" fillId="0" borderId="0" xfId="0" applyNumberFormat="1"/>
    <xf numFmtId="0" fontId="9" fillId="6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10" borderId="0" xfId="0" applyFont="1" applyFill="1"/>
    <xf numFmtId="2" fontId="4" fillId="0" borderId="0" xfId="0" applyNumberFormat="1" applyFont="1"/>
    <xf numFmtId="0" fontId="9" fillId="11" borderId="0" xfId="0" applyFont="1" applyFill="1" applyAlignment="1">
      <alignment vertical="center"/>
    </xf>
    <xf numFmtId="0" fontId="9" fillId="12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 vertical="center"/>
    </xf>
    <xf numFmtId="0" fontId="10" fillId="14" borderId="0" xfId="0" applyFont="1" applyFill="1" applyAlignment="1">
      <alignment horizontal="left"/>
    </xf>
    <xf numFmtId="2" fontId="0" fillId="0" borderId="0" xfId="0" applyNumberFormat="1" applyAlignment="1">
      <alignment vertical="center" wrapText="1"/>
    </xf>
    <xf numFmtId="0" fontId="9" fillId="15" borderId="0" xfId="0" applyFont="1" applyFill="1" applyAlignment="1">
      <alignment horizontal="left" vertical="center"/>
    </xf>
    <xf numFmtId="0" fontId="4" fillId="0" borderId="0" xfId="0" applyFont="1"/>
    <xf numFmtId="0" fontId="9" fillId="16" borderId="0" xfId="0" applyFont="1" applyFill="1" applyAlignment="1">
      <alignment horizontal="left" vertical="center"/>
    </xf>
    <xf numFmtId="0" fontId="8" fillId="4" borderId="0" xfId="0" applyFont="1" applyFill="1"/>
    <xf numFmtId="0" fontId="0" fillId="17" borderId="0" xfId="0" applyFont="1" applyFill="1"/>
    <xf numFmtId="49" fontId="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3" borderId="0" xfId="0" applyFont="1" applyFill="1"/>
    <xf numFmtId="2" fontId="4" fillId="0" borderId="0" xfId="0" applyNumberFormat="1" applyFont="1" applyAlignment="1">
      <alignment horizontal="left"/>
    </xf>
    <xf numFmtId="0" fontId="10" fillId="5" borderId="0" xfId="0" applyFont="1" applyFill="1" applyAlignment="1">
      <alignment horizontal="left"/>
    </xf>
    <xf numFmtId="2" fontId="4" fillId="0" borderId="0" xfId="0" applyNumberFormat="1" applyFont="1" applyBorder="1" applyAlignment="1">
      <alignment horizontal="left" vertical="center"/>
    </xf>
    <xf numFmtId="2" fontId="4" fillId="0" borderId="0" xfId="0" applyNumberFormat="1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0" fillId="14" borderId="0" xfId="0" applyFont="1" applyFill="1"/>
    <xf numFmtId="0" fontId="10" fillId="6" borderId="0" xfId="0" applyFont="1" applyFill="1" applyAlignment="1">
      <alignment horizontal="left"/>
    </xf>
    <xf numFmtId="2" fontId="4" fillId="0" borderId="0" xfId="0" applyNumberFormat="1" applyFont="1" applyAlignment="1">
      <alignment horizontal="left" vertical="center"/>
    </xf>
    <xf numFmtId="0" fontId="0" fillId="17" borderId="0" xfId="0" applyFill="1" applyAlignment="1">
      <alignment horizontal="left"/>
    </xf>
    <xf numFmtId="0" fontId="0" fillId="18" borderId="0" xfId="0" applyFont="1" applyFill="1"/>
    <xf numFmtId="0" fontId="0" fillId="16" borderId="0" xfId="0" applyFont="1" applyFill="1"/>
    <xf numFmtId="0" fontId="10" fillId="8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0" fillId="10" borderId="0" xfId="0" applyFont="1" applyFill="1" applyAlignment="1">
      <alignment horizontal="left"/>
    </xf>
    <xf numFmtId="164" fontId="16" fillId="0" borderId="0" xfId="0" applyNumberFormat="1" applyFont="1" applyBorder="1"/>
    <xf numFmtId="0" fontId="10" fillId="11" borderId="0" xfId="0" applyFont="1" applyFill="1" applyAlignment="1">
      <alignment vertical="center"/>
    </xf>
    <xf numFmtId="0" fontId="10" fillId="12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0" fillId="15" borderId="0" xfId="0" applyFont="1" applyFill="1" applyAlignment="1">
      <alignment horizontal="left"/>
    </xf>
    <xf numFmtId="0" fontId="10" fillId="16" borderId="0" xfId="0" applyFont="1" applyFill="1" applyAlignment="1">
      <alignment horizontal="left"/>
    </xf>
    <xf numFmtId="2" fontId="0" fillId="14" borderId="0" xfId="0" applyNumberFormat="1" applyFill="1" applyAlignment="1">
      <alignment horizontal="left"/>
    </xf>
    <xf numFmtId="2" fontId="16" fillId="0" borderId="0" xfId="0" applyNumberFormat="1" applyFont="1" applyAlignment="1">
      <alignment horizontal="left"/>
    </xf>
    <xf numFmtId="2" fontId="0" fillId="18" borderId="0" xfId="0" applyNumberFormat="1" applyFill="1" applyAlignment="1">
      <alignment horizontal="left"/>
    </xf>
    <xf numFmtId="164" fontId="16" fillId="0" borderId="0" xfId="0" applyNumberFormat="1" applyFont="1"/>
    <xf numFmtId="2" fontId="0" fillId="16" borderId="0" xfId="0" applyNumberFormat="1" applyFill="1" applyAlignment="1">
      <alignment horizontal="left"/>
    </xf>
    <xf numFmtId="2" fontId="0" fillId="17" borderId="0" xfId="0" applyNumberFormat="1" applyFill="1" applyAlignment="1">
      <alignment horizontal="left"/>
    </xf>
    <xf numFmtId="0" fontId="17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left"/>
    </xf>
    <xf numFmtId="164" fontId="17" fillId="0" borderId="0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2" fontId="17" fillId="0" borderId="0" xfId="0" applyNumberFormat="1" applyFont="1" applyAlignment="1">
      <alignment horizontal="left" vertical="center"/>
    </xf>
    <xf numFmtId="2" fontId="17" fillId="0" borderId="0" xfId="0" applyNumberFormat="1" applyFont="1" applyAlignment="1">
      <alignment horizontal="left"/>
    </xf>
    <xf numFmtId="165" fontId="17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2" fontId="17" fillId="0" borderId="0" xfId="0" applyNumberFormat="1" applyFont="1" applyBorder="1" applyAlignment="1">
      <alignment horizontal="left" vertical="center"/>
    </xf>
    <xf numFmtId="166" fontId="0" fillId="0" borderId="0" xfId="0" applyNumberFormat="1" applyFont="1"/>
    <xf numFmtId="166" fontId="20" fillId="21" borderId="0" xfId="0" applyNumberFormat="1" applyFont="1" applyFill="1"/>
    <xf numFmtId="166" fontId="20" fillId="22" borderId="0" xfId="0" applyNumberFormat="1" applyFont="1" applyFill="1"/>
    <xf numFmtId="49" fontId="20" fillId="23" borderId="0" xfId="0" applyNumberFormat="1" applyFont="1" applyFill="1"/>
    <xf numFmtId="166" fontId="20" fillId="24" borderId="0" xfId="0" applyNumberFormat="1" applyFont="1" applyFill="1"/>
    <xf numFmtId="166" fontId="20" fillId="25" borderId="0" xfId="0" applyNumberFormat="1" applyFont="1" applyFill="1"/>
    <xf numFmtId="166" fontId="20" fillId="26" borderId="0" xfId="0" applyNumberFormat="1" applyFont="1" applyFill="1"/>
    <xf numFmtId="166" fontId="20" fillId="27" borderId="0" xfId="0" applyNumberFormat="1" applyFont="1" applyFill="1"/>
    <xf numFmtId="49" fontId="20" fillId="28" borderId="0" xfId="0" applyNumberFormat="1" applyFont="1" applyFill="1"/>
    <xf numFmtId="49" fontId="20" fillId="29" borderId="0" xfId="0" applyNumberFormat="1" applyFont="1" applyFill="1"/>
    <xf numFmtId="0" fontId="0" fillId="21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28" borderId="0" xfId="0" applyFill="1" applyAlignment="1">
      <alignment horizontal="left"/>
    </xf>
    <xf numFmtId="0" fontId="0" fillId="29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2" fillId="9" borderId="0" xfId="0" applyFont="1" applyFill="1" applyBorder="1" applyAlignment="1">
      <alignment vertical="center"/>
    </xf>
    <xf numFmtId="0" fontId="2" fillId="9" borderId="2" xfId="0" applyFont="1" applyFill="1" applyBorder="1" applyAlignment="1">
      <alignment horizontal="left"/>
    </xf>
    <xf numFmtId="0" fontId="21" fillId="9" borderId="2" xfId="0" applyFont="1" applyFill="1" applyBorder="1" applyAlignment="1">
      <alignment horizontal="left"/>
    </xf>
    <xf numFmtId="49" fontId="0" fillId="17" borderId="0" xfId="0" applyNumberFormat="1" applyFont="1" applyFill="1"/>
    <xf numFmtId="0" fontId="0" fillId="4" borderId="0" xfId="0" applyFont="1" applyFill="1"/>
    <xf numFmtId="0" fontId="0" fillId="27" borderId="0" xfId="0" applyFont="1" applyFill="1" applyAlignment="1">
      <alignment horizontal="left"/>
    </xf>
    <xf numFmtId="2" fontId="0" fillId="24" borderId="0" xfId="0" applyNumberFormat="1" applyFill="1" applyAlignment="1">
      <alignment horizontal="left"/>
    </xf>
    <xf numFmtId="49" fontId="0" fillId="4" borderId="0" xfId="0" applyNumberFormat="1" applyFont="1" applyFill="1"/>
    <xf numFmtId="164" fontId="16" fillId="17" borderId="0" xfId="0" applyNumberFormat="1" applyFont="1" applyFill="1" applyBorder="1"/>
    <xf numFmtId="164" fontId="16" fillId="4" borderId="0" xfId="0" applyNumberFormat="1" applyFont="1" applyFill="1" applyBorder="1"/>
    <xf numFmtId="2" fontId="0" fillId="27" borderId="0" xfId="0" applyNumberFormat="1" applyFill="1" applyAlignment="1">
      <alignment horizontal="left"/>
    </xf>
    <xf numFmtId="164" fontId="16" fillId="17" borderId="0" xfId="0" applyNumberFormat="1" applyFont="1" applyFill="1"/>
    <xf numFmtId="164" fontId="16" fillId="4" borderId="0" xfId="0" applyNumberFormat="1" applyFont="1" applyFill="1"/>
    <xf numFmtId="49" fontId="0" fillId="0" borderId="0" xfId="0" applyNumberFormat="1" applyFont="1"/>
    <xf numFmtId="0" fontId="4" fillId="30" borderId="0" xfId="0" applyFont="1" applyFill="1" applyAlignment="1">
      <alignment horizontal="left"/>
    </xf>
    <xf numFmtId="2" fontId="4" fillId="30" borderId="0" xfId="0" applyNumberFormat="1" applyFont="1" applyFill="1" applyAlignment="1">
      <alignment horizontal="left"/>
    </xf>
    <xf numFmtId="164" fontId="16" fillId="0" borderId="0" xfId="0" applyNumberFormat="1" applyFont="1" applyBorder="1" applyAlignment="1">
      <alignment horizontal="center"/>
    </xf>
    <xf numFmtId="0" fontId="0" fillId="0" borderId="0" xfId="0" applyFont="1"/>
    <xf numFmtId="2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2" fontId="11" fillId="17" borderId="0" xfId="0" applyNumberFormat="1" applyFont="1" applyFill="1" applyAlignment="1">
      <alignment horizontal="left"/>
    </xf>
    <xf numFmtId="4" fontId="8" fillId="0" borderId="0" xfId="0" applyNumberFormat="1" applyFont="1" applyAlignment="1">
      <alignment horizontal="left"/>
    </xf>
    <xf numFmtId="4" fontId="22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left"/>
    </xf>
    <xf numFmtId="4" fontId="0" fillId="0" borderId="0" xfId="0" applyNumberFormat="1" applyAlignment="1">
      <alignment horizontal="left"/>
    </xf>
    <xf numFmtId="0" fontId="11" fillId="17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0" fillId="19" borderId="0" xfId="0" applyFont="1" applyFill="1"/>
    <xf numFmtId="2" fontId="11" fillId="3" borderId="0" xfId="0" applyNumberFormat="1" applyFont="1" applyFill="1" applyAlignment="1">
      <alignment horizontal="left"/>
    </xf>
    <xf numFmtId="2" fontId="11" fillId="14" borderId="0" xfId="0" applyNumberFormat="1" applyFont="1" applyFill="1" applyAlignment="1">
      <alignment horizontal="left"/>
    </xf>
    <xf numFmtId="0" fontId="11" fillId="0" borderId="0" xfId="0" applyFont="1"/>
    <xf numFmtId="2" fontId="0" fillId="4" borderId="0" xfId="0" applyNumberFormat="1" applyFont="1" applyFill="1" applyAlignment="1">
      <alignment horizontal="left"/>
    </xf>
    <xf numFmtId="2" fontId="0" fillId="19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2" fontId="0" fillId="18" borderId="0" xfId="0" applyNumberFormat="1" applyFont="1" applyFill="1" applyAlignment="1">
      <alignment horizontal="left"/>
    </xf>
    <xf numFmtId="2" fontId="8" fillId="19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17" borderId="0" xfId="0" applyFont="1" applyFill="1"/>
    <xf numFmtId="0" fontId="10" fillId="0" borderId="0" xfId="0" applyFont="1" applyAlignment="1">
      <alignment horizontal="left"/>
    </xf>
    <xf numFmtId="165" fontId="11" fillId="5" borderId="0" xfId="0" applyNumberFormat="1" applyFont="1" applyFill="1" applyAlignment="1">
      <alignment horizontal="left"/>
    </xf>
    <xf numFmtId="165" fontId="11" fillId="0" borderId="0" xfId="0" applyNumberFormat="1" applyFont="1" applyAlignment="1">
      <alignment horizontal="left"/>
    </xf>
    <xf numFmtId="165" fontId="15" fillId="5" borderId="0" xfId="0" applyNumberFormat="1" applyFont="1" applyFill="1" applyAlignment="1">
      <alignment horizontal="left"/>
    </xf>
    <xf numFmtId="0" fontId="11" fillId="3" borderId="0" xfId="0" applyFont="1" applyFill="1"/>
    <xf numFmtId="0" fontId="11" fillId="30" borderId="0" xfId="0" applyFont="1" applyFill="1"/>
    <xf numFmtId="0" fontId="9" fillId="0" borderId="0" xfId="0" applyFont="1" applyAlignment="1">
      <alignment horizontal="left" vertical="center"/>
    </xf>
    <xf numFmtId="0" fontId="11" fillId="31" borderId="0" xfId="0" applyFont="1" applyFill="1"/>
    <xf numFmtId="165" fontId="11" fillId="0" borderId="0" xfId="0" applyNumberFormat="1" applyFont="1" applyAlignment="1">
      <alignment horizontal="left"/>
    </xf>
    <xf numFmtId="0" fontId="9" fillId="27" borderId="0" xfId="0" applyFont="1" applyFill="1" applyAlignment="1">
      <alignment horizontal="left" vertical="center"/>
    </xf>
    <xf numFmtId="165" fontId="11" fillId="27" borderId="0" xfId="0" applyNumberFormat="1" applyFont="1" applyFill="1" applyAlignment="1">
      <alignment horizontal="left"/>
    </xf>
    <xf numFmtId="165" fontId="11" fillId="0" borderId="0" xfId="0" applyNumberFormat="1" applyFont="1"/>
    <xf numFmtId="165" fontId="15" fillId="27" borderId="0" xfId="0" applyNumberFormat="1" applyFont="1" applyFill="1" applyAlignment="1">
      <alignment horizontal="left"/>
    </xf>
    <xf numFmtId="0" fontId="10" fillId="27" borderId="0" xfId="0" applyFont="1" applyFill="1" applyAlignment="1">
      <alignment horizontal="left"/>
    </xf>
    <xf numFmtId="0" fontId="10" fillId="32" borderId="0" xfId="0" applyFont="1" applyFill="1" applyAlignment="1">
      <alignment horizontal="left"/>
    </xf>
    <xf numFmtId="165" fontId="11" fillId="32" borderId="0" xfId="0" applyNumberFormat="1" applyFont="1" applyFill="1" applyAlignment="1">
      <alignment horizontal="left"/>
    </xf>
    <xf numFmtId="165" fontId="15" fillId="32" borderId="0" xfId="0" applyNumberFormat="1" applyFont="1" applyFill="1" applyAlignment="1">
      <alignment horizontal="left"/>
    </xf>
    <xf numFmtId="165" fontId="11" fillId="8" borderId="0" xfId="0" applyNumberFormat="1" applyFont="1" applyFill="1" applyAlignment="1">
      <alignment horizontal="left"/>
    </xf>
    <xf numFmtId="165" fontId="15" fillId="8" borderId="0" xfId="0" applyNumberFormat="1" applyFont="1" applyFill="1" applyAlignment="1">
      <alignment horizontal="left"/>
    </xf>
    <xf numFmtId="165" fontId="11" fillId="9" borderId="0" xfId="0" applyNumberFormat="1" applyFont="1" applyFill="1" applyAlignment="1">
      <alignment horizontal="left"/>
    </xf>
    <xf numFmtId="165" fontId="15" fillId="9" borderId="0" xfId="0" applyNumberFormat="1" applyFont="1" applyFill="1" applyAlignment="1">
      <alignment horizontal="left"/>
    </xf>
    <xf numFmtId="165" fontId="11" fillId="10" borderId="0" xfId="0" applyNumberFormat="1" applyFont="1" applyFill="1" applyAlignment="1">
      <alignment horizontal="left"/>
    </xf>
    <xf numFmtId="165" fontId="15" fillId="10" borderId="0" xfId="0" applyNumberFormat="1" applyFont="1" applyFill="1" applyAlignment="1">
      <alignment horizontal="left"/>
    </xf>
    <xf numFmtId="0" fontId="11" fillId="33" borderId="0" xfId="0" applyFont="1" applyFill="1"/>
    <xf numFmtId="0" fontId="9" fillId="24" borderId="0" xfId="0" applyFont="1" applyFill="1" applyAlignment="1">
      <alignment vertical="center"/>
    </xf>
    <xf numFmtId="165" fontId="11" fillId="24" borderId="0" xfId="0" applyNumberFormat="1" applyFont="1" applyFill="1" applyAlignment="1">
      <alignment horizontal="left"/>
    </xf>
    <xf numFmtId="165" fontId="15" fillId="24" borderId="0" xfId="0" applyNumberFormat="1" applyFont="1" applyFill="1" applyAlignment="1">
      <alignment horizontal="left"/>
    </xf>
    <xf numFmtId="0" fontId="10" fillId="2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34" borderId="0" xfId="0" applyFont="1" applyFill="1" applyAlignment="1">
      <alignment horizontal="left" vertical="center"/>
    </xf>
    <xf numFmtId="165" fontId="11" fillId="34" borderId="0" xfId="0" applyNumberFormat="1" applyFont="1" applyFill="1" applyAlignment="1">
      <alignment horizontal="left"/>
    </xf>
    <xf numFmtId="165" fontId="15" fillId="34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4" borderId="0" xfId="0" applyFont="1" applyFill="1" applyAlignment="1">
      <alignment horizontal="left"/>
    </xf>
    <xf numFmtId="0" fontId="9" fillId="0" borderId="0" xfId="0" applyFont="1"/>
    <xf numFmtId="0" fontId="23" fillId="0" borderId="0" xfId="0" applyFont="1" applyAlignment="1">
      <alignment horizontal="left"/>
    </xf>
    <xf numFmtId="165" fontId="11" fillId="13" borderId="0" xfId="0" applyNumberFormat="1" applyFont="1" applyFill="1" applyAlignment="1">
      <alignment horizontal="left"/>
    </xf>
    <xf numFmtId="165" fontId="15" fillId="13" borderId="0" xfId="0" applyNumberFormat="1" applyFont="1" applyFill="1" applyAlignment="1">
      <alignment horizontal="left"/>
    </xf>
    <xf numFmtId="0" fontId="24" fillId="14" borderId="0" xfId="0" applyFont="1" applyFill="1" applyAlignment="1">
      <alignment horizontal="left"/>
    </xf>
    <xf numFmtId="165" fontId="11" fillId="14" borderId="0" xfId="0" applyNumberFormat="1" applyFont="1" applyFill="1" applyAlignment="1">
      <alignment horizontal="left"/>
    </xf>
    <xf numFmtId="165" fontId="15" fillId="14" borderId="0" xfId="0" applyNumberFormat="1" applyFont="1" applyFill="1" applyAlignment="1">
      <alignment horizontal="left"/>
    </xf>
    <xf numFmtId="0" fontId="21" fillId="0" borderId="0" xfId="0" applyFont="1" applyAlignment="1"/>
    <xf numFmtId="0" fontId="2" fillId="0" borderId="0" xfId="0" applyFont="1"/>
    <xf numFmtId="0" fontId="9" fillId="35" borderId="0" xfId="0" applyFont="1" applyFill="1" applyAlignment="1">
      <alignment horizontal="left" vertical="center"/>
    </xf>
    <xf numFmtId="165" fontId="11" fillId="35" borderId="0" xfId="0" applyNumberFormat="1" applyFont="1" applyFill="1" applyAlignment="1">
      <alignment horizontal="left"/>
    </xf>
    <xf numFmtId="165" fontId="15" fillId="35" borderId="0" xfId="0" applyNumberFormat="1" applyFont="1" applyFill="1" applyAlignment="1">
      <alignment horizontal="left"/>
    </xf>
    <xf numFmtId="0" fontId="10" fillId="35" borderId="0" xfId="0" applyFont="1" applyFill="1" applyAlignment="1">
      <alignment horizontal="left"/>
    </xf>
    <xf numFmtId="165" fontId="11" fillId="16" borderId="0" xfId="0" applyNumberFormat="1" applyFont="1" applyFill="1" applyAlignment="1">
      <alignment horizontal="left"/>
    </xf>
    <xf numFmtId="165" fontId="15" fillId="16" borderId="0" xfId="0" applyNumberFormat="1" applyFont="1" applyFill="1" applyAlignment="1">
      <alignment horizontal="left"/>
    </xf>
    <xf numFmtId="0" fontId="1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ill="1"/>
    <xf numFmtId="2" fontId="0" fillId="37" borderId="0" xfId="0" applyNumberFormat="1" applyFill="1" applyAlignment="1">
      <alignment horizontal="left"/>
    </xf>
    <xf numFmtId="0" fontId="30" fillId="0" borderId="0" xfId="0" applyFont="1"/>
    <xf numFmtId="49" fontId="0" fillId="0" borderId="0" xfId="0" applyNumberFormat="1"/>
    <xf numFmtId="49" fontId="0" fillId="0" borderId="0" xfId="0" applyNumberFormat="1" applyFill="1"/>
    <xf numFmtId="4" fontId="8" fillId="0" borderId="0" xfId="0" applyNumberFormat="1" applyFont="1" applyFill="1" applyAlignment="1">
      <alignment horizontal="left"/>
    </xf>
    <xf numFmtId="0" fontId="0" fillId="0" borderId="0" xfId="0"/>
    <xf numFmtId="2" fontId="1" fillId="0" borderId="0" xfId="0" applyNumberFormat="1" applyFont="1" applyAlignment="1">
      <alignment horizontal="left"/>
    </xf>
    <xf numFmtId="2" fontId="0" fillId="0" borderId="0" xfId="0" applyNumberFormat="1" applyFill="1" applyAlignment="1">
      <alignment horizontal="left"/>
    </xf>
    <xf numFmtId="49" fontId="30" fillId="0" borderId="0" xfId="0" applyNumberFormat="1" applyFont="1"/>
    <xf numFmtId="2" fontId="30" fillId="0" borderId="0" xfId="0" applyNumberFormat="1" applyFont="1" applyAlignment="1">
      <alignment horizontal="left"/>
    </xf>
    <xf numFmtId="49" fontId="0" fillId="37" borderId="0" xfId="0" applyNumberFormat="1" applyFill="1"/>
    <xf numFmtId="164" fontId="16" fillId="0" borderId="0" xfId="0" applyNumberFormat="1" applyFont="1" applyFill="1" applyBorder="1"/>
    <xf numFmtId="164" fontId="16" fillId="0" borderId="0" xfId="0" applyNumberFormat="1" applyFont="1" applyFill="1"/>
    <xf numFmtId="49" fontId="0" fillId="38" borderId="0" xfId="0" applyNumberFormat="1" applyFill="1" applyAlignment="1">
      <alignment horizontal="center"/>
    </xf>
    <xf numFmtId="0" fontId="30" fillId="0" borderId="0" xfId="0" applyFont="1" applyFill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left"/>
    </xf>
    <xf numFmtId="0" fontId="0" fillId="19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 wrapText="1"/>
    </xf>
    <xf numFmtId="0" fontId="0" fillId="0" borderId="0" xfId="0"/>
    <xf numFmtId="0" fontId="19" fillId="19" borderId="0" xfId="0" applyFont="1" applyFill="1" applyBorder="1" applyAlignment="1">
      <alignment horizontal="center"/>
    </xf>
    <xf numFmtId="0" fontId="19" fillId="20" borderId="0" xfId="0" applyFont="1" applyFill="1" applyBorder="1" applyAlignment="1">
      <alignment horizontal="center"/>
    </xf>
    <xf numFmtId="0" fontId="0" fillId="20" borderId="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5" fillId="36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165" fontId="1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49" fontId="30" fillId="0" borderId="0" xfId="0" applyNumberFormat="1" applyFont="1" applyAlignment="1">
      <alignment horizontal="left"/>
    </xf>
    <xf numFmtId="164" fontId="17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Fill="1" applyAlignment="1">
      <alignment horizontal="left"/>
    </xf>
    <xf numFmtId="2" fontId="11" fillId="0" borderId="0" xfId="0" applyNumberFormat="1" applyFont="1" applyFill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5E0B4"/>
      <rgbColor rgb="FF0000FF"/>
      <rgbColor rgb="FFFFFF00"/>
      <rgbColor rgb="FFF2F2F2"/>
      <rgbColor rgb="FFAAEDED"/>
      <rgbColor rgb="FF800000"/>
      <rgbColor rgb="FFDAE3F3"/>
      <rgbColor rgb="FF000080"/>
      <rgbColor rgb="FFBF8F00"/>
      <rgbColor rgb="FF800080"/>
      <rgbColor rgb="FFC6E0B4"/>
      <rgbColor rgb="FFC9C9C9"/>
      <rgbColor rgb="FF7F7F7F"/>
      <rgbColor rgb="FF8FAADC"/>
      <rgbColor rgb="FFF4B183"/>
      <rgbColor rgb="FFFFF2CC"/>
      <rgbColor rgb="FFE3F6F8"/>
      <rgbColor rgb="FF660066"/>
      <rgbColor rgb="FFE87178"/>
      <rgbColor rgb="FFE9C5F2"/>
      <rgbColor rgb="FFBDD7EE"/>
      <rgbColor rgb="FF000080"/>
      <rgbColor rgb="FFFF00FF"/>
      <rgbColor rgb="FFFFD966"/>
      <rgbColor rgb="FFB4C6E7"/>
      <rgbColor rgb="FF800080"/>
      <rgbColor rgb="FF800000"/>
      <rgbColor rgb="FFDBDBDB"/>
      <rgbColor rgb="FF0000FF"/>
      <rgbColor rgb="FF00B0F0"/>
      <rgbColor rgb="FFE2EFDA"/>
      <rgbColor rgb="FFE2F0D9"/>
      <rgbColor rgb="FFFBE5D6"/>
      <rgbColor rgb="FFB4C7E7"/>
      <rgbColor rgb="FFF4B084"/>
      <rgbColor rgb="FFB3B3B3"/>
      <rgbColor rgb="FFF8CBAD"/>
      <rgbColor rgb="FF2E75B6"/>
      <rgbColor rgb="FFA9D18E"/>
      <rgbColor rgb="FFBEE94F"/>
      <rgbColor rgb="FFFFC000"/>
      <rgbColor rgb="FFED7D31"/>
      <rgbColor rgb="FFFA7D00"/>
      <rgbColor rgb="FFA6A6A6"/>
      <rgbColor rgb="FF8497B0"/>
      <rgbColor rgb="FF004586"/>
      <rgbColor rgb="FF5B9BD5"/>
      <rgbColor rgb="FF003300"/>
      <rgbColor rgb="FF333300"/>
      <rgbColor rgb="FFBF9000"/>
      <rgbColor rgb="FFD0CECE"/>
      <rgbColor rgb="FFEDEDE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8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5"/>
  <sheetViews>
    <sheetView zoomScale="75" zoomScaleNormal="65" workbookViewId="0">
      <selection activeCell="C13" sqref="C13"/>
    </sheetView>
  </sheetViews>
  <sheetFormatPr baseColWidth="10" defaultColWidth="8.83203125" defaultRowHeight="19"/>
  <cols>
    <col min="1" max="1" width="31.5" style="2"/>
    <col min="2" max="2" width="23.33203125" style="3"/>
    <col min="3" max="4" width="18.1640625" style="3"/>
    <col min="5" max="5" width="8.83203125" style="3"/>
    <col min="6" max="6" width="5.83203125" style="4"/>
    <col min="7" max="7" width="31.5" style="3"/>
    <col min="8" max="8" width="23.33203125" style="3"/>
    <col min="9" max="10" width="18.1640625" style="3"/>
    <col min="11" max="11" width="25.83203125" style="3"/>
    <col min="12" max="13" width="11" style="3"/>
    <col min="14" max="14" width="19.1640625" style="3"/>
    <col min="15" max="17" width="13.5" style="3"/>
    <col min="18" max="1026" width="11" style="3"/>
  </cols>
  <sheetData>
    <row r="1" spans="1:1025">
      <c r="A1" s="221" t="s">
        <v>0</v>
      </c>
      <c r="B1" s="221"/>
      <c r="C1" s="221"/>
      <c r="D1" s="221"/>
      <c r="E1" s="5"/>
      <c r="F1"/>
      <c r="G1" s="222" t="s">
        <v>1</v>
      </c>
      <c r="H1" s="222"/>
      <c r="I1" s="222"/>
      <c r="J1" s="222"/>
      <c r="K1" s="20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8" customFormat="1" ht="20" customHeight="1">
      <c r="A2" s="6" t="s">
        <v>2</v>
      </c>
      <c r="B2" s="7" t="s">
        <v>3</v>
      </c>
      <c r="C2" s="7" t="s">
        <v>4</v>
      </c>
      <c r="D2" s="7" t="s">
        <v>5</v>
      </c>
      <c r="E2" s="7"/>
      <c r="F2" s="4"/>
      <c r="G2" s="7" t="s">
        <v>6</v>
      </c>
      <c r="H2" s="7" t="s">
        <v>3</v>
      </c>
      <c r="I2" s="7" t="s">
        <v>4</v>
      </c>
      <c r="J2" s="7" t="s">
        <v>5</v>
      </c>
    </row>
    <row r="3" spans="1:1025">
      <c r="A3" s="3" t="s">
        <v>7</v>
      </c>
      <c r="B3" s="9">
        <v>163.80000000000001</v>
      </c>
      <c r="C3" s="9">
        <v>569</v>
      </c>
      <c r="D3" s="9">
        <v>405.2</v>
      </c>
      <c r="E3" s="9"/>
      <c r="F3" s="222"/>
      <c r="G3" s="9" t="s">
        <v>8</v>
      </c>
      <c r="H3" s="9">
        <v>134</v>
      </c>
      <c r="I3" s="9">
        <v>539</v>
      </c>
      <c r="J3" s="9">
        <v>405</v>
      </c>
      <c r="L3" s="10"/>
      <c r="N3"/>
      <c r="O3" s="8"/>
      <c r="P3" s="8"/>
      <c r="Q3" s="8"/>
    </row>
    <row r="4" spans="1:1025">
      <c r="A4" s="3" t="s">
        <v>9</v>
      </c>
      <c r="B4" s="9">
        <v>122</v>
      </c>
      <c r="C4" s="9">
        <v>364</v>
      </c>
      <c r="D4" s="9">
        <v>242</v>
      </c>
      <c r="E4" s="9"/>
      <c r="F4" s="222"/>
      <c r="G4" s="9" t="s">
        <v>10</v>
      </c>
      <c r="H4" s="9">
        <v>110</v>
      </c>
      <c r="I4" s="9">
        <v>440</v>
      </c>
      <c r="J4" s="9">
        <v>330</v>
      </c>
      <c r="L4" s="10"/>
      <c r="N4" s="11"/>
      <c r="O4" s="12"/>
      <c r="P4" s="12"/>
      <c r="Q4" s="12"/>
    </row>
    <row r="5" spans="1:1025">
      <c r="A5" s="3" t="s">
        <v>11</v>
      </c>
      <c r="B5" s="9">
        <v>78</v>
      </c>
      <c r="C5" s="9">
        <v>191.9</v>
      </c>
      <c r="D5" s="9">
        <v>113.9</v>
      </c>
      <c r="E5" s="9"/>
      <c r="F5" s="222"/>
      <c r="G5" s="9" t="s">
        <v>12</v>
      </c>
      <c r="H5" s="9">
        <v>111.1</v>
      </c>
      <c r="I5" s="9">
        <v>464.1</v>
      </c>
      <c r="J5" s="9">
        <v>353</v>
      </c>
      <c r="L5" s="10"/>
      <c r="N5" s="11"/>
      <c r="O5" s="12"/>
      <c r="P5" s="12"/>
      <c r="Q5" s="12"/>
    </row>
    <row r="6" spans="1:1025">
      <c r="A6" s="3" t="s">
        <v>13</v>
      </c>
      <c r="B6" s="9">
        <v>144.19999999999999</v>
      </c>
      <c r="C6" s="9">
        <v>439</v>
      </c>
      <c r="D6" s="9">
        <v>294.8</v>
      </c>
      <c r="E6" s="9"/>
      <c r="F6" s="222"/>
      <c r="G6" s="9" t="s">
        <v>14</v>
      </c>
      <c r="H6" s="9">
        <v>97.3</v>
      </c>
      <c r="I6" s="9">
        <v>467.3</v>
      </c>
      <c r="J6" s="9">
        <v>370</v>
      </c>
      <c r="L6" s="10"/>
      <c r="N6" s="11"/>
      <c r="O6" s="12"/>
      <c r="P6" s="12"/>
      <c r="Q6" s="12"/>
    </row>
    <row r="7" spans="1:1025">
      <c r="A7" s="3" t="s">
        <v>15</v>
      </c>
      <c r="B7" s="9">
        <v>94.6</v>
      </c>
      <c r="C7" s="9">
        <v>222.4</v>
      </c>
      <c r="D7" s="9">
        <v>127.8</v>
      </c>
      <c r="E7" s="9"/>
      <c r="F7" s="222"/>
      <c r="G7" s="9" t="s">
        <v>16</v>
      </c>
      <c r="H7" s="9">
        <v>119.5</v>
      </c>
      <c r="I7" s="9">
        <v>609.5</v>
      </c>
      <c r="J7" s="9">
        <v>490</v>
      </c>
      <c r="L7" s="10"/>
      <c r="N7" s="11"/>
      <c r="O7" s="12"/>
      <c r="P7" s="12"/>
      <c r="Q7" s="12"/>
    </row>
    <row r="8" spans="1:1025">
      <c r="A8" s="3" t="s">
        <v>17</v>
      </c>
      <c r="B8" s="9">
        <v>166.9</v>
      </c>
      <c r="C8" s="9">
        <v>555.6</v>
      </c>
      <c r="D8" s="9">
        <v>388.7</v>
      </c>
      <c r="E8" s="9"/>
      <c r="F8" s="222"/>
      <c r="G8" s="9" t="s">
        <v>18</v>
      </c>
      <c r="H8" s="9">
        <v>81.7</v>
      </c>
      <c r="I8" s="9">
        <v>371.7</v>
      </c>
      <c r="J8" s="9">
        <v>290</v>
      </c>
      <c r="L8" s="10"/>
      <c r="N8" s="11"/>
      <c r="O8" s="12"/>
      <c r="P8" s="12"/>
      <c r="Q8" s="12"/>
    </row>
    <row r="9" spans="1:1025">
      <c r="A9" s="3" t="s">
        <v>19</v>
      </c>
      <c r="B9" s="9">
        <v>120.9</v>
      </c>
      <c r="C9" s="9">
        <v>383.5</v>
      </c>
      <c r="D9" s="9">
        <v>262.60000000000002</v>
      </c>
      <c r="E9" s="9"/>
      <c r="F9" s="222"/>
      <c r="G9" s="9" t="s">
        <v>20</v>
      </c>
      <c r="H9" s="9">
        <v>86.5</v>
      </c>
      <c r="I9" s="9">
        <v>476.5</v>
      </c>
      <c r="J9" s="9">
        <v>390</v>
      </c>
      <c r="L9" s="10"/>
      <c r="N9" s="11"/>
      <c r="O9" s="12"/>
      <c r="P9" s="12"/>
      <c r="Q9" s="12"/>
    </row>
    <row r="10" spans="1:1025">
      <c r="A10" s="3" t="s">
        <v>21</v>
      </c>
      <c r="B10" s="9">
        <v>100</v>
      </c>
      <c r="C10" s="9">
        <v>286.7</v>
      </c>
      <c r="D10" s="9">
        <v>186.7</v>
      </c>
      <c r="E10" s="9"/>
      <c r="F10" s="222"/>
      <c r="G10" s="9" t="s">
        <v>22</v>
      </c>
      <c r="H10" s="9">
        <v>110</v>
      </c>
      <c r="I10" s="9">
        <v>445</v>
      </c>
      <c r="J10" s="9">
        <v>335</v>
      </c>
      <c r="L10" s="10"/>
      <c r="N10" s="11"/>
      <c r="O10" s="12"/>
      <c r="P10" s="12"/>
      <c r="Q10" s="12"/>
    </row>
    <row r="11" spans="1:1025">
      <c r="A11" s="3" t="s">
        <v>8</v>
      </c>
      <c r="B11" s="9">
        <v>136.9</v>
      </c>
      <c r="C11" s="9">
        <v>520</v>
      </c>
      <c r="D11" s="9">
        <v>383.1</v>
      </c>
      <c r="E11" s="9"/>
      <c r="F11" s="222"/>
      <c r="G11" s="9" t="s">
        <v>23</v>
      </c>
      <c r="H11" s="9">
        <v>112.5</v>
      </c>
      <c r="I11" s="9">
        <v>452.5</v>
      </c>
      <c r="J11" s="9">
        <v>340</v>
      </c>
      <c r="L11" s="10"/>
      <c r="N11"/>
      <c r="O11" s="12"/>
      <c r="P11" s="12"/>
      <c r="Q11" s="12"/>
    </row>
    <row r="12" spans="1:1025">
      <c r="A12" s="3" t="s">
        <v>10</v>
      </c>
      <c r="B12" s="9">
        <v>110</v>
      </c>
      <c r="C12" s="9">
        <v>437</v>
      </c>
      <c r="D12" s="9">
        <v>327</v>
      </c>
      <c r="E12" s="9"/>
      <c r="F12" s="222"/>
      <c r="G12" s="9" t="s">
        <v>24</v>
      </c>
      <c r="H12" s="9">
        <v>138.30000000000001</v>
      </c>
      <c r="I12" s="9">
        <v>578.29999999999995</v>
      </c>
      <c r="J12" s="9">
        <v>440</v>
      </c>
      <c r="L12" s="10"/>
      <c r="N12" s="11"/>
      <c r="O12" s="12"/>
      <c r="P12" s="12"/>
      <c r="Q12" s="12"/>
    </row>
    <row r="13" spans="1:1025">
      <c r="A13" s="3" t="s">
        <v>12</v>
      </c>
      <c r="B13" s="9">
        <v>113.4</v>
      </c>
      <c r="C13" s="9">
        <v>464</v>
      </c>
      <c r="D13" s="9">
        <v>350.6</v>
      </c>
      <c r="E13" s="9"/>
      <c r="F13" s="222"/>
      <c r="G13" s="9" t="s">
        <v>25</v>
      </c>
      <c r="H13" s="9">
        <v>105.3</v>
      </c>
      <c r="I13" s="9">
        <v>515.29999999999995</v>
      </c>
      <c r="J13" s="9">
        <v>410</v>
      </c>
      <c r="L13" s="10"/>
      <c r="N13" s="11"/>
      <c r="O13" s="12"/>
      <c r="P13" s="12"/>
      <c r="Q13" s="12"/>
    </row>
    <row r="14" spans="1:1025">
      <c r="A14" s="3" t="s">
        <v>14</v>
      </c>
      <c r="B14" s="9">
        <v>96.8</v>
      </c>
      <c r="C14" s="9">
        <v>-47.6</v>
      </c>
      <c r="D14" s="9">
        <v>-144.4</v>
      </c>
      <c r="E14" s="9"/>
      <c r="F14" s="222"/>
      <c r="G14" s="9" t="s">
        <v>26</v>
      </c>
      <c r="H14" s="9">
        <v>129.80000000000001</v>
      </c>
      <c r="I14" s="9">
        <v>469.8</v>
      </c>
      <c r="J14" s="9">
        <v>340</v>
      </c>
      <c r="L14" s="10"/>
      <c r="N14"/>
      <c r="O14" s="12"/>
      <c r="P14" s="12"/>
      <c r="Q14" s="12"/>
    </row>
    <row r="15" spans="1:1025">
      <c r="A15" s="3" t="s">
        <v>27</v>
      </c>
      <c r="B15" s="9">
        <v>89.1</v>
      </c>
      <c r="C15" s="9">
        <v>362.6</v>
      </c>
      <c r="D15" s="9">
        <v>273.5</v>
      </c>
      <c r="E15" s="9"/>
      <c r="F15" s="222"/>
      <c r="G15" s="9" t="s">
        <v>28</v>
      </c>
      <c r="H15" s="9">
        <v>101.8</v>
      </c>
      <c r="I15" s="9">
        <v>471.8</v>
      </c>
      <c r="J15" s="9">
        <v>370</v>
      </c>
      <c r="L15" s="10"/>
      <c r="N15" s="11"/>
      <c r="O15" s="12"/>
      <c r="P15" s="12"/>
      <c r="Q15" s="12"/>
    </row>
    <row r="16" spans="1:1025">
      <c r="A16" s="3" t="s">
        <v>29</v>
      </c>
      <c r="B16" s="9">
        <v>100</v>
      </c>
      <c r="C16" s="9">
        <v>370</v>
      </c>
      <c r="D16" s="9">
        <v>270</v>
      </c>
      <c r="E16" s="9"/>
      <c r="F16" s="222"/>
      <c r="G16" s="9" t="s">
        <v>30</v>
      </c>
      <c r="H16" s="9">
        <v>55.9</v>
      </c>
      <c r="I16" s="9">
        <v>365.9</v>
      </c>
      <c r="J16" s="9">
        <v>310</v>
      </c>
      <c r="L16" s="10"/>
      <c r="N16" s="11"/>
      <c r="O16" s="12"/>
      <c r="P16" s="12"/>
    </row>
    <row r="17" spans="1:16">
      <c r="A17" s="3" t="s">
        <v>31</v>
      </c>
      <c r="B17" s="9">
        <v>143.9</v>
      </c>
      <c r="C17" s="9">
        <v>470.9</v>
      </c>
      <c r="D17" s="9">
        <v>327</v>
      </c>
      <c r="E17" s="9"/>
      <c r="F17" s="222"/>
      <c r="G17" s="9" t="s">
        <v>32</v>
      </c>
      <c r="H17" s="9">
        <v>162.1</v>
      </c>
      <c r="I17" s="9">
        <v>649.1</v>
      </c>
      <c r="J17" s="9">
        <v>487</v>
      </c>
      <c r="L17" s="10"/>
      <c r="N17" s="13"/>
      <c r="O17" s="12"/>
      <c r="P17" s="12"/>
    </row>
    <row r="18" spans="1:16">
      <c r="A18" s="3" t="s">
        <v>16</v>
      </c>
      <c r="B18" s="9">
        <v>121.5</v>
      </c>
      <c r="C18" s="9">
        <v>636.20000000000005</v>
      </c>
      <c r="D18" s="9">
        <v>514.70000000000005</v>
      </c>
      <c r="E18" s="9"/>
      <c r="F18" s="222"/>
      <c r="G18" s="9" t="s">
        <v>33</v>
      </c>
      <c r="H18" s="9">
        <v>141.6</v>
      </c>
      <c r="I18" s="9">
        <v>504.6</v>
      </c>
      <c r="J18" s="9">
        <v>363</v>
      </c>
      <c r="L18" s="10"/>
      <c r="N18" s="13"/>
      <c r="O18" s="12"/>
      <c r="P18" s="12"/>
    </row>
    <row r="19" spans="1:16">
      <c r="A19" s="3" t="s">
        <v>34</v>
      </c>
      <c r="B19" s="9">
        <v>178.9</v>
      </c>
      <c r="C19" s="9">
        <v>422</v>
      </c>
      <c r="D19" s="9">
        <v>243.1</v>
      </c>
      <c r="E19" s="9"/>
      <c r="F19" s="222"/>
      <c r="G19" s="9" t="s">
        <v>35</v>
      </c>
      <c r="H19" s="9">
        <v>116.6</v>
      </c>
      <c r="I19" s="9">
        <v>436.6</v>
      </c>
      <c r="J19" s="9">
        <v>320</v>
      </c>
      <c r="L19" s="10"/>
      <c r="N19" s="13"/>
      <c r="O19" s="12"/>
      <c r="P19" s="12"/>
    </row>
    <row r="20" spans="1:16">
      <c r="A20" s="3" t="s">
        <v>36</v>
      </c>
      <c r="B20" s="9">
        <v>125.7</v>
      </c>
      <c r="C20" s="9">
        <v>441.8</v>
      </c>
      <c r="D20" s="9">
        <v>316.10000000000002</v>
      </c>
      <c r="E20" s="9"/>
      <c r="F20" s="222"/>
      <c r="G20" s="9" t="s">
        <v>37</v>
      </c>
      <c r="H20" s="9">
        <v>94.2</v>
      </c>
      <c r="I20" s="9">
        <v>380.2</v>
      </c>
      <c r="J20" s="9">
        <v>286</v>
      </c>
      <c r="L20" s="10"/>
      <c r="N20" s="13"/>
      <c r="O20" s="12"/>
      <c r="P20" s="12"/>
    </row>
    <row r="21" spans="1:16">
      <c r="A21" s="3" t="s">
        <v>38</v>
      </c>
      <c r="B21" s="9">
        <v>99.6</v>
      </c>
      <c r="C21" s="9">
        <v>380.2</v>
      </c>
      <c r="D21" s="9">
        <v>280.60000000000002</v>
      </c>
      <c r="E21" s="9"/>
      <c r="F21" s="222"/>
      <c r="G21" s="9" t="s">
        <v>39</v>
      </c>
      <c r="H21" s="9">
        <v>74.099999999999994</v>
      </c>
      <c r="I21" s="9">
        <v>302.10000000000002</v>
      </c>
      <c r="J21" s="9">
        <v>228</v>
      </c>
      <c r="L21" s="10"/>
      <c r="N21" s="13"/>
      <c r="O21" s="12"/>
      <c r="P21" s="12"/>
    </row>
    <row r="22" spans="1:16">
      <c r="A22" s="3" t="s">
        <v>40</v>
      </c>
      <c r="B22" s="9">
        <v>124.5</v>
      </c>
      <c r="C22" s="9">
        <v>373.6</v>
      </c>
      <c r="D22" s="9">
        <v>249.1</v>
      </c>
      <c r="E22" s="9"/>
      <c r="F22" s="222"/>
      <c r="G22" s="9" t="s">
        <v>41</v>
      </c>
      <c r="H22" s="9">
        <v>52.6</v>
      </c>
      <c r="I22" s="9">
        <v>332.6</v>
      </c>
      <c r="J22" s="9">
        <v>280</v>
      </c>
      <c r="L22" s="10"/>
      <c r="N22" s="2"/>
      <c r="O22" s="12"/>
      <c r="P22" s="12"/>
    </row>
    <row r="23" spans="1:16" ht="17" customHeight="1">
      <c r="A23" s="3" t="s">
        <v>42</v>
      </c>
      <c r="B23" s="9">
        <v>146</v>
      </c>
      <c r="C23" s="9">
        <v>426</v>
      </c>
      <c r="D23" s="9">
        <v>280</v>
      </c>
      <c r="E23" s="9"/>
      <c r="F23" s="222"/>
      <c r="G23" s="9" t="s">
        <v>43</v>
      </c>
      <c r="H23" s="9">
        <v>64.2</v>
      </c>
      <c r="I23" s="9">
        <v>263.2</v>
      </c>
      <c r="J23" s="9">
        <v>199</v>
      </c>
      <c r="L23" s="10"/>
      <c r="N23" s="13"/>
      <c r="O23" s="12"/>
      <c r="P23" s="12"/>
    </row>
    <row r="24" spans="1:16">
      <c r="A24" s="3" t="s">
        <v>44</v>
      </c>
      <c r="B24" s="9">
        <v>102.2</v>
      </c>
      <c r="C24" s="9">
        <v>378.9</v>
      </c>
      <c r="D24" s="9">
        <v>276.7</v>
      </c>
      <c r="E24" s="9"/>
      <c r="F24" s="222"/>
      <c r="G24" s="9" t="s">
        <v>45</v>
      </c>
      <c r="H24" s="9">
        <v>42.8</v>
      </c>
      <c r="I24" s="9">
        <v>282.8</v>
      </c>
      <c r="J24" s="9">
        <v>240</v>
      </c>
      <c r="L24" s="10"/>
      <c r="N24" s="13"/>
      <c r="O24" s="12"/>
      <c r="P24" s="12"/>
    </row>
    <row r="25" spans="1:16">
      <c r="A25" s="3" t="s">
        <v>46</v>
      </c>
      <c r="B25" s="9">
        <v>124.5</v>
      </c>
      <c r="C25" s="9">
        <v>357.7</v>
      </c>
      <c r="D25" s="9">
        <v>233.2</v>
      </c>
      <c r="E25" s="9"/>
      <c r="F25" s="222"/>
      <c r="G25" s="9" t="s">
        <v>47</v>
      </c>
      <c r="H25" s="9">
        <v>129</v>
      </c>
      <c r="I25" s="9">
        <v>499</v>
      </c>
      <c r="J25" s="9">
        <v>370</v>
      </c>
      <c r="L25" s="10"/>
      <c r="N25" s="13"/>
      <c r="O25" s="12"/>
      <c r="P25" s="12"/>
    </row>
    <row r="26" spans="1:16">
      <c r="A26" s="3" t="s">
        <v>48</v>
      </c>
      <c r="B26" s="9">
        <v>169.5</v>
      </c>
      <c r="C26" s="9">
        <v>559</v>
      </c>
      <c r="D26" s="9">
        <v>389.5</v>
      </c>
      <c r="E26" s="9"/>
      <c r="F26" s="222"/>
      <c r="G26" s="9" t="s">
        <v>49</v>
      </c>
      <c r="H26" s="9">
        <v>45.1</v>
      </c>
      <c r="I26" s="9">
        <v>195.1</v>
      </c>
      <c r="J26" s="9">
        <v>150</v>
      </c>
      <c r="L26" s="10"/>
    </row>
    <row r="27" spans="1:16">
      <c r="A27" s="3" t="s">
        <v>50</v>
      </c>
      <c r="B27" s="9">
        <v>54.6</v>
      </c>
      <c r="C27" s="9">
        <v>146</v>
      </c>
      <c r="D27" s="9">
        <v>91.4</v>
      </c>
      <c r="E27" s="9"/>
      <c r="F27" s="222"/>
      <c r="G27" s="9" t="s">
        <v>51</v>
      </c>
      <c r="H27" s="9">
        <v>178.7</v>
      </c>
      <c r="I27" s="9">
        <v>698.7</v>
      </c>
      <c r="J27" s="9">
        <v>520</v>
      </c>
      <c r="L27" s="10"/>
    </row>
    <row r="28" spans="1:16">
      <c r="A28" s="3" t="s">
        <v>52</v>
      </c>
      <c r="B28" s="9">
        <v>66.5</v>
      </c>
      <c r="C28" s="9">
        <v>165</v>
      </c>
      <c r="D28" s="9">
        <v>98.5</v>
      </c>
      <c r="E28" s="9"/>
      <c r="F28" s="222"/>
      <c r="G28" s="9" t="s">
        <v>53</v>
      </c>
      <c r="H28" s="9">
        <v>155.80000000000001</v>
      </c>
      <c r="I28" s="9">
        <v>615.79999999999995</v>
      </c>
      <c r="J28" s="9">
        <v>460</v>
      </c>
      <c r="L28" s="10"/>
    </row>
    <row r="29" spans="1:16">
      <c r="A29" s="3" t="s">
        <v>54</v>
      </c>
      <c r="B29" s="9">
        <v>191.3</v>
      </c>
      <c r="C29" s="9">
        <v>392</v>
      </c>
      <c r="D29" s="9">
        <v>200.7</v>
      </c>
      <c r="E29" s="9"/>
      <c r="F29" s="222"/>
      <c r="G29" s="9" t="s">
        <v>55</v>
      </c>
      <c r="H29" s="9">
        <v>158.30000000000001</v>
      </c>
      <c r="I29" s="9">
        <v>628.29999999999995</v>
      </c>
      <c r="J29" s="9">
        <v>470</v>
      </c>
      <c r="L29" s="10"/>
    </row>
    <row r="30" spans="1:16">
      <c r="A30" s="3" t="s">
        <v>18</v>
      </c>
      <c r="B30" s="9">
        <v>81.7</v>
      </c>
      <c r="C30" s="9">
        <v>361</v>
      </c>
      <c r="D30" s="9">
        <v>279.3</v>
      </c>
      <c r="E30" s="9"/>
      <c r="F30" s="222"/>
      <c r="G30" s="9" t="s">
        <v>56</v>
      </c>
      <c r="H30" s="9">
        <v>35.700000000000003</v>
      </c>
      <c r="I30" s="9">
        <v>255.7</v>
      </c>
      <c r="J30" s="9">
        <v>220</v>
      </c>
      <c r="L30" s="10"/>
    </row>
    <row r="31" spans="1:16">
      <c r="A31" s="3" t="s">
        <v>57</v>
      </c>
      <c r="B31" s="9">
        <v>42.4</v>
      </c>
      <c r="C31" s="9">
        <v>243.2</v>
      </c>
      <c r="D31" s="9">
        <v>200.8</v>
      </c>
      <c r="E31" s="9"/>
      <c r="F31" s="222"/>
      <c r="G31" s="9" t="s">
        <v>58</v>
      </c>
      <c r="H31" s="9">
        <v>43.9</v>
      </c>
      <c r="I31" s="9">
        <v>157.9</v>
      </c>
      <c r="J31" s="9">
        <v>114</v>
      </c>
      <c r="L31" s="10"/>
    </row>
    <row r="32" spans="1:16">
      <c r="A32" s="3" t="s">
        <v>59</v>
      </c>
      <c r="B32" s="9">
        <v>81.400000000000006</v>
      </c>
      <c r="C32" s="9">
        <v>-41.9</v>
      </c>
      <c r="D32" s="9">
        <v>-123.3</v>
      </c>
      <c r="E32" s="9"/>
      <c r="F32" s="222"/>
      <c r="G32" s="9" t="s">
        <v>60</v>
      </c>
      <c r="H32" s="9">
        <v>97.2</v>
      </c>
      <c r="I32" s="9">
        <v>482.2</v>
      </c>
      <c r="J32" s="9">
        <v>385</v>
      </c>
      <c r="L32" s="10"/>
    </row>
    <row r="33" spans="1:12">
      <c r="A33" s="3" t="s">
        <v>61</v>
      </c>
      <c r="B33" s="9">
        <v>79.5</v>
      </c>
      <c r="C33" s="9">
        <v>660.2</v>
      </c>
      <c r="D33" s="9">
        <v>580.70000000000005</v>
      </c>
      <c r="E33" s="9"/>
      <c r="F33" s="222"/>
      <c r="G33" s="9" t="s">
        <v>62</v>
      </c>
      <c r="H33" s="9">
        <v>143</v>
      </c>
      <c r="I33" s="9">
        <v>633</v>
      </c>
      <c r="J33" s="9">
        <v>490</v>
      </c>
      <c r="L33" s="10"/>
    </row>
    <row r="34" spans="1:12">
      <c r="A34" s="3" t="s">
        <v>61</v>
      </c>
      <c r="B34" s="9">
        <v>73.2</v>
      </c>
      <c r="C34" s="9">
        <v>118.8</v>
      </c>
      <c r="D34" s="9">
        <v>45.6</v>
      </c>
      <c r="E34" s="9"/>
      <c r="F34" s="222"/>
      <c r="G34" s="9" t="s">
        <v>63</v>
      </c>
      <c r="H34" s="9">
        <v>120.1</v>
      </c>
      <c r="I34" s="9">
        <v>560.1</v>
      </c>
      <c r="J34" s="9">
        <v>440</v>
      </c>
      <c r="L34" s="10"/>
    </row>
    <row r="35" spans="1:12">
      <c r="A35" s="3" t="s">
        <v>22</v>
      </c>
      <c r="B35" s="9">
        <v>109.8</v>
      </c>
      <c r="C35" s="9">
        <v>432.5</v>
      </c>
      <c r="D35" s="9">
        <v>322.7</v>
      </c>
      <c r="E35" s="9"/>
      <c r="F35" s="222"/>
      <c r="G35" s="9" t="s">
        <v>64</v>
      </c>
      <c r="H35" s="9">
        <v>94.9</v>
      </c>
      <c r="I35" s="9">
        <v>424.9</v>
      </c>
      <c r="J35" s="9">
        <v>330</v>
      </c>
      <c r="L35" s="10"/>
    </row>
    <row r="36" spans="1:12">
      <c r="A36" s="3" t="s">
        <v>23</v>
      </c>
      <c r="B36" s="9">
        <v>113.3</v>
      </c>
      <c r="C36" s="9">
        <v>449.1</v>
      </c>
      <c r="D36" s="9">
        <v>335.8</v>
      </c>
      <c r="E36" s="9"/>
      <c r="F36" s="222"/>
      <c r="G36" s="9" t="s">
        <v>65</v>
      </c>
      <c r="H36" s="9">
        <v>152</v>
      </c>
      <c r="I36" s="9">
        <v>602</v>
      </c>
      <c r="J36" s="9">
        <v>450</v>
      </c>
      <c r="L36" s="10"/>
    </row>
    <row r="37" spans="1:12">
      <c r="A37" s="3" t="s">
        <v>66</v>
      </c>
      <c r="B37" s="9">
        <v>115.8</v>
      </c>
      <c r="C37" s="9">
        <v>337</v>
      </c>
      <c r="D37" s="9">
        <v>221.2</v>
      </c>
      <c r="E37" s="9"/>
      <c r="F37" s="222"/>
      <c r="G37" s="9" t="s">
        <v>67</v>
      </c>
      <c r="H37" s="9">
        <v>201.6</v>
      </c>
      <c r="I37" s="9">
        <v>771.6</v>
      </c>
      <c r="J37" s="9">
        <v>570</v>
      </c>
      <c r="L37" s="10"/>
    </row>
    <row r="38" spans="1:12">
      <c r="A38" s="3" t="s">
        <v>68</v>
      </c>
      <c r="B38" s="9">
        <v>102.9</v>
      </c>
      <c r="C38" s="9">
        <v>336.6</v>
      </c>
      <c r="D38" s="9">
        <v>233.7</v>
      </c>
      <c r="E38" s="9"/>
      <c r="F38" s="222"/>
      <c r="G38" s="9" t="s">
        <v>69</v>
      </c>
      <c r="H38" s="9">
        <v>132</v>
      </c>
      <c r="I38" s="9">
        <v>534</v>
      </c>
      <c r="J38" s="9">
        <v>402</v>
      </c>
      <c r="L38" s="10"/>
    </row>
    <row r="39" spans="1:12">
      <c r="A39" s="3" t="s">
        <v>70</v>
      </c>
      <c r="B39" s="9">
        <v>53.2</v>
      </c>
      <c r="C39" s="9">
        <v>403</v>
      </c>
      <c r="D39" s="9">
        <v>349.8</v>
      </c>
      <c r="E39" s="9"/>
      <c r="F39" s="222"/>
      <c r="G39" s="9" t="s">
        <v>71</v>
      </c>
      <c r="H39" s="9">
        <v>135.4</v>
      </c>
      <c r="I39" s="9">
        <v>545.4</v>
      </c>
      <c r="J39" s="9">
        <v>410</v>
      </c>
      <c r="L39" s="10"/>
    </row>
    <row r="40" spans="1:12">
      <c r="A40" s="3" t="s">
        <v>72</v>
      </c>
      <c r="B40" s="9">
        <v>53.7</v>
      </c>
      <c r="C40" s="9">
        <v>183</v>
      </c>
      <c r="D40" s="9">
        <v>129.30000000000001</v>
      </c>
      <c r="E40" s="9"/>
      <c r="F40" s="222"/>
      <c r="G40" s="9" t="s">
        <v>73</v>
      </c>
      <c r="H40" s="9">
        <v>76</v>
      </c>
      <c r="I40" s="9">
        <v>336</v>
      </c>
      <c r="J40" s="9">
        <v>260</v>
      </c>
      <c r="L40" s="10"/>
    </row>
    <row r="41" spans="1:12">
      <c r="A41" s="3" t="s">
        <v>74</v>
      </c>
      <c r="B41" s="9">
        <v>49.1</v>
      </c>
      <c r="C41" s="9">
        <v>203.3</v>
      </c>
      <c r="D41" s="9">
        <v>154.19999999999999</v>
      </c>
      <c r="E41" s="9"/>
      <c r="F41" s="222"/>
      <c r="G41" s="9" t="s">
        <v>75</v>
      </c>
      <c r="H41" s="9">
        <v>87.1</v>
      </c>
      <c r="I41" s="9">
        <v>355.1</v>
      </c>
      <c r="J41" s="9">
        <v>268</v>
      </c>
      <c r="L41" s="10"/>
    </row>
    <row r="42" spans="1:12">
      <c r="A42" s="3" t="s">
        <v>76</v>
      </c>
      <c r="B42" s="9">
        <v>40.799999999999997</v>
      </c>
      <c r="C42" s="9">
        <v>225.1</v>
      </c>
      <c r="D42" s="9">
        <v>184.3</v>
      </c>
      <c r="E42" s="9"/>
      <c r="F42" s="222"/>
      <c r="G42" s="9" t="s">
        <v>77</v>
      </c>
      <c r="H42" s="9">
        <v>89.6</v>
      </c>
      <c r="I42" s="9">
        <v>361.6</v>
      </c>
      <c r="J42" s="9">
        <v>272</v>
      </c>
      <c r="L42" s="10"/>
    </row>
    <row r="43" spans="1:12">
      <c r="A43" s="3" t="s">
        <v>24</v>
      </c>
      <c r="B43" s="9">
        <v>152</v>
      </c>
      <c r="C43" s="9">
        <v>561</v>
      </c>
      <c r="D43" s="9">
        <v>409</v>
      </c>
      <c r="E43" s="9"/>
      <c r="F43" s="222"/>
      <c r="G43" s="9" t="s">
        <v>78</v>
      </c>
      <c r="H43" s="9">
        <v>74.400000000000006</v>
      </c>
      <c r="I43" s="9">
        <v>404.4</v>
      </c>
      <c r="J43" s="9">
        <v>330</v>
      </c>
      <c r="L43" s="10"/>
    </row>
    <row r="44" spans="1:12">
      <c r="A44" s="3" t="s">
        <v>25</v>
      </c>
      <c r="B44" s="9">
        <v>106.3</v>
      </c>
      <c r="C44" s="9">
        <v>516</v>
      </c>
      <c r="D44" s="9">
        <v>409.7</v>
      </c>
      <c r="E44" s="9"/>
      <c r="F44" s="222"/>
      <c r="G44" s="9" t="s">
        <v>79</v>
      </c>
      <c r="H44" s="9">
        <v>65.900000000000006</v>
      </c>
      <c r="I44" s="9">
        <v>345.9</v>
      </c>
      <c r="J44" s="9">
        <v>280</v>
      </c>
      <c r="L44" s="10"/>
    </row>
    <row r="45" spans="1:12">
      <c r="A45" s="3" t="s">
        <v>26</v>
      </c>
      <c r="B45" s="9">
        <v>127.2</v>
      </c>
      <c r="C45" s="9">
        <v>515</v>
      </c>
      <c r="D45" s="9">
        <v>387.8</v>
      </c>
      <c r="E45" s="9"/>
      <c r="F45" s="222"/>
      <c r="G45" s="9" t="s">
        <v>80</v>
      </c>
      <c r="H45" s="9">
        <v>103.6</v>
      </c>
      <c r="I45" s="9">
        <v>443.6</v>
      </c>
      <c r="J45" s="9">
        <v>340</v>
      </c>
      <c r="L45" s="10"/>
    </row>
    <row r="46" spans="1:12">
      <c r="A46" s="3" t="s">
        <v>81</v>
      </c>
      <c r="B46" s="9">
        <v>134.30000000000001</v>
      </c>
      <c r="C46" s="9">
        <v>481</v>
      </c>
      <c r="D46" s="9">
        <v>346.7</v>
      </c>
      <c r="E46" s="9"/>
      <c r="F46" s="222"/>
      <c r="L46" s="10"/>
    </row>
    <row r="47" spans="1:12">
      <c r="A47" s="3" t="s">
        <v>28</v>
      </c>
      <c r="B47" s="9">
        <v>103.1</v>
      </c>
      <c r="C47" s="9">
        <v>448</v>
      </c>
      <c r="D47" s="9">
        <v>344.9</v>
      </c>
      <c r="E47" s="9"/>
      <c r="F47" s="222"/>
      <c r="L47" s="10"/>
    </row>
    <row r="48" spans="1:12">
      <c r="A48" s="3" t="s">
        <v>30</v>
      </c>
      <c r="B48" s="9">
        <v>55.9</v>
      </c>
      <c r="C48" s="9">
        <v>-367.3</v>
      </c>
      <c r="D48" s="9">
        <v>-423.2</v>
      </c>
      <c r="E48" s="9"/>
      <c r="F48" s="222"/>
      <c r="L48" s="10"/>
    </row>
    <row r="49" spans="1:12">
      <c r="A49" s="3" t="s">
        <v>82</v>
      </c>
      <c r="B49" s="9">
        <v>205.4</v>
      </c>
      <c r="C49" s="9">
        <v>602</v>
      </c>
      <c r="D49" s="9">
        <v>396.6</v>
      </c>
      <c r="E49" s="9"/>
      <c r="F49" s="222"/>
      <c r="L49" s="10"/>
    </row>
    <row r="50" spans="1:12">
      <c r="A50" s="3" t="s">
        <v>32</v>
      </c>
      <c r="B50" s="9">
        <v>162.1</v>
      </c>
      <c r="C50" s="9">
        <v>487</v>
      </c>
      <c r="D50" s="9">
        <v>324.89999999999998</v>
      </c>
      <c r="E50" s="9"/>
      <c r="F50" s="222"/>
      <c r="L50" s="10"/>
    </row>
    <row r="51" spans="1:12">
      <c r="A51" s="3" t="s">
        <v>83</v>
      </c>
      <c r="B51" s="9">
        <v>159.30000000000001</v>
      </c>
      <c r="C51" s="9">
        <v>558.6</v>
      </c>
      <c r="D51" s="9">
        <v>399.3</v>
      </c>
      <c r="E51" s="9"/>
      <c r="F51" s="222"/>
      <c r="L51" s="10"/>
    </row>
    <row r="52" spans="1:12">
      <c r="A52" s="3" t="s">
        <v>33</v>
      </c>
      <c r="B52" s="9">
        <v>141.6</v>
      </c>
      <c r="C52" s="9">
        <v>330</v>
      </c>
      <c r="D52" s="9">
        <v>188.4</v>
      </c>
      <c r="E52" s="9"/>
      <c r="F52" s="222"/>
      <c r="L52" s="10"/>
    </row>
    <row r="53" spans="1:12">
      <c r="A53" s="3" t="s">
        <v>35</v>
      </c>
      <c r="B53" s="9">
        <v>116.6</v>
      </c>
      <c r="C53" s="9">
        <v>320</v>
      </c>
      <c r="D53" s="9">
        <v>203.4</v>
      </c>
      <c r="E53" s="9"/>
      <c r="F53" s="222"/>
      <c r="L53" s="10"/>
    </row>
    <row r="54" spans="1:12">
      <c r="A54" s="3" t="s">
        <v>84</v>
      </c>
      <c r="B54" s="9">
        <v>115.7</v>
      </c>
      <c r="C54" s="9">
        <v>486.6</v>
      </c>
      <c r="D54" s="9">
        <v>370.9</v>
      </c>
      <c r="E54" s="9"/>
      <c r="F54" s="222"/>
      <c r="L54" s="10"/>
    </row>
    <row r="55" spans="1:12">
      <c r="A55" s="3" t="s">
        <v>85</v>
      </c>
      <c r="B55" s="9">
        <v>92.1</v>
      </c>
      <c r="C55" s="9">
        <v>272</v>
      </c>
      <c r="D55" s="9">
        <v>179.9</v>
      </c>
      <c r="E55" s="9"/>
      <c r="F55" s="222"/>
      <c r="L55" s="10"/>
    </row>
    <row r="56" spans="1:12">
      <c r="A56" s="3" t="s">
        <v>37</v>
      </c>
      <c r="B56" s="9">
        <v>94.2</v>
      </c>
      <c r="C56" s="9">
        <v>286</v>
      </c>
      <c r="D56" s="9">
        <v>191.8</v>
      </c>
      <c r="E56" s="9"/>
      <c r="F56" s="222"/>
      <c r="L56" s="10"/>
    </row>
    <row r="57" spans="1:12">
      <c r="A57" s="3" t="s">
        <v>39</v>
      </c>
      <c r="B57" s="9">
        <v>74.099999999999994</v>
      </c>
      <c r="C57" s="9">
        <v>228</v>
      </c>
      <c r="D57" s="9">
        <v>153.9</v>
      </c>
      <c r="E57" s="9"/>
      <c r="F57" s="222"/>
      <c r="L57" s="10"/>
    </row>
    <row r="58" spans="1:12">
      <c r="A58" s="3" t="s">
        <v>86</v>
      </c>
      <c r="B58" s="9">
        <v>89</v>
      </c>
      <c r="C58" s="9">
        <v>185.7</v>
      </c>
      <c r="D58" s="9">
        <v>96.7</v>
      </c>
      <c r="E58" s="9"/>
      <c r="F58" s="222"/>
      <c r="L58" s="10"/>
    </row>
    <row r="59" spans="1:12">
      <c r="A59" s="3" t="s">
        <v>87</v>
      </c>
      <c r="B59" s="9">
        <v>69</v>
      </c>
      <c r="C59" s="9">
        <v>262.8</v>
      </c>
      <c r="D59" s="9">
        <v>193.8</v>
      </c>
      <c r="E59" s="9"/>
      <c r="F59" s="222"/>
      <c r="L59" s="10"/>
    </row>
    <row r="60" spans="1:12">
      <c r="A60" s="3" t="s">
        <v>88</v>
      </c>
      <c r="B60" s="9">
        <v>65.400000000000006</v>
      </c>
      <c r="C60" s="9">
        <v>160</v>
      </c>
      <c r="D60" s="9">
        <v>94.6</v>
      </c>
      <c r="E60" s="9"/>
      <c r="F60" s="222"/>
      <c r="L60" s="10"/>
    </row>
    <row r="61" spans="1:12">
      <c r="A61" s="3" t="s">
        <v>41</v>
      </c>
      <c r="B61" s="9">
        <v>52.5</v>
      </c>
      <c r="C61" s="9">
        <v>303.5</v>
      </c>
      <c r="D61" s="9">
        <v>251</v>
      </c>
      <c r="E61" s="9"/>
      <c r="F61" s="222"/>
      <c r="L61" s="10"/>
    </row>
    <row r="62" spans="1:12">
      <c r="A62" s="3" t="s">
        <v>43</v>
      </c>
      <c r="B62" s="9">
        <v>65.400000000000006</v>
      </c>
      <c r="C62" s="9">
        <v>260.3</v>
      </c>
      <c r="D62" s="9">
        <v>194.9</v>
      </c>
      <c r="E62" s="9"/>
      <c r="F62" s="222"/>
      <c r="L62" s="10"/>
    </row>
    <row r="63" spans="1:12">
      <c r="A63" s="3" t="s">
        <v>45</v>
      </c>
      <c r="B63" s="9">
        <v>43.6</v>
      </c>
      <c r="C63" s="9">
        <v>243</v>
      </c>
      <c r="D63" s="9">
        <v>199.4</v>
      </c>
      <c r="E63" s="9"/>
      <c r="F63" s="222"/>
      <c r="L63" s="10"/>
    </row>
    <row r="64" spans="1:12">
      <c r="A64" s="3" t="s">
        <v>45</v>
      </c>
      <c r="B64" s="9">
        <v>43.9</v>
      </c>
      <c r="C64" s="9">
        <v>221.9</v>
      </c>
      <c r="D64" s="9">
        <v>178</v>
      </c>
      <c r="E64" s="9"/>
      <c r="F64" s="222"/>
      <c r="L64" s="10"/>
    </row>
    <row r="65" spans="1:12">
      <c r="A65" s="3" t="s">
        <v>89</v>
      </c>
      <c r="B65" s="9">
        <v>113.6</v>
      </c>
      <c r="C65" s="9">
        <v>396.6</v>
      </c>
      <c r="D65" s="9">
        <v>283</v>
      </c>
      <c r="E65" s="9"/>
      <c r="F65" s="222"/>
      <c r="L65" s="10"/>
    </row>
    <row r="66" spans="1:12">
      <c r="A66" s="3" t="s">
        <v>47</v>
      </c>
      <c r="B66" s="9">
        <v>128.4</v>
      </c>
      <c r="C66" s="9">
        <v>504</v>
      </c>
      <c r="D66" s="9">
        <v>375.6</v>
      </c>
      <c r="E66" s="9"/>
      <c r="F66" s="222"/>
      <c r="L66" s="10"/>
    </row>
    <row r="67" spans="1:12">
      <c r="A67" s="3" t="s">
        <v>90</v>
      </c>
      <c r="B67" s="9">
        <v>172.9</v>
      </c>
      <c r="C67" s="9">
        <v>1244</v>
      </c>
      <c r="D67" s="9">
        <v>1071.0999999999999</v>
      </c>
      <c r="E67" s="9"/>
      <c r="F67" s="222"/>
      <c r="L67" s="10"/>
    </row>
    <row r="68" spans="1:12">
      <c r="A68" s="3" t="s">
        <v>91</v>
      </c>
      <c r="B68" s="9">
        <v>37.5</v>
      </c>
      <c r="C68" s="9">
        <v>189.5</v>
      </c>
      <c r="D68" s="9">
        <v>152</v>
      </c>
      <c r="E68" s="9"/>
      <c r="F68" s="222"/>
      <c r="L68" s="10"/>
    </row>
    <row r="69" spans="1:12">
      <c r="A69" s="3" t="s">
        <v>51</v>
      </c>
      <c r="B69" s="9">
        <v>178.7</v>
      </c>
      <c r="C69" s="9">
        <v>729</v>
      </c>
      <c r="D69" s="9">
        <v>550.29999999999995</v>
      </c>
      <c r="E69" s="9"/>
      <c r="F69" s="222"/>
      <c r="L69" s="10"/>
    </row>
    <row r="70" spans="1:12">
      <c r="A70" s="3" t="s">
        <v>92</v>
      </c>
      <c r="B70" s="9">
        <v>170.2</v>
      </c>
      <c r="C70" s="9">
        <v>438</v>
      </c>
      <c r="D70" s="9">
        <v>267.8</v>
      </c>
      <c r="E70" s="9"/>
      <c r="F70" s="222"/>
      <c r="L70" s="10"/>
    </row>
    <row r="71" spans="1:12">
      <c r="A71" s="3" t="s">
        <v>93</v>
      </c>
      <c r="B71" s="9">
        <v>173.1</v>
      </c>
      <c r="C71" s="9">
        <v>416</v>
      </c>
      <c r="D71" s="9">
        <v>242.9</v>
      </c>
      <c r="E71" s="9"/>
      <c r="F71" s="222"/>
      <c r="L71" s="10"/>
    </row>
    <row r="72" spans="1:12">
      <c r="A72" s="3" t="s">
        <v>94</v>
      </c>
      <c r="B72" s="9">
        <v>122.6</v>
      </c>
      <c r="C72" s="9">
        <v>180</v>
      </c>
      <c r="D72" s="9">
        <v>57.4</v>
      </c>
      <c r="E72" s="9"/>
      <c r="F72" s="222"/>
      <c r="L72" s="10"/>
    </row>
    <row r="73" spans="1:12">
      <c r="A73" s="3" t="s">
        <v>53</v>
      </c>
      <c r="B73" s="9">
        <v>155.80000000000001</v>
      </c>
      <c r="C73" s="9">
        <v>600</v>
      </c>
      <c r="D73" s="9">
        <v>444.2</v>
      </c>
      <c r="E73" s="9"/>
      <c r="F73" s="222"/>
      <c r="L73" s="10"/>
    </row>
    <row r="74" spans="1:12">
      <c r="A74" s="3" t="s">
        <v>55</v>
      </c>
      <c r="B74" s="9">
        <v>159</v>
      </c>
      <c r="C74" s="9">
        <v>654</v>
      </c>
      <c r="D74" s="9">
        <v>495</v>
      </c>
      <c r="E74" s="9"/>
      <c r="F74" s="222"/>
      <c r="L74" s="10"/>
    </row>
    <row r="75" spans="1:12">
      <c r="A75" s="3" t="s">
        <v>95</v>
      </c>
      <c r="B75" s="9">
        <v>67.5</v>
      </c>
      <c r="C75" s="9">
        <v>182</v>
      </c>
      <c r="D75" s="9">
        <v>114.5</v>
      </c>
      <c r="E75" s="9"/>
      <c r="F75" s="222"/>
      <c r="L75" s="10"/>
    </row>
    <row r="76" spans="1:12">
      <c r="A76" s="3" t="s">
        <v>96</v>
      </c>
      <c r="B76" s="9">
        <v>44.1</v>
      </c>
      <c r="C76" s="9">
        <v>461.7</v>
      </c>
      <c r="D76" s="9">
        <v>417.6</v>
      </c>
      <c r="E76" s="9"/>
      <c r="F76" s="222"/>
      <c r="L76" s="10"/>
    </row>
    <row r="77" spans="1:12">
      <c r="A77" s="3" t="s">
        <v>97</v>
      </c>
      <c r="B77" s="9">
        <v>127.6</v>
      </c>
      <c r="C77" s="9">
        <v>538</v>
      </c>
      <c r="D77" s="9">
        <v>410.4</v>
      </c>
      <c r="E77" s="9"/>
      <c r="F77" s="222"/>
      <c r="L77" s="10"/>
    </row>
    <row r="78" spans="1:12">
      <c r="A78" s="3" t="s">
        <v>56</v>
      </c>
      <c r="B78" s="9">
        <v>35.700000000000003</v>
      </c>
      <c r="C78" s="9">
        <v>243.2</v>
      </c>
      <c r="D78" s="9">
        <v>207.5</v>
      </c>
      <c r="E78" s="9"/>
      <c r="F78" s="222"/>
      <c r="L78" s="10"/>
    </row>
    <row r="79" spans="1:12">
      <c r="A79" s="3" t="s">
        <v>58</v>
      </c>
      <c r="B79" s="9">
        <v>43.9</v>
      </c>
      <c r="C79" s="9">
        <v>158.19999999999999</v>
      </c>
      <c r="D79" s="9">
        <v>114.3</v>
      </c>
      <c r="E79" s="9"/>
      <c r="F79" s="222"/>
      <c r="L79" s="10"/>
    </row>
    <row r="80" spans="1:12">
      <c r="A80" s="3" t="s">
        <v>98</v>
      </c>
      <c r="B80" s="9">
        <v>93.1</v>
      </c>
      <c r="C80" s="9">
        <v>298.2</v>
      </c>
      <c r="D80" s="9">
        <v>205.1</v>
      </c>
      <c r="E80" s="9"/>
      <c r="F80" s="222"/>
      <c r="L80" s="10"/>
    </row>
    <row r="81" spans="1:12">
      <c r="A81" s="3" t="s">
        <v>99</v>
      </c>
      <c r="B81" s="9">
        <v>50.1</v>
      </c>
      <c r="C81" s="9">
        <v>155</v>
      </c>
      <c r="D81" s="9">
        <v>104.9</v>
      </c>
      <c r="E81" s="9"/>
      <c r="F81" s="222"/>
      <c r="L81" s="10"/>
    </row>
    <row r="82" spans="1:12">
      <c r="A82" s="3" t="s">
        <v>100</v>
      </c>
      <c r="B82" s="9">
        <v>95.2</v>
      </c>
      <c r="C82" s="9">
        <v>234</v>
      </c>
      <c r="D82" s="9">
        <v>138.80000000000001</v>
      </c>
      <c r="E82" s="9"/>
      <c r="F82" s="222"/>
      <c r="L82" s="10"/>
    </row>
    <row r="83" spans="1:12">
      <c r="A83" s="3" t="s">
        <v>60</v>
      </c>
      <c r="B83" s="9">
        <v>97.5</v>
      </c>
      <c r="C83" s="9">
        <v>470.5</v>
      </c>
      <c r="D83" s="9">
        <v>373</v>
      </c>
      <c r="E83" s="9"/>
      <c r="F83" s="222"/>
      <c r="L83" s="10"/>
    </row>
    <row r="84" spans="1:12">
      <c r="A84" s="3" t="s">
        <v>101</v>
      </c>
      <c r="B84" s="9">
        <v>158.5</v>
      </c>
      <c r="C84" s="9">
        <v>516</v>
      </c>
      <c r="D84" s="9">
        <v>357.5</v>
      </c>
      <c r="E84" s="9"/>
      <c r="F84" s="222"/>
      <c r="L84" s="10"/>
    </row>
    <row r="85" spans="1:12">
      <c r="A85" s="3" t="s">
        <v>102</v>
      </c>
      <c r="B85" s="9">
        <v>118.5</v>
      </c>
      <c r="C85" s="9">
        <v>422</v>
      </c>
      <c r="D85" s="9">
        <v>303.5</v>
      </c>
      <c r="E85" s="9"/>
      <c r="F85" s="222"/>
      <c r="L85" s="10"/>
    </row>
    <row r="86" spans="1:12">
      <c r="A86" s="3" t="s">
        <v>62</v>
      </c>
      <c r="B86" s="9">
        <v>143.1</v>
      </c>
      <c r="C86" s="9">
        <v>635</v>
      </c>
      <c r="D86" s="9">
        <v>491.9</v>
      </c>
      <c r="E86" s="9"/>
      <c r="F86" s="222"/>
      <c r="L86" s="10"/>
    </row>
    <row r="87" spans="1:12">
      <c r="A87" s="3" t="s">
        <v>103</v>
      </c>
      <c r="B87" s="9">
        <v>163.9</v>
      </c>
      <c r="C87" s="9">
        <v>603</v>
      </c>
      <c r="D87" s="9">
        <v>439.1</v>
      </c>
      <c r="E87" s="9"/>
      <c r="F87" s="222"/>
      <c r="L87" s="10"/>
    </row>
    <row r="88" spans="1:12">
      <c r="A88" s="3" t="s">
        <v>104</v>
      </c>
      <c r="B88" s="9">
        <v>90.5</v>
      </c>
      <c r="C88" s="9">
        <v>258</v>
      </c>
      <c r="D88" s="9">
        <v>167.5</v>
      </c>
      <c r="E88" s="9"/>
      <c r="F88" s="222"/>
      <c r="L88" s="10"/>
    </row>
    <row r="89" spans="1:12">
      <c r="A89" s="3" t="s">
        <v>105</v>
      </c>
      <c r="B89" s="9">
        <v>117.9</v>
      </c>
      <c r="C89" s="9">
        <v>318</v>
      </c>
      <c r="D89" s="9">
        <v>200.1</v>
      </c>
      <c r="E89" s="9"/>
      <c r="F89" s="222"/>
      <c r="L89" s="10"/>
    </row>
    <row r="90" spans="1:12">
      <c r="A90" s="3" t="s">
        <v>106</v>
      </c>
      <c r="B90" s="9">
        <v>121.4</v>
      </c>
      <c r="C90" s="9">
        <v>343</v>
      </c>
      <c r="D90" s="9">
        <v>221.6</v>
      </c>
      <c r="E90" s="9"/>
      <c r="F90" s="222"/>
      <c r="L90" s="10"/>
    </row>
    <row r="91" spans="1:12">
      <c r="A91" s="3" t="s">
        <v>107</v>
      </c>
      <c r="B91" s="9">
        <v>126.6</v>
      </c>
      <c r="C91" s="9">
        <v>531</v>
      </c>
      <c r="D91" s="9">
        <v>404.4</v>
      </c>
      <c r="E91" s="9"/>
      <c r="F91" s="222"/>
      <c r="L91" s="10"/>
    </row>
    <row r="92" spans="1:12">
      <c r="A92" s="3" t="s">
        <v>63</v>
      </c>
      <c r="B92" s="9">
        <v>120.2</v>
      </c>
      <c r="C92" s="9">
        <v>572</v>
      </c>
      <c r="D92" s="9">
        <v>451.8</v>
      </c>
      <c r="E92" s="9"/>
      <c r="F92" s="222"/>
      <c r="L92" s="10"/>
    </row>
    <row r="93" spans="1:12">
      <c r="A93" s="3" t="s">
        <v>108</v>
      </c>
      <c r="B93" s="9">
        <v>140.80000000000001</v>
      </c>
      <c r="C93" s="9">
        <v>515</v>
      </c>
      <c r="D93" s="9">
        <v>374.2</v>
      </c>
      <c r="E93" s="9"/>
      <c r="F93" s="222"/>
      <c r="L93" s="10"/>
    </row>
    <row r="94" spans="1:12">
      <c r="A94" s="3" t="s">
        <v>64</v>
      </c>
      <c r="B94" s="9">
        <v>94.9</v>
      </c>
      <c r="C94" s="9">
        <v>330</v>
      </c>
      <c r="D94" s="9">
        <v>235.1</v>
      </c>
      <c r="E94" s="9"/>
      <c r="F94" s="222"/>
      <c r="L94" s="10"/>
    </row>
    <row r="95" spans="1:12">
      <c r="A95" s="3" t="s">
        <v>109</v>
      </c>
      <c r="B95" s="9">
        <v>95.8</v>
      </c>
      <c r="C95" s="9">
        <v>327</v>
      </c>
      <c r="D95" s="9">
        <v>231.2</v>
      </c>
      <c r="E95" s="9"/>
      <c r="F95" s="222"/>
      <c r="L95" s="10"/>
    </row>
    <row r="96" spans="1:12">
      <c r="A96" s="3" t="s">
        <v>65</v>
      </c>
      <c r="B96" s="9">
        <v>152.30000000000001</v>
      </c>
      <c r="C96" s="9">
        <v>606</v>
      </c>
      <c r="D96" s="9">
        <v>453.7</v>
      </c>
      <c r="E96" s="9"/>
      <c r="F96" s="222"/>
      <c r="L96" s="10"/>
    </row>
    <row r="97" spans="1:12">
      <c r="A97" s="3" t="s">
        <v>110</v>
      </c>
      <c r="B97" s="9">
        <v>132.5</v>
      </c>
      <c r="C97" s="9">
        <v>476</v>
      </c>
      <c r="D97" s="9">
        <v>343.5</v>
      </c>
      <c r="E97" s="9"/>
      <c r="F97" s="222"/>
      <c r="L97" s="10"/>
    </row>
    <row r="98" spans="1:12">
      <c r="A98" s="3" t="s">
        <v>111</v>
      </c>
      <c r="B98" s="9">
        <v>88.9</v>
      </c>
      <c r="C98" s="9">
        <v>225.1</v>
      </c>
      <c r="D98" s="9">
        <v>136.19999999999999</v>
      </c>
      <c r="E98" s="9"/>
      <c r="F98" s="222"/>
      <c r="L98" s="10"/>
    </row>
    <row r="99" spans="1:12">
      <c r="A99" s="3" t="s">
        <v>112</v>
      </c>
      <c r="B99" s="9">
        <v>124.5</v>
      </c>
      <c r="C99" s="9">
        <v>384</v>
      </c>
      <c r="D99" s="9">
        <v>259.5</v>
      </c>
      <c r="E99" s="9"/>
      <c r="F99" s="222"/>
      <c r="L99" s="10"/>
    </row>
    <row r="100" spans="1:12">
      <c r="A100" s="3" t="s">
        <v>113</v>
      </c>
      <c r="B100" s="9">
        <v>126.9</v>
      </c>
      <c r="C100" s="9">
        <v>462</v>
      </c>
      <c r="D100" s="9">
        <v>335.1</v>
      </c>
      <c r="E100" s="9"/>
      <c r="F100" s="222"/>
      <c r="L100" s="10"/>
    </row>
    <row r="101" spans="1:12">
      <c r="A101" s="3" t="s">
        <v>69</v>
      </c>
      <c r="B101" s="9">
        <v>132.9</v>
      </c>
      <c r="C101" s="9">
        <v>523.79999999999995</v>
      </c>
      <c r="D101" s="9">
        <v>390.9</v>
      </c>
      <c r="E101" s="9"/>
      <c r="F101" s="222"/>
      <c r="L101" s="10"/>
    </row>
    <row r="102" spans="1:12">
      <c r="A102" s="3" t="s">
        <v>71</v>
      </c>
      <c r="B102" s="9">
        <v>136</v>
      </c>
      <c r="C102" s="9">
        <v>539.79999999999995</v>
      </c>
      <c r="D102" s="9">
        <v>403.8</v>
      </c>
      <c r="E102" s="9"/>
      <c r="F102" s="222"/>
      <c r="L102" s="10"/>
    </row>
    <row r="103" spans="1:12">
      <c r="A103" s="3" t="s">
        <v>114</v>
      </c>
      <c r="B103" s="9">
        <v>127.1</v>
      </c>
      <c r="C103" s="9">
        <v>428.3</v>
      </c>
      <c r="D103" s="9">
        <v>301.2</v>
      </c>
      <c r="E103" s="9"/>
      <c r="F103" s="222"/>
      <c r="L103" s="10"/>
    </row>
    <row r="104" spans="1:12">
      <c r="A104" s="3" t="s">
        <v>115</v>
      </c>
      <c r="B104" s="9">
        <v>138.80000000000001</v>
      </c>
      <c r="C104" s="9">
        <v>432</v>
      </c>
      <c r="D104" s="9">
        <v>293.2</v>
      </c>
      <c r="E104" s="9"/>
      <c r="F104" s="222"/>
      <c r="L104" s="10"/>
    </row>
    <row r="105" spans="1:12">
      <c r="A105" s="3" t="s">
        <v>116</v>
      </c>
      <c r="B105" s="9">
        <v>191.3</v>
      </c>
      <c r="C105" s="9">
        <v>1292</v>
      </c>
      <c r="D105" s="9">
        <v>1100.7</v>
      </c>
      <c r="E105" s="9"/>
      <c r="F105" s="222"/>
      <c r="L105" s="10"/>
    </row>
    <row r="106" spans="1:12">
      <c r="A106" s="3" t="s">
        <v>117</v>
      </c>
      <c r="B106" s="9">
        <v>103.6</v>
      </c>
      <c r="C106" s="9">
        <v>315</v>
      </c>
      <c r="D106" s="9">
        <v>211.4</v>
      </c>
      <c r="E106" s="9"/>
      <c r="F106" s="222"/>
      <c r="L106" s="10"/>
    </row>
    <row r="107" spans="1:12">
      <c r="A107" s="3" t="s">
        <v>118</v>
      </c>
      <c r="B107" s="9">
        <v>98.6</v>
      </c>
      <c r="C107" s="9">
        <v>276</v>
      </c>
      <c r="D107" s="9">
        <v>177.4</v>
      </c>
      <c r="E107" s="9"/>
      <c r="F107" s="222"/>
      <c r="L107" s="10"/>
    </row>
    <row r="108" spans="1:12">
      <c r="A108" s="3" t="s">
        <v>119</v>
      </c>
      <c r="B108" s="9">
        <v>106.2</v>
      </c>
      <c r="C108" s="9">
        <v>424.7</v>
      </c>
      <c r="D108" s="9">
        <v>318.5</v>
      </c>
      <c r="E108" s="9"/>
      <c r="F108" s="222"/>
      <c r="L108" s="10"/>
    </row>
    <row r="109" spans="1:12">
      <c r="A109" s="3" t="s">
        <v>73</v>
      </c>
      <c r="B109" s="9">
        <v>76</v>
      </c>
      <c r="C109" s="9">
        <v>325</v>
      </c>
      <c r="D109" s="9">
        <v>249</v>
      </c>
      <c r="E109" s="9"/>
      <c r="F109" s="222"/>
      <c r="L109" s="10"/>
    </row>
    <row r="110" spans="1:12">
      <c r="A110" s="3" t="s">
        <v>75</v>
      </c>
      <c r="B110" s="9">
        <v>87.1</v>
      </c>
      <c r="C110" s="9">
        <v>352.9</v>
      </c>
      <c r="D110" s="9">
        <v>265.8</v>
      </c>
      <c r="E110" s="9"/>
      <c r="F110" s="222"/>
      <c r="L110" s="10"/>
    </row>
    <row r="111" spans="1:12">
      <c r="A111" s="3" t="s">
        <v>77</v>
      </c>
      <c r="B111" s="9">
        <v>88.7</v>
      </c>
      <c r="C111" s="9">
        <v>361</v>
      </c>
      <c r="D111" s="9">
        <v>272.3</v>
      </c>
      <c r="E111" s="9"/>
      <c r="F111" s="222"/>
      <c r="L111" s="10"/>
    </row>
    <row r="112" spans="1:12">
      <c r="A112" s="3" t="s">
        <v>78</v>
      </c>
      <c r="B112" s="9">
        <v>73.5</v>
      </c>
      <c r="C112" s="9">
        <v>368.3</v>
      </c>
      <c r="D112" s="9">
        <v>294.8</v>
      </c>
      <c r="E112" s="9"/>
      <c r="F112" s="222"/>
      <c r="L112" s="10"/>
    </row>
    <row r="113" spans="1:12">
      <c r="A113" s="3" t="s">
        <v>120</v>
      </c>
      <c r="B113" s="9">
        <v>92.8</v>
      </c>
      <c r="C113" s="9">
        <v>253</v>
      </c>
      <c r="D113" s="9">
        <v>160.19999999999999</v>
      </c>
      <c r="E113" s="9"/>
      <c r="F113" s="222"/>
      <c r="L113" s="10"/>
    </row>
    <row r="114" spans="1:12">
      <c r="A114" s="3" t="s">
        <v>121</v>
      </c>
      <c r="B114" s="9">
        <v>74.900000000000006</v>
      </c>
      <c r="C114" s="9">
        <v>241.3</v>
      </c>
      <c r="D114" s="9">
        <v>166.4</v>
      </c>
      <c r="E114" s="9"/>
      <c r="F114" s="222"/>
      <c r="L114" s="10"/>
    </row>
    <row r="115" spans="1:12">
      <c r="A115" s="3" t="s">
        <v>79</v>
      </c>
      <c r="B115" s="9">
        <v>63.9</v>
      </c>
      <c r="C115" s="9">
        <v>-85.9</v>
      </c>
      <c r="D115" s="9">
        <v>-149.80000000000001</v>
      </c>
      <c r="E115" s="9"/>
      <c r="F115" s="222"/>
      <c r="L115" s="10"/>
    </row>
    <row r="116" spans="1:12">
      <c r="A116" s="3" t="s">
        <v>122</v>
      </c>
      <c r="B116" s="9">
        <v>60.7</v>
      </c>
      <c r="C116" s="9">
        <v>393.5</v>
      </c>
      <c r="D116" s="9">
        <v>332.8</v>
      </c>
      <c r="E116" s="9"/>
      <c r="F116" s="222"/>
      <c r="L116" s="10"/>
    </row>
    <row r="117" spans="1:12">
      <c r="A117" s="3" t="s">
        <v>123</v>
      </c>
      <c r="B117" s="9">
        <v>219.2</v>
      </c>
      <c r="C117" s="9">
        <v>763</v>
      </c>
      <c r="D117" s="9">
        <v>543.79999999999995</v>
      </c>
      <c r="E117" s="9"/>
      <c r="F117" s="222"/>
      <c r="L117" s="10"/>
    </row>
    <row r="118" spans="1:12">
      <c r="A118" s="3" t="s">
        <v>124</v>
      </c>
      <c r="B118" s="9">
        <v>78.099999999999994</v>
      </c>
      <c r="C118" s="9">
        <v>305.7</v>
      </c>
      <c r="D118" s="9">
        <v>227.6</v>
      </c>
      <c r="E118" s="9"/>
      <c r="F118" s="222"/>
      <c r="L118" s="10"/>
    </row>
    <row r="119" spans="1:12">
      <c r="A119" s="3" t="s">
        <v>125</v>
      </c>
      <c r="B119" s="9">
        <v>81.099999999999994</v>
      </c>
      <c r="C119" s="9">
        <v>333.5</v>
      </c>
      <c r="D119" s="9">
        <v>252.4</v>
      </c>
      <c r="E119" s="9"/>
      <c r="F119" s="222"/>
      <c r="L119" s="10"/>
    </row>
    <row r="120" spans="1:12">
      <c r="A120" s="3" t="s">
        <v>126</v>
      </c>
      <c r="B120" s="9">
        <v>133.6</v>
      </c>
      <c r="C120" s="9">
        <v>419.6</v>
      </c>
      <c r="D120" s="9">
        <v>286</v>
      </c>
      <c r="E120" s="9"/>
      <c r="F120" s="222"/>
      <c r="L120" s="10"/>
    </row>
    <row r="121" spans="1:12">
      <c r="A121" s="3" t="s">
        <v>127</v>
      </c>
      <c r="B121" s="9">
        <v>61.1</v>
      </c>
      <c r="C121" s="9">
        <v>440.8</v>
      </c>
      <c r="D121" s="9">
        <v>379.7</v>
      </c>
      <c r="E121" s="9"/>
      <c r="F121" s="222"/>
      <c r="L121" s="10"/>
    </row>
    <row r="122" spans="1:12">
      <c r="A122" s="3" t="s">
        <v>128</v>
      </c>
      <c r="B122" s="9">
        <v>84.2</v>
      </c>
      <c r="C122" s="9">
        <v>294.60000000000002</v>
      </c>
      <c r="D122" s="9">
        <v>210.4</v>
      </c>
      <c r="E122" s="9"/>
      <c r="F122" s="222"/>
      <c r="L122" s="10"/>
    </row>
    <row r="123" spans="1:12">
      <c r="A123" s="3" t="s">
        <v>129</v>
      </c>
      <c r="B123" s="9">
        <v>107.1</v>
      </c>
      <c r="C123" s="9">
        <v>373.2</v>
      </c>
      <c r="D123" s="9">
        <v>266.10000000000002</v>
      </c>
      <c r="E123" s="9"/>
      <c r="F123" s="222"/>
      <c r="L123" s="10"/>
    </row>
    <row r="124" spans="1:12">
      <c r="A124" s="3" t="s">
        <v>80</v>
      </c>
      <c r="B124" s="9">
        <v>103.6</v>
      </c>
      <c r="C124" s="9">
        <v>430</v>
      </c>
      <c r="D124" s="9">
        <v>326.39999999999998</v>
      </c>
      <c r="E124" s="9"/>
      <c r="F124" s="222"/>
      <c r="L124" s="10"/>
    </row>
    <row r="125" spans="1:12">
      <c r="A125" s="3" t="s">
        <v>130</v>
      </c>
      <c r="B125" s="9">
        <v>91.8</v>
      </c>
      <c r="C125" s="9">
        <v>397</v>
      </c>
      <c r="D125" s="9">
        <v>305.2</v>
      </c>
      <c r="E125" s="9"/>
      <c r="F125" s="222"/>
      <c r="L125" s="10"/>
    </row>
  </sheetData>
  <mergeCells count="3">
    <mergeCell ref="A1:D1"/>
    <mergeCell ref="G1:J1"/>
    <mergeCell ref="F3:F1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38"/>
  <sheetViews>
    <sheetView topLeftCell="A199" zoomScale="65" zoomScaleNormal="65" workbookViewId="0">
      <pane xSplit="1" topLeftCell="B1" activePane="topRight" state="frozen"/>
      <selection activeCell="A68" sqref="A68"/>
      <selection pane="topRight" activeCell="D41" sqref="D41"/>
    </sheetView>
  </sheetViews>
  <sheetFormatPr baseColWidth="10" defaultColWidth="8.83203125" defaultRowHeight="16"/>
  <cols>
    <col min="1" max="2" width="25.83203125"/>
    <col min="3" max="4" width="20" style="14"/>
    <col min="5" max="5" width="11" style="14"/>
    <col min="6" max="1025" width="10.6640625"/>
  </cols>
  <sheetData>
    <row r="1" spans="1:5" ht="19">
      <c r="A1" s="235" t="s">
        <v>131</v>
      </c>
      <c r="B1" s="235"/>
      <c r="C1" s="236" t="s">
        <v>573</v>
      </c>
      <c r="D1" s="236"/>
      <c r="E1"/>
    </row>
    <row r="2" spans="1:5" ht="21">
      <c r="A2" s="101" t="s">
        <v>574</v>
      </c>
      <c r="B2" s="101" t="s">
        <v>575</v>
      </c>
      <c r="C2" s="102" t="s">
        <v>576</v>
      </c>
      <c r="D2" s="102" t="s">
        <v>577</v>
      </c>
      <c r="E2" s="103" t="s">
        <v>578</v>
      </c>
    </row>
    <row r="3" spans="1:5">
      <c r="A3" s="104" t="s">
        <v>56</v>
      </c>
      <c r="B3" s="105" t="s">
        <v>579</v>
      </c>
      <c r="C3" s="69">
        <f>VLOOKUP(A3,dG!$A$1:$F$512,2,0)*4.184</f>
        <v>8.3261599999999998</v>
      </c>
      <c r="D3" s="106">
        <v>8.3699999999999992</v>
      </c>
      <c r="E3" s="107">
        <f t="shared" ref="E3:E34" si="0">D3-C3</f>
        <v>4.3839999999999435E-2</v>
      </c>
    </row>
    <row r="4" spans="1:5">
      <c r="A4" s="104" t="s">
        <v>41</v>
      </c>
      <c r="B4" s="105" t="s">
        <v>580</v>
      </c>
      <c r="C4" s="69">
        <f>VLOOKUP(A4,dG!$A$1:$F$512,2,0)*4.184</f>
        <v>7.6567200000000009</v>
      </c>
      <c r="D4" s="106">
        <v>7.66</v>
      </c>
      <c r="E4" s="107">
        <f t="shared" si="0"/>
        <v>3.2799999999992835E-3</v>
      </c>
    </row>
    <row r="5" spans="1:5">
      <c r="A5" s="104" t="s">
        <v>78</v>
      </c>
      <c r="B5" s="105" t="s">
        <v>581</v>
      </c>
      <c r="C5" s="69">
        <f>VLOOKUP(A5,dG!$A$1:$F$512,2,0)*4.184</f>
        <v>8.2006399999999999</v>
      </c>
      <c r="D5" s="106">
        <v>8.18</v>
      </c>
      <c r="E5" s="107">
        <f t="shared" si="0"/>
        <v>-2.0640000000000214E-2</v>
      </c>
    </row>
    <row r="6" spans="1:5">
      <c r="A6" s="104" t="s">
        <v>60</v>
      </c>
      <c r="B6" s="105" t="s">
        <v>582</v>
      </c>
      <c r="C6" s="69">
        <f>VLOOKUP(A6,dG!$A$1:$F$512,2,0)*4.184</f>
        <v>8.6608799999999988</v>
      </c>
      <c r="D6" s="106">
        <v>8.6999999999999993</v>
      </c>
      <c r="E6" s="107">
        <f t="shared" si="0"/>
        <v>3.9120000000000488E-2</v>
      </c>
    </row>
    <row r="7" spans="1:5">
      <c r="A7" s="104" t="s">
        <v>14</v>
      </c>
      <c r="B7" s="105" t="s">
        <v>583</v>
      </c>
      <c r="C7" s="69">
        <f>VLOOKUP(A7,dG!$A$1:$F$512,2,0)*4.184</f>
        <v>9.70688</v>
      </c>
      <c r="D7" s="106">
        <v>9.6999999999999993</v>
      </c>
      <c r="E7" s="107">
        <f t="shared" si="0"/>
        <v>-6.8800000000006634E-3</v>
      </c>
    </row>
    <row r="8" spans="1:5">
      <c r="A8" s="104" t="s">
        <v>63</v>
      </c>
      <c r="B8" s="108" t="s">
        <v>584</v>
      </c>
      <c r="C8" s="69">
        <f>VLOOKUP(A8,dG!$A$1:$F$512,2,0)*4.184</f>
        <v>9.70688</v>
      </c>
      <c r="D8" s="106">
        <v>9.76</v>
      </c>
      <c r="E8" s="107">
        <f t="shared" si="0"/>
        <v>5.3119999999999834E-2</v>
      </c>
    </row>
    <row r="9" spans="1:5">
      <c r="A9" s="104" t="s">
        <v>147</v>
      </c>
      <c r="B9" s="108" t="s">
        <v>585</v>
      </c>
      <c r="C9" s="69">
        <f>VLOOKUP(A9,dG!$A$1:$F$512,2,0)*4.184</f>
        <v>9.9579199999999997</v>
      </c>
      <c r="D9" s="106">
        <v>9.9700000000000006</v>
      </c>
      <c r="E9" s="107">
        <f t="shared" si="0"/>
        <v>1.2080000000000979E-2</v>
      </c>
    </row>
    <row r="10" spans="1:5">
      <c r="A10" s="104" t="s">
        <v>16</v>
      </c>
      <c r="B10" s="108" t="s">
        <v>586</v>
      </c>
      <c r="C10" s="69">
        <f>VLOOKUP(A10,dG!$A$1:$F$512,2,0)*4.184</f>
        <v>10.50184</v>
      </c>
      <c r="D10" s="106">
        <v>10.46</v>
      </c>
      <c r="E10" s="107">
        <f t="shared" si="0"/>
        <v>-4.1839999999998767E-2</v>
      </c>
    </row>
    <row r="11" spans="1:5">
      <c r="A11" s="104" t="s">
        <v>62</v>
      </c>
      <c r="B11" s="108" t="s">
        <v>587</v>
      </c>
      <c r="C11" s="69">
        <f>VLOOKUP(A11,dG!$A$1:$F$512,2,0)*4.184</f>
        <v>10.37632</v>
      </c>
      <c r="D11" s="106">
        <v>10.4</v>
      </c>
      <c r="E11" s="107">
        <f t="shared" si="0"/>
        <v>2.3680000000000589E-2</v>
      </c>
    </row>
    <row r="12" spans="1:5">
      <c r="A12" s="104" t="s">
        <v>150</v>
      </c>
      <c r="B12" s="108" t="s">
        <v>588</v>
      </c>
      <c r="C12" s="69">
        <f>VLOOKUP(A12,dG!$A$1:$F$512,2,0)*4.184</f>
        <v>10.50184</v>
      </c>
      <c r="D12" s="106">
        <v>10.55</v>
      </c>
      <c r="E12" s="107">
        <f t="shared" si="0"/>
        <v>4.8160000000001091E-2</v>
      </c>
    </row>
    <row r="13" spans="1:5">
      <c r="A13" s="104" t="s">
        <v>346</v>
      </c>
      <c r="B13" s="108" t="s">
        <v>589</v>
      </c>
      <c r="C13" s="69">
        <f>VLOOKUP(A13,dG!$A$1:$F$512,2,0)*4.184</f>
        <v>10.50184</v>
      </c>
      <c r="D13" s="106">
        <v>10.5</v>
      </c>
      <c r="E13" s="107">
        <f t="shared" si="0"/>
        <v>-1.8399999999996197E-3</v>
      </c>
    </row>
    <row r="14" spans="1:5">
      <c r="A14" s="104" t="s">
        <v>313</v>
      </c>
      <c r="B14" s="108" t="s">
        <v>590</v>
      </c>
      <c r="C14" s="69">
        <f>VLOOKUP(A14,dG!$A$1:$F$512,2,0)*4.184</f>
        <v>10.50184</v>
      </c>
      <c r="D14" s="106">
        <v>10.85</v>
      </c>
      <c r="E14" s="107">
        <f t="shared" si="0"/>
        <v>0.34816000000000003</v>
      </c>
    </row>
    <row r="15" spans="1:5">
      <c r="A15" s="104" t="s">
        <v>144</v>
      </c>
      <c r="B15" s="108" t="s">
        <v>591</v>
      </c>
      <c r="C15" s="69">
        <f>VLOOKUP(A15,dG!$A$1:$F$512,2,0)*4.184</f>
        <v>11.171279999999999</v>
      </c>
      <c r="D15" s="106">
        <v>10.96</v>
      </c>
      <c r="E15" s="107">
        <f t="shared" si="0"/>
        <v>-0.21127999999999858</v>
      </c>
    </row>
    <row r="16" spans="1:5">
      <c r="A16" s="104" t="s">
        <v>322</v>
      </c>
      <c r="B16" s="108" t="s">
        <v>592</v>
      </c>
      <c r="C16" s="69">
        <f>VLOOKUP(A16,dG!$A$1:$F$512,2,0)*4.184</f>
        <v>11.840720000000001</v>
      </c>
      <c r="D16" s="106">
        <v>12.04</v>
      </c>
      <c r="E16" s="107">
        <f t="shared" si="0"/>
        <v>0.19927999999999813</v>
      </c>
    </row>
    <row r="17" spans="1:5">
      <c r="A17" s="104" t="s">
        <v>146</v>
      </c>
      <c r="B17" s="108" t="s">
        <v>593</v>
      </c>
      <c r="C17" s="69">
        <f>VLOOKUP(A17,dG!$A$1:$F$512,2,0)*4.184</f>
        <v>12.04992</v>
      </c>
      <c r="D17" s="106">
        <v>12.1</v>
      </c>
      <c r="E17" s="107">
        <f t="shared" si="0"/>
        <v>5.0079999999999458E-2</v>
      </c>
    </row>
    <row r="18" spans="1:5">
      <c r="A18" s="104" t="s">
        <v>315</v>
      </c>
      <c r="B18" s="108" t="s">
        <v>594</v>
      </c>
      <c r="C18" s="69">
        <f>VLOOKUP(A18,dG!$A$1:$F$512,2,0)*4.184</f>
        <v>12.091760000000001</v>
      </c>
      <c r="D18" s="106">
        <v>11.93</v>
      </c>
      <c r="E18" s="107">
        <f t="shared" si="0"/>
        <v>-0.16176000000000101</v>
      </c>
    </row>
    <row r="19" spans="1:5">
      <c r="A19" s="104" t="s">
        <v>316</v>
      </c>
      <c r="B19" s="108" t="s">
        <v>595</v>
      </c>
      <c r="C19" s="69">
        <f>VLOOKUP(A19,dG!$A$1:$F$512,2,0)*4.184</f>
        <v>12.259120000000001</v>
      </c>
      <c r="D19" s="106">
        <v>11.39</v>
      </c>
      <c r="E19" s="107">
        <f t="shared" si="0"/>
        <v>-0.86912000000000056</v>
      </c>
    </row>
    <row r="20" spans="1:5">
      <c r="A20" s="104" t="s">
        <v>30</v>
      </c>
      <c r="B20" s="108" t="s">
        <v>596</v>
      </c>
      <c r="C20" s="69">
        <f>VLOOKUP(A20,dG!$A$1:$F$512,2,0)*4.184</f>
        <v>3.1379999999999999</v>
      </c>
      <c r="D20" s="106">
        <v>3.13</v>
      </c>
      <c r="E20" s="107">
        <f t="shared" si="0"/>
        <v>-8.0000000000000071E-3</v>
      </c>
    </row>
    <row r="21" spans="1:5">
      <c r="A21" s="104" t="s">
        <v>181</v>
      </c>
      <c r="B21" s="108" t="s">
        <v>597</v>
      </c>
      <c r="C21" s="69">
        <f>VLOOKUP(A21,dG!$A$1:$F$512,2,0)*4.184</f>
        <v>5.0208000000000004</v>
      </c>
      <c r="D21" s="106">
        <v>5.0199999999999996</v>
      </c>
      <c r="E21" s="107">
        <f t="shared" si="0"/>
        <v>-8.0000000000080007E-4</v>
      </c>
    </row>
    <row r="22" spans="1:5">
      <c r="A22" s="104" t="s">
        <v>483</v>
      </c>
      <c r="B22" s="108" t="s">
        <v>598</v>
      </c>
      <c r="C22" s="69">
        <f>VLOOKUP(A22,dG!$A$1:$F$512,2,0)*4.184</f>
        <v>6.6525600000000003</v>
      </c>
      <c r="D22" s="106">
        <v>6.68</v>
      </c>
      <c r="E22" s="107">
        <f t="shared" si="0"/>
        <v>2.7439999999999465E-2</v>
      </c>
    </row>
    <row r="23" spans="1:5">
      <c r="A23" s="104" t="s">
        <v>182</v>
      </c>
      <c r="B23" s="108" t="s">
        <v>599</v>
      </c>
      <c r="C23" s="69">
        <f>VLOOKUP(A23,dG!$A$1:$F$512,2,0)*4.184</f>
        <v>7.1128</v>
      </c>
      <c r="D23" s="106">
        <v>7.14</v>
      </c>
      <c r="E23" s="107">
        <f t="shared" si="0"/>
        <v>2.7199999999999669E-2</v>
      </c>
    </row>
    <row r="24" spans="1:5">
      <c r="A24" s="104" t="s">
        <v>399</v>
      </c>
      <c r="B24" s="108" t="s">
        <v>600</v>
      </c>
      <c r="C24" s="69">
        <f>VLOOKUP(A24,dG!$A$1:$F$512,2,0)*4.184</f>
        <v>6.6107200000000006</v>
      </c>
      <c r="D24" s="106">
        <v>6.62</v>
      </c>
      <c r="E24" s="107">
        <f t="shared" si="0"/>
        <v>9.2799999999995109E-3</v>
      </c>
    </row>
    <row r="25" spans="1:5">
      <c r="A25" s="104" t="s">
        <v>45</v>
      </c>
      <c r="B25" s="108" t="s">
        <v>601</v>
      </c>
      <c r="C25" s="69">
        <f>VLOOKUP(A25,dG!$A$1:$F$512,2,0)*4.184</f>
        <v>5.3555200000000003</v>
      </c>
      <c r="D25" s="106">
        <v>5.32</v>
      </c>
      <c r="E25" s="107">
        <f t="shared" si="0"/>
        <v>-3.5519999999999996E-2</v>
      </c>
    </row>
    <row r="26" spans="1:5">
      <c r="A26" s="104" t="s">
        <v>79</v>
      </c>
      <c r="B26" s="108" t="s">
        <v>602</v>
      </c>
      <c r="C26" s="69">
        <f>VLOOKUP(A26,dG!$A$1:$F$512,2,0)*4.184</f>
        <v>5.5228800000000007</v>
      </c>
      <c r="D26" s="106">
        <v>5.31</v>
      </c>
      <c r="E26" s="107">
        <f t="shared" si="0"/>
        <v>-0.21288000000000107</v>
      </c>
    </row>
    <row r="27" spans="1:5">
      <c r="A27" s="104" t="s">
        <v>20</v>
      </c>
      <c r="B27" s="108" t="s">
        <v>603</v>
      </c>
      <c r="C27" s="69">
        <f>VLOOKUP(A27,dG!$A$1:$F$512,2,0)*4.184</f>
        <v>5.7739199999999995</v>
      </c>
      <c r="D27" s="106">
        <v>5.77</v>
      </c>
      <c r="E27" s="107">
        <f t="shared" si="0"/>
        <v>-3.9199999999999235E-3</v>
      </c>
    </row>
    <row r="28" spans="1:5">
      <c r="A28" s="104" t="s">
        <v>516</v>
      </c>
      <c r="B28" s="108" t="s">
        <v>604</v>
      </c>
      <c r="C28" s="69">
        <f>VLOOKUP(A28,dG!$A$1:$F$512,2,0)*4.184</f>
        <v>7.0291199999999998</v>
      </c>
      <c r="D28" s="106">
        <v>6.96</v>
      </c>
      <c r="E28" s="107">
        <f t="shared" si="0"/>
        <v>-6.9119999999999848E-2</v>
      </c>
    </row>
    <row r="29" spans="1:5">
      <c r="A29" s="109" t="s">
        <v>340</v>
      </c>
      <c r="B29" s="108" t="s">
        <v>605</v>
      </c>
      <c r="C29" s="69">
        <f>VLOOKUP(A29,dG!$A$1:$F$512,2,0)*4.184</f>
        <v>7.6567200000000009</v>
      </c>
      <c r="D29" s="106">
        <v>7.65</v>
      </c>
      <c r="E29" s="107">
        <f t="shared" si="0"/>
        <v>-6.7200000000005033E-3</v>
      </c>
    </row>
    <row r="30" spans="1:5">
      <c r="A30" s="104" t="s">
        <v>170</v>
      </c>
      <c r="B30" s="108" t="s">
        <v>606</v>
      </c>
      <c r="C30" s="69">
        <f>VLOOKUP(A30,dG!$A$1:$F$512,2,0)*4.184</f>
        <v>6.6107200000000006</v>
      </c>
      <c r="D30" s="106">
        <v>7.02</v>
      </c>
      <c r="E30" s="107">
        <f t="shared" si="0"/>
        <v>0.40927999999999898</v>
      </c>
    </row>
    <row r="31" spans="1:5">
      <c r="A31" s="104" t="s">
        <v>300</v>
      </c>
      <c r="B31" s="108" t="s">
        <v>607</v>
      </c>
      <c r="C31" s="69">
        <f>VLOOKUP(A31,dG!$A$1:$F$512,2,0)*4.184</f>
        <v>6.1504799999999999</v>
      </c>
      <c r="D31" s="106">
        <v>6.15</v>
      </c>
      <c r="E31" s="107">
        <f t="shared" si="0"/>
        <v>-4.7999999999959186E-4</v>
      </c>
    </row>
    <row r="32" spans="1:5">
      <c r="A32" s="104" t="s">
        <v>172</v>
      </c>
      <c r="B32" s="108" t="s">
        <v>608</v>
      </c>
      <c r="C32" s="69">
        <f>VLOOKUP(A32,dG!$A$1:$F$512,2,0)*4.184</f>
        <v>8.0332799999999995</v>
      </c>
      <c r="D32" s="106">
        <v>9.08</v>
      </c>
      <c r="E32" s="107">
        <f t="shared" si="0"/>
        <v>1.0467200000000005</v>
      </c>
    </row>
    <row r="33" spans="1:5">
      <c r="A33" s="104" t="s">
        <v>183</v>
      </c>
      <c r="B33" s="108" t="s">
        <v>609</v>
      </c>
      <c r="C33" s="69">
        <f>VLOOKUP(A33,dG!$A$1:$F$512,2,0)*4.184</f>
        <v>2.3430400000000002</v>
      </c>
      <c r="D33" s="106">
        <v>2.34</v>
      </c>
      <c r="E33" s="107">
        <f t="shared" si="0"/>
        <v>-3.0400000000003757E-3</v>
      </c>
    </row>
    <row r="34" spans="1:5">
      <c r="A34" s="104" t="s">
        <v>184</v>
      </c>
      <c r="B34" s="108" t="s">
        <v>610</v>
      </c>
      <c r="C34" s="69">
        <f>VLOOKUP(A34,dG!$A$1:$F$512,2,0)*4.184</f>
        <v>1.5480800000000001</v>
      </c>
      <c r="D34" s="106">
        <v>1.54</v>
      </c>
      <c r="E34" s="107">
        <f t="shared" si="0"/>
        <v>-8.0800000000000871E-3</v>
      </c>
    </row>
    <row r="35" spans="1:5">
      <c r="A35" s="104" t="s">
        <v>242</v>
      </c>
      <c r="B35" s="108" t="s">
        <v>611</v>
      </c>
      <c r="C35" s="69">
        <f>VLOOKUP(A35,dG!$A$1:$F$512,2,0)*4.184</f>
        <v>2.8032800000000004</v>
      </c>
      <c r="D35" s="106">
        <v>2.8</v>
      </c>
      <c r="E35" s="107">
        <f t="shared" ref="E35:E66" si="1">D35-C35</f>
        <v>-3.2800000000006158E-3</v>
      </c>
    </row>
    <row r="36" spans="1:5">
      <c r="A36" s="104" t="s">
        <v>25</v>
      </c>
      <c r="B36" s="108" t="s">
        <v>612</v>
      </c>
      <c r="C36" s="69">
        <f>VLOOKUP(A36,dG!$A$1:$F$512,2,0)*4.184</f>
        <v>5.1463200000000002</v>
      </c>
      <c r="D36" s="106">
        <v>5.14</v>
      </c>
      <c r="E36" s="107">
        <f t="shared" si="1"/>
        <v>-6.3200000000005474E-3</v>
      </c>
    </row>
    <row r="37" spans="1:5">
      <c r="A37" s="104" t="s">
        <v>45</v>
      </c>
      <c r="B37" s="108" t="s">
        <v>601</v>
      </c>
      <c r="C37" s="69">
        <f>VLOOKUP(A37,dG!$A$1:$F$512,2,0)*4.184</f>
        <v>5.3555200000000003</v>
      </c>
      <c r="D37" s="106">
        <v>5.32</v>
      </c>
      <c r="E37" s="107">
        <f t="shared" si="1"/>
        <v>-3.5519999999999996E-2</v>
      </c>
    </row>
    <row r="38" spans="1:5">
      <c r="A38" s="104" t="s">
        <v>27</v>
      </c>
      <c r="B38" s="108" t="s">
        <v>613</v>
      </c>
      <c r="C38" s="69">
        <f>VLOOKUP(A38,dG!$A$1:$F$512,2,0)*4.184</f>
        <v>4.85344</v>
      </c>
      <c r="D38" s="106">
        <v>4.87</v>
      </c>
      <c r="E38" s="107">
        <f t="shared" si="1"/>
        <v>1.656000000000013E-2</v>
      </c>
    </row>
    <row r="39" spans="1:5">
      <c r="A39" s="104" t="s">
        <v>61</v>
      </c>
      <c r="B39" s="108" t="s">
        <v>614</v>
      </c>
      <c r="C39" s="69">
        <f>VLOOKUP(A39,dG!$A$1:$F$512,2,0)*4.184</f>
        <v>2.5522399999999998</v>
      </c>
      <c r="D39" s="106">
        <v>2.57</v>
      </c>
      <c r="E39" s="107">
        <f t="shared" si="1"/>
        <v>1.7759999999999998E-2</v>
      </c>
    </row>
    <row r="40" spans="1:5">
      <c r="A40" s="104" t="s">
        <v>122</v>
      </c>
      <c r="B40" s="108" t="s">
        <v>615</v>
      </c>
      <c r="C40" s="69">
        <f>VLOOKUP(A40,dG!$A$1:$F$512,2,0)*4.184</f>
        <v>-2.0083199999999999</v>
      </c>
      <c r="D40" s="106">
        <v>-1.28</v>
      </c>
      <c r="E40" s="107">
        <f t="shared" si="1"/>
        <v>0.72831999999999986</v>
      </c>
    </row>
    <row r="41" spans="1:5">
      <c r="A41" s="104" t="s">
        <v>59</v>
      </c>
      <c r="B41" s="108" t="s">
        <v>616</v>
      </c>
      <c r="C41" s="69">
        <f>VLOOKUP(A41,dG!$A$1:$F$512,2,0)*4.184</f>
        <v>-0.66944000000000004</v>
      </c>
      <c r="D41" s="106">
        <v>-0.68</v>
      </c>
      <c r="E41" s="107">
        <f t="shared" si="1"/>
        <v>-1.0560000000000014E-2</v>
      </c>
    </row>
    <row r="42" spans="1:5">
      <c r="A42" s="104" t="s">
        <v>518</v>
      </c>
      <c r="B42" s="108" t="s">
        <v>617</v>
      </c>
      <c r="C42" s="69">
        <f>VLOOKUP(A42,dG!$A$1:$F$512,2,0)*4.184</f>
        <v>3.8911200000000004</v>
      </c>
      <c r="D42" s="106">
        <v>3.94</v>
      </c>
      <c r="E42" s="107">
        <f t="shared" si="1"/>
        <v>4.887999999999959E-2</v>
      </c>
    </row>
    <row r="43" spans="1:5">
      <c r="A43" s="104" t="s">
        <v>439</v>
      </c>
      <c r="B43" s="108" t="s">
        <v>618</v>
      </c>
      <c r="C43" s="69">
        <f>VLOOKUP(A43,dG!$A$1:$F$512,2,0)*4.184</f>
        <v>4.2258399999999998</v>
      </c>
      <c r="D43" s="106">
        <v>4.22</v>
      </c>
      <c r="E43" s="107">
        <f t="shared" si="1"/>
        <v>-5.8400000000000674E-3</v>
      </c>
    </row>
    <row r="44" spans="1:5">
      <c r="A44" s="109" t="s">
        <v>317</v>
      </c>
      <c r="B44" s="110" t="s">
        <v>619</v>
      </c>
      <c r="C44" s="69">
        <f>VLOOKUP(A44,dG!$A$1:$F$512,2,0)*4.184</f>
        <v>1.6736000000000002</v>
      </c>
      <c r="D44" s="106">
        <v>1.66</v>
      </c>
      <c r="E44" s="107">
        <f t="shared" si="1"/>
        <v>-1.3600000000000279E-2</v>
      </c>
    </row>
    <row r="45" spans="1:5">
      <c r="A45" s="109" t="s">
        <v>517</v>
      </c>
      <c r="B45" s="110" t="s">
        <v>620</v>
      </c>
      <c r="C45" s="69">
        <f>VLOOKUP(A45,dG!$A$1:$F$512,2,0)*4.184</f>
        <v>4.1840000000000002E-2</v>
      </c>
      <c r="D45" s="106">
        <v>0.06</v>
      </c>
      <c r="E45" s="107">
        <f t="shared" si="1"/>
        <v>1.8159999999999996E-2</v>
      </c>
    </row>
    <row r="46" spans="1:5">
      <c r="A46" s="109" t="s">
        <v>438</v>
      </c>
      <c r="B46" s="110" t="s">
        <v>621</v>
      </c>
      <c r="C46" s="69">
        <f>VLOOKUP(A46,dG!$A$1:$F$512,2,0)*4.184</f>
        <v>1.21336</v>
      </c>
      <c r="D46" s="106">
        <v>1.2</v>
      </c>
      <c r="E46" s="107">
        <f t="shared" si="1"/>
        <v>-1.3360000000000039E-2</v>
      </c>
    </row>
    <row r="47" spans="1:5">
      <c r="A47" s="109" t="s">
        <v>436</v>
      </c>
      <c r="B47" s="110" t="s">
        <v>622</v>
      </c>
      <c r="C47" s="69">
        <f>VLOOKUP(A47,dG!$A$1:$F$512,2,0)*4.184</f>
        <v>2.5104000000000002</v>
      </c>
      <c r="D47" s="106">
        <v>2.5099999999999998</v>
      </c>
      <c r="E47" s="107">
        <f t="shared" si="1"/>
        <v>-4.0000000000040004E-4</v>
      </c>
    </row>
    <row r="48" spans="1:5">
      <c r="A48" s="109" t="s">
        <v>511</v>
      </c>
      <c r="B48" s="110" t="s">
        <v>623</v>
      </c>
      <c r="C48" s="69">
        <f>VLOOKUP(A48,dG!$A$1:$F$512,2,0)*4.184</f>
        <v>2.9706399999999999</v>
      </c>
      <c r="D48" s="106">
        <v>2.97</v>
      </c>
      <c r="E48" s="107">
        <f t="shared" si="1"/>
        <v>-6.3999999999975188E-4</v>
      </c>
    </row>
    <row r="49" spans="1:5">
      <c r="A49" s="104" t="s">
        <v>18</v>
      </c>
      <c r="B49" s="108" t="s">
        <v>624</v>
      </c>
      <c r="C49" s="69">
        <f>VLOOKUP(A49,dG!$A$1:$F$512,2,0)*4.184</f>
        <v>-3.5982400000000001</v>
      </c>
      <c r="D49" s="97">
        <v>-3.62</v>
      </c>
      <c r="E49" s="107">
        <f t="shared" si="1"/>
        <v>-2.1760000000000002E-2</v>
      </c>
    </row>
    <row r="50" spans="1:5">
      <c r="A50" s="104" t="s">
        <v>80</v>
      </c>
      <c r="B50" s="108" t="s">
        <v>625</v>
      </c>
      <c r="C50" s="69">
        <f>VLOOKUP(A50,dG!$A$1:$F$512,2,0)*4.184</f>
        <v>-3.7237600000000004</v>
      </c>
      <c r="D50" s="106">
        <v>-3.71</v>
      </c>
      <c r="E50" s="107">
        <f t="shared" si="1"/>
        <v>1.3760000000000439E-2</v>
      </c>
    </row>
    <row r="51" spans="1:5">
      <c r="A51" s="104" t="s">
        <v>47</v>
      </c>
      <c r="B51" s="108" t="s">
        <v>626</v>
      </c>
      <c r="C51" s="69">
        <f>VLOOKUP(A51,dG!$A$1:$F$512,2,0)*4.184</f>
        <v>-3.3053600000000003</v>
      </c>
      <c r="D51" s="106">
        <v>-3.33</v>
      </c>
      <c r="E51" s="107">
        <f t="shared" si="1"/>
        <v>-2.4639999999999773E-2</v>
      </c>
    </row>
    <row r="52" spans="1:5">
      <c r="A52" s="104" t="s">
        <v>377</v>
      </c>
      <c r="B52" s="108" t="s">
        <v>627</v>
      </c>
      <c r="C52" s="69">
        <f>VLOOKUP(A52,dG!$A$1:$F$512,2,0)*4.184</f>
        <v>-16.233920000000001</v>
      </c>
      <c r="D52" s="106">
        <v>-16.260000000000002</v>
      </c>
      <c r="E52" s="107">
        <f t="shared" si="1"/>
        <v>-2.6080000000000325E-2</v>
      </c>
    </row>
    <row r="53" spans="1:5">
      <c r="A53" s="104" t="s">
        <v>526</v>
      </c>
      <c r="B53" s="108" t="s">
        <v>628</v>
      </c>
      <c r="C53" s="69">
        <f>VLOOKUP(A53,dG!$A$1:$F$512,2,0)*4.184</f>
        <v>-16.066559999999999</v>
      </c>
      <c r="D53" s="106">
        <v>-16.09</v>
      </c>
      <c r="E53" s="107">
        <f t="shared" si="1"/>
        <v>-2.3440000000000794E-2</v>
      </c>
    </row>
    <row r="54" spans="1:5">
      <c r="A54" s="104" t="s">
        <v>395</v>
      </c>
      <c r="B54" s="108" t="s">
        <v>629</v>
      </c>
      <c r="C54" s="69">
        <f>VLOOKUP(A54,dG!$A$1:$F$512,2,0)*4.184</f>
        <v>-15.229760000000001</v>
      </c>
      <c r="D54" s="106">
        <v>-15.25</v>
      </c>
      <c r="E54" s="107">
        <f t="shared" si="1"/>
        <v>-2.023999999999937E-2</v>
      </c>
    </row>
    <row r="55" spans="1:5">
      <c r="A55" s="104" t="s">
        <v>248</v>
      </c>
      <c r="B55" s="108" t="s">
        <v>630</v>
      </c>
      <c r="C55" s="69">
        <f>VLOOKUP(A55,dG!$A$1:$F$512,2,0)*4.184</f>
        <v>-13.97456</v>
      </c>
      <c r="D55" s="106">
        <v>-13.98</v>
      </c>
      <c r="E55" s="107">
        <f t="shared" si="1"/>
        <v>-5.4400000000001114E-3</v>
      </c>
    </row>
    <row r="56" spans="1:5">
      <c r="A56" s="104" t="s">
        <v>310</v>
      </c>
      <c r="B56" s="108" t="s">
        <v>631</v>
      </c>
      <c r="C56" s="69">
        <f>VLOOKUP(A56,dG!$A$1:$F$512,2,0)*4.184</f>
        <v>-13.09592</v>
      </c>
      <c r="D56" s="106">
        <v>-13.13</v>
      </c>
      <c r="E56" s="107">
        <f t="shared" si="1"/>
        <v>-3.408000000000122E-2</v>
      </c>
    </row>
    <row r="57" spans="1:5">
      <c r="A57" s="40" t="s">
        <v>65</v>
      </c>
      <c r="B57" s="105" t="s">
        <v>632</v>
      </c>
      <c r="C57" s="69">
        <f>VLOOKUP(A57,dG!$A$1:$F$512,2,0)*4.184</f>
        <v>-2.2175200000000004</v>
      </c>
      <c r="D57" s="97">
        <v>-2.23</v>
      </c>
      <c r="E57" s="107">
        <f t="shared" si="1"/>
        <v>-1.2479999999999603E-2</v>
      </c>
    </row>
    <row r="58" spans="1:5">
      <c r="A58" s="104" t="s">
        <v>110</v>
      </c>
      <c r="B58" s="108" t="s">
        <v>633</v>
      </c>
      <c r="C58" s="69">
        <f>VLOOKUP(A58,dG!$A$1:$F$512,2,0)*4.184</f>
        <v>-10.041600000000001</v>
      </c>
      <c r="D58" s="97">
        <v>-10.01</v>
      </c>
      <c r="E58" s="107">
        <f t="shared" si="1"/>
        <v>3.1600000000000961E-2</v>
      </c>
    </row>
    <row r="59" spans="1:5">
      <c r="A59" s="104" t="s">
        <v>48</v>
      </c>
      <c r="B59" s="108" t="s">
        <v>634</v>
      </c>
      <c r="C59" s="69">
        <f>VLOOKUP(A59,dG!$A$1:$F$512,2,0)*4.184</f>
        <v>-13.179600000000001</v>
      </c>
      <c r="D59" s="97">
        <v>-13.17</v>
      </c>
      <c r="E59" s="107">
        <f t="shared" si="1"/>
        <v>9.6000000000007191E-3</v>
      </c>
    </row>
    <row r="60" spans="1:5">
      <c r="A60" s="104" t="s">
        <v>90</v>
      </c>
      <c r="B60" s="108" t="s">
        <v>635</v>
      </c>
      <c r="C60" s="69">
        <f>VLOOKUP(A60,dG!$A$1:$F$512,2,0)*4.184</f>
        <v>-14.016400000000001</v>
      </c>
      <c r="D60" s="97">
        <v>-14.41</v>
      </c>
      <c r="E60" s="107">
        <f t="shared" si="1"/>
        <v>-0.39359999999999928</v>
      </c>
    </row>
    <row r="61" spans="1:5">
      <c r="A61" s="104" t="s">
        <v>54</v>
      </c>
      <c r="B61" s="108" t="s">
        <v>636</v>
      </c>
      <c r="C61" s="69">
        <f>VLOOKUP(A61,dG!$A$1:$F$512,2,0)*4.184</f>
        <v>-16.526800000000001</v>
      </c>
      <c r="D61" s="97">
        <v>-17.7</v>
      </c>
      <c r="E61" s="107">
        <f t="shared" si="1"/>
        <v>-1.1731999999999978</v>
      </c>
    </row>
    <row r="62" spans="1:5">
      <c r="A62" s="104" t="s">
        <v>116</v>
      </c>
      <c r="B62" s="108" t="s">
        <v>637</v>
      </c>
      <c r="C62" s="69">
        <f>VLOOKUP(A62,dG!$A$1:$F$512,2,0)*4.184</f>
        <v>-16.233920000000001</v>
      </c>
      <c r="D62" s="97">
        <v>-16.53</v>
      </c>
      <c r="E62" s="107">
        <f t="shared" si="1"/>
        <v>-0.2960799999999999</v>
      </c>
    </row>
    <row r="63" spans="1:5">
      <c r="A63" s="104" t="s">
        <v>123</v>
      </c>
      <c r="B63" s="108" t="s">
        <v>638</v>
      </c>
      <c r="C63" s="69">
        <f>VLOOKUP(A63,dG!$A$1:$F$512,2,0)*4.184</f>
        <v>-18.91168</v>
      </c>
      <c r="D63" s="97">
        <v>-18.68</v>
      </c>
      <c r="E63" s="107">
        <f t="shared" si="1"/>
        <v>0.23168000000000077</v>
      </c>
    </row>
    <row r="64" spans="1:5">
      <c r="A64" s="104" t="s">
        <v>58</v>
      </c>
      <c r="B64" s="108" t="s">
        <v>639</v>
      </c>
      <c r="C64" s="69">
        <f>VLOOKUP(A64,dG!$A$1:$F$512,2,0)*4.184</f>
        <v>-21.3384</v>
      </c>
      <c r="D64" s="97">
        <v>-21.4</v>
      </c>
      <c r="E64" s="107">
        <f t="shared" si="1"/>
        <v>-6.1599999999998545E-2</v>
      </c>
    </row>
    <row r="65" spans="1:5">
      <c r="A65" s="104" t="s">
        <v>43</v>
      </c>
      <c r="B65" s="108" t="s">
        <v>640</v>
      </c>
      <c r="C65" s="69">
        <f>VLOOKUP(A65,dG!$A$1:$F$512,2,0)*4.184</f>
        <v>-20.92</v>
      </c>
      <c r="D65" s="97">
        <v>-20.98</v>
      </c>
      <c r="E65" s="107">
        <f t="shared" si="1"/>
        <v>-5.9999999999998721E-2</v>
      </c>
    </row>
    <row r="66" spans="1:5">
      <c r="A66" s="104" t="s">
        <v>75</v>
      </c>
      <c r="B66" s="108" t="s">
        <v>641</v>
      </c>
      <c r="C66" s="69">
        <f>VLOOKUP(A66,dG!$A$1:$F$512,2,0)*4.184</f>
        <v>-20.292400000000001</v>
      </c>
      <c r="D66" s="97">
        <v>-20.190000000000001</v>
      </c>
      <c r="E66" s="107">
        <f t="shared" si="1"/>
        <v>0.10239999999999938</v>
      </c>
    </row>
    <row r="67" spans="1:5">
      <c r="A67" s="104" t="s">
        <v>77</v>
      </c>
      <c r="B67" s="108" t="s">
        <v>642</v>
      </c>
      <c r="C67" s="69">
        <f>VLOOKUP(A67,dG!$A$1:$F$512,2,0)*4.184</f>
        <v>-19.832160000000002</v>
      </c>
      <c r="D67" s="97">
        <v>-19.899999999999999</v>
      </c>
      <c r="E67" s="107">
        <f t="shared" ref="E67:E98" si="2">D67-C67</f>
        <v>-6.7839999999996792E-2</v>
      </c>
    </row>
    <row r="68" spans="1:5">
      <c r="A68" s="104" t="s">
        <v>10</v>
      </c>
      <c r="B68" s="108" t="s">
        <v>643</v>
      </c>
      <c r="C68" s="69">
        <f>VLOOKUP(A68,dG!$A$1:$F$512,2,0)*4.184</f>
        <v>-18.827999999999999</v>
      </c>
      <c r="D68" s="97">
        <v>-18.93</v>
      </c>
      <c r="E68" s="107">
        <f t="shared" si="2"/>
        <v>-0.10200000000000031</v>
      </c>
    </row>
    <row r="69" spans="1:5">
      <c r="A69" s="104" t="s">
        <v>22</v>
      </c>
      <c r="B69" s="108" t="s">
        <v>644</v>
      </c>
      <c r="C69" s="69">
        <f>VLOOKUP(A69,dG!$A$1:$F$512,2,0)*4.184</f>
        <v>-19.748480000000001</v>
      </c>
      <c r="D69" s="97">
        <v>-19.73</v>
      </c>
      <c r="E69" s="107">
        <f t="shared" si="2"/>
        <v>1.8480000000000274E-2</v>
      </c>
    </row>
    <row r="70" spans="1:5">
      <c r="A70" s="104" t="s">
        <v>23</v>
      </c>
      <c r="B70" s="108" t="s">
        <v>645</v>
      </c>
      <c r="C70" s="69">
        <f>VLOOKUP(A70,dG!$A$1:$F$512,2,0)*4.184</f>
        <v>-19.330080000000002</v>
      </c>
      <c r="D70" s="97">
        <v>-19.149999999999999</v>
      </c>
      <c r="E70" s="107">
        <f t="shared" si="2"/>
        <v>0.18008000000000379</v>
      </c>
    </row>
    <row r="71" spans="1:5">
      <c r="A71" s="104" t="s">
        <v>12</v>
      </c>
      <c r="B71" s="108" t="s">
        <v>646</v>
      </c>
      <c r="C71" s="69">
        <f>VLOOKUP(A71,dG!$A$1:$F$512,2,0)*4.184</f>
        <v>-18.702480000000001</v>
      </c>
      <c r="D71" s="97">
        <v>-18.89</v>
      </c>
      <c r="E71" s="107">
        <f t="shared" si="2"/>
        <v>-0.18751999999999924</v>
      </c>
    </row>
    <row r="72" spans="1:5">
      <c r="A72" s="104" t="s">
        <v>69</v>
      </c>
      <c r="B72" s="108" t="s">
        <v>647</v>
      </c>
      <c r="C72" s="69">
        <f>VLOOKUP(A72,dG!$A$1:$F$512,2,0)*4.184</f>
        <v>-19.120880000000003</v>
      </c>
      <c r="D72" s="97">
        <v>-18.72</v>
      </c>
      <c r="E72" s="107">
        <f t="shared" si="2"/>
        <v>0.40088000000000434</v>
      </c>
    </row>
    <row r="73" spans="1:5">
      <c r="A73" s="104" t="s">
        <v>520</v>
      </c>
      <c r="B73" s="108" t="s">
        <v>648</v>
      </c>
      <c r="C73" s="69">
        <f>VLOOKUP(A73,dG!$A$1:$F$512,2,0)*4.184</f>
        <v>-18.367760000000001</v>
      </c>
      <c r="D73" s="97">
        <v>-18.38</v>
      </c>
      <c r="E73" s="107">
        <f t="shared" si="2"/>
        <v>-1.2239999999998474E-2</v>
      </c>
    </row>
    <row r="74" spans="1:5">
      <c r="A74" s="104" t="s">
        <v>71</v>
      </c>
      <c r="B74" s="108" t="s">
        <v>649</v>
      </c>
      <c r="C74" s="69">
        <f>VLOOKUP(A74,dG!$A$1:$F$512,2,0)*4.184</f>
        <v>-18.200399999999998</v>
      </c>
      <c r="D74" s="97">
        <v>-18.22</v>
      </c>
      <c r="E74" s="107">
        <f t="shared" si="2"/>
        <v>-1.9600000000000506E-2</v>
      </c>
    </row>
    <row r="75" spans="1:5">
      <c r="A75" s="104" t="s">
        <v>8</v>
      </c>
      <c r="B75" s="108" t="s">
        <v>650</v>
      </c>
      <c r="C75" s="69">
        <f>VLOOKUP(A75,dG!$A$1:$F$512,2,0)*4.184</f>
        <v>-18.535119999999999</v>
      </c>
      <c r="D75" s="97">
        <v>-18.54</v>
      </c>
      <c r="E75" s="107">
        <f t="shared" si="2"/>
        <v>-4.8799999999999955E-3</v>
      </c>
    </row>
    <row r="76" spans="1:5">
      <c r="A76" s="104" t="s">
        <v>53</v>
      </c>
      <c r="B76" s="108" t="s">
        <v>651</v>
      </c>
      <c r="C76" s="69">
        <f>VLOOKUP(A76,dG!$A$1:$F$512,2,0)*4.184</f>
        <v>-18.409600000000001</v>
      </c>
      <c r="D76" s="97">
        <v>-18.260000000000002</v>
      </c>
      <c r="E76" s="107">
        <f t="shared" si="2"/>
        <v>0.14959999999999951</v>
      </c>
    </row>
    <row r="77" spans="1:5">
      <c r="A77" s="104" t="s">
        <v>55</v>
      </c>
      <c r="B77" s="108" t="s">
        <v>652</v>
      </c>
      <c r="C77" s="69">
        <f>VLOOKUP(A77,dG!$A$1:$F$512,2,0)*4.184</f>
        <v>-16.98704</v>
      </c>
      <c r="D77" s="97">
        <v>-17.05</v>
      </c>
      <c r="E77" s="107">
        <f t="shared" si="2"/>
        <v>-6.2960000000000349E-2</v>
      </c>
    </row>
    <row r="78" spans="1:5">
      <c r="A78" s="104" t="s">
        <v>51</v>
      </c>
      <c r="B78" s="108" t="s">
        <v>653</v>
      </c>
      <c r="C78" s="69">
        <f>VLOOKUP(A78,dG!$A$1:$F$512,2,0)*4.184</f>
        <v>-17.614640000000001</v>
      </c>
      <c r="D78" s="97">
        <v>-17.760000000000002</v>
      </c>
      <c r="E78" s="107">
        <f t="shared" si="2"/>
        <v>-0.14536000000000016</v>
      </c>
    </row>
    <row r="79" spans="1:5">
      <c r="A79" s="109" t="s">
        <v>373</v>
      </c>
      <c r="B79" s="110" t="s">
        <v>654</v>
      </c>
      <c r="C79" s="69">
        <f>VLOOKUP(A79,dG!$A$1:$F$512,2,0)*4.184</f>
        <v>-15.60632</v>
      </c>
      <c r="D79" s="97">
        <v>-15.64</v>
      </c>
      <c r="E79" s="107">
        <f t="shared" si="2"/>
        <v>-3.3680000000000376E-2</v>
      </c>
    </row>
    <row r="80" spans="1:5">
      <c r="A80" s="109" t="s">
        <v>301</v>
      </c>
      <c r="B80" s="110" t="s">
        <v>655</v>
      </c>
      <c r="C80" s="69">
        <f>VLOOKUP(A80,dG!$A$1:$F$512,2,0)*4.184</f>
        <v>-16.40128</v>
      </c>
      <c r="D80" s="97">
        <v>-16.440000000000001</v>
      </c>
      <c r="E80" s="107">
        <f t="shared" si="2"/>
        <v>-3.872000000000142E-2</v>
      </c>
    </row>
    <row r="81" spans="1:5">
      <c r="A81" s="109" t="s">
        <v>302</v>
      </c>
      <c r="B81" s="110" t="s">
        <v>656</v>
      </c>
      <c r="C81" s="69">
        <f>VLOOKUP(A81,dG!$A$1:$F$512,2,0)*4.184</f>
        <v>-16.233920000000001</v>
      </c>
      <c r="D81" s="97">
        <v>-16.260000000000002</v>
      </c>
      <c r="E81" s="107">
        <f t="shared" si="2"/>
        <v>-2.6080000000000325E-2</v>
      </c>
    </row>
    <row r="82" spans="1:5">
      <c r="A82" s="109" t="s">
        <v>67</v>
      </c>
      <c r="B82" s="110" t="s">
        <v>657</v>
      </c>
      <c r="C82" s="69">
        <f>VLOOKUP(A82,dG!$A$1:$F$512,2,0)*4.184</f>
        <v>-17.112559999999998</v>
      </c>
      <c r="D82" s="97">
        <v>-17.13</v>
      </c>
      <c r="E82" s="107">
        <f t="shared" si="2"/>
        <v>-1.7440000000000566E-2</v>
      </c>
    </row>
    <row r="83" spans="1:5">
      <c r="A83" s="104" t="s">
        <v>73</v>
      </c>
      <c r="B83" s="108" t="s">
        <v>658</v>
      </c>
      <c r="C83" s="69">
        <f>VLOOKUP(A83,dG!$A$1:$F$512,2,0)*4.184</f>
        <v>-21.045520000000003</v>
      </c>
      <c r="D83" s="97">
        <v>-21.06</v>
      </c>
      <c r="E83" s="107">
        <f t="shared" si="2"/>
        <v>-1.4479999999995385E-2</v>
      </c>
    </row>
    <row r="84" spans="1:5">
      <c r="A84" s="104" t="s">
        <v>28</v>
      </c>
      <c r="B84" s="108" t="s">
        <v>659</v>
      </c>
      <c r="C84" s="69">
        <f>VLOOKUP(A84,dG!$A$1:$F$512,2,0)*4.184</f>
        <v>-22.970160000000003</v>
      </c>
      <c r="D84" s="97">
        <v>-22.99</v>
      </c>
      <c r="E84" s="107">
        <f t="shared" si="2"/>
        <v>-1.9839999999994973E-2</v>
      </c>
    </row>
    <row r="85" spans="1:5">
      <c r="A85" s="104" t="s">
        <v>26</v>
      </c>
      <c r="B85" s="108" t="s">
        <v>660</v>
      </c>
      <c r="C85" s="69">
        <f>VLOOKUP(A85,dG!$A$1:$F$512,2,0)*4.184</f>
        <v>-22.844640000000002</v>
      </c>
      <c r="D85" s="97">
        <v>-22.91</v>
      </c>
      <c r="E85" s="107">
        <f t="shared" si="2"/>
        <v>-6.5359999999998308E-2</v>
      </c>
    </row>
    <row r="86" spans="1:5">
      <c r="A86" s="104" t="s">
        <v>24</v>
      </c>
      <c r="B86" s="108" t="s">
        <v>661</v>
      </c>
      <c r="C86" s="69">
        <f>VLOOKUP(A86,dG!$A$1:$F$512,2,0)*4.184</f>
        <v>-22.928320000000003</v>
      </c>
      <c r="D86" s="97">
        <v>-22.95</v>
      </c>
      <c r="E86" s="107">
        <f t="shared" si="2"/>
        <v>-2.1679999999996369E-2</v>
      </c>
    </row>
    <row r="87" spans="1:5">
      <c r="A87" s="104" t="s">
        <v>117</v>
      </c>
      <c r="B87" s="108" t="s">
        <v>662</v>
      </c>
      <c r="C87" s="69">
        <f>VLOOKUP(A87,dG!$A$1:$F$512,2,0)*4.184</f>
        <v>-27.656240000000004</v>
      </c>
      <c r="D87" s="97">
        <v>-27.68</v>
      </c>
      <c r="E87" s="107">
        <f t="shared" si="2"/>
        <v>-2.3759999999995784E-2</v>
      </c>
    </row>
    <row r="88" spans="1:5">
      <c r="A88" s="104" t="s">
        <v>204</v>
      </c>
      <c r="B88" s="108" t="s">
        <v>663</v>
      </c>
      <c r="C88" s="69">
        <f>VLOOKUP(A88,dG!$A$1:$F$512,2,0)*4.184</f>
        <v>-24.560080000000003</v>
      </c>
      <c r="D88" s="97">
        <v>-24.58</v>
      </c>
      <c r="E88" s="107">
        <f t="shared" si="2"/>
        <v>-1.9919999999995497E-2</v>
      </c>
    </row>
    <row r="89" spans="1:5">
      <c r="A89" s="104" t="s">
        <v>112</v>
      </c>
      <c r="B89" s="108" t="s">
        <v>664</v>
      </c>
      <c r="C89" s="69">
        <f>VLOOKUP(A89,dG!$A$1:$F$512,2,0)*4.184</f>
        <v>-25.647919999999999</v>
      </c>
      <c r="D89" s="97">
        <v>-25.67</v>
      </c>
      <c r="E89" s="107">
        <f t="shared" si="2"/>
        <v>-2.2080000000002542E-2</v>
      </c>
    </row>
    <row r="90" spans="1:5">
      <c r="A90" s="104" t="s">
        <v>128</v>
      </c>
      <c r="B90" s="108" t="s">
        <v>665</v>
      </c>
      <c r="C90" s="69">
        <f>VLOOKUP(A90,dG!$A$1:$F$512,2,0)*4.184</f>
        <v>-14.518480000000002</v>
      </c>
      <c r="D90" s="97">
        <v>-14.52</v>
      </c>
      <c r="E90" s="107">
        <f t="shared" si="2"/>
        <v>-1.5199999999975233E-3</v>
      </c>
    </row>
    <row r="91" spans="1:5">
      <c r="A91" s="104" t="s">
        <v>129</v>
      </c>
      <c r="B91" s="108" t="s">
        <v>666</v>
      </c>
      <c r="C91" s="69">
        <f>VLOOKUP(A91,dG!$A$1:$F$512,2,0)*4.184</f>
        <v>-13.054080000000001</v>
      </c>
      <c r="D91" s="97">
        <v>-13.07</v>
      </c>
      <c r="E91" s="107">
        <f t="shared" si="2"/>
        <v>-1.591999999999949E-2</v>
      </c>
    </row>
    <row r="92" spans="1:5">
      <c r="A92" s="104" t="s">
        <v>99</v>
      </c>
      <c r="B92" s="108" t="s">
        <v>667</v>
      </c>
      <c r="C92" s="69">
        <f>VLOOKUP(A92,dG!$A$1:$F$512,2,0)*4.184</f>
        <v>-19.037199999999999</v>
      </c>
      <c r="D92" s="97">
        <v>-19.09</v>
      </c>
      <c r="E92" s="107">
        <f t="shared" si="2"/>
        <v>-5.280000000000129E-2</v>
      </c>
    </row>
    <row r="93" spans="1:5">
      <c r="A93" s="104" t="s">
        <v>197</v>
      </c>
      <c r="B93" s="108" t="s">
        <v>668</v>
      </c>
      <c r="C93" s="69">
        <f>VLOOKUP(A93,dG!$A$1:$F$512,2,0)*4.184</f>
        <v>-18.827999999999999</v>
      </c>
      <c r="D93" s="97">
        <v>-18.84</v>
      </c>
      <c r="E93" s="107">
        <f t="shared" si="2"/>
        <v>-1.2000000000000455E-2</v>
      </c>
    </row>
    <row r="94" spans="1:5">
      <c r="A94" s="104" t="s">
        <v>109</v>
      </c>
      <c r="B94" s="108" t="s">
        <v>669</v>
      </c>
      <c r="C94" s="69">
        <f>VLOOKUP(A94,dG!$A$1:$F$512,2,0)*4.184</f>
        <v>-18.367760000000001</v>
      </c>
      <c r="D94" s="97">
        <v>-18.37</v>
      </c>
      <c r="E94" s="107">
        <f t="shared" si="2"/>
        <v>-2.2400000000004638E-3</v>
      </c>
    </row>
    <row r="95" spans="1:5">
      <c r="A95" s="104" t="s">
        <v>102</v>
      </c>
      <c r="B95" s="108" t="s">
        <v>670</v>
      </c>
      <c r="C95" s="69">
        <f>VLOOKUP(A95,dG!$A$1:$F$512,2,0)*4.184</f>
        <v>-17.740160000000003</v>
      </c>
      <c r="D95" s="97">
        <v>-17.97</v>
      </c>
      <c r="E95" s="107">
        <f t="shared" si="2"/>
        <v>-0.22983999999999583</v>
      </c>
    </row>
    <row r="96" spans="1:5">
      <c r="A96" s="104" t="s">
        <v>108</v>
      </c>
      <c r="B96" s="108" t="s">
        <v>671</v>
      </c>
      <c r="C96" s="69">
        <f>VLOOKUP(A96,dG!$A$1:$F$512,2,0)*4.184</f>
        <v>-17.112559999999998</v>
      </c>
      <c r="D96" s="97">
        <v>-17.14</v>
      </c>
      <c r="E96" s="107">
        <f t="shared" si="2"/>
        <v>-2.7440000000002129E-2</v>
      </c>
    </row>
    <row r="97" spans="1:5">
      <c r="A97" s="104" t="s">
        <v>103</v>
      </c>
      <c r="B97" s="108" t="s">
        <v>672</v>
      </c>
      <c r="C97" s="69">
        <f>VLOOKUP(A97,dG!$A$1:$F$512,2,0)*4.184</f>
        <v>-16.526800000000001</v>
      </c>
      <c r="D97" s="97">
        <v>-16.87</v>
      </c>
      <c r="E97" s="107">
        <f t="shared" si="2"/>
        <v>-0.34319999999999951</v>
      </c>
    </row>
    <row r="98" spans="1:5">
      <c r="A98" s="104" t="s">
        <v>87</v>
      </c>
      <c r="B98" s="108" t="s">
        <v>673</v>
      </c>
      <c r="C98" s="69">
        <f>VLOOKUP(A98,dG!$A$1:$F$512,2,0)*4.184</f>
        <v>-17.949360000000002</v>
      </c>
      <c r="D98" s="97">
        <v>-17.93</v>
      </c>
      <c r="E98" s="107">
        <f t="shared" si="2"/>
        <v>1.9360000000002486E-2</v>
      </c>
    </row>
    <row r="99" spans="1:5">
      <c r="A99" s="104" t="s">
        <v>84</v>
      </c>
      <c r="B99" s="108" t="s">
        <v>674</v>
      </c>
      <c r="C99" s="69">
        <f>VLOOKUP(A99,dG!$A$1:$F$512,2,0)*4.184</f>
        <v>-17.028880000000001</v>
      </c>
      <c r="D99" s="97">
        <v>-17.02</v>
      </c>
      <c r="E99" s="107">
        <f t="shared" ref="E99:E130" si="3">D99-C99</f>
        <v>8.8800000000013313E-3</v>
      </c>
    </row>
    <row r="100" spans="1:5">
      <c r="A100" s="104" t="s">
        <v>83</v>
      </c>
      <c r="B100" s="108" t="s">
        <v>675</v>
      </c>
      <c r="C100" s="69">
        <f>VLOOKUP(A100,dG!$A$1:$F$512,2,0)*4.184</f>
        <v>-15.271599999999999</v>
      </c>
      <c r="D100" s="97">
        <v>-15.31</v>
      </c>
      <c r="E100" s="107">
        <f t="shared" si="3"/>
        <v>-3.84000000000011E-2</v>
      </c>
    </row>
    <row r="101" spans="1:5">
      <c r="A101" s="104" t="s">
        <v>82</v>
      </c>
      <c r="B101" s="108" t="s">
        <v>676</v>
      </c>
      <c r="C101" s="69">
        <f>VLOOKUP(A101,dG!$A$1:$F$512,2,0)*4.184</f>
        <v>-13.556160000000002</v>
      </c>
      <c r="D101" s="97">
        <v>-13.92</v>
      </c>
      <c r="E101" s="107">
        <f t="shared" si="3"/>
        <v>-0.36383999999999794</v>
      </c>
    </row>
    <row r="102" spans="1:5">
      <c r="A102" s="104" t="s">
        <v>125</v>
      </c>
      <c r="B102" s="108" t="s">
        <v>125</v>
      </c>
      <c r="C102" s="69">
        <f>VLOOKUP(A102,dG!$A$1:$F$512,2,0)*4.184</f>
        <v>-22.928320000000003</v>
      </c>
      <c r="D102" s="97">
        <v>-22.94</v>
      </c>
      <c r="E102" s="107">
        <f t="shared" si="3"/>
        <v>-1.1679999999998358E-2</v>
      </c>
    </row>
    <row r="103" spans="1:5">
      <c r="A103" s="104" t="s">
        <v>119</v>
      </c>
      <c r="B103" s="108" t="s">
        <v>119</v>
      </c>
      <c r="C103" s="69">
        <f>VLOOKUP(A103,dG!$A$1:$F$512,2,0)*4.184</f>
        <v>-21.380240000000001</v>
      </c>
      <c r="D103" s="97">
        <v>-21.38</v>
      </c>
      <c r="E103" s="107">
        <f t="shared" si="3"/>
        <v>2.4000000000157229E-4</v>
      </c>
    </row>
    <row r="104" spans="1:5">
      <c r="A104" s="104" t="s">
        <v>107</v>
      </c>
      <c r="B104" s="108" t="s">
        <v>107</v>
      </c>
      <c r="C104" s="69">
        <f>VLOOKUP(A104,dG!$A$1:$F$512,2,0)*4.184</f>
        <v>-16.233920000000001</v>
      </c>
      <c r="D104" s="97">
        <v>-16.29</v>
      </c>
      <c r="E104" s="107">
        <f t="shared" si="3"/>
        <v>-5.6079999999997909E-2</v>
      </c>
    </row>
    <row r="105" spans="1:5">
      <c r="A105" s="104" t="s">
        <v>124</v>
      </c>
      <c r="B105" s="108" t="s">
        <v>677</v>
      </c>
      <c r="C105" s="69">
        <f>VLOOKUP(A105,dG!$A$1:$F$512,2,0)*4.184</f>
        <v>-19.622960000000003</v>
      </c>
      <c r="D105" s="97">
        <v>-19.66</v>
      </c>
      <c r="E105" s="107">
        <f t="shared" si="3"/>
        <v>-3.7039999999997519E-2</v>
      </c>
    </row>
    <row r="106" spans="1:5">
      <c r="A106" s="104" t="s">
        <v>29</v>
      </c>
      <c r="B106" s="108" t="s">
        <v>678</v>
      </c>
      <c r="C106" s="69">
        <f>VLOOKUP(A106,dG!$A$1:$F$512,2,0)*4.184</f>
        <v>-19.371919999999999</v>
      </c>
      <c r="D106" s="97">
        <v>-19.38</v>
      </c>
      <c r="E106" s="107">
        <f t="shared" si="3"/>
        <v>-8.079999999999643E-3</v>
      </c>
    </row>
    <row r="107" spans="1:5">
      <c r="A107" s="104" t="s">
        <v>38</v>
      </c>
      <c r="B107" s="108" t="s">
        <v>679</v>
      </c>
      <c r="C107" s="69">
        <f>VLOOKUP(A107,dG!$A$1:$F$512,2,0)*4.184</f>
        <v>-19.95768</v>
      </c>
      <c r="D107" s="97">
        <v>-19.97</v>
      </c>
      <c r="E107" s="107">
        <f t="shared" si="3"/>
        <v>-1.2319999999998998E-2</v>
      </c>
    </row>
    <row r="108" spans="1:5">
      <c r="A108" s="104" t="s">
        <v>44</v>
      </c>
      <c r="B108" s="108" t="s">
        <v>680</v>
      </c>
      <c r="C108" s="69">
        <f>VLOOKUP(A108,dG!$A$1:$F$512,2,0)*4.184</f>
        <v>-20.627119999999998</v>
      </c>
      <c r="D108" s="97">
        <v>-20.65</v>
      </c>
      <c r="E108" s="107">
        <f t="shared" si="3"/>
        <v>-2.2880000000000678E-2</v>
      </c>
    </row>
    <row r="109" spans="1:5">
      <c r="A109" s="104" t="s">
        <v>207</v>
      </c>
      <c r="B109" s="108" t="s">
        <v>681</v>
      </c>
      <c r="C109" s="69">
        <f>VLOOKUP(A109,dG!$A$1:$F$512,2,0)*4.184</f>
        <v>-20.166880000000003</v>
      </c>
      <c r="D109" s="111">
        <v>-20.190000000000001</v>
      </c>
      <c r="E109" s="107">
        <f t="shared" si="3"/>
        <v>-2.3119999999998697E-2</v>
      </c>
    </row>
    <row r="110" spans="1:5">
      <c r="A110" s="104" t="s">
        <v>208</v>
      </c>
      <c r="B110" s="108" t="s">
        <v>682</v>
      </c>
      <c r="C110" s="69">
        <f>VLOOKUP(A110,dG!$A$1:$F$512,2,0)*4.184</f>
        <v>-20.334240000000001</v>
      </c>
      <c r="D110" s="111">
        <v>-20.350000000000001</v>
      </c>
      <c r="E110" s="107">
        <f t="shared" si="3"/>
        <v>-1.5760000000000218E-2</v>
      </c>
    </row>
    <row r="111" spans="1:5">
      <c r="A111" s="104" t="s">
        <v>209</v>
      </c>
      <c r="B111" s="108" t="s">
        <v>683</v>
      </c>
      <c r="C111" s="69">
        <f>VLOOKUP(A111,dG!$A$1:$F$512,2,0)*4.184</f>
        <v>-19.748480000000001</v>
      </c>
      <c r="D111" s="111">
        <v>-19.739999999999998</v>
      </c>
      <c r="E111" s="107">
        <f t="shared" si="3"/>
        <v>8.4800000000022635E-3</v>
      </c>
    </row>
    <row r="112" spans="1:5">
      <c r="A112" s="104" t="s">
        <v>36</v>
      </c>
      <c r="B112" s="108" t="s">
        <v>684</v>
      </c>
      <c r="C112" s="69">
        <f>VLOOKUP(A112,dG!$A$1:$F$512,2,0)*4.184</f>
        <v>-19.204560000000001</v>
      </c>
      <c r="D112" s="111">
        <v>-19.25</v>
      </c>
      <c r="E112" s="107">
        <f t="shared" si="3"/>
        <v>-4.5439999999999259E-2</v>
      </c>
    </row>
    <row r="113" spans="1:5">
      <c r="A113" s="104" t="s">
        <v>210</v>
      </c>
      <c r="B113" s="108" t="s">
        <v>685</v>
      </c>
      <c r="C113" s="69">
        <f>VLOOKUP(A113,dG!$A$1:$F$512,2,0)*4.184</f>
        <v>-21.840479999999999</v>
      </c>
      <c r="D113" s="111">
        <v>-21.84</v>
      </c>
      <c r="E113" s="107">
        <f t="shared" si="3"/>
        <v>4.7999999999959186E-4</v>
      </c>
    </row>
    <row r="114" spans="1:5">
      <c r="A114" s="104" t="s">
        <v>211</v>
      </c>
      <c r="B114" s="108" t="s">
        <v>686</v>
      </c>
      <c r="C114" s="69">
        <f>VLOOKUP(A114,dG!$A$1:$F$512,2,0)*4.184</f>
        <v>-20.25056</v>
      </c>
      <c r="D114" s="111">
        <v>-20.260000000000002</v>
      </c>
      <c r="E114" s="107">
        <f t="shared" si="3"/>
        <v>-9.4400000000014472E-3</v>
      </c>
    </row>
    <row r="115" spans="1:5">
      <c r="A115" s="104" t="s">
        <v>121</v>
      </c>
      <c r="B115" s="108" t="s">
        <v>687</v>
      </c>
      <c r="C115" s="69">
        <f>VLOOKUP(A115,dG!$A$1:$F$512,2,0)*4.184</f>
        <v>-15.8992</v>
      </c>
      <c r="D115" s="111">
        <v>-16.12</v>
      </c>
      <c r="E115" s="107">
        <f t="shared" si="3"/>
        <v>-0.22080000000000055</v>
      </c>
    </row>
    <row r="116" spans="1:5">
      <c r="A116" s="104" t="s">
        <v>68</v>
      </c>
      <c r="B116" s="108" t="s">
        <v>688</v>
      </c>
      <c r="C116" s="69">
        <f>VLOOKUP(A116,dG!$A$1:$F$512,2,0)*4.184</f>
        <v>-15.522640000000001</v>
      </c>
      <c r="D116" s="111">
        <v>-15.22</v>
      </c>
      <c r="E116" s="107">
        <f t="shared" si="3"/>
        <v>0.30264000000000024</v>
      </c>
    </row>
    <row r="117" spans="1:5">
      <c r="A117" s="104" t="s">
        <v>114</v>
      </c>
      <c r="B117" s="108" t="s">
        <v>689</v>
      </c>
      <c r="C117" s="69">
        <f>VLOOKUP(A117,dG!$A$1:$F$512,2,0)*4.184</f>
        <v>-14.267440000000001</v>
      </c>
      <c r="D117" s="111">
        <v>-14.28</v>
      </c>
      <c r="E117" s="107">
        <f t="shared" si="3"/>
        <v>-1.2559999999998794E-2</v>
      </c>
    </row>
    <row r="118" spans="1:5">
      <c r="A118" s="104" t="s">
        <v>42</v>
      </c>
      <c r="B118" s="108" t="s">
        <v>690</v>
      </c>
      <c r="C118" s="69">
        <f>VLOOKUP(A118,dG!$A$1:$F$512,2,0)*4.184</f>
        <v>-12.761200000000001</v>
      </c>
      <c r="D118" s="111">
        <v>-12.81</v>
      </c>
      <c r="E118" s="107">
        <f t="shared" si="3"/>
        <v>-4.8799999999999955E-2</v>
      </c>
    </row>
    <row r="119" spans="1:5">
      <c r="A119" s="104" t="s">
        <v>92</v>
      </c>
      <c r="B119" s="108" t="s">
        <v>691</v>
      </c>
      <c r="C119" s="69">
        <f>VLOOKUP(A119,dG!$A$1:$F$512,2,0)*4.184</f>
        <v>-12.71936</v>
      </c>
      <c r="D119" s="111">
        <v>-12.72</v>
      </c>
      <c r="E119" s="107">
        <f t="shared" si="3"/>
        <v>-6.4000000000064006E-4</v>
      </c>
    </row>
    <row r="120" spans="1:5">
      <c r="A120" s="104" t="s">
        <v>93</v>
      </c>
      <c r="B120" s="108" t="s">
        <v>692</v>
      </c>
      <c r="C120" s="69">
        <f>VLOOKUP(A120,dG!$A$1:$F$512,2,0)*4.184</f>
        <v>-12.217280000000001</v>
      </c>
      <c r="D120" s="111">
        <v>-12.24</v>
      </c>
      <c r="E120" s="107">
        <f t="shared" si="3"/>
        <v>-2.2719999999999629E-2</v>
      </c>
    </row>
    <row r="121" spans="1:5">
      <c r="A121" s="104" t="s">
        <v>34</v>
      </c>
      <c r="B121" s="108" t="s">
        <v>693</v>
      </c>
      <c r="C121" s="69">
        <f>VLOOKUP(A121,dG!$A$1:$F$512,2,0)*4.184</f>
        <v>-11.464160000000001</v>
      </c>
      <c r="D121" s="111">
        <v>-11.46</v>
      </c>
      <c r="E121" s="107">
        <f t="shared" si="3"/>
        <v>4.1600000000006077E-3</v>
      </c>
    </row>
    <row r="122" spans="1:5">
      <c r="A122" s="112" t="s">
        <v>547</v>
      </c>
      <c r="B122" s="108" t="s">
        <v>694</v>
      </c>
      <c r="C122" s="69">
        <f>VLOOKUP(A122,dG!$A$1:$F$512,2,0)*4.184</f>
        <v>-8.9955999999999996</v>
      </c>
      <c r="D122" s="111">
        <v>-9.0500000000000007</v>
      </c>
      <c r="E122" s="107">
        <f t="shared" si="3"/>
        <v>-5.4400000000001114E-2</v>
      </c>
    </row>
    <row r="123" spans="1:5">
      <c r="A123" s="104" t="s">
        <v>50</v>
      </c>
      <c r="B123" s="108" t="s">
        <v>695</v>
      </c>
      <c r="C123" s="69">
        <f>VLOOKUP(A123,dG!$A$1:$F$512,2,0)*4.184</f>
        <v>-14.644</v>
      </c>
      <c r="D123" s="111">
        <v>-14.66</v>
      </c>
      <c r="E123" s="107">
        <f t="shared" si="3"/>
        <v>-1.6000000000000014E-2</v>
      </c>
    </row>
    <row r="124" spans="1:5">
      <c r="A124" s="104" t="s">
        <v>262</v>
      </c>
      <c r="B124" s="108" t="s">
        <v>696</v>
      </c>
      <c r="C124" s="69">
        <f>VLOOKUP(A124,dG!$A$1:$F$512,2,0)*4.184</f>
        <v>-5.6902400000000011</v>
      </c>
      <c r="D124" s="111">
        <v>-5.71</v>
      </c>
      <c r="E124" s="107">
        <f t="shared" si="3"/>
        <v>-1.975999999999889E-2</v>
      </c>
    </row>
    <row r="125" spans="1:5">
      <c r="A125" s="104" t="s">
        <v>271</v>
      </c>
      <c r="B125" s="108" t="s">
        <v>697</v>
      </c>
      <c r="C125" s="69">
        <f>VLOOKUP(A125,dG!$A$1:$F$512,2,0)*4.184</f>
        <v>-4.10032</v>
      </c>
      <c r="D125" s="111">
        <v>-4.1100000000000003</v>
      </c>
      <c r="E125" s="107">
        <f t="shared" si="3"/>
        <v>-9.680000000000355E-3</v>
      </c>
    </row>
    <row r="126" spans="1:5">
      <c r="A126" s="104" t="s">
        <v>275</v>
      </c>
      <c r="B126" s="108" t="s">
        <v>698</v>
      </c>
      <c r="C126" s="69">
        <f>VLOOKUP(A126,dG!$A$1:$F$512,2,0)*4.184</f>
        <v>-4.2258399999999998</v>
      </c>
      <c r="D126" s="111">
        <v>-4.22</v>
      </c>
      <c r="E126" s="107">
        <f t="shared" si="3"/>
        <v>5.8400000000000674E-3</v>
      </c>
    </row>
    <row r="127" spans="1:5">
      <c r="A127" s="104" t="s">
        <v>541</v>
      </c>
      <c r="B127" s="108" t="s">
        <v>699</v>
      </c>
      <c r="C127" s="69">
        <f>VLOOKUP(A127,dG!$A$1:$F$512,2,0)*4.184</f>
        <v>-4.5187200000000001</v>
      </c>
      <c r="D127" s="111">
        <v>-4.46</v>
      </c>
      <c r="E127" s="107">
        <f t="shared" si="3"/>
        <v>5.8720000000000105E-2</v>
      </c>
    </row>
    <row r="128" spans="1:5">
      <c r="A128" s="104" t="s">
        <v>254</v>
      </c>
      <c r="B128" s="108" t="s">
        <v>700</v>
      </c>
      <c r="C128" s="69">
        <f>VLOOKUP(A128,dG!$A$1:$F$512,2,0)*4.184</f>
        <v>-0.79496</v>
      </c>
      <c r="D128" s="111">
        <v>-1.03</v>
      </c>
      <c r="E128" s="107">
        <f t="shared" si="3"/>
        <v>-0.23504000000000003</v>
      </c>
    </row>
    <row r="129" spans="1:5">
      <c r="A129" s="104" t="s">
        <v>259</v>
      </c>
      <c r="B129" s="108" t="s">
        <v>701</v>
      </c>
      <c r="C129" s="69">
        <f>VLOOKUP(A129,dG!$A$1:$F$512,2,0)*4.184</f>
        <v>-8.3261599999999998</v>
      </c>
      <c r="D129" s="111">
        <v>-8.16</v>
      </c>
      <c r="E129" s="107">
        <f t="shared" si="3"/>
        <v>0.16615999999999964</v>
      </c>
    </row>
    <row r="130" spans="1:5">
      <c r="A130" s="104" t="s">
        <v>392</v>
      </c>
      <c r="B130" s="108" t="s">
        <v>702</v>
      </c>
      <c r="C130" s="69">
        <f>VLOOKUP(A130,dG!$A$1:$F$512,2,0)*4.184</f>
        <v>-6.1086400000000003</v>
      </c>
      <c r="D130" s="111">
        <v>-6.11</v>
      </c>
      <c r="E130" s="107">
        <f t="shared" si="3"/>
        <v>-1.3600000000000279E-3</v>
      </c>
    </row>
    <row r="131" spans="1:5">
      <c r="A131" s="104" t="s">
        <v>501</v>
      </c>
      <c r="B131" s="108" t="s">
        <v>703</v>
      </c>
      <c r="C131" s="69">
        <f>VLOOKUP(A131,dG!$A$1:$F$512,2,0)*4.184</f>
        <v>-17.23808</v>
      </c>
      <c r="D131" s="111">
        <v>-17.23</v>
      </c>
      <c r="E131" s="107">
        <f t="shared" ref="E131:E162" si="4">D131-C131</f>
        <v>8.079999999999643E-3</v>
      </c>
    </row>
    <row r="132" spans="1:5">
      <c r="A132" s="104" t="s">
        <v>96</v>
      </c>
      <c r="B132" s="108" t="s">
        <v>704</v>
      </c>
      <c r="C132" s="69">
        <f>VLOOKUP(A132,dG!$A$1:$F$512,2,0)*4.184</f>
        <v>-3.7237600000000004</v>
      </c>
      <c r="D132" s="111">
        <v>-3.71</v>
      </c>
      <c r="E132" s="107">
        <f t="shared" si="4"/>
        <v>1.3760000000000439E-2</v>
      </c>
    </row>
    <row r="133" spans="1:5">
      <c r="A133" s="104" t="s">
        <v>446</v>
      </c>
      <c r="B133" s="108" t="s">
        <v>705</v>
      </c>
      <c r="C133" s="69">
        <f>VLOOKUP(A133,dG!$A$1:$F$512,2,0)*4.184</f>
        <v>-3.0961600000000002</v>
      </c>
      <c r="D133" s="111">
        <v>-3.03</v>
      </c>
      <c r="E133" s="107">
        <f t="shared" si="4"/>
        <v>6.6160000000000441E-2</v>
      </c>
    </row>
    <row r="134" spans="1:5">
      <c r="A134" s="104" t="s">
        <v>239</v>
      </c>
      <c r="B134" s="108" t="s">
        <v>706</v>
      </c>
      <c r="C134" s="69">
        <f>VLOOKUP(A134,dG!$A$1:$F$512,2,0)*4.184</f>
        <v>-2.2175200000000004</v>
      </c>
      <c r="D134" s="111">
        <v>-2.4500000000000002</v>
      </c>
      <c r="E134" s="107">
        <f t="shared" si="4"/>
        <v>-0.2324799999999998</v>
      </c>
    </row>
    <row r="135" spans="1:5">
      <c r="A135" s="104" t="s">
        <v>291</v>
      </c>
      <c r="B135" s="108" t="s">
        <v>707</v>
      </c>
      <c r="C135" s="69">
        <f>VLOOKUP(A135,dG!$A$1:$F$512,2,0)*4.184</f>
        <v>-1.9246400000000001</v>
      </c>
      <c r="D135" s="111">
        <v>-2.4500000000000002</v>
      </c>
      <c r="E135" s="107">
        <f t="shared" si="4"/>
        <v>-0.52536000000000005</v>
      </c>
    </row>
    <row r="136" spans="1:5">
      <c r="A136" s="104" t="s">
        <v>235</v>
      </c>
      <c r="B136" s="108" t="s">
        <v>708</v>
      </c>
      <c r="C136" s="69">
        <f>VLOOKUP(A136,dG!$A$1:$F$512,2,0)*4.184</f>
        <v>-1.046</v>
      </c>
      <c r="D136" s="111">
        <v>-1.08</v>
      </c>
      <c r="E136" s="107">
        <f t="shared" si="4"/>
        <v>-3.400000000000003E-2</v>
      </c>
    </row>
    <row r="137" spans="1:5">
      <c r="A137" s="104" t="s">
        <v>141</v>
      </c>
      <c r="B137" s="108" t="s">
        <v>709</v>
      </c>
      <c r="C137" s="69">
        <f>VLOOKUP(A137,dG!$A$1:$F$512,2,0)*4.184</f>
        <v>-5.1881599999999999</v>
      </c>
      <c r="D137" s="111">
        <v>-5.19</v>
      </c>
      <c r="E137" s="107">
        <f t="shared" si="4"/>
        <v>-1.8400000000005079E-3</v>
      </c>
    </row>
    <row r="138" spans="1:5">
      <c r="A138" s="104" t="s">
        <v>195</v>
      </c>
      <c r="B138" s="108" t="s">
        <v>710</v>
      </c>
      <c r="C138" s="69">
        <f>VLOOKUP(A138,dG!$A$1:$F$512,2,0)*4.184</f>
        <v>-4.7697599999999998</v>
      </c>
      <c r="D138" s="111">
        <v>-5.42</v>
      </c>
      <c r="E138" s="107">
        <f t="shared" si="4"/>
        <v>-0.65024000000000015</v>
      </c>
    </row>
    <row r="139" spans="1:5">
      <c r="A139" s="104" t="s">
        <v>52</v>
      </c>
      <c r="B139" s="108" t="s">
        <v>711</v>
      </c>
      <c r="C139" s="69">
        <f>VLOOKUP(A139,dG!$A$1:$F$512,2,0)*4.184</f>
        <v>-27.990960000000001</v>
      </c>
      <c r="D139" s="111">
        <v>-28.05</v>
      </c>
      <c r="E139" s="107">
        <f t="shared" si="4"/>
        <v>-5.9039999999999537E-2</v>
      </c>
    </row>
    <row r="140" spans="1:5">
      <c r="A140" s="104" t="s">
        <v>120</v>
      </c>
      <c r="B140" s="108" t="s">
        <v>712</v>
      </c>
      <c r="C140" s="69">
        <f>VLOOKUP(A140,dG!$A$1:$F$512,2,0)*4.184</f>
        <v>-27.028639999999999</v>
      </c>
      <c r="D140" s="111">
        <v>-27.09</v>
      </c>
      <c r="E140" s="107">
        <f t="shared" si="4"/>
        <v>-6.1360000000000525E-2</v>
      </c>
    </row>
    <row r="141" spans="1:5">
      <c r="A141" s="104" t="s">
        <v>66</v>
      </c>
      <c r="B141" s="108" t="s">
        <v>713</v>
      </c>
      <c r="C141" s="69">
        <f>VLOOKUP(A141,dG!$A$1:$F$512,2,0)*4.184</f>
        <v>-26.5684</v>
      </c>
      <c r="D141" s="111">
        <v>-26.59</v>
      </c>
      <c r="E141" s="107">
        <f t="shared" si="4"/>
        <v>-2.1599999999999397E-2</v>
      </c>
    </row>
    <row r="142" spans="1:5">
      <c r="A142" s="104" t="s">
        <v>91</v>
      </c>
      <c r="B142" s="108" t="s">
        <v>714</v>
      </c>
      <c r="C142" s="69">
        <f>VLOOKUP(A142,dG!$A$1:$F$512,2,0)*4.184</f>
        <v>-0.92048000000000008</v>
      </c>
      <c r="D142" s="97">
        <v>-0.92</v>
      </c>
      <c r="E142" s="107">
        <f t="shared" si="4"/>
        <v>4.8000000000003595E-4</v>
      </c>
    </row>
    <row r="143" spans="1:5">
      <c r="A143" s="104" t="s">
        <v>72</v>
      </c>
      <c r="B143" s="108" t="s">
        <v>715</v>
      </c>
      <c r="C143" s="69">
        <f>VLOOKUP(A143,dG!$A$1:$F$512,2,0)*4.184</f>
        <v>-2.4685600000000001</v>
      </c>
      <c r="D143" s="97">
        <v>-2.63</v>
      </c>
      <c r="E143" s="107">
        <f t="shared" si="4"/>
        <v>-0.16143999999999981</v>
      </c>
    </row>
    <row r="144" spans="1:5">
      <c r="A144" s="104" t="s">
        <v>76</v>
      </c>
      <c r="B144" s="108" t="s">
        <v>716</v>
      </c>
      <c r="C144" s="69">
        <f>VLOOKUP(A144,dG!$A$1:$F$512,2,0)*4.184</f>
        <v>-2.3012000000000001</v>
      </c>
      <c r="D144" s="97">
        <v>-2.33</v>
      </c>
      <c r="E144" s="107">
        <f t="shared" si="4"/>
        <v>-2.8799999999999937E-2</v>
      </c>
    </row>
    <row r="145" spans="1:5">
      <c r="A145" s="104" t="s">
        <v>57</v>
      </c>
      <c r="B145" s="108" t="s">
        <v>717</v>
      </c>
      <c r="C145" s="69">
        <f>VLOOKUP(A145,dG!$A$1:$F$512,2,0)*4.184</f>
        <v>-3.4308799999999997</v>
      </c>
      <c r="D145" s="97">
        <v>-3.43</v>
      </c>
      <c r="E145" s="107">
        <f t="shared" si="4"/>
        <v>8.7999999999954781E-4</v>
      </c>
    </row>
    <row r="146" spans="1:5">
      <c r="A146" s="104" t="s">
        <v>393</v>
      </c>
      <c r="B146" s="108" t="s">
        <v>718</v>
      </c>
      <c r="C146" s="69">
        <f>VLOOKUP(A146,dG!$A$1:$F$512,2,0)*4.184</f>
        <v>-3.0961600000000002</v>
      </c>
      <c r="D146" s="97">
        <v>-2.91</v>
      </c>
      <c r="E146" s="107">
        <f t="shared" si="4"/>
        <v>0.1861600000000001</v>
      </c>
    </row>
    <row r="147" spans="1:5">
      <c r="A147" s="104" t="s">
        <v>96</v>
      </c>
      <c r="B147" s="108" t="s">
        <v>704</v>
      </c>
      <c r="C147" s="69">
        <f>VLOOKUP(A147,dG!$A$1:$F$512,2,0)*4.184</f>
        <v>-3.7237600000000004</v>
      </c>
      <c r="D147" s="97">
        <v>-3.71</v>
      </c>
      <c r="E147" s="107">
        <f t="shared" si="4"/>
        <v>1.3760000000000439E-2</v>
      </c>
    </row>
    <row r="148" spans="1:5">
      <c r="A148" s="104" t="s">
        <v>446</v>
      </c>
      <c r="B148" s="108" t="s">
        <v>705</v>
      </c>
      <c r="C148" s="69">
        <f>VLOOKUP(A148,dG!$A$1:$F$512,2,0)*4.184</f>
        <v>-3.0961600000000002</v>
      </c>
      <c r="D148" s="97">
        <v>-3.03</v>
      </c>
      <c r="E148" s="107">
        <f t="shared" si="4"/>
        <v>6.6160000000000441E-2</v>
      </c>
    </row>
    <row r="149" spans="1:5">
      <c r="A149" s="104" t="s">
        <v>233</v>
      </c>
      <c r="B149" s="108" t="s">
        <v>719</v>
      </c>
      <c r="C149" s="69">
        <f>VLOOKUP(A149,dG!$A$1:$F$512,2,0)*4.184</f>
        <v>-1.3807200000000002</v>
      </c>
      <c r="D149" s="97">
        <v>-1.1399999999999999</v>
      </c>
      <c r="E149" s="107">
        <f t="shared" si="4"/>
        <v>0.24072000000000027</v>
      </c>
    </row>
    <row r="150" spans="1:5">
      <c r="A150" s="104" t="s">
        <v>285</v>
      </c>
      <c r="B150" s="108" t="s">
        <v>720</v>
      </c>
      <c r="C150" s="69">
        <f>VLOOKUP(A150,dG!$A$1:$F$512,2,0)*4.184</f>
        <v>-1.046</v>
      </c>
      <c r="D150" s="97">
        <v>-1.03</v>
      </c>
      <c r="E150" s="107">
        <f t="shared" si="4"/>
        <v>1.6000000000000014E-2</v>
      </c>
    </row>
    <row r="151" spans="1:5">
      <c r="A151" s="104" t="s">
        <v>229</v>
      </c>
      <c r="B151" s="108" t="s">
        <v>721</v>
      </c>
      <c r="C151" s="69">
        <f>VLOOKUP(A151,dG!$A$1:$F$512,2,0)*4.184</f>
        <v>-0.66944000000000004</v>
      </c>
      <c r="D151" s="97">
        <v>-0.56999999999999995</v>
      </c>
      <c r="E151" s="107">
        <f t="shared" si="4"/>
        <v>9.9440000000000084E-2</v>
      </c>
    </row>
    <row r="152" spans="1:5">
      <c r="A152" s="104" t="s">
        <v>232</v>
      </c>
      <c r="B152" s="108" t="s">
        <v>722</v>
      </c>
      <c r="C152" s="69">
        <f>VLOOKUP(A152,dG!$A$1:$F$512,2,0)*4.184</f>
        <v>-0.29288000000000003</v>
      </c>
      <c r="D152" s="97">
        <v>-0.28999999999999998</v>
      </c>
      <c r="E152" s="107">
        <f t="shared" si="4"/>
        <v>2.8800000000000492E-3</v>
      </c>
    </row>
    <row r="153" spans="1:5">
      <c r="A153" s="104" t="s">
        <v>397</v>
      </c>
      <c r="B153" s="108" t="s">
        <v>397</v>
      </c>
      <c r="C153" s="69">
        <f>VLOOKUP(A153,dG!$A$1:$F$512,2,0)*4.184</f>
        <v>-4.6860800000000005</v>
      </c>
      <c r="D153" s="97">
        <v>-4.6900000000000004</v>
      </c>
      <c r="E153" s="107">
        <f t="shared" si="4"/>
        <v>-3.9199999999999235E-3</v>
      </c>
    </row>
    <row r="154" spans="1:5">
      <c r="A154" s="104" t="s">
        <v>57</v>
      </c>
      <c r="B154" s="108" t="s">
        <v>57</v>
      </c>
      <c r="C154" s="69">
        <f>VLOOKUP(A154,dG!$A$1:$F$512,2,0)*4.184</f>
        <v>-3.4308799999999997</v>
      </c>
      <c r="D154" s="97">
        <v>-3.43</v>
      </c>
      <c r="E154" s="107">
        <f t="shared" si="4"/>
        <v>8.7999999999954781E-4</v>
      </c>
    </row>
    <row r="155" spans="1:5">
      <c r="A155" s="104" t="s">
        <v>393</v>
      </c>
      <c r="B155" s="108" t="s">
        <v>718</v>
      </c>
      <c r="C155" s="69">
        <f>VLOOKUP(A155,dG!$A$1:$F$512,2,0)*4.184</f>
        <v>-3.0961600000000002</v>
      </c>
      <c r="D155" s="97">
        <v>-2.91</v>
      </c>
      <c r="E155" s="107">
        <f t="shared" si="4"/>
        <v>0.1861600000000001</v>
      </c>
    </row>
    <row r="156" spans="1:5">
      <c r="A156" s="104" t="s">
        <v>227</v>
      </c>
      <c r="B156" s="108" t="s">
        <v>723</v>
      </c>
      <c r="C156" s="69">
        <f>VLOOKUP(A156,dG!$A$1:$F$512,2,0)*4.184</f>
        <v>-2.3430400000000002</v>
      </c>
      <c r="D156" s="97">
        <v>-2.34</v>
      </c>
      <c r="E156" s="107">
        <f t="shared" si="4"/>
        <v>3.0400000000003757E-3</v>
      </c>
    </row>
    <row r="157" spans="1:5">
      <c r="A157" s="104" t="s">
        <v>279</v>
      </c>
      <c r="B157" s="108" t="s">
        <v>724</v>
      </c>
      <c r="C157" s="69">
        <f>VLOOKUP(A157,dG!$A$1:$F$512,2,0)*4.184</f>
        <v>-2.0083199999999999</v>
      </c>
      <c r="D157" s="97">
        <v>-2</v>
      </c>
      <c r="E157" s="107">
        <f t="shared" si="4"/>
        <v>8.319999999999883E-3</v>
      </c>
    </row>
    <row r="158" spans="1:5">
      <c r="A158" s="104" t="s">
        <v>222</v>
      </c>
      <c r="B158" s="108" t="s">
        <v>725</v>
      </c>
      <c r="C158" s="69">
        <f>VLOOKUP(A158,dG!$A$1:$F$512,2,0)*4.184</f>
        <v>-1.6736000000000002</v>
      </c>
      <c r="D158" s="97">
        <v>-1.71</v>
      </c>
      <c r="E158" s="107">
        <f t="shared" si="4"/>
        <v>-3.6399999999999766E-2</v>
      </c>
    </row>
    <row r="159" spans="1:5">
      <c r="A159" s="104" t="s">
        <v>85</v>
      </c>
      <c r="B159" s="108" t="s">
        <v>726</v>
      </c>
      <c r="C159" s="69">
        <f>VLOOKUP(A159,dG!$A$1:$F$512,2,0)*4.184</f>
        <v>-12.259120000000001</v>
      </c>
      <c r="D159" s="97">
        <v>-12.27</v>
      </c>
      <c r="E159" s="107">
        <f t="shared" si="4"/>
        <v>-1.0879999999998446E-2</v>
      </c>
    </row>
    <row r="160" spans="1:5">
      <c r="A160" s="104" t="s">
        <v>9</v>
      </c>
      <c r="B160" s="108" t="s">
        <v>727</v>
      </c>
      <c r="C160" s="69">
        <f>VLOOKUP(A160,dG!$A$1:$F$512,2,0)*4.184</f>
        <v>-20.25056</v>
      </c>
      <c r="D160" s="97">
        <v>-20.23</v>
      </c>
      <c r="E160" s="107">
        <f t="shared" si="4"/>
        <v>2.055999999999969E-2</v>
      </c>
    </row>
    <row r="161" spans="1:5">
      <c r="A161" s="104" t="s">
        <v>15</v>
      </c>
      <c r="B161" s="108" t="s">
        <v>728</v>
      </c>
      <c r="C161" s="69">
        <f>VLOOKUP(A161,dG!$A$1:$F$512,2,0)*4.184</f>
        <v>-21.171039999999998</v>
      </c>
      <c r="D161" s="97">
        <v>-21.15</v>
      </c>
      <c r="E161" s="107">
        <f t="shared" si="4"/>
        <v>2.1039999999999281E-2</v>
      </c>
    </row>
    <row r="162" spans="1:5">
      <c r="A162" s="104" t="s">
        <v>118</v>
      </c>
      <c r="B162" s="108" t="s">
        <v>729</v>
      </c>
      <c r="C162" s="69">
        <f>VLOOKUP(A162,dG!$A$1:$F$512,2,0)*4.184</f>
        <v>-30.961600000000004</v>
      </c>
      <c r="D162" s="97">
        <v>-30.86</v>
      </c>
      <c r="E162" s="107">
        <f t="shared" si="4"/>
        <v>0.1016000000000048</v>
      </c>
    </row>
    <row r="163" spans="1:5">
      <c r="A163" s="104" t="s">
        <v>13</v>
      </c>
      <c r="B163" s="108" t="s">
        <v>730</v>
      </c>
      <c r="C163" s="69">
        <f>VLOOKUP(A163,dG!$A$1:$F$512,2,0)*4.184</f>
        <v>-31.71472</v>
      </c>
      <c r="D163" s="97">
        <v>-31.7</v>
      </c>
      <c r="E163" s="107">
        <f t="shared" ref="E163:E186" si="5">D163-C163</f>
        <v>1.472000000000051E-2</v>
      </c>
    </row>
    <row r="164" spans="1:5">
      <c r="A164" s="104" t="s">
        <v>106</v>
      </c>
      <c r="B164" s="108" t="s">
        <v>731</v>
      </c>
      <c r="C164" s="69">
        <f>VLOOKUP(A164,dG!$A$1:$F$512,2,0)*4.184</f>
        <v>-32.509680000000003</v>
      </c>
      <c r="D164" s="97">
        <v>-32.53</v>
      </c>
      <c r="E164" s="107">
        <f t="shared" si="5"/>
        <v>-2.0319999999998117E-2</v>
      </c>
    </row>
    <row r="165" spans="1:5">
      <c r="A165" s="104" t="s">
        <v>17</v>
      </c>
      <c r="B165" s="108" t="s">
        <v>732</v>
      </c>
      <c r="C165" s="69">
        <f>VLOOKUP(A165,dG!$A$1:$F$512,2,0)*4.184</f>
        <v>-26.150000000000002</v>
      </c>
      <c r="D165" s="97">
        <v>-26.22</v>
      </c>
      <c r="E165" s="107">
        <f t="shared" si="5"/>
        <v>-6.9999999999996732E-2</v>
      </c>
    </row>
    <row r="166" spans="1:5">
      <c r="A166" s="104" t="s">
        <v>21</v>
      </c>
      <c r="B166" s="108" t="s">
        <v>733</v>
      </c>
      <c r="C166" s="69">
        <f>VLOOKUP(A166,dG!$A$1:$F$512,2,0)*4.184</f>
        <v>-28.283840000000001</v>
      </c>
      <c r="D166" s="97">
        <v>-28.31</v>
      </c>
      <c r="E166" s="107">
        <f t="shared" si="5"/>
        <v>-2.6159999999997297E-2</v>
      </c>
    </row>
    <row r="167" spans="1:5">
      <c r="A167" s="104" t="s">
        <v>31</v>
      </c>
      <c r="B167" s="108" t="s">
        <v>734</v>
      </c>
      <c r="C167" s="69">
        <f>VLOOKUP(A167,dG!$A$1:$F$512,2,0)*4.184</f>
        <v>-26.777600000000003</v>
      </c>
      <c r="D167" s="97">
        <v>-26.84</v>
      </c>
      <c r="E167" s="107">
        <f t="shared" si="5"/>
        <v>-6.239999999999668E-2</v>
      </c>
    </row>
    <row r="168" spans="1:5">
      <c r="A168" s="104" t="s">
        <v>19</v>
      </c>
      <c r="B168" s="108" t="s">
        <v>735</v>
      </c>
      <c r="C168" s="69">
        <f>VLOOKUP(A168,dG!$A$1:$F$512,2,0)*4.184</f>
        <v>-27.990960000000001</v>
      </c>
      <c r="D168" s="97">
        <v>-27.64</v>
      </c>
      <c r="E168" s="107">
        <f t="shared" si="5"/>
        <v>0.3509600000000006</v>
      </c>
    </row>
    <row r="169" spans="1:5">
      <c r="A169" s="104" t="s">
        <v>100</v>
      </c>
      <c r="B169" s="108" t="s">
        <v>736</v>
      </c>
      <c r="C169" s="69">
        <f>VLOOKUP(A169,dG!$A$1:$F$512,2,0)*4.184</f>
        <v>-29.999280000000002</v>
      </c>
      <c r="D169" s="97">
        <v>-30.02</v>
      </c>
      <c r="E169" s="107">
        <f t="shared" si="5"/>
        <v>-2.0719999999997185E-2</v>
      </c>
    </row>
    <row r="170" spans="1:5">
      <c r="A170" s="104" t="s">
        <v>105</v>
      </c>
      <c r="B170" s="108" t="s">
        <v>737</v>
      </c>
      <c r="C170" s="69">
        <f>VLOOKUP(A170,dG!$A$1:$F$512,2,0)*4.184</f>
        <v>-26.442880000000002</v>
      </c>
      <c r="D170" s="97">
        <v>-26.51</v>
      </c>
      <c r="E170" s="107">
        <f t="shared" si="5"/>
        <v>-6.711999999999918E-2</v>
      </c>
    </row>
    <row r="171" spans="1:5">
      <c r="A171" s="104" t="s">
        <v>127</v>
      </c>
      <c r="B171" s="108" t="s">
        <v>738</v>
      </c>
      <c r="C171" s="69">
        <f>VLOOKUP(A171,dG!$A$1:$F$512,2,0)*4.184</f>
        <v>13.054080000000001</v>
      </c>
      <c r="D171" s="97">
        <v>13.03</v>
      </c>
      <c r="E171" s="107">
        <f t="shared" si="5"/>
        <v>-2.4080000000001434E-2</v>
      </c>
    </row>
    <row r="172" spans="1:5">
      <c r="A172" s="104" t="s">
        <v>74</v>
      </c>
      <c r="B172" s="108" t="s">
        <v>739</v>
      </c>
      <c r="C172" s="69">
        <f>VLOOKUP(A172,dG!$A$1:$F$512,2,0)*4.184</f>
        <v>-3.2216800000000001</v>
      </c>
      <c r="D172" s="97">
        <v>-3.24</v>
      </c>
      <c r="E172" s="107">
        <f t="shared" si="5"/>
        <v>-1.8320000000000114E-2</v>
      </c>
    </row>
    <row r="173" spans="1:5">
      <c r="A173" s="104" t="s">
        <v>40</v>
      </c>
      <c r="B173" s="108" t="s">
        <v>740</v>
      </c>
      <c r="C173" s="69">
        <f>VLOOKUP(A173,dG!$A$1:$F$512,2,0)*4.184</f>
        <v>-40.250079999999997</v>
      </c>
      <c r="D173" s="97">
        <v>-40.31</v>
      </c>
      <c r="E173" s="107">
        <f t="shared" si="5"/>
        <v>-5.9920000000005302E-2</v>
      </c>
    </row>
    <row r="174" spans="1:5">
      <c r="A174" s="104" t="s">
        <v>46</v>
      </c>
      <c r="B174" s="108" t="s">
        <v>741</v>
      </c>
      <c r="C174" s="69">
        <f>VLOOKUP(A174,dG!$A$1:$F$512,2,0)*4.184</f>
        <v>-44.517760000000003</v>
      </c>
      <c r="D174" s="97">
        <v>-44.58</v>
      </c>
      <c r="E174" s="107">
        <f t="shared" si="5"/>
        <v>-6.2239999999995632E-2</v>
      </c>
    </row>
    <row r="175" spans="1:5">
      <c r="A175" s="104" t="s">
        <v>217</v>
      </c>
      <c r="B175" s="108" t="s">
        <v>742</v>
      </c>
      <c r="C175" s="69">
        <f>VLOOKUP(A175,dG!$A$1:$F$512,2,0)*4.184</f>
        <v>-16.777840000000001</v>
      </c>
      <c r="D175" s="97">
        <v>-16.8</v>
      </c>
      <c r="E175" s="107">
        <f t="shared" si="5"/>
        <v>-2.2159999999999513E-2</v>
      </c>
    </row>
    <row r="176" spans="1:5">
      <c r="A176" s="104" t="s">
        <v>214</v>
      </c>
      <c r="B176" s="108" t="s">
        <v>743</v>
      </c>
      <c r="C176" s="69">
        <f>VLOOKUP(A176,dG!$A$1:$F$512,2,0)*4.184</f>
        <v>-18.367760000000001</v>
      </c>
      <c r="D176" s="97">
        <v>-18.39</v>
      </c>
      <c r="E176" s="107">
        <f t="shared" si="5"/>
        <v>-2.2240000000000038E-2</v>
      </c>
    </row>
    <row r="177" spans="1:5">
      <c r="A177" s="104" t="s">
        <v>218</v>
      </c>
      <c r="B177" s="108" t="s">
        <v>744</v>
      </c>
      <c r="C177" s="69">
        <f>VLOOKUP(A177,dG!$A$1:$F$512,2,0)*4.184</f>
        <v>-29.83192</v>
      </c>
      <c r="D177" s="97">
        <v>-29.85</v>
      </c>
      <c r="E177" s="107">
        <f t="shared" si="5"/>
        <v>-1.8080000000001206E-2</v>
      </c>
    </row>
    <row r="178" spans="1:5">
      <c r="A178" s="104" t="s">
        <v>519</v>
      </c>
      <c r="B178" s="108" t="s">
        <v>745</v>
      </c>
      <c r="C178" s="69">
        <f>VLOOKUP(A178,dG!$A$1:$F$512,2,0)*4.184</f>
        <v>-5.81576</v>
      </c>
      <c r="D178" s="97">
        <v>-5.71</v>
      </c>
      <c r="E178" s="107">
        <f t="shared" si="5"/>
        <v>0.10576000000000008</v>
      </c>
    </row>
    <row r="179" spans="1:5">
      <c r="A179" s="104" t="s">
        <v>533</v>
      </c>
      <c r="B179" s="108" t="s">
        <v>746</v>
      </c>
      <c r="C179" s="69">
        <f>VLOOKUP(A179,dG!$A$1:$F$512,2,0)*4.184</f>
        <v>0.41840000000000005</v>
      </c>
      <c r="D179" s="97">
        <v>0.23</v>
      </c>
      <c r="E179" s="107">
        <f t="shared" si="5"/>
        <v>-0.18840000000000004</v>
      </c>
    </row>
    <row r="180" spans="1:5">
      <c r="A180" s="104" t="s">
        <v>260</v>
      </c>
      <c r="B180" s="108" t="s">
        <v>747</v>
      </c>
      <c r="C180" s="69">
        <f>VLOOKUP(A180,dG!$A$1:$F$512,2,0)*4.184</f>
        <v>-10.334480000000001</v>
      </c>
      <c r="D180" s="97">
        <v>-9.8699999999999992</v>
      </c>
      <c r="E180" s="107">
        <f t="shared" si="5"/>
        <v>0.46448000000000178</v>
      </c>
    </row>
    <row r="181" spans="1:5">
      <c r="A181" s="104" t="s">
        <v>534</v>
      </c>
      <c r="B181" s="108" t="s">
        <v>748</v>
      </c>
      <c r="C181" s="69">
        <f>VLOOKUP(A181,dG!$A$1:$F$512,2,0)*4.184</f>
        <v>0.33472000000000002</v>
      </c>
      <c r="D181" s="97">
        <v>0.4</v>
      </c>
      <c r="E181" s="107">
        <f t="shared" si="5"/>
        <v>6.5280000000000005E-2</v>
      </c>
    </row>
    <row r="182" spans="1:5">
      <c r="A182" s="109" t="s">
        <v>70</v>
      </c>
      <c r="B182" s="110" t="s">
        <v>749</v>
      </c>
      <c r="C182" s="69">
        <f>VLOOKUP(A182,dG!$A$1:$F$512,2,0)*4.184</f>
        <v>-2.0920000000000001</v>
      </c>
      <c r="D182" s="97">
        <v>-2.08</v>
      </c>
      <c r="E182" s="107">
        <f t="shared" si="5"/>
        <v>1.2000000000000011E-2</v>
      </c>
    </row>
    <row r="183" spans="1:5">
      <c r="A183" s="109" t="s">
        <v>213</v>
      </c>
      <c r="B183" s="110" t="s">
        <v>750</v>
      </c>
      <c r="C183" s="69">
        <f>VLOOKUP(A183,dG!$A$1:$F$512,2,0)*4.184</f>
        <v>-17.405440000000002</v>
      </c>
      <c r="D183" s="97">
        <v>-17.399999999999999</v>
      </c>
      <c r="E183" s="107">
        <f t="shared" si="5"/>
        <v>5.4400000000036641E-3</v>
      </c>
    </row>
    <row r="184" spans="1:5">
      <c r="A184" s="109" t="s">
        <v>215</v>
      </c>
      <c r="B184" s="110" t="s">
        <v>751</v>
      </c>
      <c r="C184" s="69">
        <f>VLOOKUP(A184,dG!$A$1:$F$512,2,0)*4.184</f>
        <v>-18.03304</v>
      </c>
      <c r="D184" s="97">
        <v>-18.02</v>
      </c>
      <c r="E184" s="107">
        <f t="shared" si="5"/>
        <v>1.3040000000000163E-2</v>
      </c>
    </row>
    <row r="185" spans="1:5">
      <c r="A185" s="112" t="s">
        <v>213</v>
      </c>
      <c r="B185" s="113" t="s">
        <v>750</v>
      </c>
      <c r="C185" s="69">
        <f>VLOOKUP(A185,dG!$A$1:$F$512,2,0)*4.184</f>
        <v>-17.405440000000002</v>
      </c>
      <c r="D185" s="97">
        <v>-17.399999999999999</v>
      </c>
      <c r="E185" s="107">
        <f t="shared" si="5"/>
        <v>5.4400000000036641E-3</v>
      </c>
    </row>
    <row r="186" spans="1:5">
      <c r="A186" s="112" t="s">
        <v>215</v>
      </c>
      <c r="B186" s="113" t="s">
        <v>751</v>
      </c>
      <c r="C186" s="69">
        <f>VLOOKUP(A186,dG!$A$1:$F$512,2,0)*4.184</f>
        <v>-18.03304</v>
      </c>
      <c r="D186" s="97">
        <v>-18.02</v>
      </c>
      <c r="E186" s="107">
        <f t="shared" si="5"/>
        <v>1.3040000000000163E-2</v>
      </c>
    </row>
    <row r="187" spans="1:5">
      <c r="A187" s="114"/>
      <c r="B187" s="114"/>
      <c r="C187" s="20"/>
      <c r="D187" s="115" t="s">
        <v>752</v>
      </c>
      <c r="E187" s="116">
        <f>SQRT(SUMSQ(E3:E181)/COUNTA(E3:E181))</f>
        <v>0.19439421744624075</v>
      </c>
    </row>
    <row r="188" spans="1:5">
      <c r="A188" s="58"/>
      <c r="B188" s="117"/>
      <c r="C188"/>
      <c r="D188" s="115" t="s">
        <v>753</v>
      </c>
      <c r="E188" s="116">
        <f>E187/4.184</f>
        <v>4.6461333041644536E-2</v>
      </c>
    </row>
    <row r="727" ht="17" customHeight="1"/>
    <row r="728" ht="17" customHeight="1"/>
    <row r="729" ht="17" customHeight="1"/>
    <row r="730" ht="17" customHeight="1"/>
    <row r="731" ht="17" customHeight="1"/>
    <row r="732" ht="17" customHeight="1"/>
    <row r="733" ht="17" customHeight="1"/>
    <row r="734" ht="17" customHeight="1"/>
    <row r="735" ht="17" customHeight="1"/>
    <row r="736" ht="17" customHeight="1"/>
    <row r="737" ht="17" customHeight="1"/>
    <row r="738" ht="17" customHeight="1"/>
  </sheetData>
  <mergeCells count="2">
    <mergeCell ref="A1:B1"/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tabSelected="1" zoomScale="183" zoomScaleNormal="65" workbookViewId="0">
      <selection activeCell="A2" sqref="A2:A13"/>
    </sheetView>
  </sheetViews>
  <sheetFormatPr baseColWidth="10" defaultColWidth="8.83203125" defaultRowHeight="16"/>
  <cols>
    <col min="1" max="1" width="20.33203125"/>
    <col min="2" max="5" width="10.6640625"/>
    <col min="6" max="6" width="20.33203125"/>
    <col min="7" max="7" width="11"/>
    <col min="8" max="1025" width="10.6640625"/>
  </cols>
  <sheetData>
    <row r="1" spans="1:12" ht="20">
      <c r="A1" s="41" t="s">
        <v>155</v>
      </c>
      <c r="B1" s="41" t="s">
        <v>156</v>
      </c>
      <c r="C1" s="42" t="s">
        <v>157</v>
      </c>
      <c r="D1" s="41" t="s">
        <v>158</v>
      </c>
      <c r="E1" s="41" t="s">
        <v>159</v>
      </c>
      <c r="F1" s="41" t="s">
        <v>160</v>
      </c>
      <c r="G1" s="41" t="s">
        <v>156</v>
      </c>
      <c r="H1" s="42" t="s">
        <v>157</v>
      </c>
      <c r="I1" s="41" t="s">
        <v>158</v>
      </c>
      <c r="J1" s="41" t="s">
        <v>159</v>
      </c>
      <c r="K1" s="118"/>
      <c r="L1" s="118"/>
    </row>
    <row r="2" spans="1:12" ht="17">
      <c r="A2" s="23" t="s">
        <v>56</v>
      </c>
      <c r="B2" s="44">
        <v>1.99</v>
      </c>
      <c r="C2" s="44">
        <v>-2.5299999999999998</v>
      </c>
      <c r="D2" s="44">
        <v>4.5199999999999996</v>
      </c>
      <c r="E2" s="44">
        <v>52.58</v>
      </c>
      <c r="F2" s="45" t="s">
        <v>162</v>
      </c>
      <c r="G2" s="119">
        <v>1.94</v>
      </c>
      <c r="H2" s="44">
        <v>-1.98</v>
      </c>
      <c r="I2" s="44">
        <v>3.92</v>
      </c>
      <c r="J2" s="48">
        <v>33.9</v>
      </c>
      <c r="K2" s="118"/>
      <c r="L2" s="118"/>
    </row>
    <row r="3" spans="1:12" ht="17">
      <c r="A3" s="25" t="s">
        <v>88</v>
      </c>
      <c r="B3" s="44">
        <v>-9.7100000000000009</v>
      </c>
      <c r="C3" s="44">
        <v>-16.27</v>
      </c>
      <c r="D3" s="44">
        <v>6.56</v>
      </c>
      <c r="E3" s="44">
        <v>26</v>
      </c>
      <c r="F3" s="50" t="s">
        <v>164</v>
      </c>
      <c r="G3" s="119">
        <v>-9.68</v>
      </c>
      <c r="H3" s="44">
        <v>-16.010000000000002</v>
      </c>
      <c r="I3" s="44">
        <v>6.33</v>
      </c>
      <c r="J3" s="48">
        <v>6</v>
      </c>
      <c r="K3" s="118"/>
      <c r="L3" s="118"/>
    </row>
    <row r="4" spans="1:12" ht="17">
      <c r="A4" s="26" t="s">
        <v>141</v>
      </c>
      <c r="B4" s="44">
        <v>-1.24</v>
      </c>
      <c r="C4" s="44">
        <v>-5.22</v>
      </c>
      <c r="D4" s="44">
        <v>3.98</v>
      </c>
      <c r="E4" s="44">
        <v>69.7</v>
      </c>
      <c r="F4" s="26" t="s">
        <v>166</v>
      </c>
      <c r="G4" s="119">
        <v>-1.24</v>
      </c>
      <c r="H4" s="44">
        <v>-5.71</v>
      </c>
      <c r="I4" s="44">
        <v>4.47</v>
      </c>
      <c r="J4" s="48">
        <v>50.9</v>
      </c>
      <c r="K4" s="118"/>
      <c r="L4" s="118"/>
    </row>
    <row r="5" spans="1:12" ht="17">
      <c r="A5" s="27" t="s">
        <v>60</v>
      </c>
      <c r="B5" s="44">
        <v>2.0699999999999998</v>
      </c>
      <c r="C5" s="44">
        <v>-5.59</v>
      </c>
      <c r="D5" s="44">
        <v>7.66</v>
      </c>
      <c r="E5" s="44">
        <v>92.02</v>
      </c>
      <c r="F5" s="55" t="s">
        <v>169</v>
      </c>
      <c r="G5" s="119">
        <v>2.15</v>
      </c>
      <c r="H5" s="44">
        <v>-4.09</v>
      </c>
      <c r="I5" s="44">
        <v>6.24</v>
      </c>
      <c r="J5" s="48">
        <v>74.099999999999994</v>
      </c>
      <c r="K5" s="118"/>
      <c r="L5" s="118"/>
    </row>
    <row r="6" spans="1:12" ht="17">
      <c r="A6" s="28" t="s">
        <v>14</v>
      </c>
      <c r="B6" s="44">
        <v>2.3199999999999998</v>
      </c>
      <c r="C6" s="44">
        <v>-5.18</v>
      </c>
      <c r="D6" s="44">
        <v>7.5</v>
      </c>
      <c r="E6" s="44">
        <v>88.58</v>
      </c>
      <c r="F6" s="56" t="s">
        <v>171</v>
      </c>
      <c r="G6" s="119">
        <v>2.27</v>
      </c>
      <c r="H6" s="44">
        <v>-4.09</v>
      </c>
      <c r="I6" s="44">
        <v>6.36</v>
      </c>
      <c r="J6" s="48">
        <v>69.3</v>
      </c>
      <c r="K6" s="118"/>
      <c r="L6" s="118"/>
    </row>
    <row r="7" spans="1:12" ht="17">
      <c r="A7" s="29" t="s">
        <v>142</v>
      </c>
      <c r="B7" s="44">
        <v>-1.5</v>
      </c>
      <c r="C7" s="44">
        <v>-7.97</v>
      </c>
      <c r="D7" s="44">
        <v>6.47</v>
      </c>
      <c r="E7" s="44">
        <v>39.799999999999997</v>
      </c>
      <c r="F7" s="57" t="s">
        <v>173</v>
      </c>
      <c r="G7" s="119">
        <v>-1.48</v>
      </c>
      <c r="H7" s="44">
        <v>-8.27</v>
      </c>
      <c r="I7" s="44">
        <v>6.79</v>
      </c>
      <c r="J7" s="48">
        <v>20.6</v>
      </c>
      <c r="K7" s="118"/>
      <c r="L7" s="118"/>
    </row>
    <row r="8" spans="1:12" ht="17">
      <c r="A8" s="31" t="s">
        <v>80</v>
      </c>
      <c r="B8" s="44">
        <v>-0.89</v>
      </c>
      <c r="C8" s="44">
        <v>-8.08</v>
      </c>
      <c r="D8" s="44">
        <v>7.19</v>
      </c>
      <c r="E8" s="44">
        <v>85.8</v>
      </c>
      <c r="F8" s="59" t="s">
        <v>174</v>
      </c>
      <c r="G8" s="119">
        <v>-0.76</v>
      </c>
      <c r="H8" s="44">
        <v>-6.05</v>
      </c>
      <c r="I8" s="44">
        <v>5.28</v>
      </c>
      <c r="J8" s="48">
        <v>68.099999999999994</v>
      </c>
      <c r="K8" s="118"/>
      <c r="L8" s="118"/>
    </row>
    <row r="9" spans="1:12" ht="17">
      <c r="A9" s="32" t="s">
        <v>58</v>
      </c>
      <c r="B9" s="44">
        <v>-5.0999999999999996</v>
      </c>
      <c r="C9" s="44">
        <v>-10.19</v>
      </c>
      <c r="D9" s="44">
        <v>5.09</v>
      </c>
      <c r="E9" s="44">
        <v>27.34</v>
      </c>
      <c r="F9" s="60" t="s">
        <v>176</v>
      </c>
      <c r="G9" s="119">
        <v>-5.07</v>
      </c>
      <c r="H9" s="44">
        <v>-10.28</v>
      </c>
      <c r="I9" s="44">
        <v>5.21</v>
      </c>
      <c r="J9" s="48">
        <v>10.5</v>
      </c>
      <c r="K9" s="118"/>
      <c r="L9" s="118"/>
    </row>
    <row r="10" spans="1:12" ht="17">
      <c r="A10" s="33" t="s">
        <v>43</v>
      </c>
      <c r="B10" s="44">
        <v>-5</v>
      </c>
      <c r="C10" s="44">
        <v>-11.97</v>
      </c>
      <c r="D10" s="44">
        <v>6.97</v>
      </c>
      <c r="E10" s="44">
        <v>47.56</v>
      </c>
      <c r="F10" s="61" t="s">
        <v>177</v>
      </c>
      <c r="G10" s="119">
        <v>-4.88</v>
      </c>
      <c r="H10" s="44">
        <v>-10.76</v>
      </c>
      <c r="I10" s="44">
        <v>5.88</v>
      </c>
      <c r="J10" s="48">
        <v>29.2</v>
      </c>
      <c r="K10" s="118"/>
      <c r="L10" s="118"/>
    </row>
    <row r="11" spans="1:12" ht="17">
      <c r="A11" s="34" t="s">
        <v>148</v>
      </c>
      <c r="B11" s="44">
        <v>-5.88</v>
      </c>
      <c r="C11" s="44">
        <v>-14.46</v>
      </c>
      <c r="D11" s="44">
        <v>8.58</v>
      </c>
      <c r="E11" s="44">
        <v>99.1</v>
      </c>
      <c r="F11" s="34" t="s">
        <v>178</v>
      </c>
      <c r="G11" s="119">
        <v>-5.88</v>
      </c>
      <c r="H11" s="44">
        <v>-14.05</v>
      </c>
      <c r="I11" s="44">
        <v>8.17</v>
      </c>
      <c r="J11" s="48">
        <v>80.3</v>
      </c>
      <c r="K11" s="118"/>
      <c r="L11" s="118"/>
    </row>
    <row r="12" spans="1:12" ht="17">
      <c r="A12" s="36" t="s">
        <v>112</v>
      </c>
      <c r="B12" s="44">
        <v>-6.13</v>
      </c>
      <c r="C12" s="44">
        <v>-14.13</v>
      </c>
      <c r="D12" s="44">
        <v>8</v>
      </c>
      <c r="E12" s="44">
        <v>62.02</v>
      </c>
      <c r="F12" s="62" t="s">
        <v>179</v>
      </c>
      <c r="G12" s="119">
        <v>-6.12</v>
      </c>
      <c r="H12" s="44">
        <v>-13.72</v>
      </c>
      <c r="I12" s="44">
        <v>7.6</v>
      </c>
      <c r="J12" s="48">
        <v>41.6</v>
      </c>
      <c r="K12" s="118"/>
      <c r="L12" s="118"/>
    </row>
    <row r="13" spans="1:12" ht="17">
      <c r="A13" s="38" t="s">
        <v>78</v>
      </c>
      <c r="B13" s="44">
        <v>1.96</v>
      </c>
      <c r="C13" s="44">
        <v>-4.87</v>
      </c>
      <c r="D13" s="44">
        <v>6.83</v>
      </c>
      <c r="E13" s="44">
        <v>78.87</v>
      </c>
      <c r="F13" s="63" t="s">
        <v>180</v>
      </c>
      <c r="G13" s="119">
        <v>1.98</v>
      </c>
      <c r="H13" s="44">
        <v>-3.27</v>
      </c>
      <c r="I13" s="44">
        <v>5.26</v>
      </c>
      <c r="J13" s="48">
        <v>58.8</v>
      </c>
      <c r="K13" s="118"/>
      <c r="L13" s="1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4"/>
  <sheetViews>
    <sheetView topLeftCell="A60" zoomScale="119" zoomScaleNormal="65" workbookViewId="0">
      <selection activeCell="A68" sqref="A68:E68"/>
    </sheetView>
  </sheetViews>
  <sheetFormatPr baseColWidth="10" defaultColWidth="8.83203125" defaultRowHeight="16"/>
  <cols>
    <col min="1" max="1" width="23"/>
    <col min="2" max="2" width="15.6640625" style="14"/>
    <col min="3" max="4" width="15.6640625"/>
    <col min="5" max="5" width="15.6640625" style="14"/>
    <col min="6" max="6" width="6.83203125" style="120"/>
    <col min="7" max="7" width="15.33203125"/>
    <col min="8" max="13" width="9.6640625" style="120"/>
    <col min="14" max="14" width="24.1640625"/>
    <col min="15" max="15" width="36.83203125"/>
    <col min="16" max="18" width="10.6640625" style="121"/>
    <col min="19" max="1025" width="10.6640625"/>
  </cols>
  <sheetData>
    <row r="1" spans="1:16" ht="17">
      <c r="A1" s="37" t="s">
        <v>131</v>
      </c>
      <c r="B1" s="122" t="s">
        <v>156</v>
      </c>
      <c r="C1" s="37" t="s">
        <v>565</v>
      </c>
      <c r="D1" s="123" t="s">
        <v>158</v>
      </c>
      <c r="E1" s="122" t="s">
        <v>159</v>
      </c>
      <c r="F1" s="124"/>
      <c r="G1" s="37" t="s">
        <v>754</v>
      </c>
      <c r="H1" s="124"/>
      <c r="I1" s="124"/>
      <c r="J1" s="124"/>
      <c r="K1" s="122"/>
      <c r="L1" s="124"/>
      <c r="M1" s="124"/>
    </row>
    <row r="2" spans="1:16" ht="17">
      <c r="A2" t="s">
        <v>7</v>
      </c>
      <c r="B2" s="22">
        <v>-6.34</v>
      </c>
      <c r="C2" s="69">
        <v>-16.589292543020999</v>
      </c>
      <c r="D2" s="20">
        <f t="shared" ref="D2:D33" si="0">B2-C2</f>
        <v>10.249292543020999</v>
      </c>
      <c r="E2" s="125">
        <v>96.845124282982795</v>
      </c>
      <c r="F2" s="237"/>
      <c r="G2" s="39" t="s">
        <v>755</v>
      </c>
      <c r="H2" s="126"/>
      <c r="I2" s="126"/>
      <c r="J2" s="126"/>
      <c r="K2" s="127"/>
      <c r="L2" s="126"/>
      <c r="M2" s="121"/>
    </row>
    <row r="3" spans="1:16" ht="17">
      <c r="A3" t="s">
        <v>9</v>
      </c>
      <c r="B3" s="22">
        <v>-4.84</v>
      </c>
      <c r="C3" s="69">
        <v>-13.582600382409201</v>
      </c>
      <c r="D3" s="20">
        <f t="shared" si="0"/>
        <v>8.7426003824092007</v>
      </c>
      <c r="E3" s="125">
        <v>57.839388145315503</v>
      </c>
      <c r="F3" s="237"/>
      <c r="G3" s="128" t="s">
        <v>756</v>
      </c>
      <c r="H3" s="126"/>
      <c r="I3" s="126"/>
      <c r="J3" s="126"/>
      <c r="K3" s="127"/>
      <c r="L3" s="126"/>
      <c r="M3" s="121"/>
      <c r="P3" s="129"/>
    </row>
    <row r="4" spans="1:16" ht="17">
      <c r="A4" t="s">
        <v>11</v>
      </c>
      <c r="B4" s="22">
        <v>-9.3000000000000007</v>
      </c>
      <c r="C4" s="69">
        <v>-16.680114722753299</v>
      </c>
      <c r="D4" s="20">
        <f t="shared" si="0"/>
        <v>7.3801147227532979</v>
      </c>
      <c r="E4" s="125">
        <v>27.2227533460803</v>
      </c>
      <c r="F4" s="237"/>
      <c r="G4" s="130" t="s">
        <v>757</v>
      </c>
      <c r="H4" s="126"/>
      <c r="I4" s="126"/>
      <c r="J4" s="126"/>
      <c r="K4" s="127"/>
      <c r="L4" s="126"/>
      <c r="M4" s="121"/>
      <c r="P4" s="129"/>
    </row>
    <row r="5" spans="1:16" ht="17">
      <c r="A5" t="s">
        <v>15</v>
      </c>
      <c r="B5" s="22">
        <v>-5.0599999999999996</v>
      </c>
      <c r="C5" s="69">
        <v>-10.8651051625239</v>
      </c>
      <c r="D5" s="20">
        <f t="shared" si="0"/>
        <v>5.8051051625239003</v>
      </c>
      <c r="E5" s="125">
        <v>30.5449330783939</v>
      </c>
      <c r="F5" s="237"/>
      <c r="G5" s="131" t="s">
        <v>758</v>
      </c>
      <c r="H5" s="126"/>
      <c r="I5" s="126"/>
      <c r="J5" s="126"/>
      <c r="K5" s="127"/>
      <c r="L5" s="126"/>
      <c r="M5" s="121"/>
      <c r="P5" s="129"/>
    </row>
    <row r="6" spans="1:16" ht="17">
      <c r="A6" t="s">
        <v>17</v>
      </c>
      <c r="B6" s="22">
        <v>-6.25</v>
      </c>
      <c r="C6" s="69">
        <v>-17.000382409177799</v>
      </c>
      <c r="D6" s="20">
        <f t="shared" si="0"/>
        <v>10.750382409177799</v>
      </c>
      <c r="E6" s="125">
        <v>92.901529636711302</v>
      </c>
      <c r="F6" s="237"/>
      <c r="G6" s="53" t="s">
        <v>759</v>
      </c>
      <c r="H6" s="126"/>
      <c r="I6" s="126"/>
      <c r="J6" s="126"/>
      <c r="K6" s="127"/>
      <c r="L6" s="126"/>
      <c r="M6" s="121"/>
      <c r="P6" s="129"/>
    </row>
    <row r="7" spans="1:16" ht="17">
      <c r="A7" t="s">
        <v>19</v>
      </c>
      <c r="B7" s="22">
        <v>-6.69</v>
      </c>
      <c r="C7" s="69">
        <v>-15.2604206500956</v>
      </c>
      <c r="D7" s="20">
        <f t="shared" si="0"/>
        <v>8.5704206500955991</v>
      </c>
      <c r="E7" s="125">
        <v>62.762906309751401</v>
      </c>
      <c r="F7" s="237"/>
      <c r="G7" s="54" t="s">
        <v>760</v>
      </c>
      <c r="H7" s="126"/>
      <c r="I7" s="126"/>
      <c r="J7" s="126"/>
      <c r="K7" s="127"/>
      <c r="L7" s="126"/>
      <c r="M7" s="121"/>
      <c r="P7" s="129"/>
    </row>
    <row r="8" spans="1:16" ht="17">
      <c r="A8" t="s">
        <v>21</v>
      </c>
      <c r="B8" s="22">
        <v>-6.76</v>
      </c>
      <c r="C8" s="69">
        <v>-13.845506692160599</v>
      </c>
      <c r="D8" s="20">
        <f t="shared" si="0"/>
        <v>7.0855066921605996</v>
      </c>
      <c r="E8" s="125">
        <v>44.622370936902499</v>
      </c>
      <c r="F8" s="237"/>
      <c r="G8" s="132" t="s">
        <v>761</v>
      </c>
      <c r="H8" s="126"/>
      <c r="I8" s="126"/>
      <c r="J8" s="126"/>
      <c r="K8" s="127"/>
      <c r="L8" s="126"/>
      <c r="M8" s="121"/>
      <c r="P8" s="129"/>
    </row>
    <row r="9" spans="1:16" ht="17">
      <c r="A9" t="s">
        <v>8</v>
      </c>
      <c r="B9" s="22">
        <v>-4.43</v>
      </c>
      <c r="C9" s="21">
        <v>-15.771892925430199</v>
      </c>
      <c r="D9" s="20">
        <f t="shared" si="0"/>
        <v>11.3418929254302</v>
      </c>
      <c r="E9" s="133">
        <v>96.797323135755207</v>
      </c>
      <c r="F9" s="237"/>
      <c r="H9" s="126"/>
      <c r="I9" s="126"/>
      <c r="J9" s="126"/>
      <c r="K9" s="127"/>
      <c r="L9" s="126"/>
      <c r="M9" s="121"/>
    </row>
    <row r="10" spans="1:16" ht="17">
      <c r="A10" t="s">
        <v>10</v>
      </c>
      <c r="B10" s="22">
        <v>-4.5</v>
      </c>
      <c r="C10" s="21">
        <v>-13.788145315487601</v>
      </c>
      <c r="D10" s="20">
        <f t="shared" si="0"/>
        <v>9.2881453154876006</v>
      </c>
      <c r="E10" s="133">
        <v>78.871892925430203</v>
      </c>
      <c r="F10" s="237"/>
      <c r="H10" s="126"/>
      <c r="I10" s="126"/>
      <c r="J10" s="126"/>
      <c r="K10" s="127"/>
      <c r="L10" s="126"/>
      <c r="M10" s="121"/>
    </row>
    <row r="11" spans="1:16" ht="17">
      <c r="A11" t="s">
        <v>12</v>
      </c>
      <c r="B11" s="22">
        <v>-4.47</v>
      </c>
      <c r="C11" s="21">
        <v>-14.720267686424499</v>
      </c>
      <c r="D11" s="20">
        <f t="shared" si="0"/>
        <v>10.2502676864245</v>
      </c>
      <c r="E11" s="133">
        <v>84.369024856596496</v>
      </c>
      <c r="F11" s="237"/>
      <c r="H11" s="126"/>
      <c r="I11" s="126"/>
      <c r="J11" s="126"/>
      <c r="K11" s="127"/>
      <c r="L11" s="126"/>
      <c r="M11" s="121"/>
    </row>
    <row r="12" spans="1:16" ht="17">
      <c r="A12" t="s">
        <v>14</v>
      </c>
      <c r="B12" s="22">
        <v>2.3199999999999998</v>
      </c>
      <c r="C12" s="21">
        <v>-5.1839388145315501</v>
      </c>
      <c r="D12" s="20">
        <f t="shared" si="0"/>
        <v>7.5039388145315495</v>
      </c>
      <c r="E12" s="133">
        <v>88.432122370936895</v>
      </c>
      <c r="F12" s="237"/>
      <c r="H12" s="126"/>
      <c r="I12" s="126"/>
      <c r="J12" s="126"/>
      <c r="K12" s="127"/>
      <c r="L12" s="126"/>
      <c r="M12" s="121"/>
    </row>
    <row r="13" spans="1:16" ht="17">
      <c r="A13" t="s">
        <v>29</v>
      </c>
      <c r="B13" s="22">
        <v>-4.63</v>
      </c>
      <c r="C13" s="66">
        <v>-12.449713193116599</v>
      </c>
      <c r="D13" s="20">
        <f t="shared" si="0"/>
        <v>7.8197131931165993</v>
      </c>
      <c r="E13" s="125">
        <v>64.531548757170199</v>
      </c>
      <c r="F13" s="237"/>
      <c r="H13" s="126"/>
      <c r="I13" s="126"/>
      <c r="J13" s="126"/>
      <c r="K13" s="127"/>
      <c r="L13" s="126"/>
      <c r="M13" s="121"/>
    </row>
    <row r="14" spans="1:16" ht="17">
      <c r="A14" t="s">
        <v>31</v>
      </c>
      <c r="B14" s="22">
        <v>-6.4</v>
      </c>
      <c r="C14" s="69">
        <v>-16.118451242829799</v>
      </c>
      <c r="D14" s="20">
        <f t="shared" si="0"/>
        <v>9.7184512428297989</v>
      </c>
      <c r="E14" s="125">
        <v>78.154875717017205</v>
      </c>
      <c r="F14" s="237"/>
      <c r="H14" s="126"/>
      <c r="I14" s="126"/>
      <c r="J14" s="126"/>
      <c r="K14" s="127"/>
      <c r="L14" s="126"/>
      <c r="M14" s="121"/>
    </row>
    <row r="15" spans="1:16" ht="17">
      <c r="A15" t="s">
        <v>16</v>
      </c>
      <c r="B15" s="22">
        <v>2.5099999999999998</v>
      </c>
      <c r="C15" s="21">
        <v>-5.3990439770554497</v>
      </c>
      <c r="D15" s="20">
        <f t="shared" si="0"/>
        <v>7.9090439770554495</v>
      </c>
      <c r="E15" s="133">
        <v>117.112810707457</v>
      </c>
      <c r="F15" s="237"/>
      <c r="H15" s="126"/>
      <c r="I15" s="126"/>
      <c r="J15" s="126"/>
      <c r="K15" s="127"/>
      <c r="L15" s="126"/>
      <c r="M15" s="121"/>
    </row>
    <row r="16" spans="1:16" ht="17">
      <c r="A16" t="s">
        <v>34</v>
      </c>
      <c r="B16" s="22">
        <v>-2.74</v>
      </c>
      <c r="C16" s="69">
        <v>-12.067304015296401</v>
      </c>
      <c r="D16" s="20">
        <f t="shared" si="0"/>
        <v>9.3273040152964004</v>
      </c>
      <c r="E16" s="125">
        <v>58.102294455066897</v>
      </c>
      <c r="F16" s="237"/>
      <c r="H16" s="126"/>
      <c r="I16" s="126"/>
      <c r="J16" s="126"/>
      <c r="K16" s="127"/>
      <c r="L16" s="126"/>
      <c r="M16" s="121"/>
    </row>
    <row r="17" spans="1:13" ht="17">
      <c r="A17" t="s">
        <v>36</v>
      </c>
      <c r="B17" s="22">
        <v>-4.59</v>
      </c>
      <c r="C17" s="66">
        <v>-14.2111854684512</v>
      </c>
      <c r="D17" s="20">
        <f t="shared" si="0"/>
        <v>9.6211854684512002</v>
      </c>
      <c r="E17" s="125">
        <v>75.549713193116602</v>
      </c>
      <c r="F17" s="237"/>
      <c r="H17" s="126"/>
      <c r="I17" s="126"/>
      <c r="J17" s="126"/>
      <c r="K17" s="127"/>
      <c r="L17" s="126"/>
      <c r="M17" s="121"/>
    </row>
    <row r="18" spans="1:13" ht="17">
      <c r="A18" t="s">
        <v>38</v>
      </c>
      <c r="B18" s="22">
        <v>-4.7699999999999996</v>
      </c>
      <c r="C18" s="66">
        <v>-12.669598470363299</v>
      </c>
      <c r="D18" s="20">
        <f t="shared" si="0"/>
        <v>7.8995984703632995</v>
      </c>
      <c r="E18" s="125">
        <v>67.065009560229399</v>
      </c>
      <c r="F18" s="237"/>
      <c r="H18" s="126"/>
      <c r="I18" s="126"/>
      <c r="J18" s="126"/>
      <c r="K18" s="127"/>
      <c r="L18" s="126"/>
      <c r="M18" s="121"/>
    </row>
    <row r="19" spans="1:13" ht="17">
      <c r="A19" t="s">
        <v>38</v>
      </c>
      <c r="B19" s="22">
        <v>-4.7699999999999996</v>
      </c>
      <c r="C19" s="66">
        <v>-11.880879541109</v>
      </c>
      <c r="D19" s="20">
        <f t="shared" si="0"/>
        <v>7.110879541109</v>
      </c>
      <c r="E19" s="125">
        <v>67.065009560229399</v>
      </c>
      <c r="F19" s="237"/>
      <c r="H19" s="126"/>
      <c r="I19" s="126"/>
      <c r="J19" s="126"/>
      <c r="K19" s="127"/>
      <c r="L19" s="126"/>
      <c r="M19" s="121"/>
    </row>
    <row r="20" spans="1:13" ht="17">
      <c r="A20" t="s">
        <v>40</v>
      </c>
      <c r="B20" s="22">
        <v>-9.6199999999999992</v>
      </c>
      <c r="C20" s="69">
        <v>-15.575908221797301</v>
      </c>
      <c r="D20" s="20">
        <f t="shared" si="0"/>
        <v>5.9559082217973014</v>
      </c>
      <c r="E20" s="125">
        <v>59.536328871892898</v>
      </c>
      <c r="F20" s="237"/>
      <c r="H20" s="126"/>
      <c r="I20" s="126"/>
      <c r="J20" s="126"/>
      <c r="K20" s="127"/>
      <c r="L20" s="126"/>
      <c r="M20" s="121"/>
    </row>
    <row r="21" spans="1:13" ht="17">
      <c r="A21" t="s">
        <v>42</v>
      </c>
      <c r="B21" s="22">
        <v>-3.05</v>
      </c>
      <c r="C21" s="66">
        <v>-10.824474187380501</v>
      </c>
      <c r="D21" s="20">
        <f t="shared" si="0"/>
        <v>7.774474187380501</v>
      </c>
      <c r="E21" s="125">
        <v>66.921606118546805</v>
      </c>
      <c r="F21" s="237"/>
      <c r="H21" s="126"/>
      <c r="I21" s="126"/>
      <c r="J21" s="126"/>
      <c r="K21" s="127"/>
      <c r="L21" s="126"/>
      <c r="M21" s="121"/>
    </row>
    <row r="22" spans="1:13" ht="17">
      <c r="A22" t="s">
        <v>44</v>
      </c>
      <c r="B22" s="22">
        <v>-4.93</v>
      </c>
      <c r="C22" s="66">
        <v>-12.7102294455067</v>
      </c>
      <c r="D22" s="20">
        <f t="shared" si="0"/>
        <v>7.7802294455067003</v>
      </c>
      <c r="E22" s="125">
        <v>66.132887189292504</v>
      </c>
      <c r="F22" s="237"/>
      <c r="H22" s="126"/>
      <c r="I22" s="126"/>
      <c r="J22" s="126"/>
      <c r="K22" s="127"/>
      <c r="L22" s="126"/>
      <c r="M22" s="121"/>
    </row>
    <row r="23" spans="1:13" ht="17">
      <c r="A23" t="s">
        <v>46</v>
      </c>
      <c r="B23" s="22">
        <v>-10.64</v>
      </c>
      <c r="C23" s="69">
        <v>-15.8005736137667</v>
      </c>
      <c r="D23" s="20">
        <f t="shared" si="0"/>
        <v>5.1605736137666991</v>
      </c>
      <c r="E23" s="125">
        <v>55.736137667304</v>
      </c>
      <c r="F23" s="237"/>
      <c r="H23" s="126"/>
      <c r="I23" s="126"/>
      <c r="J23" s="126"/>
      <c r="K23" s="127"/>
      <c r="L23" s="126"/>
      <c r="M23" s="121"/>
    </row>
    <row r="24" spans="1:13" ht="17">
      <c r="A24" t="s">
        <v>48</v>
      </c>
      <c r="B24" s="22">
        <v>-3.15</v>
      </c>
      <c r="C24" s="69">
        <v>-11.2594646271511</v>
      </c>
      <c r="D24" s="20">
        <f t="shared" si="0"/>
        <v>8.1094646271510999</v>
      </c>
      <c r="E24" s="125">
        <v>93.092734225621399</v>
      </c>
      <c r="F24" s="237"/>
      <c r="H24" s="126"/>
      <c r="I24" s="126"/>
      <c r="J24" s="126"/>
      <c r="K24" s="127"/>
      <c r="L24" s="126"/>
      <c r="M24" s="121"/>
    </row>
    <row r="25" spans="1:13" ht="17">
      <c r="A25" t="s">
        <v>52</v>
      </c>
      <c r="B25" s="22">
        <v>-6.69</v>
      </c>
      <c r="C25" s="66">
        <v>-12.0195028680688</v>
      </c>
      <c r="D25" s="20">
        <f t="shared" si="0"/>
        <v>5.3295028680687997</v>
      </c>
      <c r="E25" s="125">
        <v>23.542065009560201</v>
      </c>
      <c r="F25" s="237"/>
      <c r="H25" s="126"/>
      <c r="I25" s="126"/>
      <c r="J25" s="126"/>
      <c r="K25" s="127"/>
      <c r="L25" s="126"/>
      <c r="M25" s="121"/>
    </row>
    <row r="26" spans="1:13" ht="17">
      <c r="A26" t="s">
        <v>54</v>
      </c>
      <c r="B26" s="22">
        <v>-3.95</v>
      </c>
      <c r="C26" s="69">
        <v>-13.4009560229446</v>
      </c>
      <c r="D26" s="20">
        <f t="shared" si="0"/>
        <v>9.4509560229445988</v>
      </c>
      <c r="E26" s="125">
        <v>47.968451242829801</v>
      </c>
      <c r="F26" s="237"/>
      <c r="H26" s="126"/>
      <c r="I26" s="126"/>
      <c r="J26" s="126"/>
      <c r="K26" s="127"/>
      <c r="L26" s="126"/>
      <c r="M26" s="121"/>
    </row>
    <row r="27" spans="1:13" ht="17">
      <c r="A27" t="s">
        <v>18</v>
      </c>
      <c r="B27" s="22">
        <v>-0.86</v>
      </c>
      <c r="C27" s="21">
        <v>-6.9764818355640497</v>
      </c>
      <c r="D27" s="20">
        <f t="shared" si="0"/>
        <v>6.1164818355640493</v>
      </c>
      <c r="E27" s="133">
        <v>69.311663479923496</v>
      </c>
      <c r="F27" s="237"/>
      <c r="H27" s="126"/>
      <c r="I27" s="126"/>
      <c r="J27" s="126"/>
      <c r="K27" s="127"/>
      <c r="L27" s="126"/>
      <c r="M27" s="121"/>
    </row>
    <row r="28" spans="1:13" ht="17">
      <c r="A28" t="s">
        <v>57</v>
      </c>
      <c r="B28" s="22">
        <v>-0.82</v>
      </c>
      <c r="C28" s="69">
        <v>-5.5018164435946497</v>
      </c>
      <c r="D28" s="20">
        <f t="shared" si="0"/>
        <v>4.6818164435946494</v>
      </c>
      <c r="E28" s="125">
        <v>47.992351816443602</v>
      </c>
      <c r="F28" s="237"/>
      <c r="H28" s="126"/>
      <c r="I28" s="126"/>
      <c r="J28" s="126"/>
      <c r="K28" s="127"/>
      <c r="L28" s="126"/>
      <c r="M28" s="121"/>
    </row>
    <row r="29" spans="1:13" ht="17">
      <c r="A29" t="s">
        <v>20</v>
      </c>
      <c r="B29" s="22">
        <v>1.38</v>
      </c>
      <c r="C29" s="21">
        <v>-5.3512428298279202</v>
      </c>
      <c r="D29" s="20">
        <f t="shared" si="0"/>
        <v>6.7312428298279201</v>
      </c>
      <c r="E29" s="133">
        <v>93.212237093690305</v>
      </c>
      <c r="F29" s="237"/>
      <c r="H29" s="126"/>
      <c r="I29" s="126"/>
      <c r="J29" s="126"/>
      <c r="K29" s="127"/>
      <c r="L29" s="126"/>
      <c r="M29" s="121"/>
    </row>
    <row r="30" spans="1:13" ht="17">
      <c r="A30" t="s">
        <v>61</v>
      </c>
      <c r="B30" s="22">
        <v>0.61</v>
      </c>
      <c r="C30" s="21">
        <v>-5.8531548757170198</v>
      </c>
      <c r="D30" s="20">
        <f t="shared" si="0"/>
        <v>6.4631548757170201</v>
      </c>
      <c r="E30" s="125">
        <v>138.79063097514299</v>
      </c>
      <c r="F30" s="237"/>
      <c r="H30" s="126"/>
      <c r="I30" s="126"/>
      <c r="J30" s="126"/>
      <c r="K30" s="127"/>
      <c r="L30" s="126"/>
      <c r="M30" s="121"/>
    </row>
    <row r="31" spans="1:13" ht="17">
      <c r="A31" t="s">
        <v>22</v>
      </c>
      <c r="B31" s="22">
        <v>-4.72</v>
      </c>
      <c r="C31" s="21">
        <v>-14.1514340344168</v>
      </c>
      <c r="D31" s="20">
        <f t="shared" si="0"/>
        <v>9.4314340344167995</v>
      </c>
      <c r="E31" s="133">
        <v>80.066921606118498</v>
      </c>
      <c r="F31" s="237"/>
      <c r="H31" s="126"/>
      <c r="I31" s="126"/>
      <c r="J31" s="126"/>
      <c r="K31" s="127"/>
      <c r="L31" s="126"/>
      <c r="M31" s="121"/>
    </row>
    <row r="32" spans="1:13" ht="17">
      <c r="A32" t="s">
        <v>23</v>
      </c>
      <c r="B32" s="22">
        <v>-4.62</v>
      </c>
      <c r="C32" s="21">
        <v>-14.4095602294455</v>
      </c>
      <c r="D32" s="20">
        <f t="shared" si="0"/>
        <v>9.7895602294454989</v>
      </c>
      <c r="E32" s="133">
        <v>81.261950286806893</v>
      </c>
      <c r="F32" s="237"/>
      <c r="H32" s="126"/>
      <c r="I32" s="126"/>
      <c r="J32" s="126"/>
      <c r="K32" s="127"/>
      <c r="L32" s="126"/>
      <c r="M32" s="121"/>
    </row>
    <row r="33" spans="1:13" ht="17">
      <c r="A33" t="s">
        <v>66</v>
      </c>
      <c r="B33" s="22">
        <v>-6.35</v>
      </c>
      <c r="C33" s="66">
        <v>-13.6208413001912</v>
      </c>
      <c r="D33" s="20">
        <f t="shared" si="0"/>
        <v>7.2708413001912007</v>
      </c>
      <c r="E33" s="125">
        <v>52.868068833652003</v>
      </c>
      <c r="F33" s="237"/>
      <c r="H33" s="126"/>
      <c r="I33" s="126"/>
      <c r="J33" s="126"/>
      <c r="K33" s="127"/>
      <c r="L33" s="126"/>
      <c r="M33" s="121"/>
    </row>
    <row r="34" spans="1:13" ht="17">
      <c r="A34" t="s">
        <v>68</v>
      </c>
      <c r="B34" s="22">
        <v>-3.71</v>
      </c>
      <c r="C34" s="69">
        <v>-10.324952198852801</v>
      </c>
      <c r="D34" s="20">
        <f t="shared" ref="D34:D65" si="1">B34-C34</f>
        <v>6.6149521988528006</v>
      </c>
      <c r="E34" s="125">
        <v>55.8556405353728</v>
      </c>
      <c r="F34" s="237"/>
      <c r="H34" s="126"/>
      <c r="I34" s="126"/>
      <c r="J34" s="126"/>
      <c r="K34" s="127"/>
      <c r="L34" s="126"/>
      <c r="M34" s="121"/>
    </row>
    <row r="35" spans="1:13" ht="17">
      <c r="A35" t="s">
        <v>70</v>
      </c>
      <c r="B35" s="22">
        <v>-0.5</v>
      </c>
      <c r="C35" s="69">
        <v>-7.4282026768642497</v>
      </c>
      <c r="D35" s="20">
        <f t="shared" si="1"/>
        <v>6.9282026768642497</v>
      </c>
      <c r="E35" s="125">
        <v>83.604206500955996</v>
      </c>
      <c r="F35" s="237"/>
      <c r="H35" s="126"/>
      <c r="I35" s="126"/>
      <c r="J35" s="126"/>
      <c r="K35" s="127"/>
      <c r="L35" s="126"/>
      <c r="M35" s="121"/>
    </row>
    <row r="36" spans="1:13" ht="17">
      <c r="A36" t="s">
        <v>72</v>
      </c>
      <c r="B36" s="22">
        <v>-0.59</v>
      </c>
      <c r="C36" s="69">
        <v>-5.7360420650095598</v>
      </c>
      <c r="D36" s="20">
        <f t="shared" si="1"/>
        <v>5.14604206500956</v>
      </c>
      <c r="E36" s="125">
        <v>30.903441682600398</v>
      </c>
      <c r="F36" s="237"/>
      <c r="H36" s="126"/>
      <c r="I36" s="126"/>
      <c r="J36" s="126"/>
      <c r="K36" s="127"/>
      <c r="L36" s="126"/>
      <c r="M36" s="121"/>
    </row>
    <row r="37" spans="1:13" ht="17">
      <c r="A37" t="s">
        <v>74</v>
      </c>
      <c r="B37" s="22">
        <v>-0.77</v>
      </c>
      <c r="C37" s="69">
        <v>-4.5864244741873801</v>
      </c>
      <c r="D37" s="20">
        <f t="shared" si="1"/>
        <v>3.8164244741873801</v>
      </c>
      <c r="E37" s="125">
        <v>36.8546845124283</v>
      </c>
      <c r="F37" s="237"/>
      <c r="H37" s="126"/>
      <c r="I37" s="126"/>
      <c r="J37" s="126"/>
      <c r="K37" s="127"/>
      <c r="L37" s="126"/>
      <c r="M37" s="121"/>
    </row>
    <row r="38" spans="1:13" ht="17">
      <c r="A38" t="s">
        <v>76</v>
      </c>
      <c r="B38" s="22">
        <v>-0.55000000000000004</v>
      </c>
      <c r="C38" s="69">
        <v>-4.9329827915870004</v>
      </c>
      <c r="D38" s="20">
        <f t="shared" si="1"/>
        <v>4.3829827915870005</v>
      </c>
      <c r="E38" s="125">
        <v>44.048757170172102</v>
      </c>
      <c r="F38" s="237"/>
      <c r="H38" s="126"/>
      <c r="I38" s="126"/>
      <c r="J38" s="126"/>
      <c r="K38" s="127"/>
      <c r="L38" s="126"/>
      <c r="M38" s="121"/>
    </row>
    <row r="39" spans="1:13" ht="17">
      <c r="A39" t="s">
        <v>24</v>
      </c>
      <c r="B39" s="22">
        <v>-5.48</v>
      </c>
      <c r="C39" s="21">
        <v>-17.253728489483699</v>
      </c>
      <c r="D39" s="20">
        <f t="shared" si="1"/>
        <v>11.773728489483698</v>
      </c>
      <c r="E39" s="133">
        <v>105.162523900574</v>
      </c>
      <c r="F39" s="237"/>
      <c r="H39" s="126"/>
      <c r="I39" s="126"/>
      <c r="J39" s="126"/>
      <c r="K39" s="127"/>
      <c r="L39" s="126"/>
      <c r="M39" s="121"/>
    </row>
    <row r="40" spans="1:13" ht="17">
      <c r="A40" t="s">
        <v>25</v>
      </c>
      <c r="B40" s="22">
        <v>1.23</v>
      </c>
      <c r="C40" s="21">
        <v>-7.3110898661567898</v>
      </c>
      <c r="D40" s="20">
        <f t="shared" si="1"/>
        <v>8.5410898661567902</v>
      </c>
      <c r="E40" s="133">
        <v>97.992351816443602</v>
      </c>
      <c r="F40" s="237"/>
      <c r="H40" s="126"/>
      <c r="I40" s="126"/>
      <c r="J40" s="126"/>
      <c r="K40" s="127"/>
      <c r="L40" s="126"/>
      <c r="M40" s="121"/>
    </row>
    <row r="41" spans="1:13" ht="17">
      <c r="A41" t="s">
        <v>26</v>
      </c>
      <c r="B41" s="22">
        <v>-5.46</v>
      </c>
      <c r="C41" s="21">
        <v>-16.297705544933098</v>
      </c>
      <c r="D41" s="20">
        <f t="shared" si="1"/>
        <v>10.837705544933097</v>
      </c>
      <c r="E41" s="133">
        <v>81.261950286806893</v>
      </c>
      <c r="F41" s="237"/>
      <c r="H41" s="126"/>
      <c r="I41" s="126"/>
      <c r="J41" s="126"/>
      <c r="K41" s="127"/>
      <c r="L41" s="126"/>
      <c r="M41" s="121"/>
    </row>
    <row r="42" spans="1:13" ht="17">
      <c r="A42" t="s">
        <v>28</v>
      </c>
      <c r="B42" s="22">
        <v>-5.49</v>
      </c>
      <c r="C42" s="21">
        <v>-15.604588910133799</v>
      </c>
      <c r="D42" s="20">
        <f t="shared" si="1"/>
        <v>10.114588910133799</v>
      </c>
      <c r="E42" s="133">
        <v>88.432122370936895</v>
      </c>
      <c r="F42" s="237"/>
      <c r="H42" s="126"/>
      <c r="I42" s="126"/>
      <c r="J42" s="126"/>
      <c r="K42" s="127"/>
      <c r="L42" s="126"/>
      <c r="M42" s="121"/>
    </row>
    <row r="43" spans="1:13" ht="17">
      <c r="A43" t="s">
        <v>30</v>
      </c>
      <c r="B43" s="22">
        <v>0.75</v>
      </c>
      <c r="C43" s="21">
        <v>-4.9688336520076497</v>
      </c>
      <c r="D43" s="20">
        <f t="shared" si="1"/>
        <v>5.7188336520076497</v>
      </c>
      <c r="E43" s="133">
        <v>74.091778202676906</v>
      </c>
      <c r="F43" s="237"/>
      <c r="H43" s="126"/>
      <c r="I43" s="126"/>
      <c r="J43" s="126"/>
      <c r="K43" s="127"/>
      <c r="L43" s="126"/>
      <c r="M43" s="121"/>
    </row>
    <row r="44" spans="1:13" ht="17">
      <c r="A44" t="s">
        <v>82</v>
      </c>
      <c r="B44" s="22">
        <v>-3.24</v>
      </c>
      <c r="C44" s="66">
        <v>-17.538145315487601</v>
      </c>
      <c r="D44" s="20">
        <f t="shared" si="1"/>
        <v>14.2981453154876</v>
      </c>
      <c r="E44" s="125">
        <v>94.789674952198894</v>
      </c>
      <c r="F44" s="237"/>
      <c r="H44" s="126"/>
      <c r="I44" s="126"/>
      <c r="J44" s="126"/>
      <c r="K44" s="127"/>
      <c r="L44" s="126"/>
      <c r="M44" s="121"/>
    </row>
    <row r="45" spans="1:13" ht="17">
      <c r="A45" t="s">
        <v>32</v>
      </c>
      <c r="B45" s="22">
        <v>-1.28</v>
      </c>
      <c r="C45" s="64">
        <v>-10.788623326959801</v>
      </c>
      <c r="D45" s="20">
        <f t="shared" si="1"/>
        <v>9.5086233269598015</v>
      </c>
      <c r="E45" s="134">
        <v>116.395793499044</v>
      </c>
      <c r="F45" s="237"/>
      <c r="H45" s="126"/>
      <c r="I45" s="126"/>
      <c r="J45" s="126"/>
      <c r="K45" s="127"/>
      <c r="L45" s="126"/>
      <c r="M45" s="121"/>
    </row>
    <row r="46" spans="1:13" ht="17">
      <c r="A46" t="s">
        <v>83</v>
      </c>
      <c r="B46" s="22">
        <v>-3.65</v>
      </c>
      <c r="C46" s="66">
        <v>-16.656214149139601</v>
      </c>
      <c r="D46" s="20">
        <f t="shared" si="1"/>
        <v>13.0062141491396</v>
      </c>
      <c r="E46" s="125">
        <v>95.434990439770601</v>
      </c>
      <c r="F46" s="237"/>
      <c r="H46" s="126"/>
      <c r="I46" s="126"/>
      <c r="J46" s="126"/>
      <c r="K46" s="127"/>
      <c r="L46" s="126"/>
      <c r="M46" s="121"/>
    </row>
    <row r="47" spans="1:13" ht="17">
      <c r="A47" t="s">
        <v>33</v>
      </c>
      <c r="B47" s="22">
        <v>-1.64</v>
      </c>
      <c r="C47" s="64">
        <v>-9.1896749521988497</v>
      </c>
      <c r="D47" s="20">
        <f t="shared" si="1"/>
        <v>7.54967495219885</v>
      </c>
      <c r="E47" s="134">
        <v>86.759082217973202</v>
      </c>
      <c r="F47" s="237"/>
      <c r="H47" s="126"/>
      <c r="I47" s="126"/>
      <c r="J47" s="126"/>
      <c r="K47" s="127"/>
      <c r="L47" s="126"/>
      <c r="M47" s="121"/>
    </row>
    <row r="48" spans="1:13" ht="17">
      <c r="A48" t="s">
        <v>35</v>
      </c>
      <c r="B48" s="22">
        <v>-1.46</v>
      </c>
      <c r="C48" s="64">
        <v>-9.0128107074569801</v>
      </c>
      <c r="D48" s="20">
        <f t="shared" si="1"/>
        <v>7.5528107074569801</v>
      </c>
      <c r="E48" s="134">
        <v>76.481835564053497</v>
      </c>
      <c r="F48" s="237"/>
      <c r="H48" s="126"/>
      <c r="I48" s="126"/>
      <c r="J48" s="126"/>
      <c r="K48" s="127"/>
      <c r="L48" s="126"/>
      <c r="M48" s="121"/>
    </row>
    <row r="49" spans="1:13" ht="17">
      <c r="A49" t="s">
        <v>84</v>
      </c>
      <c r="B49" s="22">
        <v>-4.07</v>
      </c>
      <c r="C49" s="66">
        <v>-14.9401529636711</v>
      </c>
      <c r="D49" s="20">
        <f t="shared" si="1"/>
        <v>10.870152963671099</v>
      </c>
      <c r="E49" s="125">
        <v>88.647227533460807</v>
      </c>
      <c r="F49" s="237"/>
      <c r="H49" s="126"/>
      <c r="I49" s="126"/>
      <c r="J49" s="126"/>
      <c r="K49" s="127"/>
      <c r="L49" s="126"/>
      <c r="M49" s="121"/>
    </row>
    <row r="50" spans="1:13" ht="17">
      <c r="A50" t="s">
        <v>37</v>
      </c>
      <c r="B50" s="22">
        <v>-1.83</v>
      </c>
      <c r="C50" s="64">
        <v>-7.6911089866156797</v>
      </c>
      <c r="D50" s="20">
        <f t="shared" si="1"/>
        <v>5.8611089866156796</v>
      </c>
      <c r="E50" s="134">
        <v>68.3556405353728</v>
      </c>
      <c r="F50" s="237"/>
      <c r="H50" s="126"/>
      <c r="I50" s="126"/>
      <c r="J50" s="126"/>
      <c r="K50" s="127"/>
      <c r="L50" s="126"/>
      <c r="M50" s="121"/>
    </row>
    <row r="51" spans="1:13" ht="17">
      <c r="A51" t="s">
        <v>39</v>
      </c>
      <c r="B51" s="22">
        <v>-1.61</v>
      </c>
      <c r="C51" s="64">
        <v>-6.9215105162523898</v>
      </c>
      <c r="D51" s="20">
        <f t="shared" si="1"/>
        <v>5.3115105162523895</v>
      </c>
      <c r="E51" s="134">
        <v>54.493307839388201</v>
      </c>
      <c r="F51" s="237"/>
      <c r="H51" s="126"/>
      <c r="I51" s="126"/>
      <c r="J51" s="126"/>
      <c r="K51" s="127"/>
      <c r="L51" s="126"/>
      <c r="M51" s="121"/>
    </row>
    <row r="52" spans="1:13" ht="17">
      <c r="A52" t="s">
        <v>86</v>
      </c>
      <c r="B52" s="22">
        <v>-8.7100000000000009</v>
      </c>
      <c r="C52" s="66">
        <v>-16.586902485659699</v>
      </c>
      <c r="D52" s="20">
        <f t="shared" si="1"/>
        <v>7.8769024856596985</v>
      </c>
      <c r="E52" s="125">
        <v>23.111854684512402</v>
      </c>
      <c r="F52" s="237"/>
      <c r="H52" s="126"/>
      <c r="I52" s="126"/>
      <c r="J52" s="126"/>
      <c r="K52" s="127"/>
      <c r="L52" s="126"/>
      <c r="M52" s="121"/>
    </row>
    <row r="53" spans="1:13" ht="17">
      <c r="A53" t="s">
        <v>88</v>
      </c>
      <c r="B53" s="22">
        <v>-9.7100000000000009</v>
      </c>
      <c r="C53" s="68">
        <v>-16.273804971319301</v>
      </c>
      <c r="D53" s="20">
        <f t="shared" si="1"/>
        <v>6.5638049713192999</v>
      </c>
      <c r="E53" s="125">
        <v>22.609942638623298</v>
      </c>
      <c r="F53" s="237"/>
      <c r="H53" s="126"/>
      <c r="I53" s="126"/>
      <c r="J53" s="126"/>
      <c r="K53" s="127"/>
      <c r="L53" s="126"/>
      <c r="M53" s="121"/>
    </row>
    <row r="54" spans="1:13" ht="17">
      <c r="A54" t="s">
        <v>41</v>
      </c>
      <c r="B54" s="22">
        <v>1.83</v>
      </c>
      <c r="C54" s="21">
        <v>-4.0367112810707502</v>
      </c>
      <c r="D54" s="20">
        <f t="shared" si="1"/>
        <v>5.8667112810707502</v>
      </c>
      <c r="E54" s="133">
        <v>66.921606118546805</v>
      </c>
      <c r="F54" s="237"/>
      <c r="H54" s="126"/>
      <c r="I54" s="126"/>
      <c r="J54" s="126"/>
      <c r="K54" s="127"/>
      <c r="L54" s="126"/>
      <c r="M54" s="121"/>
    </row>
    <row r="55" spans="1:13" ht="17">
      <c r="A55" t="s">
        <v>43</v>
      </c>
      <c r="B55" s="22">
        <v>-5</v>
      </c>
      <c r="C55" s="21">
        <v>-11.9693116634799</v>
      </c>
      <c r="D55" s="20">
        <f t="shared" si="1"/>
        <v>6.9693116634798997</v>
      </c>
      <c r="E55" s="133">
        <v>47.562141491395799</v>
      </c>
      <c r="F55" s="237"/>
      <c r="H55" s="126"/>
      <c r="I55" s="126"/>
      <c r="J55" s="126"/>
      <c r="K55" s="127"/>
      <c r="L55" s="126"/>
      <c r="M55" s="121"/>
    </row>
    <row r="56" spans="1:13" ht="17">
      <c r="A56" t="s">
        <v>45</v>
      </c>
      <c r="B56" s="22">
        <v>1.28</v>
      </c>
      <c r="C56" s="21">
        <v>-3.34359464627151</v>
      </c>
      <c r="D56" s="20">
        <f t="shared" si="1"/>
        <v>4.6235946462715098</v>
      </c>
      <c r="E56" s="133">
        <v>57.361376673040198</v>
      </c>
      <c r="F56" s="237"/>
      <c r="H56" s="126"/>
      <c r="I56" s="126"/>
      <c r="J56" s="126"/>
      <c r="K56" s="127"/>
      <c r="L56" s="126"/>
      <c r="M56" s="121"/>
    </row>
    <row r="57" spans="1:13" ht="17">
      <c r="A57" t="s">
        <v>89</v>
      </c>
      <c r="B57" s="22">
        <v>-2.94</v>
      </c>
      <c r="C57" s="69">
        <v>-10.2986615678776</v>
      </c>
      <c r="D57" s="20">
        <f t="shared" si="1"/>
        <v>7.3586615678776006</v>
      </c>
      <c r="E57" s="125">
        <v>67.638623326959802</v>
      </c>
      <c r="F57" s="237"/>
      <c r="H57" s="126"/>
      <c r="I57" s="126"/>
      <c r="J57" s="126"/>
      <c r="K57" s="127"/>
      <c r="L57" s="126"/>
      <c r="M57" s="121"/>
    </row>
    <row r="58" spans="1:13" ht="17">
      <c r="A58" t="s">
        <v>47</v>
      </c>
      <c r="B58" s="22">
        <v>-0.79</v>
      </c>
      <c r="C58" s="21">
        <v>-9.0080305927342295</v>
      </c>
      <c r="D58" s="20">
        <f t="shared" si="1"/>
        <v>8.2180305927342303</v>
      </c>
      <c r="E58" s="133">
        <v>88.432122370936895</v>
      </c>
      <c r="F58" s="237"/>
      <c r="H58" s="126"/>
      <c r="I58" s="126"/>
      <c r="J58" s="126"/>
      <c r="K58" s="127"/>
      <c r="L58" s="126"/>
      <c r="M58" s="121"/>
    </row>
    <row r="59" spans="1:13" ht="17">
      <c r="A59" t="s">
        <v>91</v>
      </c>
      <c r="B59" s="22">
        <v>-0.22</v>
      </c>
      <c r="C59" s="69">
        <v>-3.7331739961759101</v>
      </c>
      <c r="D59" s="20">
        <f t="shared" si="1"/>
        <v>3.5131739961759099</v>
      </c>
      <c r="E59" s="125">
        <v>36.328871892925399</v>
      </c>
      <c r="F59" s="237"/>
      <c r="H59" s="126"/>
      <c r="I59" s="126"/>
      <c r="J59" s="126"/>
      <c r="K59" s="127"/>
      <c r="L59" s="126"/>
      <c r="M59" s="121"/>
    </row>
    <row r="60" spans="1:13" ht="17">
      <c r="A60" t="s">
        <v>51</v>
      </c>
      <c r="B60" s="22">
        <v>-4.21</v>
      </c>
      <c r="C60" s="21">
        <v>-16.536711281070701</v>
      </c>
      <c r="D60" s="20">
        <f t="shared" si="1"/>
        <v>12.3267112810707</v>
      </c>
      <c r="E60" s="133">
        <v>124.282982791587</v>
      </c>
      <c r="F60" s="237"/>
      <c r="H60" s="126"/>
      <c r="I60" s="126"/>
      <c r="J60" s="126"/>
      <c r="K60" s="127"/>
      <c r="L60" s="126"/>
      <c r="M60" s="121"/>
    </row>
    <row r="61" spans="1:13" ht="17">
      <c r="A61" t="s">
        <v>92</v>
      </c>
      <c r="B61" s="22">
        <v>-3.04</v>
      </c>
      <c r="C61" s="66">
        <v>-12.999426386233299</v>
      </c>
      <c r="D61" s="20">
        <f t="shared" si="1"/>
        <v>9.9594263862333001</v>
      </c>
      <c r="E61" s="125">
        <v>64.005736137667299</v>
      </c>
      <c r="F61" s="237"/>
      <c r="H61" s="126"/>
      <c r="I61" s="126"/>
      <c r="J61" s="126"/>
      <c r="K61" s="127"/>
      <c r="L61" s="126"/>
      <c r="M61" s="121"/>
    </row>
    <row r="62" spans="1:13" ht="17">
      <c r="A62" t="s">
        <v>93</v>
      </c>
      <c r="B62" s="22">
        <v>-2.92</v>
      </c>
      <c r="C62" s="66">
        <v>-13.800095602294499</v>
      </c>
      <c r="D62" s="20">
        <f t="shared" si="1"/>
        <v>10.880095602294499</v>
      </c>
      <c r="E62" s="125">
        <v>58.054493307839401</v>
      </c>
      <c r="F62" s="237"/>
      <c r="H62" s="126"/>
      <c r="I62" s="126"/>
      <c r="J62" s="126"/>
      <c r="K62" s="127"/>
      <c r="L62" s="126"/>
      <c r="M62" s="121"/>
    </row>
    <row r="63" spans="1:13" ht="17">
      <c r="A63" t="s">
        <v>53</v>
      </c>
      <c r="B63" s="22">
        <v>-4.4000000000000004</v>
      </c>
      <c r="C63" s="21">
        <v>-15.6762906309751</v>
      </c>
      <c r="D63" s="20">
        <f t="shared" si="1"/>
        <v>11.276290630975099</v>
      </c>
      <c r="E63" s="133">
        <v>109.942638623327</v>
      </c>
      <c r="F63" s="237"/>
      <c r="H63" s="126"/>
      <c r="I63" s="126"/>
      <c r="J63" s="126"/>
      <c r="K63" s="127"/>
      <c r="L63" s="126"/>
      <c r="M63" s="121"/>
    </row>
    <row r="64" spans="1:13" ht="17">
      <c r="A64" t="s">
        <v>55</v>
      </c>
      <c r="B64" s="22">
        <v>-4.0599999999999996</v>
      </c>
      <c r="C64" s="21">
        <v>-16.034799235181602</v>
      </c>
      <c r="D64" s="20">
        <f t="shared" si="1"/>
        <v>11.974799235181603</v>
      </c>
      <c r="E64" s="133">
        <v>112.332695984704</v>
      </c>
      <c r="F64" s="237"/>
      <c r="H64" s="126"/>
      <c r="I64" s="126"/>
      <c r="J64" s="126"/>
      <c r="K64" s="127"/>
      <c r="L64" s="126"/>
      <c r="M64" s="121"/>
    </row>
    <row r="65" spans="1:18" ht="17">
      <c r="A65" t="s">
        <v>96</v>
      </c>
      <c r="B65" s="22">
        <v>-0.89</v>
      </c>
      <c r="C65" s="69">
        <v>-5.5902485659655801</v>
      </c>
      <c r="D65" s="20">
        <f t="shared" si="1"/>
        <v>4.7002485659655804</v>
      </c>
      <c r="E65" s="125">
        <v>99.808795411089903</v>
      </c>
      <c r="F65" s="237"/>
      <c r="H65" s="126"/>
      <c r="I65" s="126"/>
      <c r="J65" s="126"/>
      <c r="K65" s="127"/>
      <c r="L65" s="126"/>
      <c r="M65" s="121"/>
    </row>
    <row r="66" spans="1:18" ht="17">
      <c r="A66" t="s">
        <v>97</v>
      </c>
      <c r="B66" s="22">
        <v>-0.83</v>
      </c>
      <c r="C66" s="21">
        <v>-8.6017208413001907</v>
      </c>
      <c r="D66" s="20">
        <f t="shared" ref="D66:D98" si="2">B66-C66</f>
        <v>7.7717208413001906</v>
      </c>
      <c r="E66" s="125">
        <v>98.087954110898593</v>
      </c>
      <c r="F66" s="237"/>
      <c r="H66" s="126"/>
      <c r="I66" s="126"/>
      <c r="J66" s="126"/>
      <c r="K66" s="127"/>
      <c r="L66" s="126"/>
      <c r="M66" s="121"/>
    </row>
    <row r="67" spans="1:18" ht="17">
      <c r="A67" t="s">
        <v>56</v>
      </c>
      <c r="B67" s="22">
        <v>1.99</v>
      </c>
      <c r="C67" s="21">
        <v>-2.53097514340344</v>
      </c>
      <c r="D67" s="20">
        <f t="shared" si="2"/>
        <v>4.5209751434034402</v>
      </c>
      <c r="E67" s="133">
        <v>52.581261950286802</v>
      </c>
      <c r="F67" s="237"/>
      <c r="H67" s="47"/>
      <c r="I67" s="47"/>
      <c r="J67" s="47"/>
      <c r="K67" s="47"/>
      <c r="L67" s="126"/>
      <c r="M67" s="121"/>
    </row>
    <row r="68" spans="1:18" s="211" customFormat="1" ht="17">
      <c r="A68" s="211" t="s">
        <v>141</v>
      </c>
      <c r="B68" s="22">
        <v>-1.24</v>
      </c>
      <c r="C68" s="21">
        <v>-5.22</v>
      </c>
      <c r="D68" s="20">
        <v>3.98</v>
      </c>
      <c r="E68" s="133">
        <v>69.7</v>
      </c>
      <c r="F68" s="237"/>
      <c r="H68" s="47"/>
      <c r="I68" s="47"/>
      <c r="J68" s="47"/>
      <c r="K68" s="47"/>
      <c r="L68" s="126"/>
      <c r="M68" s="129"/>
      <c r="P68" s="129"/>
      <c r="Q68" s="129"/>
      <c r="R68" s="129"/>
    </row>
    <row r="69" spans="1:18" ht="17">
      <c r="A69" t="s">
        <v>58</v>
      </c>
      <c r="B69" s="22">
        <v>-5.0999999999999996</v>
      </c>
      <c r="C69" s="21">
        <v>-10.186328871892901</v>
      </c>
      <c r="D69" s="20">
        <f t="shared" si="2"/>
        <v>5.0863288718929009</v>
      </c>
      <c r="E69" s="133">
        <v>27.246653919694101</v>
      </c>
      <c r="F69" s="237"/>
      <c r="H69" s="126"/>
      <c r="I69" s="126"/>
      <c r="J69" s="126"/>
      <c r="K69" s="127"/>
      <c r="L69" s="126"/>
      <c r="M69" s="121"/>
    </row>
    <row r="70" spans="1:18" ht="17">
      <c r="A70" t="s">
        <v>98</v>
      </c>
      <c r="B70" s="22">
        <v>-3.13</v>
      </c>
      <c r="C70" s="69">
        <v>-9.5577437858508603</v>
      </c>
      <c r="D70" s="20">
        <f t="shared" si="2"/>
        <v>6.4277437858508604</v>
      </c>
      <c r="E70" s="125">
        <v>49.020076481835602</v>
      </c>
      <c r="F70" s="237"/>
      <c r="H70" s="126"/>
      <c r="I70" s="126"/>
      <c r="J70" s="126"/>
      <c r="K70" s="127"/>
      <c r="L70" s="126"/>
      <c r="M70" s="121"/>
    </row>
    <row r="71" spans="1:18" ht="17">
      <c r="A71" t="s">
        <v>100</v>
      </c>
      <c r="B71" s="22">
        <v>-7.17</v>
      </c>
      <c r="C71" s="69">
        <v>-15.998948374761</v>
      </c>
      <c r="D71" s="20">
        <f t="shared" si="2"/>
        <v>8.8289483747609996</v>
      </c>
      <c r="E71" s="125">
        <v>33.173996175908201</v>
      </c>
      <c r="F71" s="237"/>
      <c r="H71" s="126"/>
      <c r="I71" s="126"/>
      <c r="J71" s="126"/>
      <c r="K71" s="127"/>
      <c r="L71" s="126"/>
      <c r="M71" s="121"/>
    </row>
    <row r="72" spans="1:18" ht="17">
      <c r="A72" t="s">
        <v>60</v>
      </c>
      <c r="B72" s="22">
        <v>2.0699999999999998</v>
      </c>
      <c r="C72" s="21">
        <v>-5.5902485659655801</v>
      </c>
      <c r="D72" s="20">
        <f t="shared" si="2"/>
        <v>7.6602485659655795</v>
      </c>
      <c r="E72" s="133">
        <v>92.017208413001896</v>
      </c>
      <c r="F72" s="237"/>
      <c r="H72" s="126"/>
      <c r="I72" s="126"/>
      <c r="J72" s="126"/>
      <c r="K72" s="127"/>
      <c r="L72" s="126"/>
      <c r="M72" s="121"/>
    </row>
    <row r="73" spans="1:18" ht="17">
      <c r="A73" t="s">
        <v>101</v>
      </c>
      <c r="B73" s="22">
        <v>-9.31</v>
      </c>
      <c r="C73" s="66">
        <v>-20.841204588910099</v>
      </c>
      <c r="D73" s="20">
        <f t="shared" si="2"/>
        <v>11.531204588910098</v>
      </c>
      <c r="E73" s="125">
        <v>85.444550669216099</v>
      </c>
      <c r="F73" s="237"/>
      <c r="H73" s="126"/>
      <c r="I73" s="126"/>
      <c r="J73" s="126"/>
      <c r="K73" s="127"/>
      <c r="L73" s="126"/>
      <c r="M73" s="121"/>
    </row>
    <row r="74" spans="1:18" ht="17">
      <c r="A74" t="s">
        <v>102</v>
      </c>
      <c r="B74" s="22">
        <v>-4.24</v>
      </c>
      <c r="C74" s="66">
        <v>-13.5108986615679</v>
      </c>
      <c r="D74" s="20">
        <f t="shared" si="2"/>
        <v>9.2708986615678999</v>
      </c>
      <c r="E74" s="125">
        <v>72.538240917782005</v>
      </c>
      <c r="F74" s="237"/>
      <c r="H74" s="126"/>
      <c r="I74" s="126"/>
      <c r="J74" s="126"/>
      <c r="K74" s="127"/>
      <c r="L74" s="126"/>
      <c r="M74" s="121"/>
    </row>
    <row r="75" spans="1:18" ht="17">
      <c r="A75" t="s">
        <v>62</v>
      </c>
      <c r="B75" s="22">
        <v>2.48</v>
      </c>
      <c r="C75" s="21">
        <v>-6.9525812619502902</v>
      </c>
      <c r="D75" s="20">
        <f t="shared" si="2"/>
        <v>9.4325812619502898</v>
      </c>
      <c r="E75" s="133">
        <v>117.112810707457</v>
      </c>
      <c r="F75" s="237"/>
      <c r="H75" s="126"/>
      <c r="I75" s="126"/>
      <c r="J75" s="126"/>
      <c r="K75" s="127"/>
      <c r="L75" s="126"/>
      <c r="M75" s="121"/>
    </row>
    <row r="76" spans="1:18" ht="17">
      <c r="A76" t="s">
        <v>103</v>
      </c>
      <c r="B76" s="22">
        <v>-3.95</v>
      </c>
      <c r="C76" s="66">
        <v>-15.0931166347992</v>
      </c>
      <c r="D76" s="20">
        <f t="shared" si="2"/>
        <v>11.143116634799199</v>
      </c>
      <c r="E76" s="125">
        <v>104.94741873805</v>
      </c>
      <c r="F76" s="237"/>
      <c r="H76" s="126"/>
      <c r="I76" s="126"/>
      <c r="J76" s="126"/>
      <c r="K76" s="127"/>
      <c r="L76" s="126"/>
      <c r="M76" s="121"/>
    </row>
    <row r="77" spans="1:18" ht="17">
      <c r="A77" t="s">
        <v>104</v>
      </c>
      <c r="B77" s="22">
        <v>-10</v>
      </c>
      <c r="C77" s="68">
        <v>-16.919120458891001</v>
      </c>
      <c r="D77" s="20">
        <f t="shared" si="2"/>
        <v>6.9191204588910011</v>
      </c>
      <c r="E77" s="125">
        <v>40.033460803059299</v>
      </c>
      <c r="F77" s="237"/>
      <c r="H77" s="126"/>
      <c r="I77" s="126"/>
      <c r="J77" s="126"/>
      <c r="K77" s="127"/>
      <c r="L77" s="126"/>
      <c r="M77" s="121"/>
    </row>
    <row r="78" spans="1:18" ht="17">
      <c r="A78" t="s">
        <v>105</v>
      </c>
      <c r="B78" s="22">
        <v>-6.32</v>
      </c>
      <c r="C78" s="69">
        <v>-15.810133843212199</v>
      </c>
      <c r="D78" s="20">
        <f t="shared" si="2"/>
        <v>9.4901338432121989</v>
      </c>
      <c r="E78" s="125">
        <v>47.8250478011472</v>
      </c>
      <c r="F78" s="237"/>
      <c r="H78" s="126"/>
      <c r="I78" s="126"/>
      <c r="J78" s="126"/>
      <c r="K78" s="127"/>
      <c r="L78" s="126"/>
      <c r="M78" s="121"/>
    </row>
    <row r="79" spans="1:18" ht="17">
      <c r="A79" t="s">
        <v>107</v>
      </c>
      <c r="B79" s="22">
        <v>-3.88</v>
      </c>
      <c r="C79" s="69">
        <v>-15.119407265774401</v>
      </c>
      <c r="D79" s="20">
        <f t="shared" si="2"/>
        <v>11.2394072657744</v>
      </c>
      <c r="E79" s="125">
        <v>96.653919694072698</v>
      </c>
      <c r="F79" s="237"/>
      <c r="H79" s="126"/>
      <c r="I79" s="126"/>
      <c r="J79" s="126"/>
      <c r="K79" s="127"/>
      <c r="L79" s="126"/>
      <c r="M79" s="121"/>
    </row>
    <row r="80" spans="1:18" ht="17">
      <c r="A80" t="s">
        <v>63</v>
      </c>
      <c r="B80" s="22">
        <v>2.3199999999999998</v>
      </c>
      <c r="C80" s="21">
        <v>-6.2833652007648197</v>
      </c>
      <c r="D80" s="20">
        <f t="shared" si="2"/>
        <v>8.60336520076482</v>
      </c>
      <c r="E80" s="133">
        <v>105.162523900574</v>
      </c>
      <c r="F80" s="237"/>
      <c r="H80" s="126"/>
      <c r="I80" s="126"/>
      <c r="J80" s="126"/>
      <c r="K80" s="127"/>
      <c r="L80" s="126"/>
      <c r="M80" s="121"/>
    </row>
    <row r="81" spans="1:13" ht="17">
      <c r="A81" t="s">
        <v>108</v>
      </c>
      <c r="B81" s="22">
        <v>-4.09</v>
      </c>
      <c r="C81" s="66">
        <v>-14.2470363288719</v>
      </c>
      <c r="D81" s="20">
        <f t="shared" si="2"/>
        <v>10.1570363288719</v>
      </c>
      <c r="E81" s="125">
        <v>89.435946462715094</v>
      </c>
      <c r="F81" s="237"/>
      <c r="H81" s="126"/>
      <c r="I81" s="126"/>
      <c r="J81" s="126"/>
      <c r="K81" s="127"/>
      <c r="L81" s="126"/>
      <c r="M81" s="121"/>
    </row>
    <row r="82" spans="1:13" ht="17">
      <c r="A82" t="s">
        <v>64</v>
      </c>
      <c r="B82" s="22">
        <v>-1.06</v>
      </c>
      <c r="C82" s="64">
        <v>-6.6179732313575501</v>
      </c>
      <c r="D82" s="20">
        <f t="shared" si="2"/>
        <v>5.5579732313575505</v>
      </c>
      <c r="E82" s="134">
        <v>78.871892925430203</v>
      </c>
      <c r="F82" s="237"/>
      <c r="H82" s="126"/>
      <c r="I82" s="126"/>
      <c r="J82" s="126"/>
      <c r="K82" s="127"/>
      <c r="L82" s="126"/>
      <c r="M82" s="121"/>
    </row>
    <row r="83" spans="1:13" ht="17">
      <c r="A83" t="s">
        <v>109</v>
      </c>
      <c r="B83" s="22">
        <v>-4.3899999999999997</v>
      </c>
      <c r="C83" s="66">
        <v>-12.724569789675</v>
      </c>
      <c r="D83" s="20">
        <f t="shared" si="2"/>
        <v>8.3345697896750011</v>
      </c>
      <c r="E83" s="125">
        <v>55.258126195028701</v>
      </c>
      <c r="F83" s="237"/>
      <c r="H83" s="126"/>
      <c r="I83" s="126"/>
      <c r="J83" s="126"/>
      <c r="K83" s="127"/>
      <c r="L83" s="126"/>
      <c r="M83" s="121"/>
    </row>
    <row r="84" spans="1:13" ht="17">
      <c r="A84" t="s">
        <v>65</v>
      </c>
      <c r="B84" s="22">
        <v>-0.53</v>
      </c>
      <c r="C84" s="21">
        <v>-9.8923518164436004</v>
      </c>
      <c r="D84" s="20">
        <f t="shared" si="2"/>
        <v>9.362351816443601</v>
      </c>
      <c r="E84" s="133">
        <v>107.55258126195</v>
      </c>
      <c r="F84" s="237"/>
      <c r="H84" s="126"/>
      <c r="I84" s="126"/>
      <c r="J84" s="126"/>
      <c r="K84" s="127"/>
      <c r="L84" s="126"/>
      <c r="M84" s="121"/>
    </row>
    <row r="85" spans="1:13" ht="17">
      <c r="A85" t="s">
        <v>110</v>
      </c>
      <c r="B85" s="22">
        <v>-2.4</v>
      </c>
      <c r="C85" s="69">
        <v>-10.5998087954111</v>
      </c>
      <c r="D85" s="20">
        <f t="shared" si="2"/>
        <v>8.1998087954110996</v>
      </c>
      <c r="E85" s="125">
        <v>82.098470363288698</v>
      </c>
      <c r="F85" s="237"/>
      <c r="H85" s="126"/>
      <c r="I85" s="126"/>
      <c r="J85" s="126"/>
      <c r="K85" s="127"/>
      <c r="L85" s="126"/>
      <c r="M85" s="121"/>
    </row>
    <row r="86" spans="1:13" ht="17">
      <c r="A86" t="s">
        <v>111</v>
      </c>
      <c r="B86" s="22">
        <v>-7.81</v>
      </c>
      <c r="C86" s="68">
        <v>-14.5051625239006</v>
      </c>
      <c r="D86" s="20">
        <f t="shared" si="2"/>
        <v>6.6951625239006001</v>
      </c>
      <c r="E86" s="125">
        <v>32.552581261950301</v>
      </c>
      <c r="F86" s="237"/>
      <c r="H86" s="126"/>
      <c r="I86" s="126"/>
      <c r="J86" s="126"/>
      <c r="K86" s="127"/>
      <c r="L86" s="126"/>
      <c r="M86" s="121"/>
    </row>
    <row r="87" spans="1:13" ht="17">
      <c r="A87" t="s">
        <v>67</v>
      </c>
      <c r="B87" s="22">
        <v>-4.09</v>
      </c>
      <c r="C87" s="21">
        <v>-17.182026768642402</v>
      </c>
      <c r="D87" s="20">
        <f t="shared" si="2"/>
        <v>13.092026768642402</v>
      </c>
      <c r="E87" s="133">
        <v>136.23326959847</v>
      </c>
      <c r="F87" s="237"/>
      <c r="H87" s="126"/>
      <c r="I87" s="126"/>
      <c r="J87" s="126"/>
      <c r="K87" s="127"/>
      <c r="L87" s="126"/>
      <c r="M87" s="121"/>
    </row>
    <row r="88" spans="1:13" ht="17">
      <c r="A88" t="s">
        <v>112</v>
      </c>
      <c r="B88" s="22">
        <v>-6.13</v>
      </c>
      <c r="C88" s="66">
        <v>-14.1299235181644</v>
      </c>
      <c r="D88" s="20">
        <f t="shared" si="2"/>
        <v>7.9999235181644002</v>
      </c>
      <c r="E88" s="125">
        <v>62.021988527724702</v>
      </c>
      <c r="F88" s="237"/>
      <c r="H88" s="126"/>
      <c r="I88" s="126"/>
      <c r="J88" s="126"/>
      <c r="K88" s="127"/>
      <c r="L88" s="126"/>
      <c r="M88" s="121"/>
    </row>
    <row r="89" spans="1:13" ht="17">
      <c r="A89" t="s">
        <v>113</v>
      </c>
      <c r="B89" s="22">
        <v>-0.8</v>
      </c>
      <c r="C89" s="21">
        <v>-8.6256214149139598</v>
      </c>
      <c r="D89" s="20">
        <f t="shared" si="2"/>
        <v>7.82562141491396</v>
      </c>
      <c r="E89" s="125">
        <v>80.090822179732299</v>
      </c>
      <c r="F89" s="237"/>
      <c r="H89" s="126"/>
      <c r="I89" s="126"/>
      <c r="J89" s="126"/>
      <c r="K89" s="127"/>
      <c r="L89" s="126"/>
      <c r="M89" s="121"/>
    </row>
    <row r="90" spans="1:13" ht="17">
      <c r="A90" t="s">
        <v>69</v>
      </c>
      <c r="B90" s="22">
        <v>-4.57</v>
      </c>
      <c r="C90" s="21">
        <v>-14.935372848948401</v>
      </c>
      <c r="D90" s="20">
        <f t="shared" si="2"/>
        <v>10.3653728489484</v>
      </c>
      <c r="E90" s="133">
        <v>96.080305927342295</v>
      </c>
      <c r="F90" s="237"/>
      <c r="H90" s="126"/>
      <c r="I90" s="126"/>
      <c r="J90" s="126"/>
      <c r="K90" s="127"/>
      <c r="L90" s="126"/>
      <c r="M90" s="121"/>
    </row>
    <row r="91" spans="1:13" ht="17">
      <c r="A91" t="s">
        <v>71</v>
      </c>
      <c r="B91" s="22">
        <v>-4.3499999999999996</v>
      </c>
      <c r="C91" s="21">
        <v>-15.3655831739962</v>
      </c>
      <c r="D91" s="20">
        <f t="shared" si="2"/>
        <v>11.0155831739962</v>
      </c>
      <c r="E91" s="133">
        <v>97.992351816443602</v>
      </c>
      <c r="F91" s="237"/>
      <c r="H91" s="126"/>
      <c r="I91" s="126"/>
      <c r="J91" s="126"/>
      <c r="K91" s="127"/>
      <c r="L91" s="126"/>
      <c r="M91" s="121"/>
    </row>
    <row r="92" spans="1:13" ht="17">
      <c r="A92" t="s">
        <v>114</v>
      </c>
      <c r="B92" s="22">
        <v>-3.41</v>
      </c>
      <c r="C92" s="66">
        <v>-11.2188336520076</v>
      </c>
      <c r="D92" s="20">
        <f t="shared" si="2"/>
        <v>7.8088336520075998</v>
      </c>
      <c r="E92" s="125">
        <v>71.988527724665403</v>
      </c>
      <c r="F92" s="237"/>
      <c r="H92" s="126"/>
      <c r="I92" s="126"/>
      <c r="J92" s="126"/>
      <c r="K92" s="127"/>
      <c r="L92" s="126"/>
      <c r="M92" s="121"/>
    </row>
    <row r="93" spans="1:13" ht="17">
      <c r="A93" t="s">
        <v>117</v>
      </c>
      <c r="B93" s="22">
        <v>-6.61</v>
      </c>
      <c r="C93" s="66">
        <v>-13.008986615678801</v>
      </c>
      <c r="D93" s="20">
        <f t="shared" si="2"/>
        <v>6.3989866156788002</v>
      </c>
      <c r="E93" s="125">
        <v>50.525812619502901</v>
      </c>
      <c r="F93" s="237"/>
      <c r="H93" s="126"/>
      <c r="I93" s="126"/>
      <c r="J93" s="126"/>
      <c r="K93" s="127"/>
      <c r="L93" s="126"/>
      <c r="M93" s="121"/>
    </row>
    <row r="94" spans="1:13" ht="17">
      <c r="A94" t="s">
        <v>119</v>
      </c>
      <c r="B94" s="22">
        <v>-5.1100000000000003</v>
      </c>
      <c r="C94" s="69">
        <v>-15.0333652007648</v>
      </c>
      <c r="D94" s="20">
        <f t="shared" si="2"/>
        <v>9.923365200764799</v>
      </c>
      <c r="E94" s="125">
        <v>76.123326959847006</v>
      </c>
      <c r="F94" s="237"/>
      <c r="H94" s="126"/>
      <c r="I94" s="126"/>
      <c r="J94" s="126"/>
      <c r="K94" s="127"/>
      <c r="L94" s="126"/>
      <c r="M94" s="121"/>
    </row>
    <row r="95" spans="1:13" ht="17">
      <c r="A95" t="s">
        <v>73</v>
      </c>
      <c r="B95" s="22">
        <v>-5.03</v>
      </c>
      <c r="C95" s="21">
        <v>-12.4019120458891</v>
      </c>
      <c r="D95" s="20">
        <f t="shared" si="2"/>
        <v>7.3719120458890997</v>
      </c>
      <c r="E95" s="133">
        <v>62.141491395793501</v>
      </c>
      <c r="F95" s="237"/>
      <c r="H95" s="126"/>
      <c r="I95" s="126"/>
      <c r="J95" s="126"/>
      <c r="K95" s="127"/>
      <c r="L95" s="126"/>
      <c r="M95" s="121"/>
    </row>
    <row r="96" spans="1:13" ht="17">
      <c r="A96" t="s">
        <v>75</v>
      </c>
      <c r="B96" s="22">
        <v>-4.8499999999999996</v>
      </c>
      <c r="C96" s="21">
        <v>-13.178680688336501</v>
      </c>
      <c r="D96" s="20">
        <f t="shared" si="2"/>
        <v>8.328680688336501</v>
      </c>
      <c r="E96" s="133">
        <v>64.053537284894801</v>
      </c>
      <c r="F96" s="237"/>
      <c r="H96" s="126"/>
      <c r="I96" s="126"/>
      <c r="J96" s="126"/>
      <c r="K96" s="127"/>
      <c r="L96" s="126"/>
      <c r="M96" s="121"/>
    </row>
    <row r="97" spans="1:13" ht="17">
      <c r="A97" t="s">
        <v>77</v>
      </c>
      <c r="B97" s="22">
        <v>-4.74</v>
      </c>
      <c r="C97" s="21">
        <v>-13.3818355640535</v>
      </c>
      <c r="D97" s="20">
        <f t="shared" si="2"/>
        <v>8.6418355640534994</v>
      </c>
      <c r="E97" s="133">
        <v>65.009560229445498</v>
      </c>
      <c r="F97" s="237"/>
      <c r="H97" s="126"/>
      <c r="I97" s="126"/>
      <c r="J97" s="126"/>
      <c r="K97" s="127"/>
      <c r="L97" s="126"/>
      <c r="M97" s="121"/>
    </row>
    <row r="98" spans="1:13" ht="17">
      <c r="A98" t="s">
        <v>78</v>
      </c>
      <c r="B98" s="22">
        <v>1.96</v>
      </c>
      <c r="C98" s="21">
        <v>-4.8732313575525801</v>
      </c>
      <c r="D98" s="20">
        <f t="shared" si="2"/>
        <v>6.83323135755258</v>
      </c>
      <c r="E98" s="133">
        <v>78.871892925430203</v>
      </c>
      <c r="F98" s="237"/>
      <c r="H98" s="126"/>
      <c r="I98" s="126"/>
      <c r="J98" s="126"/>
      <c r="K98" s="127"/>
      <c r="L98" s="126"/>
      <c r="M98" s="121"/>
    </row>
    <row r="99" spans="1:13" ht="17">
      <c r="A99" t="s">
        <v>120</v>
      </c>
      <c r="B99" s="22">
        <v>-6.46</v>
      </c>
      <c r="C99" s="66">
        <v>-12.903824091778199</v>
      </c>
      <c r="D99" s="20">
        <f t="shared" ref="D99:D109" si="3">B99-C99</f>
        <v>6.4438240917781995</v>
      </c>
      <c r="E99" s="125">
        <v>38.288718929254301</v>
      </c>
      <c r="F99" s="237"/>
      <c r="H99" s="126"/>
      <c r="I99" s="126"/>
      <c r="J99" s="126"/>
      <c r="K99" s="127"/>
      <c r="L99" s="126"/>
      <c r="M99" s="121"/>
    </row>
    <row r="100" spans="1:13" ht="17">
      <c r="A100" t="s">
        <v>121</v>
      </c>
      <c r="B100" s="22">
        <v>-3.8</v>
      </c>
      <c r="C100" s="69">
        <v>-9.1729445506692198</v>
      </c>
      <c r="D100" s="20">
        <f t="shared" si="3"/>
        <v>5.3729445506692199</v>
      </c>
      <c r="E100" s="125">
        <v>39.770554493307799</v>
      </c>
      <c r="F100" s="237"/>
      <c r="H100" s="126"/>
      <c r="I100" s="126"/>
      <c r="J100" s="126"/>
      <c r="K100" s="127"/>
      <c r="L100" s="126"/>
      <c r="M100" s="121"/>
    </row>
    <row r="101" spans="1:13" ht="17">
      <c r="A101" t="s">
        <v>79</v>
      </c>
      <c r="B101" s="22">
        <v>1.32</v>
      </c>
      <c r="C101" s="21">
        <v>-4.56252390057361</v>
      </c>
      <c r="D101" s="20">
        <f t="shared" si="3"/>
        <v>5.8825239005736103</v>
      </c>
      <c r="E101" s="133">
        <v>66.921606118546805</v>
      </c>
      <c r="F101" s="237"/>
      <c r="H101" s="126"/>
      <c r="I101" s="126"/>
      <c r="J101" s="126"/>
      <c r="K101" s="127"/>
      <c r="L101" s="126"/>
      <c r="M101" s="121"/>
    </row>
    <row r="102" spans="1:13" ht="17">
      <c r="A102" t="s">
        <v>122</v>
      </c>
      <c r="B102" s="22">
        <v>-0.48</v>
      </c>
      <c r="C102" s="21">
        <v>-4.2279158699808796</v>
      </c>
      <c r="D102" s="20">
        <f t="shared" si="3"/>
        <v>3.7479158699808797</v>
      </c>
      <c r="E102" s="125">
        <v>79.541108986615697</v>
      </c>
      <c r="F102" s="237"/>
      <c r="H102" s="126"/>
      <c r="I102" s="126"/>
      <c r="J102" s="126"/>
      <c r="K102" s="127"/>
      <c r="L102" s="126"/>
      <c r="M102" s="121"/>
    </row>
    <row r="103" spans="1:13" ht="17">
      <c r="A103" t="s">
        <v>123</v>
      </c>
      <c r="B103" s="22">
        <v>-4.5199999999999996</v>
      </c>
      <c r="C103" s="69">
        <v>-14.6007648183556</v>
      </c>
      <c r="D103" s="20">
        <f t="shared" si="3"/>
        <v>10.0807648183556</v>
      </c>
      <c r="E103" s="125">
        <v>129.971319311663</v>
      </c>
      <c r="F103" s="237"/>
      <c r="H103" s="126"/>
      <c r="I103" s="126"/>
      <c r="J103" s="126"/>
      <c r="K103" s="127"/>
      <c r="L103" s="126"/>
      <c r="M103" s="121"/>
    </row>
    <row r="104" spans="1:13" ht="17">
      <c r="A104" t="s">
        <v>124</v>
      </c>
      <c r="B104" s="22">
        <v>-4.6900000000000004</v>
      </c>
      <c r="C104" s="66">
        <v>-11.3120458891013</v>
      </c>
      <c r="D104" s="20">
        <f t="shared" si="3"/>
        <v>6.6220458891013001</v>
      </c>
      <c r="E104" s="125">
        <v>54.397705544933103</v>
      </c>
      <c r="F104" s="237"/>
      <c r="H104" s="126"/>
      <c r="I104" s="126"/>
      <c r="J104" s="126"/>
      <c r="K104" s="127"/>
      <c r="L104" s="126"/>
      <c r="M104" s="121"/>
    </row>
    <row r="105" spans="1:13" ht="17">
      <c r="A105" t="s">
        <v>125</v>
      </c>
      <c r="B105" s="22">
        <v>-5.48</v>
      </c>
      <c r="C105" s="69">
        <v>-14.5935946462715</v>
      </c>
      <c r="D105" s="20">
        <f t="shared" si="3"/>
        <v>9.1135946462714994</v>
      </c>
      <c r="E105" s="125">
        <v>60.3250478011472</v>
      </c>
      <c r="F105" s="237"/>
      <c r="H105" s="126"/>
      <c r="I105" s="126"/>
      <c r="J105" s="126"/>
      <c r="K105" s="127"/>
      <c r="L105" s="126"/>
      <c r="M105" s="121"/>
    </row>
    <row r="106" spans="1:13" ht="17">
      <c r="A106" t="s">
        <v>127</v>
      </c>
      <c r="B106" s="22">
        <v>3.12</v>
      </c>
      <c r="C106" s="69">
        <v>-2.99942638623327</v>
      </c>
      <c r="D106" s="20">
        <f t="shared" si="3"/>
        <v>6.1194263862332701</v>
      </c>
      <c r="E106" s="125">
        <v>90.750478011472296</v>
      </c>
      <c r="F106" s="237"/>
      <c r="H106" s="126"/>
      <c r="I106" s="126"/>
      <c r="J106" s="126"/>
      <c r="K106" s="127"/>
      <c r="L106" s="126"/>
      <c r="M106" s="121"/>
    </row>
    <row r="107" spans="1:13" ht="17">
      <c r="A107" t="s">
        <v>128</v>
      </c>
      <c r="B107" s="22">
        <v>-3.47</v>
      </c>
      <c r="C107" s="69">
        <v>-10.6954110898662</v>
      </c>
      <c r="D107" s="20">
        <f t="shared" si="3"/>
        <v>7.2254110898661992</v>
      </c>
      <c r="E107" s="125">
        <v>50.286806883365202</v>
      </c>
      <c r="F107" s="237"/>
      <c r="H107" s="126"/>
      <c r="I107" s="126"/>
      <c r="J107" s="126"/>
      <c r="K107" s="127"/>
      <c r="L107" s="126"/>
      <c r="M107" s="121"/>
    </row>
    <row r="108" spans="1:13" ht="17">
      <c r="A108" t="s">
        <v>129</v>
      </c>
      <c r="B108" s="22">
        <v>-3.12</v>
      </c>
      <c r="C108" s="69">
        <v>-11.082600382409201</v>
      </c>
      <c r="D108" s="20">
        <f t="shared" si="3"/>
        <v>7.9626003824092004</v>
      </c>
      <c r="E108" s="125">
        <v>63.599426386233297</v>
      </c>
      <c r="F108" s="237"/>
      <c r="H108" s="126"/>
      <c r="I108" s="126"/>
      <c r="J108" s="126"/>
      <c r="K108" s="127"/>
      <c r="L108" s="126"/>
      <c r="M108" s="121"/>
    </row>
    <row r="109" spans="1:13" ht="17">
      <c r="A109" t="s">
        <v>80</v>
      </c>
      <c r="B109" s="22">
        <v>-0.89</v>
      </c>
      <c r="C109" s="21">
        <v>-8.0759082217973202</v>
      </c>
      <c r="D109" s="20">
        <f t="shared" si="3"/>
        <v>7.1859082217973205</v>
      </c>
      <c r="E109" s="133">
        <v>81.261950286806893</v>
      </c>
      <c r="F109" s="237"/>
      <c r="H109" s="126"/>
      <c r="I109" s="126"/>
      <c r="J109" s="126"/>
      <c r="K109" s="127"/>
      <c r="L109" s="126"/>
      <c r="M109" s="121"/>
    </row>
    <row r="110" spans="1:13" ht="17">
      <c r="A110" s="135" t="s">
        <v>142</v>
      </c>
      <c r="B110" s="136">
        <v>-1.5</v>
      </c>
      <c r="C110" s="137">
        <v>-7.97</v>
      </c>
      <c r="D110" s="138">
        <v>6.47</v>
      </c>
      <c r="E110" s="137">
        <v>39.799999999999997</v>
      </c>
      <c r="F110" s="237"/>
      <c r="H110" s="126"/>
      <c r="I110" s="126"/>
      <c r="J110" s="126"/>
      <c r="K110" s="127"/>
      <c r="L110" s="126"/>
      <c r="M110" s="121"/>
    </row>
    <row r="111" spans="1:13">
      <c r="A111" s="75" t="s">
        <v>148</v>
      </c>
      <c r="B111" s="136">
        <v>-5.88</v>
      </c>
      <c r="C111" s="137">
        <v>-14.46</v>
      </c>
      <c r="D111" s="138">
        <v>8.58</v>
      </c>
      <c r="E111" s="137">
        <v>99.1</v>
      </c>
      <c r="F111" s="237"/>
      <c r="H111" s="126"/>
      <c r="I111" s="126"/>
      <c r="J111" s="126"/>
      <c r="K111" s="127"/>
      <c r="L111" s="126"/>
      <c r="M111" s="121"/>
    </row>
    <row r="112" spans="1:13" ht="17">
      <c r="A112" s="139" t="s">
        <v>112</v>
      </c>
      <c r="B112" s="136">
        <v>-6.13</v>
      </c>
      <c r="C112" s="140">
        <v>-14.13</v>
      </c>
      <c r="D112" s="138">
        <v>8</v>
      </c>
      <c r="E112" s="141">
        <v>62.02</v>
      </c>
      <c r="F112" s="237"/>
      <c r="H112" s="126"/>
      <c r="I112" s="126"/>
      <c r="J112" s="126"/>
      <c r="K112" s="127"/>
      <c r="L112" s="126"/>
      <c r="M112" s="121"/>
    </row>
    <row r="113" spans="2:13">
      <c r="E113" s="142"/>
      <c r="F113" s="237"/>
      <c r="H113" s="126"/>
      <c r="J113" s="129"/>
      <c r="K113" s="127"/>
      <c r="L113" s="126"/>
      <c r="M113" s="129"/>
    </row>
    <row r="114" spans="2:13">
      <c r="B114"/>
      <c r="E114"/>
      <c r="F114"/>
      <c r="H114" s="14"/>
      <c r="I114" s="14"/>
      <c r="J114" s="14"/>
    </row>
  </sheetData>
  <mergeCells count="1">
    <mergeCell ref="F2:F1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D099-35E8-7548-A2CD-2108EF440A57}">
  <dimension ref="A1:S504"/>
  <sheetViews>
    <sheetView zoomScale="87" workbookViewId="0">
      <selection activeCell="A112" sqref="A1:M112"/>
    </sheetView>
  </sheetViews>
  <sheetFormatPr baseColWidth="10" defaultRowHeight="16"/>
  <cols>
    <col min="1" max="1" width="36.5" customWidth="1"/>
    <col min="6" max="13" width="13.6640625" style="211" customWidth="1"/>
    <col min="14" max="14" width="36.5" style="20" customWidth="1"/>
    <col min="15" max="15" width="17.1640625" style="20" customWidth="1"/>
    <col min="16" max="18" width="17.1640625" customWidth="1"/>
  </cols>
  <sheetData>
    <row r="1" spans="1:19" s="253" customFormat="1" ht="28" customHeight="1">
      <c r="A1" s="250" t="s">
        <v>131</v>
      </c>
      <c r="B1" s="119" t="s">
        <v>807</v>
      </c>
      <c r="C1" s="119" t="s">
        <v>808</v>
      </c>
      <c r="D1" s="123" t="s">
        <v>798</v>
      </c>
      <c r="E1" s="119" t="s">
        <v>809</v>
      </c>
      <c r="F1" s="251" t="s">
        <v>801</v>
      </c>
      <c r="G1" s="252" t="s">
        <v>804</v>
      </c>
      <c r="H1" s="123" t="s">
        <v>806</v>
      </c>
      <c r="I1" s="252" t="s">
        <v>805</v>
      </c>
      <c r="J1" s="252"/>
      <c r="K1" s="252"/>
      <c r="L1" s="252"/>
      <c r="M1" s="252"/>
      <c r="N1" s="251" t="s">
        <v>131</v>
      </c>
      <c r="O1" s="251" t="s">
        <v>810</v>
      </c>
      <c r="P1" s="252" t="s">
        <v>811</v>
      </c>
      <c r="Q1" s="123" t="s">
        <v>812</v>
      </c>
      <c r="R1" s="252" t="s">
        <v>813</v>
      </c>
    </row>
    <row r="2" spans="1:19">
      <c r="A2" t="s">
        <v>7</v>
      </c>
      <c r="B2" s="20">
        <v>-6.34</v>
      </c>
      <c r="C2" s="20">
        <v>-16.589292543020999</v>
      </c>
      <c r="D2" s="20">
        <v>10.249292543020999</v>
      </c>
      <c r="E2" s="20">
        <v>96.845124282982795</v>
      </c>
      <c r="F2" s="20">
        <f>VLOOKUP(A2,$N$2:$R$502,2,FALSE)</f>
        <v>-10.614798298244599</v>
      </c>
      <c r="G2" s="20">
        <f>VLOOKUP(A2,$N$2:$R$502,3,FALSE)</f>
        <v>-18.677382465477727</v>
      </c>
      <c r="H2" s="20">
        <f>VLOOKUP(A2,$N$2:$R$502,4,FALSE)</f>
        <v>8.062584167233128</v>
      </c>
      <c r="I2" s="20">
        <f>VLOOKUP(A2,$N$2:$R$502,5,FALSE)</f>
        <v>85.877898943126198</v>
      </c>
      <c r="J2" s="20">
        <f>B2-F2</f>
        <v>4.2747982982445993</v>
      </c>
      <c r="K2" s="20">
        <f t="shared" ref="K2:M2" si="0">C2-G2</f>
        <v>2.088089922456728</v>
      </c>
      <c r="L2" s="20">
        <f t="shared" si="0"/>
        <v>2.1867083757878714</v>
      </c>
      <c r="M2" s="20">
        <f t="shared" si="0"/>
        <v>10.967225339856597</v>
      </c>
      <c r="N2" s="249" t="s">
        <v>219</v>
      </c>
      <c r="O2" s="20">
        <v>-1.65780528113375E-2</v>
      </c>
      <c r="P2" s="20">
        <f>O2-Q2</f>
        <v>-5.8259365242559173</v>
      </c>
      <c r="Q2" s="20">
        <v>5.8093584714445798</v>
      </c>
      <c r="R2" s="20">
        <v>58.134067536522103</v>
      </c>
      <c r="S2" s="20"/>
    </row>
    <row r="3" spans="1:19">
      <c r="A3" t="s">
        <v>9</v>
      </c>
      <c r="B3" s="20">
        <v>-4.84</v>
      </c>
      <c r="C3" s="20">
        <v>-13.582600382409201</v>
      </c>
      <c r="D3" s="20">
        <v>8.7426003824092007</v>
      </c>
      <c r="E3" s="20">
        <v>57.839388145315503</v>
      </c>
      <c r="F3" s="20">
        <f>VLOOKUP(A3,$N$2:$R$502,2,FALSE)</f>
        <v>-5.2670971828800797</v>
      </c>
      <c r="G3" s="20">
        <f>VLOOKUP(A3,$N$2:$R$502,3,FALSE)</f>
        <v>-12.268860423608743</v>
      </c>
      <c r="H3" s="20">
        <f>VLOOKUP(A3,$N$2:$R$502,4,FALSE)</f>
        <v>7.0017632407286641</v>
      </c>
      <c r="I3" s="20">
        <f>VLOOKUP(A3,$N$2:$R$502,5,FALSE)</f>
        <v>77.542982925694204</v>
      </c>
      <c r="J3" s="20">
        <f t="shared" ref="J3:J66" si="1">B3-F3</f>
        <v>0.42709718288007981</v>
      </c>
      <c r="K3" s="20">
        <f t="shared" ref="K3:K66" si="2">C3-G3</f>
        <v>-1.3137399588004577</v>
      </c>
      <c r="L3" s="20">
        <f t="shared" ref="L3:L66" si="3">D3-H3</f>
        <v>1.7408371416805366</v>
      </c>
      <c r="M3" s="20">
        <f t="shared" ref="M3:M66" si="4">E3-I3</f>
        <v>-19.703594780378701</v>
      </c>
      <c r="N3" s="249" t="s">
        <v>221</v>
      </c>
      <c r="O3" s="20">
        <v>0.65919968352595404</v>
      </c>
      <c r="P3" s="20">
        <f t="shared" ref="P3:P66" si="5">O3-Q3</f>
        <v>-6.6687134638895467</v>
      </c>
      <c r="Q3" s="20">
        <v>7.3279131474155008</v>
      </c>
      <c r="R3" s="20">
        <v>89.490714907686794</v>
      </c>
      <c r="S3" s="20"/>
    </row>
    <row r="4" spans="1:19">
      <c r="A4" t="s">
        <v>11</v>
      </c>
      <c r="B4" s="20">
        <v>-9.3000000000000007</v>
      </c>
      <c r="C4" s="20">
        <v>-16.680114722753299</v>
      </c>
      <c r="D4" s="20">
        <v>7.3801147227532979</v>
      </c>
      <c r="E4" s="20">
        <v>27.2227533460803</v>
      </c>
      <c r="F4" s="20">
        <f>VLOOKUP(A4,$N$2:$R$502,2,FALSE)</f>
        <v>-11.7733941082478</v>
      </c>
      <c r="G4" s="20">
        <f>VLOOKUP(A4,$N$2:$R$502,3,FALSE)</f>
        <v>-18.942048086389359</v>
      </c>
      <c r="H4" s="20">
        <f>VLOOKUP(A4,$N$2:$R$502,4,FALSE)</f>
        <v>7.1686539781415597</v>
      </c>
      <c r="I4" s="20">
        <f>VLOOKUP(A4,$N$2:$R$502,5,FALSE)</f>
        <v>40.081712120028698</v>
      </c>
      <c r="J4" s="20">
        <f t="shared" si="1"/>
        <v>2.473394108247799</v>
      </c>
      <c r="K4" s="20">
        <f t="shared" si="2"/>
        <v>2.2619333636360608</v>
      </c>
      <c r="L4" s="20">
        <f t="shared" si="3"/>
        <v>0.21146074461173825</v>
      </c>
      <c r="M4" s="20">
        <f t="shared" si="4"/>
        <v>-12.858958773948398</v>
      </c>
      <c r="N4" s="249" t="s">
        <v>222</v>
      </c>
      <c r="O4" s="20">
        <v>0.62591636553117003</v>
      </c>
      <c r="P4" s="20">
        <f t="shared" si="5"/>
        <v>-7.0952472633285941</v>
      </c>
      <c r="Q4" s="20">
        <v>7.721163628859764</v>
      </c>
      <c r="R4" s="20">
        <v>96.582271571574196</v>
      </c>
      <c r="S4" s="20"/>
    </row>
    <row r="5" spans="1:19">
      <c r="A5" t="s">
        <v>15</v>
      </c>
      <c r="B5" s="20">
        <v>-5.0599999999999996</v>
      </c>
      <c r="C5" s="20">
        <v>-10.8651051625239</v>
      </c>
      <c r="D5" s="20">
        <v>5.8051051625239003</v>
      </c>
      <c r="E5" s="20">
        <v>30.5449330783939</v>
      </c>
      <c r="F5" s="20">
        <f>VLOOKUP(A5,$N$2:$R$502,2,FALSE)</f>
        <v>-3.9954642041291</v>
      </c>
      <c r="G5" s="20">
        <f>VLOOKUP(A5,$N$2:$R$502,3,FALSE)</f>
        <v>-9.8313478845820601</v>
      </c>
      <c r="H5" s="20">
        <f>VLOOKUP(A5,$N$2:$R$502,4,FALSE)</f>
        <v>5.8358836804529606</v>
      </c>
      <c r="I5" s="20">
        <f>VLOOKUP(A5,$N$2:$R$502,5,FALSE)</f>
        <v>56.409614380387097</v>
      </c>
      <c r="J5" s="20">
        <f t="shared" si="1"/>
        <v>-1.0645357958708996</v>
      </c>
      <c r="K5" s="20">
        <f t="shared" si="2"/>
        <v>-1.0337572779418398</v>
      </c>
      <c r="L5" s="20">
        <f t="shared" si="3"/>
        <v>-3.0778517929060278E-2</v>
      </c>
      <c r="M5" s="20">
        <f t="shared" si="4"/>
        <v>-25.864681301993198</v>
      </c>
      <c r="N5" s="249" t="s">
        <v>223</v>
      </c>
      <c r="O5" s="20">
        <v>0.78955820939566901</v>
      </c>
      <c r="P5" s="20">
        <f t="shared" si="5"/>
        <v>-9.7337151146188976</v>
      </c>
      <c r="Q5" s="20">
        <v>10.523273324014566</v>
      </c>
      <c r="R5" s="20">
        <v>147.02255209702099</v>
      </c>
      <c r="S5" s="20"/>
    </row>
    <row r="6" spans="1:19">
      <c r="A6" t="s">
        <v>17</v>
      </c>
      <c r="B6" s="20">
        <v>-6.25</v>
      </c>
      <c r="C6" s="20">
        <v>-17.000382409177799</v>
      </c>
      <c r="D6" s="20">
        <v>10.750382409177799</v>
      </c>
      <c r="E6" s="20">
        <v>92.901529636711302</v>
      </c>
      <c r="F6" s="20">
        <f>VLOOKUP(A6,$N$2:$R$502,2,FALSE)</f>
        <v>-4.6311465614584204</v>
      </c>
      <c r="G6" s="20">
        <f>VLOOKUP(A6,$N$2:$R$502,3,FALSE)</f>
        <v>-14.486899684421116</v>
      </c>
      <c r="H6" s="20">
        <f>VLOOKUP(A6,$N$2:$R$502,4,FALSE)</f>
        <v>9.855753122962696</v>
      </c>
      <c r="I6" s="20">
        <f>VLOOKUP(A6,$N$2:$R$502,5,FALSE)</f>
        <v>123.910867566446</v>
      </c>
      <c r="J6" s="20">
        <f t="shared" si="1"/>
        <v>-1.6188534385415796</v>
      </c>
      <c r="K6" s="20">
        <f t="shared" si="2"/>
        <v>-2.5134827247566829</v>
      </c>
      <c r="L6" s="20">
        <f t="shared" si="3"/>
        <v>0.89462928621510329</v>
      </c>
      <c r="M6" s="20">
        <f t="shared" si="4"/>
        <v>-31.009337929734698</v>
      </c>
      <c r="N6" s="249" t="s">
        <v>224</v>
      </c>
      <c r="O6" s="20">
        <v>0.76189930680413098</v>
      </c>
      <c r="P6" s="20">
        <f t="shared" si="5"/>
        <v>-8.8424457846703106</v>
      </c>
      <c r="Q6" s="20">
        <v>9.6043450914744408</v>
      </c>
      <c r="R6" s="20">
        <v>130.54421419612299</v>
      </c>
      <c r="S6" s="20"/>
    </row>
    <row r="7" spans="1:19">
      <c r="A7" t="s">
        <v>19</v>
      </c>
      <c r="B7" s="20">
        <v>-6.69</v>
      </c>
      <c r="C7" s="20">
        <v>-15.2604206500956</v>
      </c>
      <c r="D7" s="20">
        <v>8.5704206500955991</v>
      </c>
      <c r="E7" s="20">
        <v>62.762906309751401</v>
      </c>
      <c r="F7" s="20">
        <f>VLOOKUP(A7,$N$2:$R$502,2,FALSE)</f>
        <v>-9.6687201477782203</v>
      </c>
      <c r="G7" s="20">
        <f>VLOOKUP(A7,$N$2:$R$502,3,FALSE)</f>
        <v>-17.998351062244673</v>
      </c>
      <c r="H7" s="20">
        <f>VLOOKUP(A7,$N$2:$R$502,4,FALSE)</f>
        <v>8.3296309144664509</v>
      </c>
      <c r="I7" s="20">
        <f>VLOOKUP(A7,$N$2:$R$502,5,FALSE)</f>
        <v>79.025235612260801</v>
      </c>
      <c r="J7" s="20">
        <f t="shared" si="1"/>
        <v>2.9787201477782199</v>
      </c>
      <c r="K7" s="20">
        <f t="shared" si="2"/>
        <v>2.7379304121490726</v>
      </c>
      <c r="L7" s="20">
        <f t="shared" si="3"/>
        <v>0.24078973562914818</v>
      </c>
      <c r="M7" s="20">
        <f t="shared" si="4"/>
        <v>-16.2623293025094</v>
      </c>
      <c r="N7" s="249" t="s">
        <v>225</v>
      </c>
      <c r="O7" s="20">
        <v>0.84825546446093303</v>
      </c>
      <c r="P7" s="20">
        <f t="shared" si="5"/>
        <v>-10.610886675562828</v>
      </c>
      <c r="Q7" s="20">
        <v>11.459142140023761</v>
      </c>
      <c r="R7" s="20">
        <v>163.905232857209</v>
      </c>
      <c r="S7" s="20"/>
    </row>
    <row r="8" spans="1:19">
      <c r="A8" t="s">
        <v>21</v>
      </c>
      <c r="B8" s="20">
        <v>-6.76</v>
      </c>
      <c r="C8" s="20">
        <v>-13.845506692160599</v>
      </c>
      <c r="D8" s="20">
        <v>7.0855066921605996</v>
      </c>
      <c r="E8" s="20">
        <v>44.622370936902499</v>
      </c>
      <c r="F8" s="20">
        <f>VLOOKUP(A8,$N$2:$R$502,2,FALSE)</f>
        <v>-9.4389155502636406</v>
      </c>
      <c r="G8" s="20">
        <f>VLOOKUP(A8,$N$2:$R$502,3,FALSE)</f>
        <v>-16.884367990757479</v>
      </c>
      <c r="H8" s="20">
        <f>VLOOKUP(A8,$N$2:$R$502,4,FALSE)</f>
        <v>7.4454524404938383</v>
      </c>
      <c r="I8" s="20">
        <f>VLOOKUP(A8,$N$2:$R$502,5,FALSE)</f>
        <v>59.930274603882502</v>
      </c>
      <c r="J8" s="20">
        <f t="shared" si="1"/>
        <v>2.6789155502636408</v>
      </c>
      <c r="K8" s="20">
        <f t="shared" si="2"/>
        <v>3.0388612985968795</v>
      </c>
      <c r="L8" s="20">
        <f t="shared" si="3"/>
        <v>-0.35994574833323867</v>
      </c>
      <c r="M8" s="20">
        <f t="shared" si="4"/>
        <v>-15.307903666980003</v>
      </c>
      <c r="N8" s="249" t="s">
        <v>226</v>
      </c>
      <c r="O8" s="20">
        <v>0.71013524511829396</v>
      </c>
      <c r="P8" s="20">
        <f t="shared" si="5"/>
        <v>-7.9668259477616674</v>
      </c>
      <c r="Q8" s="20">
        <v>8.6769611928799613</v>
      </c>
      <c r="R8" s="20">
        <v>113.83323990173101</v>
      </c>
      <c r="S8" s="20"/>
    </row>
    <row r="9" spans="1:19">
      <c r="A9" t="s">
        <v>8</v>
      </c>
      <c r="B9" s="20">
        <v>-4.43</v>
      </c>
      <c r="C9" s="20">
        <v>-15.771892925430199</v>
      </c>
      <c r="D9" s="20">
        <v>11.3418929254302</v>
      </c>
      <c r="E9" s="20">
        <v>96.797323135755207</v>
      </c>
      <c r="F9" s="20">
        <f>VLOOKUP(A9,$N$2:$R$502,2,FALSE)</f>
        <v>-2.7335431168131001</v>
      </c>
      <c r="G9" s="20">
        <f>VLOOKUP(A9,$N$2:$R$502,3,FALSE)</f>
        <v>-10.95028180915366</v>
      </c>
      <c r="H9" s="20">
        <f>VLOOKUP(A9,$N$2:$R$502,4,FALSE)</f>
        <v>8.2167386923405594</v>
      </c>
      <c r="I9" s="20">
        <f>VLOOKUP(A9,$N$2:$R$502,5,FALSE)</f>
        <v>95.357154634660603</v>
      </c>
      <c r="J9" s="20">
        <f t="shared" si="1"/>
        <v>-1.6964568831868996</v>
      </c>
      <c r="K9" s="20">
        <f t="shared" si="2"/>
        <v>-4.8216111162765394</v>
      </c>
      <c r="L9" s="20">
        <f t="shared" si="3"/>
        <v>3.1251542330896402</v>
      </c>
      <c r="M9" s="20">
        <f t="shared" si="4"/>
        <v>1.4401685010946039</v>
      </c>
      <c r="N9" s="249" t="s">
        <v>227</v>
      </c>
      <c r="O9" s="20">
        <v>0.57543303966222303</v>
      </c>
      <c r="P9" s="20">
        <f t="shared" si="5"/>
        <v>-6.2209494652036819</v>
      </c>
      <c r="Q9" s="20">
        <v>6.796382504865905</v>
      </c>
      <c r="R9" s="20">
        <v>79.9370679608828</v>
      </c>
      <c r="S9" s="20"/>
    </row>
    <row r="10" spans="1:19">
      <c r="A10" t="s">
        <v>10</v>
      </c>
      <c r="B10" s="20">
        <v>-4.5</v>
      </c>
      <c r="C10" s="20">
        <v>-13.788145315487601</v>
      </c>
      <c r="D10" s="20">
        <v>9.2881453154876006</v>
      </c>
      <c r="E10" s="20">
        <v>78.871892925430203</v>
      </c>
      <c r="F10" s="20">
        <f>VLOOKUP(A10,$N$2:$R$502,2,FALSE)</f>
        <v>-4.16822708931244</v>
      </c>
      <c r="G10" s="20">
        <f>VLOOKUP(A10,$N$2:$R$502,3,FALSE)</f>
        <v>-12.43517723484508</v>
      </c>
      <c r="H10" s="20">
        <f>VLOOKUP(A10,$N$2:$R$502,4,FALSE)</f>
        <v>8.2669501455326397</v>
      </c>
      <c r="I10" s="20">
        <f>VLOOKUP(A10,$N$2:$R$502,5,FALSE)</f>
        <v>85.534798224670993</v>
      </c>
      <c r="J10" s="20">
        <f t="shared" si="1"/>
        <v>-0.33177291068755999</v>
      </c>
      <c r="K10" s="20">
        <f t="shared" si="2"/>
        <v>-1.3529680806425208</v>
      </c>
      <c r="L10" s="20">
        <f t="shared" si="3"/>
        <v>1.0211951699549608</v>
      </c>
      <c r="M10" s="20">
        <f t="shared" si="4"/>
        <v>-6.6629052992407907</v>
      </c>
      <c r="N10" s="249" t="s">
        <v>228</v>
      </c>
      <c r="O10" s="20">
        <v>-0.71949066439658504</v>
      </c>
      <c r="P10" s="20">
        <f t="shared" si="5"/>
        <v>-5.9928330523808935</v>
      </c>
      <c r="Q10" s="20">
        <v>5.2733423879843082</v>
      </c>
      <c r="R10" s="20">
        <v>43.9351355936437</v>
      </c>
      <c r="S10" s="20"/>
    </row>
    <row r="11" spans="1:19">
      <c r="A11" t="s">
        <v>12</v>
      </c>
      <c r="B11" s="20">
        <v>-4.47</v>
      </c>
      <c r="C11" s="20">
        <v>-14.720267686424499</v>
      </c>
      <c r="D11" s="20">
        <v>10.2502676864245</v>
      </c>
      <c r="E11" s="20">
        <v>84.369024856596496</v>
      </c>
      <c r="F11" s="20">
        <f>VLOOKUP(A11,$N$2:$R$502,2,FALSE)</f>
        <v>-3.4467309024613799</v>
      </c>
      <c r="G11" s="20">
        <f>VLOOKUP(A11,$N$2:$R$502,3,FALSE)</f>
        <v>-10.964430865934776</v>
      </c>
      <c r="H11" s="20">
        <f>VLOOKUP(A11,$N$2:$R$502,4,FALSE)</f>
        <v>7.5176999634733965</v>
      </c>
      <c r="I11" s="20">
        <f>VLOOKUP(A11,$N$2:$R$502,5,FALSE)</f>
        <v>80.820809486779396</v>
      </c>
      <c r="J11" s="20">
        <f t="shared" si="1"/>
        <v>-1.0232690975386198</v>
      </c>
      <c r="K11" s="20">
        <f t="shared" si="2"/>
        <v>-3.7558368204897228</v>
      </c>
      <c r="L11" s="20">
        <f t="shared" si="3"/>
        <v>2.7325677229511038</v>
      </c>
      <c r="M11" s="20">
        <f t="shared" si="4"/>
        <v>3.5482153698171004</v>
      </c>
      <c r="N11" s="249" t="s">
        <v>229</v>
      </c>
      <c r="O11" s="20">
        <v>0.46437442528471601</v>
      </c>
      <c r="P11" s="20">
        <f t="shared" si="5"/>
        <v>-7.0878798524201665</v>
      </c>
      <c r="Q11" s="20">
        <v>7.5522542777048827</v>
      </c>
      <c r="R11" s="20">
        <v>93.488951312207703</v>
      </c>
      <c r="S11" s="20"/>
    </row>
    <row r="12" spans="1:19">
      <c r="A12" t="s">
        <v>14</v>
      </c>
      <c r="B12" s="20">
        <v>2.3199999999999998</v>
      </c>
      <c r="C12" s="20">
        <v>-5.1839388145315501</v>
      </c>
      <c r="D12" s="20">
        <v>7.5039388145315495</v>
      </c>
      <c r="E12" s="20">
        <v>88.432122370936895</v>
      </c>
      <c r="F12" s="20">
        <f>VLOOKUP(A12,$N$2:$R$502,2,FALSE)</f>
        <v>1.99776970058876</v>
      </c>
      <c r="G12" s="20">
        <f>VLOOKUP(A12,$N$2:$R$502,3,FALSE)</f>
        <v>-5.2853327566875494</v>
      </c>
      <c r="H12" s="20">
        <f>VLOOKUP(A12,$N$2:$R$502,4,FALSE)</f>
        <v>7.2831024572763097</v>
      </c>
      <c r="I12" s="20">
        <f>VLOOKUP(A12,$N$2:$R$502,5,FALSE)</f>
        <v>91.523104365461606</v>
      </c>
      <c r="J12" s="20">
        <f t="shared" si="1"/>
        <v>0.32223029941123982</v>
      </c>
      <c r="K12" s="20">
        <f t="shared" si="2"/>
        <v>0.10139394215599928</v>
      </c>
      <c r="L12" s="20">
        <f t="shared" si="3"/>
        <v>0.22083635725523987</v>
      </c>
      <c r="M12" s="20">
        <f t="shared" si="4"/>
        <v>-3.0909819945247108</v>
      </c>
      <c r="N12" s="249" t="s">
        <v>230</v>
      </c>
      <c r="O12" s="20">
        <v>0.62040941871196498</v>
      </c>
      <c r="P12" s="20">
        <f t="shared" si="5"/>
        <v>-9.7293699591916933</v>
      </c>
      <c r="Q12" s="20">
        <v>10.349779377903658</v>
      </c>
      <c r="R12" s="20">
        <v>143.81134435361301</v>
      </c>
      <c r="S12" s="20"/>
    </row>
    <row r="13" spans="1:19">
      <c r="A13" t="s">
        <v>29</v>
      </c>
      <c r="B13" s="20">
        <v>-4.63</v>
      </c>
      <c r="C13" s="20">
        <v>-12.449713193116599</v>
      </c>
      <c r="D13" s="20">
        <v>7.8197131931165993</v>
      </c>
      <c r="E13" s="20">
        <v>64.531548757170199</v>
      </c>
      <c r="F13" s="20">
        <f>VLOOKUP(A13,$N$2:$R$502,2,FALSE)</f>
        <v>-3.35162784700475</v>
      </c>
      <c r="G13" s="20">
        <f>VLOOKUP(A13,$N$2:$R$502,3,FALSE)</f>
        <v>-10.286068825246625</v>
      </c>
      <c r="H13" s="20">
        <f>VLOOKUP(A13,$N$2:$R$502,4,FALSE)</f>
        <v>6.9344409782418754</v>
      </c>
      <c r="I13" s="20">
        <f>VLOOKUP(A13,$N$2:$R$502,5,FALSE)</f>
        <v>77.770784203484794</v>
      </c>
      <c r="J13" s="20">
        <f t="shared" si="1"/>
        <v>-1.2783721529952499</v>
      </c>
      <c r="K13" s="20">
        <f t="shared" si="2"/>
        <v>-2.1636443678699742</v>
      </c>
      <c r="L13" s="20">
        <f t="shared" si="3"/>
        <v>0.88527221487472385</v>
      </c>
      <c r="M13" s="20">
        <f t="shared" si="4"/>
        <v>-13.239235446314595</v>
      </c>
      <c r="N13" s="249" t="s">
        <v>231</v>
      </c>
      <c r="O13" s="20">
        <v>0.51704284926656596</v>
      </c>
      <c r="P13" s="20">
        <f t="shared" si="5"/>
        <v>-8.7356151330656129</v>
      </c>
      <c r="Q13" s="20">
        <v>9.2526579823321793</v>
      </c>
      <c r="R13" s="20">
        <v>123.735034218775</v>
      </c>
      <c r="S13" s="20"/>
    </row>
    <row r="14" spans="1:19">
      <c r="A14" t="s">
        <v>31</v>
      </c>
      <c r="B14" s="20">
        <v>-6.4</v>
      </c>
      <c r="C14" s="20">
        <v>-16.118451242829799</v>
      </c>
      <c r="D14" s="20">
        <v>9.7184512428297989</v>
      </c>
      <c r="E14" s="20">
        <v>78.154875717017205</v>
      </c>
      <c r="F14" s="20">
        <f>VLOOKUP(A14,$N$2:$R$502,2,FALSE)</f>
        <v>-9.6729867291215896</v>
      </c>
      <c r="G14" s="20">
        <f>VLOOKUP(A14,$N$2:$R$502,3,FALSE)</f>
        <v>-19.081382766231464</v>
      </c>
      <c r="H14" s="20">
        <f>VLOOKUP(A14,$N$2:$R$502,4,FALSE)</f>
        <v>9.408396037109874</v>
      </c>
      <c r="I14" s="20">
        <f>VLOOKUP(A14,$N$2:$R$502,5,FALSE)</f>
        <v>98.657013310507494</v>
      </c>
      <c r="J14" s="20">
        <f t="shared" si="1"/>
        <v>3.2729867291215893</v>
      </c>
      <c r="K14" s="20">
        <f t="shared" si="2"/>
        <v>2.9629315234016644</v>
      </c>
      <c r="L14" s="20">
        <f t="shared" si="3"/>
        <v>0.31005520571992484</v>
      </c>
      <c r="M14" s="20">
        <f t="shared" si="4"/>
        <v>-20.502137593490289</v>
      </c>
      <c r="N14" s="249" t="s">
        <v>232</v>
      </c>
      <c r="O14" s="20">
        <v>0.454598507700682</v>
      </c>
      <c r="P14" s="20">
        <f t="shared" si="5"/>
        <v>-7.8956244904575676</v>
      </c>
      <c r="Q14" s="20">
        <v>8.3502229981582499</v>
      </c>
      <c r="R14" s="20">
        <v>107.500130822955</v>
      </c>
      <c r="S14" s="20"/>
    </row>
    <row r="15" spans="1:19">
      <c r="A15" t="s">
        <v>16</v>
      </c>
      <c r="B15" s="20">
        <v>2.5099999999999998</v>
      </c>
      <c r="C15" s="20">
        <v>-5.3990439770554497</v>
      </c>
      <c r="D15" s="20">
        <v>7.9090439770554495</v>
      </c>
      <c r="E15" s="20">
        <v>117.112810707457</v>
      </c>
      <c r="F15" s="20">
        <f>VLOOKUP(A15,$N$2:$R$502,2,FALSE)</f>
        <v>2.0330922179199602</v>
      </c>
      <c r="G15" s="20">
        <f>VLOOKUP(A15,$N$2:$R$502,3,FALSE)</f>
        <v>-5.8769065545163537</v>
      </c>
      <c r="H15" s="20">
        <f>VLOOKUP(A15,$N$2:$R$502,4,FALSE)</f>
        <v>7.9099987724363139</v>
      </c>
      <c r="I15" s="20">
        <f>VLOOKUP(A15,$N$2:$R$502,5,FALSE)</f>
        <v>102.817394224382</v>
      </c>
      <c r="J15" s="20">
        <f t="shared" si="1"/>
        <v>0.47690778208003959</v>
      </c>
      <c r="K15" s="20">
        <f t="shared" si="2"/>
        <v>0.47786257746090399</v>
      </c>
      <c r="L15" s="20">
        <f t="shared" si="3"/>
        <v>-9.5479538086440385E-4</v>
      </c>
      <c r="M15" s="20">
        <f t="shared" si="4"/>
        <v>14.295416483075002</v>
      </c>
      <c r="N15" s="249" t="s">
        <v>233</v>
      </c>
      <c r="O15" s="20">
        <v>0.46818957881895201</v>
      </c>
      <c r="P15" s="20">
        <f t="shared" si="5"/>
        <v>-5.976430061832696</v>
      </c>
      <c r="Q15" s="20">
        <v>6.4446196406516476</v>
      </c>
      <c r="R15" s="20">
        <v>72.988346965018295</v>
      </c>
      <c r="S15" s="20"/>
    </row>
    <row r="16" spans="1:19">
      <c r="A16" t="s">
        <v>34</v>
      </c>
      <c r="B16" s="20">
        <v>-2.74</v>
      </c>
      <c r="C16" s="20">
        <v>-12.067304015296401</v>
      </c>
      <c r="D16" s="20">
        <v>9.3273040152964004</v>
      </c>
      <c r="E16" s="20">
        <v>58.102294455066897</v>
      </c>
      <c r="F16" s="20">
        <f>VLOOKUP(A16,$N$2:$R$502,2,FALSE)</f>
        <v>-3.13251522540354</v>
      </c>
      <c r="G16" s="20">
        <f>VLOOKUP(A16,$N$2:$R$502,3,FALSE)</f>
        <v>-12.438755126436217</v>
      </c>
      <c r="H16" s="20">
        <f>VLOOKUP(A16,$N$2:$R$502,4,FALSE)</f>
        <v>9.3062399010326775</v>
      </c>
      <c r="I16" s="20">
        <f>VLOOKUP(A16,$N$2:$R$502,5,FALSE)</f>
        <v>124.312679620499</v>
      </c>
      <c r="J16" s="20">
        <f t="shared" si="1"/>
        <v>0.39251522540353978</v>
      </c>
      <c r="K16" s="20">
        <f t="shared" si="2"/>
        <v>0.37145111113981599</v>
      </c>
      <c r="L16" s="20">
        <f t="shared" si="3"/>
        <v>2.10641142637229E-2</v>
      </c>
      <c r="M16" s="20">
        <f t="shared" si="4"/>
        <v>-66.210385165432101</v>
      </c>
      <c r="N16" s="249" t="s">
        <v>234</v>
      </c>
      <c r="O16" s="20">
        <v>-2.7304908413764601</v>
      </c>
      <c r="P16" s="20">
        <f t="shared" si="5"/>
        <v>-11.937742410774502</v>
      </c>
      <c r="Q16" s="20">
        <v>9.2072515693980428</v>
      </c>
      <c r="R16" s="20">
        <v>116.874893122335</v>
      </c>
      <c r="S16" s="20"/>
    </row>
    <row r="17" spans="1:19">
      <c r="A17" t="s">
        <v>36</v>
      </c>
      <c r="B17" s="20">
        <v>-4.59</v>
      </c>
      <c r="C17" s="20">
        <v>-14.2111854684512</v>
      </c>
      <c r="D17" s="20">
        <v>9.6211854684512002</v>
      </c>
      <c r="E17" s="20">
        <v>75.549713193116602</v>
      </c>
      <c r="F17" s="20">
        <f>VLOOKUP(A17,$N$2:$R$502,2,FALSE)</f>
        <v>-2.92169833674867</v>
      </c>
      <c r="G17" s="20">
        <f>VLOOKUP(A17,$N$2:$R$502,3,FALSE)</f>
        <v>-11.034983937165975</v>
      </c>
      <c r="H17" s="20">
        <f>VLOOKUP(A17,$N$2:$R$502,4,FALSE)</f>
        <v>8.1132856004173046</v>
      </c>
      <c r="I17" s="20">
        <f>VLOOKUP(A17,$N$2:$R$502,5,FALSE)</f>
        <v>100.10263138795401</v>
      </c>
      <c r="J17" s="20">
        <f t="shared" si="1"/>
        <v>-1.6683016632513299</v>
      </c>
      <c r="K17" s="20">
        <f t="shared" si="2"/>
        <v>-3.1762015312852245</v>
      </c>
      <c r="L17" s="20">
        <f t="shared" si="3"/>
        <v>1.5078998680338955</v>
      </c>
      <c r="M17" s="20">
        <f t="shared" si="4"/>
        <v>-24.552918194837403</v>
      </c>
      <c r="N17" s="249" t="s">
        <v>235</v>
      </c>
      <c r="O17" s="20">
        <v>-0.51904981141210405</v>
      </c>
      <c r="P17" s="20">
        <f t="shared" si="5"/>
        <v>-8.0915254110449002</v>
      </c>
      <c r="Q17" s="20">
        <v>7.5724755996327966</v>
      </c>
      <c r="R17" s="20">
        <v>91.323327526148404</v>
      </c>
      <c r="S17" s="20"/>
    </row>
    <row r="18" spans="1:19">
      <c r="A18" t="s">
        <v>38</v>
      </c>
      <c r="B18" s="20">
        <v>-4.7699999999999996</v>
      </c>
      <c r="C18" s="20">
        <v>-12.669598470363299</v>
      </c>
      <c r="D18" s="20">
        <v>7.8995984703632995</v>
      </c>
      <c r="E18" s="20">
        <v>67.065009560229399</v>
      </c>
      <c r="F18" s="20">
        <f>VLOOKUP(A18,$N$2:$R$502,2,FALSE)</f>
        <v>-3.3670109950082101</v>
      </c>
      <c r="G18" s="20">
        <f>VLOOKUP(A18,$N$2:$R$502,3,FALSE)</f>
        <v>-10.331081842980385</v>
      </c>
      <c r="H18" s="20">
        <f>VLOOKUP(A18,$N$2:$R$502,4,FALSE)</f>
        <v>6.9640708479721756</v>
      </c>
      <c r="I18" s="20">
        <f>VLOOKUP(A18,$N$2:$R$502,5,FALSE)</f>
        <v>78.871219386595797</v>
      </c>
      <c r="J18" s="20">
        <f t="shared" si="1"/>
        <v>-1.4029890049917895</v>
      </c>
      <c r="K18" s="20">
        <f t="shared" si="2"/>
        <v>-2.3385166273829139</v>
      </c>
      <c r="L18" s="20">
        <f t="shared" si="3"/>
        <v>0.93552762239112397</v>
      </c>
      <c r="M18" s="20">
        <f t="shared" si="4"/>
        <v>-11.806209826366398</v>
      </c>
      <c r="N18" s="249" t="s">
        <v>236</v>
      </c>
      <c r="O18" s="20">
        <v>-0.317457050526741</v>
      </c>
      <c r="P18" s="20">
        <f t="shared" si="5"/>
        <v>-10.702570471347954</v>
      </c>
      <c r="Q18" s="20">
        <v>10.385113420821213</v>
      </c>
      <c r="R18" s="20">
        <v>142.03808428046699</v>
      </c>
      <c r="S18" s="20"/>
    </row>
    <row r="19" spans="1:19">
      <c r="A19" t="s">
        <v>38</v>
      </c>
      <c r="B19" s="20">
        <v>-4.7699999999999996</v>
      </c>
      <c r="C19" s="20">
        <v>-11.880879541109</v>
      </c>
      <c r="D19" s="20">
        <v>7.110879541109</v>
      </c>
      <c r="E19" s="20">
        <v>67.065009560229399</v>
      </c>
      <c r="F19" s="20">
        <f>VLOOKUP(A19,$N$2:$R$502,2,FALSE)</f>
        <v>-3.3670109950082101</v>
      </c>
      <c r="G19" s="20">
        <f>VLOOKUP(A19,$N$2:$R$502,3,FALSE)</f>
        <v>-10.331081842980385</v>
      </c>
      <c r="H19" s="20">
        <f>VLOOKUP(A19,$N$2:$R$502,4,FALSE)</f>
        <v>6.9640708479721756</v>
      </c>
      <c r="I19" s="20">
        <f>VLOOKUP(A19,$N$2:$R$502,5,FALSE)</f>
        <v>78.871219386595797</v>
      </c>
      <c r="J19" s="20">
        <f t="shared" si="1"/>
        <v>-1.4029890049917895</v>
      </c>
      <c r="K19" s="20">
        <f t="shared" si="2"/>
        <v>-1.5497976981286143</v>
      </c>
      <c r="L19" s="20">
        <f t="shared" si="3"/>
        <v>0.14680869313682443</v>
      </c>
      <c r="M19" s="20">
        <f t="shared" si="4"/>
        <v>-11.806209826366398</v>
      </c>
      <c r="N19" s="249" t="s">
        <v>237</v>
      </c>
      <c r="O19" s="20">
        <v>-0.36296490675142501</v>
      </c>
      <c r="P19" s="20">
        <f t="shared" si="5"/>
        <v>-9.8161943783161458</v>
      </c>
      <c r="Q19" s="20">
        <v>9.45322947156472</v>
      </c>
      <c r="R19" s="20">
        <v>125.261981364935</v>
      </c>
      <c r="S19" s="20"/>
    </row>
    <row r="20" spans="1:19">
      <c r="A20" t="s">
        <v>40</v>
      </c>
      <c r="B20" s="20">
        <v>-9.6199999999999992</v>
      </c>
      <c r="C20" s="20">
        <v>-15.575908221797301</v>
      </c>
      <c r="D20" s="20">
        <v>5.9559082217973014</v>
      </c>
      <c r="E20" s="20">
        <v>59.536328871892898</v>
      </c>
      <c r="F20" s="20">
        <f>VLOOKUP(A20,$N$2:$R$502,2,FALSE)</f>
        <v>-6.4996021098674799</v>
      </c>
      <c r="G20" s="20">
        <f>VLOOKUP(A20,$N$2:$R$502,3,FALSE)</f>
        <v>-14.529563590938089</v>
      </c>
      <c r="H20" s="20">
        <f>VLOOKUP(A20,$N$2:$R$502,4,FALSE)</f>
        <v>8.0299614810706093</v>
      </c>
      <c r="I20" s="20">
        <f>VLOOKUP(A20,$N$2:$R$502,5,FALSE)</f>
        <v>68.225975821373197</v>
      </c>
      <c r="J20" s="20">
        <f t="shared" si="1"/>
        <v>-3.1203978901325193</v>
      </c>
      <c r="K20" s="20">
        <f t="shared" si="2"/>
        <v>-1.0463446308592115</v>
      </c>
      <c r="L20" s="20">
        <f t="shared" si="3"/>
        <v>-2.0740532592733079</v>
      </c>
      <c r="M20" s="20">
        <f t="shared" si="4"/>
        <v>-8.6896469494802986</v>
      </c>
      <c r="N20" s="249" t="s">
        <v>238</v>
      </c>
      <c r="O20" s="20">
        <v>-0.427707998377028</v>
      </c>
      <c r="P20" s="20">
        <f t="shared" si="5"/>
        <v>-8.959987960600845</v>
      </c>
      <c r="Q20" s="20">
        <v>8.5322799622238179</v>
      </c>
      <c r="R20" s="20">
        <v>108.652222138002</v>
      </c>
      <c r="S20" s="20"/>
    </row>
    <row r="21" spans="1:19">
      <c r="A21" t="s">
        <v>42</v>
      </c>
      <c r="B21" s="20">
        <v>-3.05</v>
      </c>
      <c r="C21" s="20">
        <v>-10.824474187380501</v>
      </c>
      <c r="D21" s="20">
        <v>7.774474187380501</v>
      </c>
      <c r="E21" s="20">
        <v>66.921606118546805</v>
      </c>
      <c r="F21" s="20">
        <f>VLOOKUP(A21,$N$2:$R$502,2,FALSE)</f>
        <v>-3.5188501679841302</v>
      </c>
      <c r="G21" s="20">
        <f>VLOOKUP(A21,$N$2:$R$502,3,FALSE)</f>
        <v>-11.803164425982377</v>
      </c>
      <c r="H21" s="20">
        <f>VLOOKUP(A21,$N$2:$R$502,4,FALSE)</f>
        <v>8.2843142579982469</v>
      </c>
      <c r="I21" s="20">
        <f>VLOOKUP(A21,$N$2:$R$502,5,FALSE)</f>
        <v>103.82675755787101</v>
      </c>
      <c r="J21" s="20">
        <f t="shared" si="1"/>
        <v>0.46885016798413037</v>
      </c>
      <c r="K21" s="20">
        <f t="shared" si="2"/>
        <v>0.97869023860187632</v>
      </c>
      <c r="L21" s="20">
        <f t="shared" si="3"/>
        <v>-0.50984007061774594</v>
      </c>
      <c r="M21" s="20">
        <f t="shared" si="4"/>
        <v>-36.9051514393242</v>
      </c>
      <c r="N21" s="249" t="s">
        <v>239</v>
      </c>
      <c r="O21" s="20">
        <v>-0.58493088696844497</v>
      </c>
      <c r="P21" s="20">
        <f t="shared" si="5"/>
        <v>-7.237070223679857</v>
      </c>
      <c r="Q21" s="20">
        <v>6.6521393367114117</v>
      </c>
      <c r="R21" s="20">
        <v>74.777870615197699</v>
      </c>
      <c r="S21" s="20"/>
    </row>
    <row r="22" spans="1:19">
      <c r="A22" t="s">
        <v>44</v>
      </c>
      <c r="B22" s="20">
        <v>-4.93</v>
      </c>
      <c r="C22" s="20">
        <v>-12.7102294455067</v>
      </c>
      <c r="D22" s="20">
        <v>7.7802294455067003</v>
      </c>
      <c r="E22" s="20">
        <v>66.132887189292504</v>
      </c>
      <c r="F22" s="20">
        <f>VLOOKUP(A22,$N$2:$R$502,2,FALSE)</f>
        <v>-3.5358142681901601</v>
      </c>
      <c r="G22" s="20">
        <f>VLOOKUP(A22,$N$2:$R$502,3,FALSE)</f>
        <v>-10.409104515004948</v>
      </c>
      <c r="H22" s="20">
        <f>VLOOKUP(A22,$N$2:$R$502,4,FALSE)</f>
        <v>6.8732902468147872</v>
      </c>
      <c r="I22" s="20">
        <f>VLOOKUP(A22,$N$2:$R$502,5,FALSE)</f>
        <v>76.831202119106507</v>
      </c>
      <c r="J22" s="20">
        <f t="shared" si="1"/>
        <v>-1.3941857318098396</v>
      </c>
      <c r="K22" s="20">
        <f t="shared" si="2"/>
        <v>-2.3011249305017518</v>
      </c>
      <c r="L22" s="20">
        <f t="shared" si="3"/>
        <v>0.90693919869191308</v>
      </c>
      <c r="M22" s="20">
        <f t="shared" si="4"/>
        <v>-10.698314929814003</v>
      </c>
      <c r="N22" s="249" t="s">
        <v>240</v>
      </c>
      <c r="O22" s="20">
        <v>-5.6195562111945296</v>
      </c>
      <c r="P22" s="20">
        <f t="shared" si="5"/>
        <v>-11.330053384456779</v>
      </c>
      <c r="Q22" s="20">
        <v>5.7104971732622491</v>
      </c>
      <c r="R22" s="20">
        <v>52.371620561730502</v>
      </c>
      <c r="S22" s="20"/>
    </row>
    <row r="23" spans="1:19">
      <c r="A23" t="s">
        <v>46</v>
      </c>
      <c r="B23" s="20">
        <v>-10.64</v>
      </c>
      <c r="C23" s="20">
        <v>-15.8005736137667</v>
      </c>
      <c r="D23" s="20">
        <v>5.1605736137666991</v>
      </c>
      <c r="E23" s="20">
        <v>55.736137667304</v>
      </c>
      <c r="F23" s="20">
        <f>VLOOKUP(A23,$N$2:$R$502,2,FALSE)</f>
        <v>-6.9831463801413696</v>
      </c>
      <c r="G23" s="20">
        <f>VLOOKUP(A23,$N$2:$R$502,3,FALSE)</f>
        <v>-15.022168394973917</v>
      </c>
      <c r="H23" s="20">
        <f>VLOOKUP(A23,$N$2:$R$502,4,FALSE)</f>
        <v>8.0390220148325469</v>
      </c>
      <c r="I23" s="20">
        <f>VLOOKUP(A23,$N$2:$R$502,5,FALSE)</f>
        <v>66.698962380854795</v>
      </c>
      <c r="J23" s="20">
        <f t="shared" si="1"/>
        <v>-3.656853619858631</v>
      </c>
      <c r="K23" s="20">
        <f t="shared" si="2"/>
        <v>-0.77840521879278235</v>
      </c>
      <c r="L23" s="20">
        <f t="shared" si="3"/>
        <v>-2.8784484010658478</v>
      </c>
      <c r="M23" s="20">
        <f t="shared" si="4"/>
        <v>-10.962824713550795</v>
      </c>
      <c r="N23" s="249" t="s">
        <v>241</v>
      </c>
      <c r="O23" s="20">
        <v>-2.3831927953542</v>
      </c>
      <c r="P23" s="20">
        <f t="shared" si="5"/>
        <v>-8.7056498041337207</v>
      </c>
      <c r="Q23" s="20">
        <v>6.3224570087795202</v>
      </c>
      <c r="R23" s="20">
        <v>66.766985034525803</v>
      </c>
      <c r="S23" s="20"/>
    </row>
    <row r="24" spans="1:19">
      <c r="A24" t="s">
        <v>48</v>
      </c>
      <c r="B24" s="20">
        <v>-3.15</v>
      </c>
      <c r="C24" s="20">
        <v>-11.2594646271511</v>
      </c>
      <c r="D24" s="20">
        <v>8.1094646271510999</v>
      </c>
      <c r="E24" s="20">
        <v>93.092734225621399</v>
      </c>
      <c r="F24" s="20">
        <f>VLOOKUP(A24,$N$2:$R$502,2,FALSE)</f>
        <v>-3.1153396648446199</v>
      </c>
      <c r="G24" s="20">
        <f>VLOOKUP(A24,$N$2:$R$502,3,FALSE)</f>
        <v>-11.816046519642331</v>
      </c>
      <c r="H24" s="20">
        <f>VLOOKUP(A24,$N$2:$R$502,4,FALSE)</f>
        <v>8.700706854797712</v>
      </c>
      <c r="I24" s="20">
        <f>VLOOKUP(A24,$N$2:$R$502,5,FALSE)</f>
        <v>107.69540583771401</v>
      </c>
      <c r="J24" s="20">
        <f t="shared" si="1"/>
        <v>-3.4660335155380029E-2</v>
      </c>
      <c r="K24" s="20">
        <f t="shared" si="2"/>
        <v>0.55658189249123069</v>
      </c>
      <c r="L24" s="20">
        <f t="shared" si="3"/>
        <v>-0.59124222764661205</v>
      </c>
      <c r="M24" s="20">
        <f t="shared" si="4"/>
        <v>-14.602671612092607</v>
      </c>
      <c r="N24" s="249" t="s">
        <v>242</v>
      </c>
      <c r="O24" s="20">
        <v>1.29287839852288</v>
      </c>
      <c r="P24" s="20">
        <f t="shared" si="5"/>
        <v>-7.3260956740653125</v>
      </c>
      <c r="Q24" s="20">
        <v>8.6189740725881929</v>
      </c>
      <c r="R24" s="20">
        <v>114.464002631668</v>
      </c>
      <c r="S24" s="20"/>
    </row>
    <row r="25" spans="1:19">
      <c r="A25" t="s">
        <v>52</v>
      </c>
      <c r="B25" s="20">
        <v>-6.69</v>
      </c>
      <c r="C25" s="20">
        <v>-12.0195028680688</v>
      </c>
      <c r="D25" s="20">
        <v>5.3295028680687997</v>
      </c>
      <c r="E25" s="20">
        <v>23.542065009560201</v>
      </c>
      <c r="F25" s="20">
        <f>VLOOKUP(A25,$N$2:$R$502,2,FALSE)</f>
        <v>-9.1560444425136094</v>
      </c>
      <c r="G25" s="20">
        <f>VLOOKUP(A25,$N$2:$R$502,3,FALSE)</f>
        <v>-15.734539304528878</v>
      </c>
      <c r="H25" s="20">
        <f>VLOOKUP(A25,$N$2:$R$502,4,FALSE)</f>
        <v>6.578494862015269</v>
      </c>
      <c r="I25" s="20">
        <f>VLOOKUP(A25,$N$2:$R$502,5,FALSE)</f>
        <v>42.4415700997248</v>
      </c>
      <c r="J25" s="20">
        <f t="shared" si="1"/>
        <v>2.466044442513609</v>
      </c>
      <c r="K25" s="20">
        <f t="shared" si="2"/>
        <v>3.7150364364600783</v>
      </c>
      <c r="L25" s="20">
        <f t="shared" si="3"/>
        <v>-1.2489919939464693</v>
      </c>
      <c r="M25" s="20">
        <f t="shared" si="4"/>
        <v>-18.899505090164599</v>
      </c>
      <c r="N25" s="249" t="s">
        <v>243</v>
      </c>
      <c r="O25" s="20">
        <v>-2.8588072392393098</v>
      </c>
      <c r="P25" s="20">
        <f t="shared" si="5"/>
        <v>-11.219746148354734</v>
      </c>
      <c r="Q25" s="20">
        <v>8.3609389091154238</v>
      </c>
      <c r="R25" s="20">
        <v>101.298062840071</v>
      </c>
      <c r="S25" s="20"/>
    </row>
    <row r="26" spans="1:19">
      <c r="A26" t="s">
        <v>54</v>
      </c>
      <c r="B26" s="20">
        <v>-3.95</v>
      </c>
      <c r="C26" s="20">
        <v>-13.4009560229446</v>
      </c>
      <c r="D26" s="20">
        <v>9.4509560229445988</v>
      </c>
      <c r="E26" s="20">
        <v>47.968451242829801</v>
      </c>
      <c r="F26" s="20">
        <f>VLOOKUP(A26,$N$2:$R$502,2,FALSE)</f>
        <v>-4.4707128104569396</v>
      </c>
      <c r="G26" s="20">
        <f>VLOOKUP(A26,$N$2:$R$502,3,FALSE)</f>
        <v>-13.246286973119446</v>
      </c>
      <c r="H26" s="20">
        <f>VLOOKUP(A26,$N$2:$R$502,4,FALSE)</f>
        <v>8.7755741626625063</v>
      </c>
      <c r="I26" s="20">
        <f>VLOOKUP(A26,$N$2:$R$502,5,FALSE)</f>
        <v>103.960383022185</v>
      </c>
      <c r="J26" s="20">
        <f t="shared" si="1"/>
        <v>0.5207128104569394</v>
      </c>
      <c r="K26" s="20">
        <f t="shared" si="2"/>
        <v>-0.15466904982515395</v>
      </c>
      <c r="L26" s="20">
        <f t="shared" si="3"/>
        <v>0.67538186028209246</v>
      </c>
      <c r="M26" s="20">
        <f t="shared" si="4"/>
        <v>-55.991931779355198</v>
      </c>
      <c r="N26" s="249" t="s">
        <v>244</v>
      </c>
      <c r="O26" s="20">
        <v>-8.2307878588467709</v>
      </c>
      <c r="P26" s="20">
        <f t="shared" si="5"/>
        <v>-17.597204141232272</v>
      </c>
      <c r="Q26" s="20">
        <v>9.3664162823855008</v>
      </c>
      <c r="R26" s="20">
        <v>89.791094938928296</v>
      </c>
      <c r="S26" s="20"/>
    </row>
    <row r="27" spans="1:19">
      <c r="A27" t="s">
        <v>18</v>
      </c>
      <c r="B27" s="20">
        <v>-0.86</v>
      </c>
      <c r="C27" s="20">
        <v>-6.9764818355640497</v>
      </c>
      <c r="D27" s="20">
        <v>6.1164818355640493</v>
      </c>
      <c r="E27" s="20">
        <v>69.311663479923496</v>
      </c>
      <c r="F27" s="20">
        <f>VLOOKUP(A27,$N$2:$R$502,2,FALSE)</f>
        <v>-1.21482139189542</v>
      </c>
      <c r="G27" s="20">
        <f>VLOOKUP(A27,$N$2:$R$502,3,FALSE)</f>
        <v>-7.5065252259097353</v>
      </c>
      <c r="H27" s="20">
        <f>VLOOKUP(A27,$N$2:$R$502,4,FALSE)</f>
        <v>6.2917038340143154</v>
      </c>
      <c r="I27" s="20">
        <f>VLOOKUP(A27,$N$2:$R$502,5,FALSE)</f>
        <v>67.579570457098399</v>
      </c>
      <c r="J27" s="20">
        <f t="shared" si="1"/>
        <v>0.35482139189542006</v>
      </c>
      <c r="K27" s="20">
        <f t="shared" si="2"/>
        <v>0.53004339034568559</v>
      </c>
      <c r="L27" s="20">
        <f t="shared" si="3"/>
        <v>-0.17522199845026609</v>
      </c>
      <c r="M27" s="20">
        <f t="shared" si="4"/>
        <v>1.7320930228250973</v>
      </c>
      <c r="N27" s="249" t="s">
        <v>245</v>
      </c>
      <c r="O27" s="20">
        <v>-7.5206130310599804</v>
      </c>
      <c r="P27" s="20">
        <f t="shared" si="5"/>
        <v>-16.591207636971323</v>
      </c>
      <c r="Q27" s="20">
        <v>9.0705946059113423</v>
      </c>
      <c r="R27" s="20">
        <v>90.072298527214897</v>
      </c>
      <c r="S27" s="20"/>
    </row>
    <row r="28" spans="1:19">
      <c r="A28" t="s">
        <v>57</v>
      </c>
      <c r="B28" s="20">
        <v>-0.82</v>
      </c>
      <c r="C28" s="20">
        <v>-5.5018164435946497</v>
      </c>
      <c r="D28" s="20">
        <v>4.6818164435946494</v>
      </c>
      <c r="E28" s="20">
        <v>47.992351816443602</v>
      </c>
      <c r="F28" s="20">
        <f>VLOOKUP(A28,$N$2:$R$502,2,FALSE)</f>
        <v>0.45388497330052302</v>
      </c>
      <c r="G28" s="20">
        <f>VLOOKUP(A28,$N$2:$R$502,3,FALSE)</f>
        <v>-4.1328868812948496</v>
      </c>
      <c r="H28" s="20">
        <f>VLOOKUP(A28,$N$2:$R$502,4,FALSE)</f>
        <v>4.5867718545953728</v>
      </c>
      <c r="I28" s="20">
        <f>VLOOKUP(A28,$N$2:$R$502,5,FALSE)</f>
        <v>39.060077866564797</v>
      </c>
      <c r="J28" s="20">
        <f t="shared" si="1"/>
        <v>-1.2738849733005231</v>
      </c>
      <c r="K28" s="20">
        <f t="shared" si="2"/>
        <v>-1.3689295622998001</v>
      </c>
      <c r="L28" s="20">
        <f t="shared" si="3"/>
        <v>9.5044588999276591E-2</v>
      </c>
      <c r="M28" s="20">
        <f t="shared" si="4"/>
        <v>8.9322739498788053</v>
      </c>
      <c r="N28" s="249" t="s">
        <v>246</v>
      </c>
      <c r="O28" s="20">
        <v>-1.0424814843855601</v>
      </c>
      <c r="P28" s="20">
        <f t="shared" si="5"/>
        <v>-8.6661537697662361</v>
      </c>
      <c r="Q28" s="20">
        <v>7.6236722853806764</v>
      </c>
      <c r="R28" s="20">
        <v>92.143643340692094</v>
      </c>
      <c r="S28" s="20"/>
    </row>
    <row r="29" spans="1:19">
      <c r="A29" t="s">
        <v>20</v>
      </c>
      <c r="B29" s="20">
        <v>1.38</v>
      </c>
      <c r="C29" s="20">
        <v>-5.3512428298279202</v>
      </c>
      <c r="D29" s="20">
        <v>6.7312428298279201</v>
      </c>
      <c r="E29" s="20">
        <v>93.212237093690305</v>
      </c>
      <c r="F29" s="20">
        <f>VLOOKUP(A29,$N$2:$R$502,2,FALSE)</f>
        <v>1.3426123601699</v>
      </c>
      <c r="G29" s="20">
        <f>VLOOKUP(A29,$N$2:$R$502,3,FALSE)</f>
        <v>-5.5538443693913395</v>
      </c>
      <c r="H29" s="20">
        <f>VLOOKUP(A29,$N$2:$R$502,4,FALSE)</f>
        <v>6.8964567295612396</v>
      </c>
      <c r="I29" s="20">
        <f>VLOOKUP(A29,$N$2:$R$502,5,FALSE)</f>
        <v>83.343741855138404</v>
      </c>
      <c r="J29" s="20">
        <f t="shared" si="1"/>
        <v>3.738763983009985E-2</v>
      </c>
      <c r="K29" s="20">
        <f t="shared" si="2"/>
        <v>0.20260153956341931</v>
      </c>
      <c r="L29" s="20">
        <f t="shared" si="3"/>
        <v>-0.16521389973331946</v>
      </c>
      <c r="M29" s="20">
        <f t="shared" si="4"/>
        <v>9.8684952385519011</v>
      </c>
      <c r="N29" s="249" t="s">
        <v>247</v>
      </c>
      <c r="O29" s="20">
        <v>-0.93990170539782703</v>
      </c>
      <c r="P29" s="20">
        <f t="shared" si="5"/>
        <v>-9.4971626567648766</v>
      </c>
      <c r="Q29" s="20">
        <v>8.5572609513670503</v>
      </c>
      <c r="R29" s="20">
        <v>108.99571857993099</v>
      </c>
      <c r="S29" s="20"/>
    </row>
    <row r="30" spans="1:19">
      <c r="A30" t="s">
        <v>61</v>
      </c>
      <c r="B30" s="20">
        <v>0.61</v>
      </c>
      <c r="C30" s="20">
        <v>-5.8531548757170198</v>
      </c>
      <c r="D30" s="20">
        <v>6.4631548757170201</v>
      </c>
      <c r="E30" s="20">
        <v>138.79063097514299</v>
      </c>
      <c r="F30" s="20">
        <f>VLOOKUP(A30,$N$2:$R$502,2,FALSE)</f>
        <v>0.43769988873057702</v>
      </c>
      <c r="G30" s="20">
        <f>VLOOKUP(A30,$N$2:$R$502,3,FALSE)</f>
        <v>-5.7331806818714757</v>
      </c>
      <c r="H30" s="20">
        <f>VLOOKUP(A30,$N$2:$R$502,4,FALSE)</f>
        <v>6.1708805706020531</v>
      </c>
      <c r="I30" s="20">
        <f>VLOOKUP(A30,$N$2:$R$502,5,FALSE)</f>
        <v>68.371544631626705</v>
      </c>
      <c r="J30" s="20">
        <f t="shared" si="1"/>
        <v>0.17230011126942296</v>
      </c>
      <c r="K30" s="20">
        <f t="shared" si="2"/>
        <v>-0.11997419384554409</v>
      </c>
      <c r="L30" s="20">
        <f t="shared" si="3"/>
        <v>0.29227430511496699</v>
      </c>
      <c r="M30" s="20">
        <f t="shared" si="4"/>
        <v>70.419086343516284</v>
      </c>
      <c r="N30" s="249" t="s">
        <v>248</v>
      </c>
      <c r="O30" s="20">
        <v>-1.13898360987355</v>
      </c>
      <c r="P30" s="20">
        <f t="shared" si="5"/>
        <v>-7.8175986369088761</v>
      </c>
      <c r="Q30" s="20">
        <v>6.6786150270353266</v>
      </c>
      <c r="R30" s="20">
        <v>74.947336454104402</v>
      </c>
      <c r="S30" s="20"/>
    </row>
    <row r="31" spans="1:19">
      <c r="A31" t="s">
        <v>22</v>
      </c>
      <c r="B31" s="20">
        <v>-4.72</v>
      </c>
      <c r="C31" s="20">
        <v>-14.1514340344168</v>
      </c>
      <c r="D31" s="20">
        <v>9.4314340344167995</v>
      </c>
      <c r="E31" s="20">
        <v>80.066921606118498</v>
      </c>
      <c r="F31" s="20">
        <f>VLOOKUP(A31,$N$2:$R$502,2,FALSE)</f>
        <v>-3.9223645026017402</v>
      </c>
      <c r="G31" s="20">
        <f>VLOOKUP(A31,$N$2:$R$502,3,FALSE)</f>
        <v>-11.896841501891187</v>
      </c>
      <c r="H31" s="20">
        <f>VLOOKUP(A31,$N$2:$R$502,4,FALSE)</f>
        <v>7.9744769992894469</v>
      </c>
      <c r="I31" s="20">
        <f>VLOOKUP(A31,$N$2:$R$502,5,FALSE)</f>
        <v>86.993882608717499</v>
      </c>
      <c r="J31" s="20">
        <f t="shared" si="1"/>
        <v>-0.79763549739825956</v>
      </c>
      <c r="K31" s="20">
        <f t="shared" si="2"/>
        <v>-2.2545925325256135</v>
      </c>
      <c r="L31" s="20">
        <f t="shared" si="3"/>
        <v>1.4569570351273526</v>
      </c>
      <c r="M31" s="20">
        <f t="shared" si="4"/>
        <v>-6.9269610025990005</v>
      </c>
      <c r="N31" s="249" t="s">
        <v>249</v>
      </c>
      <c r="O31" s="20">
        <v>-9.1775198103505407</v>
      </c>
      <c r="P31" s="20">
        <f t="shared" si="5"/>
        <v>-17.871737328539083</v>
      </c>
      <c r="Q31" s="20">
        <v>8.6942175181885446</v>
      </c>
      <c r="R31" s="20">
        <v>102.89535970865801</v>
      </c>
      <c r="S31" s="20"/>
    </row>
    <row r="32" spans="1:19">
      <c r="A32" t="s">
        <v>23</v>
      </c>
      <c r="B32" s="20">
        <v>-4.62</v>
      </c>
      <c r="C32" s="20">
        <v>-14.4095602294455</v>
      </c>
      <c r="D32" s="20">
        <v>9.7895602294454989</v>
      </c>
      <c r="E32" s="20">
        <v>81.261950286806893</v>
      </c>
      <c r="F32" s="20">
        <f>VLOOKUP(A32,$N$2:$R$502,2,FALSE)</f>
        <v>-3.2174559627993098</v>
      </c>
      <c r="G32" s="20">
        <f>VLOOKUP(A32,$N$2:$R$502,3,FALSE)</f>
        <v>-10.978750085626526</v>
      </c>
      <c r="H32" s="20">
        <f>VLOOKUP(A32,$N$2:$R$502,4,FALSE)</f>
        <v>7.7612941228272154</v>
      </c>
      <c r="I32" s="20">
        <f>VLOOKUP(A32,$N$2:$R$502,5,FALSE)</f>
        <v>84.472240994117897</v>
      </c>
      <c r="J32" s="20">
        <f t="shared" si="1"/>
        <v>-1.4025440372006903</v>
      </c>
      <c r="K32" s="20">
        <f t="shared" si="2"/>
        <v>-3.4308101438189738</v>
      </c>
      <c r="L32" s="20">
        <f t="shared" si="3"/>
        <v>2.0282661066182834</v>
      </c>
      <c r="M32" s="20">
        <f t="shared" si="4"/>
        <v>-3.2102907073110032</v>
      </c>
      <c r="N32" s="249" t="s">
        <v>250</v>
      </c>
      <c r="O32" s="20">
        <v>-0.142430073007902</v>
      </c>
      <c r="P32" s="20">
        <f t="shared" si="5"/>
        <v>-5.9576827315348755</v>
      </c>
      <c r="Q32" s="20">
        <v>5.8152526585269735</v>
      </c>
      <c r="R32" s="20">
        <v>58.257309274506802</v>
      </c>
      <c r="S32" s="20"/>
    </row>
    <row r="33" spans="1:19">
      <c r="A33" t="s">
        <v>66</v>
      </c>
      <c r="B33" s="20">
        <v>-6.35</v>
      </c>
      <c r="C33" s="20">
        <v>-13.6208413001912</v>
      </c>
      <c r="D33" s="20">
        <v>7.2708413001912007</v>
      </c>
      <c r="E33" s="20">
        <v>52.868068833652003</v>
      </c>
      <c r="F33" s="20">
        <f>VLOOKUP(A33,$N$2:$R$502,2,FALSE)</f>
        <v>-8.5190207255885202</v>
      </c>
      <c r="G33" s="20">
        <f>VLOOKUP(A33,$N$2:$R$502,3,FALSE)</f>
        <v>-17.470332521503988</v>
      </c>
      <c r="H33" s="20">
        <f>VLOOKUP(A33,$N$2:$R$502,4,FALSE)</f>
        <v>8.9513117959154673</v>
      </c>
      <c r="I33" s="20">
        <f>VLOOKUP(A33,$N$2:$R$502,5,FALSE)</f>
        <v>86.249776288501494</v>
      </c>
      <c r="J33" s="20">
        <f t="shared" si="1"/>
        <v>2.1690207255885205</v>
      </c>
      <c r="K33" s="20">
        <f t="shared" si="2"/>
        <v>3.8494912213127872</v>
      </c>
      <c r="L33" s="20">
        <f t="shared" si="3"/>
        <v>-1.6804704957242667</v>
      </c>
      <c r="M33" s="20">
        <f t="shared" si="4"/>
        <v>-33.38170745484949</v>
      </c>
      <c r="N33" s="249" t="s">
        <v>251</v>
      </c>
      <c r="O33" s="20">
        <v>0.84504654601570495</v>
      </c>
      <c r="P33" s="20">
        <f t="shared" si="5"/>
        <v>-4.9254091323334261</v>
      </c>
      <c r="Q33" s="20">
        <v>5.7704556783491308</v>
      </c>
      <c r="R33" s="20">
        <v>59.757381182909903</v>
      </c>
      <c r="S33" s="20"/>
    </row>
    <row r="34" spans="1:19">
      <c r="A34" t="s">
        <v>68</v>
      </c>
      <c r="B34" s="20">
        <v>-3.71</v>
      </c>
      <c r="C34" s="20">
        <v>-10.324952198852801</v>
      </c>
      <c r="D34" s="20">
        <v>6.6149521988528006</v>
      </c>
      <c r="E34" s="20">
        <v>55.8556405353728</v>
      </c>
      <c r="F34" s="20">
        <f>VLOOKUP(A34,$N$2:$R$502,2,FALSE)</f>
        <v>-3.9861652451227201</v>
      </c>
      <c r="G34" s="20">
        <f>VLOOKUP(A34,$N$2:$R$502,3,FALSE)</f>
        <v>-10.3447678994869</v>
      </c>
      <c r="H34" s="20">
        <f>VLOOKUP(A34,$N$2:$R$502,4,FALSE)</f>
        <v>6.35860265436418</v>
      </c>
      <c r="I34" s="20">
        <f>VLOOKUP(A34,$N$2:$R$502,5,FALSE)</f>
        <v>65.992057442165404</v>
      </c>
      <c r="J34" s="20">
        <f t="shared" si="1"/>
        <v>0.27616524512272012</v>
      </c>
      <c r="K34" s="20">
        <f t="shared" si="2"/>
        <v>1.9815700634099542E-2</v>
      </c>
      <c r="L34" s="20">
        <f t="shared" si="3"/>
        <v>0.25634954448862057</v>
      </c>
      <c r="M34" s="20">
        <f t="shared" si="4"/>
        <v>-10.136416906792604</v>
      </c>
      <c r="N34" s="249" t="s">
        <v>252</v>
      </c>
      <c r="O34" s="20">
        <v>-3.4736573226480099</v>
      </c>
      <c r="P34" s="20">
        <f t="shared" si="5"/>
        <v>-12.902511855806772</v>
      </c>
      <c r="Q34" s="20">
        <v>9.4288545331587628</v>
      </c>
      <c r="R34" s="20">
        <v>123.748778596573</v>
      </c>
      <c r="S34" s="20"/>
    </row>
    <row r="35" spans="1:19">
      <c r="A35" t="s">
        <v>70</v>
      </c>
      <c r="B35" s="20">
        <v>-0.5</v>
      </c>
      <c r="C35" s="20">
        <v>-7.4282026768642497</v>
      </c>
      <c r="D35" s="20">
        <v>6.9282026768642497</v>
      </c>
      <c r="E35" s="20">
        <v>83.604206500955996</v>
      </c>
      <c r="F35" s="20">
        <f>VLOOKUP(A35,$N$2:$R$502,2,FALSE)</f>
        <v>-0.80845521489677996</v>
      </c>
      <c r="G35" s="20">
        <f>VLOOKUP(A35,$N$2:$R$502,3,FALSE)</f>
        <v>-6.1006197763989478</v>
      </c>
      <c r="H35" s="20">
        <f>VLOOKUP(A35,$N$2:$R$502,4,FALSE)</f>
        <v>5.292164561502168</v>
      </c>
      <c r="I35" s="20">
        <f>VLOOKUP(A35,$N$2:$R$502,5,FALSE)</f>
        <v>40.3581804082025</v>
      </c>
      <c r="J35" s="20">
        <f t="shared" si="1"/>
        <v>0.30845521489677996</v>
      </c>
      <c r="K35" s="20">
        <f t="shared" si="2"/>
        <v>-1.3275829004653019</v>
      </c>
      <c r="L35" s="20">
        <f t="shared" si="3"/>
        <v>1.6360381153620818</v>
      </c>
      <c r="M35" s="20">
        <f t="shared" si="4"/>
        <v>43.246026092753496</v>
      </c>
      <c r="N35" s="249" t="s">
        <v>253</v>
      </c>
      <c r="O35" s="20">
        <v>-1.0227856094868399</v>
      </c>
      <c r="P35" s="20">
        <f t="shared" si="5"/>
        <v>-5.9175855656519047</v>
      </c>
      <c r="Q35" s="20">
        <v>4.8947999561650652</v>
      </c>
      <c r="R35" s="20">
        <v>40.847986655377603</v>
      </c>
      <c r="S35" s="20"/>
    </row>
    <row r="36" spans="1:19">
      <c r="A36" t="s">
        <v>72</v>
      </c>
      <c r="B36" s="20">
        <v>-0.59</v>
      </c>
      <c r="C36" s="20">
        <v>-5.7360420650095598</v>
      </c>
      <c r="D36" s="20">
        <v>5.14604206500956</v>
      </c>
      <c r="E36" s="20">
        <v>30.903441682600398</v>
      </c>
      <c r="F36" s="20">
        <f>VLOOKUP(A36,$N$2:$R$502,2,FALSE)</f>
        <v>0.40212435120161499</v>
      </c>
      <c r="G36" s="20">
        <f>VLOOKUP(A36,$N$2:$R$502,3,FALSE)</f>
        <v>-4.6195437755102615</v>
      </c>
      <c r="H36" s="20">
        <f>VLOOKUP(A36,$N$2:$R$502,4,FALSE)</f>
        <v>5.0216681267118766</v>
      </c>
      <c r="I36" s="20">
        <f>VLOOKUP(A36,$N$2:$R$502,5,FALSE)</f>
        <v>46.016328354752197</v>
      </c>
      <c r="J36" s="20">
        <f t="shared" si="1"/>
        <v>-0.99212435120161491</v>
      </c>
      <c r="K36" s="20">
        <f t="shared" si="2"/>
        <v>-1.1164982894992983</v>
      </c>
      <c r="L36" s="20">
        <f t="shared" si="3"/>
        <v>0.1243739382976834</v>
      </c>
      <c r="M36" s="20">
        <f t="shared" si="4"/>
        <v>-15.112886672151799</v>
      </c>
      <c r="N36" s="249" t="s">
        <v>254</v>
      </c>
      <c r="O36" s="20">
        <v>0.59602876346243305</v>
      </c>
      <c r="P36" s="20">
        <f t="shared" si="5"/>
        <v>-5.9519806225229335</v>
      </c>
      <c r="Q36" s="20">
        <v>6.5480093859853667</v>
      </c>
      <c r="R36" s="20">
        <v>73.284381857847904</v>
      </c>
      <c r="S36" s="20"/>
    </row>
    <row r="37" spans="1:19">
      <c r="A37" t="s">
        <v>74</v>
      </c>
      <c r="B37" s="20">
        <v>-0.77</v>
      </c>
      <c r="C37" s="20">
        <v>-4.5864244741873801</v>
      </c>
      <c r="D37" s="20">
        <v>3.8164244741873801</v>
      </c>
      <c r="E37" s="20">
        <v>36.8546845124283</v>
      </c>
      <c r="F37" s="20">
        <f>VLOOKUP(A37,$N$2:$R$502,2,FALSE)</f>
        <v>-0.90407553689843301</v>
      </c>
      <c r="G37" s="20">
        <f>VLOOKUP(A37,$N$2:$R$502,3,FALSE)</f>
        <v>-4.9273032604885207</v>
      </c>
      <c r="H37" s="20">
        <f>VLOOKUP(A37,$N$2:$R$502,4,FALSE)</f>
        <v>4.0232277235900877</v>
      </c>
      <c r="I37" s="20">
        <f>VLOOKUP(A37,$N$2:$R$502,5,FALSE)</f>
        <v>21.473866062344399</v>
      </c>
      <c r="J37" s="20">
        <f t="shared" si="1"/>
        <v>0.13407553689843299</v>
      </c>
      <c r="K37" s="20">
        <f t="shared" si="2"/>
        <v>0.34087878630114066</v>
      </c>
      <c r="L37" s="20">
        <f t="shared" si="3"/>
        <v>-0.20680324940270767</v>
      </c>
      <c r="M37" s="20">
        <f t="shared" si="4"/>
        <v>15.3808184500839</v>
      </c>
      <c r="N37" s="249" t="s">
        <v>255</v>
      </c>
      <c r="O37" s="20">
        <v>-3.7116605570897399</v>
      </c>
      <c r="P37" s="20">
        <f t="shared" si="5"/>
        <v>-11.043623740893707</v>
      </c>
      <c r="Q37" s="20">
        <v>7.3319631838039685</v>
      </c>
      <c r="R37" s="20">
        <v>78.831907344248293</v>
      </c>
      <c r="S37" s="20"/>
    </row>
    <row r="38" spans="1:19">
      <c r="A38" t="s">
        <v>76</v>
      </c>
      <c r="B38" s="20">
        <v>-0.55000000000000004</v>
      </c>
      <c r="C38" s="20">
        <v>-4.9329827915870004</v>
      </c>
      <c r="D38" s="20">
        <v>4.3829827915870005</v>
      </c>
      <c r="E38" s="20">
        <v>44.048757170172102</v>
      </c>
      <c r="F38" s="20">
        <f>VLOOKUP(A38,$N$2:$R$502,2,FALSE)</f>
        <v>0.21861779494832401</v>
      </c>
      <c r="G38" s="20">
        <f>VLOOKUP(A38,$N$2:$R$502,3,FALSE)</f>
        <v>-4.1377452887266486</v>
      </c>
      <c r="H38" s="20">
        <f>VLOOKUP(A38,$N$2:$R$502,4,FALSE)</f>
        <v>4.3563630836749727</v>
      </c>
      <c r="I38" s="20">
        <f>VLOOKUP(A38,$N$2:$R$502,5,FALSE)</f>
        <v>34.583269232262602</v>
      </c>
      <c r="J38" s="20">
        <f t="shared" si="1"/>
        <v>-0.76861779494832405</v>
      </c>
      <c r="K38" s="20">
        <f t="shared" si="2"/>
        <v>-0.79523750286035177</v>
      </c>
      <c r="L38" s="20">
        <f t="shared" si="3"/>
        <v>2.6619707912027835E-2</v>
      </c>
      <c r="M38" s="20">
        <f t="shared" si="4"/>
        <v>9.4654879379095007</v>
      </c>
      <c r="N38" s="249" t="s">
        <v>213</v>
      </c>
      <c r="O38" s="20">
        <v>-6.8645874491267804</v>
      </c>
      <c r="P38" s="20">
        <f t="shared" si="5"/>
        <v>-13.51035061125369</v>
      </c>
      <c r="Q38" s="20">
        <v>6.6457631621269098</v>
      </c>
      <c r="R38" s="20">
        <v>44.288826066422999</v>
      </c>
      <c r="S38" s="20"/>
    </row>
    <row r="39" spans="1:19">
      <c r="A39" t="s">
        <v>24</v>
      </c>
      <c r="B39" s="20">
        <v>-5.48</v>
      </c>
      <c r="C39" s="20">
        <v>-17.253728489483699</v>
      </c>
      <c r="D39" s="20">
        <v>11.773728489483698</v>
      </c>
      <c r="E39" s="20">
        <v>105.162523900574</v>
      </c>
      <c r="F39" s="20">
        <f>VLOOKUP(A39,$N$2:$R$502,2,FALSE)</f>
        <v>-3.6704325557334401</v>
      </c>
      <c r="G39" s="20">
        <f>VLOOKUP(A39,$N$2:$R$502,3,FALSE)</f>
        <v>-12.623330572700119</v>
      </c>
      <c r="H39" s="20">
        <f>VLOOKUP(A39,$N$2:$R$502,4,FALSE)</f>
        <v>8.9528980169666799</v>
      </c>
      <c r="I39" s="20">
        <f>VLOOKUP(A39,$N$2:$R$502,5,FALSE)</f>
        <v>105.630447567232</v>
      </c>
      <c r="J39" s="20">
        <f t="shared" si="1"/>
        <v>-1.8095674442665604</v>
      </c>
      <c r="K39" s="20">
        <f t="shared" si="2"/>
        <v>-4.6303979167835791</v>
      </c>
      <c r="L39" s="20">
        <f t="shared" si="3"/>
        <v>2.8208304725170184</v>
      </c>
      <c r="M39" s="20">
        <f t="shared" si="4"/>
        <v>-0.46792366665799534</v>
      </c>
      <c r="N39" s="249" t="s">
        <v>256</v>
      </c>
      <c r="O39" s="20">
        <v>-4.5960032572626197</v>
      </c>
      <c r="P39" s="20">
        <f t="shared" si="5"/>
        <v>-12.348859834784735</v>
      </c>
      <c r="Q39" s="20">
        <v>7.752856577522115</v>
      </c>
      <c r="R39" s="20">
        <v>91.423904311765995</v>
      </c>
      <c r="S39" s="20"/>
    </row>
    <row r="40" spans="1:19">
      <c r="A40" t="s">
        <v>25</v>
      </c>
      <c r="B40" s="20">
        <v>1.23</v>
      </c>
      <c r="C40" s="20">
        <v>-7.3110898661567898</v>
      </c>
      <c r="D40" s="20">
        <v>8.5410898661567902</v>
      </c>
      <c r="E40" s="20">
        <v>97.992351816443602</v>
      </c>
      <c r="F40" s="20">
        <f>VLOOKUP(A40,$N$2:$R$502,2,FALSE)</f>
        <v>2.0358224247369598</v>
      </c>
      <c r="G40" s="20">
        <f>VLOOKUP(A40,$N$2:$R$502,3,FALSE)</f>
        <v>-6.1304134553503697</v>
      </c>
      <c r="H40" s="20">
        <f>VLOOKUP(A40,$N$2:$R$502,4,FALSE)</f>
        <v>8.1662358800873296</v>
      </c>
      <c r="I40" s="20">
        <f>VLOOKUP(A40,$N$2:$R$502,5,FALSE)</f>
        <v>107.40067839434499</v>
      </c>
      <c r="J40" s="20">
        <f t="shared" si="1"/>
        <v>-0.80582242473695986</v>
      </c>
      <c r="K40" s="20">
        <f t="shared" si="2"/>
        <v>-1.1806764108064201</v>
      </c>
      <c r="L40" s="20">
        <f t="shared" si="3"/>
        <v>0.37485398606946063</v>
      </c>
      <c r="M40" s="20">
        <f t="shared" si="4"/>
        <v>-9.4083265779013914</v>
      </c>
      <c r="N40" s="249" t="s">
        <v>257</v>
      </c>
      <c r="O40" s="20">
        <v>0.31745761417199297</v>
      </c>
      <c r="P40" s="20">
        <f t="shared" si="5"/>
        <v>-6.3046864609169964</v>
      </c>
      <c r="Q40" s="20">
        <v>6.6221440750889897</v>
      </c>
      <c r="R40" s="20">
        <v>71.521033824195499</v>
      </c>
      <c r="S40" s="20"/>
    </row>
    <row r="41" spans="1:19">
      <c r="A41" t="s">
        <v>26</v>
      </c>
      <c r="B41" s="20">
        <v>-5.46</v>
      </c>
      <c r="C41" s="20">
        <v>-16.297705544933098</v>
      </c>
      <c r="D41" s="20">
        <v>10.837705544933097</v>
      </c>
      <c r="E41" s="20">
        <v>81.261950286806893</v>
      </c>
      <c r="F41" s="20">
        <f>VLOOKUP(A41,$N$2:$R$502,2,FALSE)</f>
        <v>-4.21300102931965</v>
      </c>
      <c r="G41" s="20">
        <f>VLOOKUP(A41,$N$2:$R$502,3,FALSE)</f>
        <v>-13.370371499034448</v>
      </c>
      <c r="H41" s="20">
        <f>VLOOKUP(A41,$N$2:$R$502,4,FALSE)</f>
        <v>9.1573704697147988</v>
      </c>
      <c r="I41" s="20">
        <f>VLOOKUP(A41,$N$2:$R$502,5,FALSE)</f>
        <v>103.697445556239</v>
      </c>
      <c r="J41" s="20">
        <f t="shared" si="1"/>
        <v>-1.2469989706803499</v>
      </c>
      <c r="K41" s="20">
        <f t="shared" si="2"/>
        <v>-2.9273340458986503</v>
      </c>
      <c r="L41" s="20">
        <f t="shared" si="3"/>
        <v>1.6803350752182986</v>
      </c>
      <c r="M41" s="20">
        <f t="shared" si="4"/>
        <v>-22.43549526943211</v>
      </c>
      <c r="N41" s="249" t="s">
        <v>258</v>
      </c>
      <c r="O41" s="20">
        <v>1.46715144581736</v>
      </c>
      <c r="P41" s="20">
        <f t="shared" si="5"/>
        <v>-6.069451665766108</v>
      </c>
      <c r="Q41" s="20">
        <v>7.5366031115834682</v>
      </c>
      <c r="R41" s="20">
        <v>94.066537753223997</v>
      </c>
      <c r="S41" s="20"/>
    </row>
    <row r="42" spans="1:19">
      <c r="A42" t="s">
        <v>28</v>
      </c>
      <c r="B42" s="20">
        <v>-5.49</v>
      </c>
      <c r="C42" s="20">
        <v>-15.604588910133799</v>
      </c>
      <c r="D42" s="20">
        <v>10.114588910133799</v>
      </c>
      <c r="E42" s="20">
        <v>88.432122370936895</v>
      </c>
      <c r="F42" s="20">
        <f>VLOOKUP(A42,$N$2:$R$502,2,FALSE)</f>
        <v>-4.04885119234965</v>
      </c>
      <c r="G42" s="20">
        <f>VLOOKUP(A42,$N$2:$R$502,3,FALSE)</f>
        <v>-12.543665040550849</v>
      </c>
      <c r="H42" s="20">
        <f>VLOOKUP(A42,$N$2:$R$502,4,FALSE)</f>
        <v>8.4948138482011988</v>
      </c>
      <c r="I42" s="20">
        <f>VLOOKUP(A42,$N$2:$R$502,5,FALSE)</f>
        <v>91.136063304482903</v>
      </c>
      <c r="J42" s="20">
        <f t="shared" si="1"/>
        <v>-1.4411488076503502</v>
      </c>
      <c r="K42" s="20">
        <f t="shared" si="2"/>
        <v>-3.0609238695829504</v>
      </c>
      <c r="L42" s="20">
        <f t="shared" si="3"/>
        <v>1.6197750619326001</v>
      </c>
      <c r="M42" s="20">
        <f t="shared" si="4"/>
        <v>-2.7039409335460078</v>
      </c>
      <c r="N42" s="249" t="s">
        <v>259</v>
      </c>
      <c r="O42" s="20">
        <v>-1.2537891725614301</v>
      </c>
      <c r="P42" s="20">
        <f t="shared" si="5"/>
        <v>-6.5391273403787062</v>
      </c>
      <c r="Q42" s="20">
        <v>5.2853381678172759</v>
      </c>
      <c r="R42" s="20">
        <v>41.403418296422501</v>
      </c>
      <c r="S42" s="20"/>
    </row>
    <row r="43" spans="1:19">
      <c r="A43" t="s">
        <v>30</v>
      </c>
      <c r="B43" s="20">
        <v>0.75</v>
      </c>
      <c r="C43" s="20">
        <v>-4.9688336520076497</v>
      </c>
      <c r="D43" s="20">
        <v>5.7188336520076497</v>
      </c>
      <c r="E43" s="20">
        <v>74.091778202676906</v>
      </c>
      <c r="F43" s="20">
        <f>VLOOKUP(A43,$N$2:$R$502,2,FALSE)</f>
        <v>1.7323452555465499</v>
      </c>
      <c r="G43" s="20">
        <f>VLOOKUP(A43,$N$2:$R$502,3,FALSE)</f>
        <v>-4.1965744349681193</v>
      </c>
      <c r="H43" s="20">
        <f>VLOOKUP(A43,$N$2:$R$502,4,FALSE)</f>
        <v>5.928919690514669</v>
      </c>
      <c r="I43" s="20">
        <f>VLOOKUP(A43,$N$2:$R$502,5,FALSE)</f>
        <v>66.726212985441606</v>
      </c>
      <c r="J43" s="20">
        <f t="shared" si="1"/>
        <v>-0.98234525554654994</v>
      </c>
      <c r="K43" s="20">
        <f t="shared" si="2"/>
        <v>-0.77225921703953038</v>
      </c>
      <c r="L43" s="20">
        <f t="shared" si="3"/>
        <v>-0.21008603850701935</v>
      </c>
      <c r="M43" s="20">
        <f t="shared" si="4"/>
        <v>7.3655652172353001</v>
      </c>
      <c r="N43" s="249" t="s">
        <v>260</v>
      </c>
      <c r="O43" s="20">
        <v>-0.392543687685528</v>
      </c>
      <c r="P43" s="20">
        <f t="shared" si="5"/>
        <v>-6.9099529043241379</v>
      </c>
      <c r="Q43" s="20">
        <v>6.5174092166386099</v>
      </c>
      <c r="R43" s="20">
        <v>64.165143347358395</v>
      </c>
      <c r="S43" s="20"/>
    </row>
    <row r="44" spans="1:19">
      <c r="A44" t="s">
        <v>82</v>
      </c>
      <c r="B44" s="20">
        <v>-3.24</v>
      </c>
      <c r="C44" s="20">
        <v>-17.538145315487601</v>
      </c>
      <c r="D44" s="20">
        <v>14.2981453154876</v>
      </c>
      <c r="E44" s="20">
        <v>94.789674952198894</v>
      </c>
      <c r="F44" s="20">
        <f>VLOOKUP(A44,$N$2:$R$502,2,FALSE)</f>
        <v>-1.80979564053658</v>
      </c>
      <c r="G44" s="20">
        <f>VLOOKUP(A44,$N$2:$R$502,3,FALSE)</f>
        <v>-13.687394632525008</v>
      </c>
      <c r="H44" s="20">
        <f>VLOOKUP(A44,$N$2:$R$502,4,FALSE)</f>
        <v>11.877598991988428</v>
      </c>
      <c r="I44" s="20">
        <f>VLOOKUP(A44,$N$2:$R$502,5,FALSE)</f>
        <v>166.17613750848</v>
      </c>
      <c r="J44" s="20">
        <f t="shared" si="1"/>
        <v>-1.4302043594634202</v>
      </c>
      <c r="K44" s="20">
        <f t="shared" si="2"/>
        <v>-3.8507506829625928</v>
      </c>
      <c r="L44" s="20">
        <f t="shared" si="3"/>
        <v>2.4205463234991722</v>
      </c>
      <c r="M44" s="20">
        <f t="shared" si="4"/>
        <v>-71.386462556281103</v>
      </c>
      <c r="N44" s="249" t="s">
        <v>7</v>
      </c>
      <c r="O44" s="20">
        <v>-10.614798298244599</v>
      </c>
      <c r="P44" s="20">
        <f t="shared" si="5"/>
        <v>-18.677382465477727</v>
      </c>
      <c r="Q44" s="20">
        <v>8.062584167233128</v>
      </c>
      <c r="R44" s="20">
        <v>85.877898943126198</v>
      </c>
      <c r="S44" s="20"/>
    </row>
    <row r="45" spans="1:19">
      <c r="A45" t="s">
        <v>32</v>
      </c>
      <c r="B45" s="20">
        <v>-1.28</v>
      </c>
      <c r="C45" s="20">
        <v>-10.788623326959801</v>
      </c>
      <c r="D45" s="20">
        <v>9.5086233269598015</v>
      </c>
      <c r="E45" s="20">
        <v>116.395793499044</v>
      </c>
      <c r="F45" s="20">
        <f>VLOOKUP(A45,$N$2:$R$502,2,FALSE)</f>
        <v>-0.357953857457047</v>
      </c>
      <c r="G45" s="20">
        <f>VLOOKUP(A45,$N$2:$R$502,3,FALSE)</f>
        <v>-10.12639958780907</v>
      </c>
      <c r="H45" s="20">
        <f>VLOOKUP(A45,$N$2:$R$502,4,FALSE)</f>
        <v>9.7684457303520222</v>
      </c>
      <c r="I45" s="20">
        <f>VLOOKUP(A45,$N$2:$R$502,5,FALSE)</f>
        <v>132.951258844129</v>
      </c>
      <c r="J45" s="20">
        <f t="shared" si="1"/>
        <v>-0.92204614254295303</v>
      </c>
      <c r="K45" s="20">
        <f t="shared" si="2"/>
        <v>-0.66222373915073085</v>
      </c>
      <c r="L45" s="20">
        <f t="shared" si="3"/>
        <v>-0.25982240339222074</v>
      </c>
      <c r="M45" s="20">
        <f t="shared" si="4"/>
        <v>-16.555465345084997</v>
      </c>
      <c r="N45" s="249" t="s">
        <v>261</v>
      </c>
      <c r="O45" s="20">
        <v>8.1340228080563307E-2</v>
      </c>
      <c r="P45" s="20">
        <f t="shared" si="5"/>
        <v>-5.905686454646113</v>
      </c>
      <c r="Q45" s="20">
        <v>5.9870266827266763</v>
      </c>
      <c r="R45" s="20">
        <v>61.422378996882998</v>
      </c>
      <c r="S45" s="20"/>
    </row>
    <row r="46" spans="1:19">
      <c r="A46" t="s">
        <v>83</v>
      </c>
      <c r="B46" s="20">
        <v>-3.65</v>
      </c>
      <c r="C46" s="20">
        <v>-16.656214149139601</v>
      </c>
      <c r="D46" s="20">
        <v>13.0062141491396</v>
      </c>
      <c r="E46" s="20">
        <v>95.434990439770601</v>
      </c>
      <c r="F46" s="20">
        <f>VLOOKUP(A46,$N$2:$R$502,2,FALSE)</f>
        <v>-1.88817825324827</v>
      </c>
      <c r="G46" s="20">
        <f>VLOOKUP(A46,$N$2:$R$502,3,FALSE)</f>
        <v>-11.937615467287088</v>
      </c>
      <c r="H46" s="20">
        <f>VLOOKUP(A46,$N$2:$R$502,4,FALSE)</f>
        <v>10.049437214038818</v>
      </c>
      <c r="I46" s="20">
        <f>VLOOKUP(A46,$N$2:$R$502,5,FALSE)</f>
        <v>133.251895363909</v>
      </c>
      <c r="J46" s="20">
        <f t="shared" si="1"/>
        <v>-1.7618217467517299</v>
      </c>
      <c r="K46" s="20">
        <f t="shared" si="2"/>
        <v>-4.7185986818525123</v>
      </c>
      <c r="L46" s="20">
        <f t="shared" si="3"/>
        <v>2.9567769351007822</v>
      </c>
      <c r="M46" s="20">
        <f t="shared" si="4"/>
        <v>-37.816904924138399</v>
      </c>
      <c r="N46" s="249" t="s">
        <v>262</v>
      </c>
      <c r="O46" s="20">
        <v>-0.39389113586424701</v>
      </c>
      <c r="P46" s="20">
        <f t="shared" si="5"/>
        <v>-7.4661407906962785</v>
      </c>
      <c r="Q46" s="20">
        <v>7.0722496548320315</v>
      </c>
      <c r="R46" s="20">
        <v>79.025680946166602</v>
      </c>
      <c r="S46" s="20"/>
    </row>
    <row r="47" spans="1:19">
      <c r="A47" t="s">
        <v>33</v>
      </c>
      <c r="B47" s="20">
        <v>-1.64</v>
      </c>
      <c r="C47" s="20">
        <v>-9.1896749521988497</v>
      </c>
      <c r="D47" s="20">
        <v>7.54967495219885</v>
      </c>
      <c r="E47" s="20">
        <v>86.759082217973202</v>
      </c>
      <c r="F47" s="20">
        <f>VLOOKUP(A47,$N$2:$R$502,2,FALSE)</f>
        <v>-0.97134096640021195</v>
      </c>
      <c r="G47" s="20">
        <f>VLOOKUP(A47,$N$2:$R$502,3,FALSE)</f>
        <v>-9.4633317226577489</v>
      </c>
      <c r="H47" s="20">
        <f>VLOOKUP(A47,$N$2:$R$502,4,FALSE)</f>
        <v>8.4919907562575361</v>
      </c>
      <c r="I47" s="20">
        <f>VLOOKUP(A47,$N$2:$R$502,5,FALSE)</f>
        <v>108.03022540901701</v>
      </c>
      <c r="J47" s="20">
        <f t="shared" si="1"/>
        <v>-0.66865903359978796</v>
      </c>
      <c r="K47" s="20">
        <f t="shared" si="2"/>
        <v>0.27365677045889925</v>
      </c>
      <c r="L47" s="20">
        <f t="shared" si="3"/>
        <v>-0.94231580405868609</v>
      </c>
      <c r="M47" s="20">
        <f t="shared" si="4"/>
        <v>-21.271143191043805</v>
      </c>
      <c r="N47" s="249" t="s">
        <v>263</v>
      </c>
      <c r="O47" s="20">
        <v>-1.2179859927219101</v>
      </c>
      <c r="P47" s="20">
        <f t="shared" si="5"/>
        <v>-6.219892085881165</v>
      </c>
      <c r="Q47" s="20">
        <v>5.0019060931592554</v>
      </c>
      <c r="R47" s="20">
        <v>39.991358008636603</v>
      </c>
      <c r="S47" s="20"/>
    </row>
    <row r="48" spans="1:19">
      <c r="A48" t="s">
        <v>35</v>
      </c>
      <c r="B48" s="20">
        <v>-1.46</v>
      </c>
      <c r="C48" s="20">
        <v>-9.0128107074569801</v>
      </c>
      <c r="D48" s="20">
        <v>7.5528107074569801</v>
      </c>
      <c r="E48" s="20">
        <v>76.481835564053497</v>
      </c>
      <c r="F48" s="20">
        <f>VLOOKUP(A48,$N$2:$R$502,2,FALSE)</f>
        <v>-0.59094006080049799</v>
      </c>
      <c r="G48" s="20">
        <f>VLOOKUP(A48,$N$2:$R$502,3,FALSE)</f>
        <v>-8.4349425773035129</v>
      </c>
      <c r="H48" s="20">
        <f>VLOOKUP(A48,$N$2:$R$502,4,FALSE)</f>
        <v>7.8440025165030143</v>
      </c>
      <c r="I48" s="20">
        <f>VLOOKUP(A48,$N$2:$R$502,5,FALSE)</f>
        <v>98.108622539574398</v>
      </c>
      <c r="J48" s="20">
        <f t="shared" si="1"/>
        <v>-0.86905993919950197</v>
      </c>
      <c r="K48" s="20">
        <f t="shared" si="2"/>
        <v>-0.57786813015346716</v>
      </c>
      <c r="L48" s="20">
        <f t="shared" si="3"/>
        <v>-0.29119180904603414</v>
      </c>
      <c r="M48" s="20">
        <f t="shared" si="4"/>
        <v>-21.626786975520901</v>
      </c>
      <c r="N48" s="249" t="s">
        <v>264</v>
      </c>
      <c r="O48" s="20">
        <v>-1.06717829255024</v>
      </c>
      <c r="P48" s="20">
        <f t="shared" si="5"/>
        <v>-7.1439449553161261</v>
      </c>
      <c r="Q48" s="20">
        <v>6.0767666627658858</v>
      </c>
      <c r="R48" s="20">
        <v>61.013748402422401</v>
      </c>
      <c r="S48" s="20"/>
    </row>
    <row r="49" spans="1:19">
      <c r="A49" t="s">
        <v>84</v>
      </c>
      <c r="B49" s="20">
        <v>-4.07</v>
      </c>
      <c r="C49" s="20">
        <v>-14.9401529636711</v>
      </c>
      <c r="D49" s="20">
        <v>10.870152963671099</v>
      </c>
      <c r="E49" s="20">
        <v>88.647227533460807</v>
      </c>
      <c r="F49" s="20">
        <f>VLOOKUP(A49,$N$2:$R$502,2,FALSE)</f>
        <v>-2.15123594277477</v>
      </c>
      <c r="G49" s="20">
        <f>VLOOKUP(A49,$N$2:$R$502,3,FALSE)</f>
        <v>-10.283269229430452</v>
      </c>
      <c r="H49" s="20">
        <f>VLOOKUP(A49,$N$2:$R$502,4,FALSE)</f>
        <v>8.1320332866556821</v>
      </c>
      <c r="I49" s="20">
        <f>VLOOKUP(A49,$N$2:$R$502,5,FALSE)</f>
        <v>98.048811109075103</v>
      </c>
      <c r="J49" s="20">
        <f t="shared" si="1"/>
        <v>-1.9187640572252302</v>
      </c>
      <c r="K49" s="20">
        <f t="shared" si="2"/>
        <v>-4.6568837342406475</v>
      </c>
      <c r="L49" s="20">
        <f t="shared" si="3"/>
        <v>2.7381196770154173</v>
      </c>
      <c r="M49" s="20">
        <f t="shared" si="4"/>
        <v>-9.4015835756142963</v>
      </c>
      <c r="N49" s="249" t="s">
        <v>265</v>
      </c>
      <c r="O49" s="20">
        <v>-4.35861714667461</v>
      </c>
      <c r="P49" s="20">
        <f t="shared" si="5"/>
        <v>-13.85061077745565</v>
      </c>
      <c r="Q49" s="20">
        <v>9.4919936307810389</v>
      </c>
      <c r="R49" s="20">
        <v>124.14617193461</v>
      </c>
      <c r="S49" s="20"/>
    </row>
    <row r="50" spans="1:19">
      <c r="A50" t="s">
        <v>37</v>
      </c>
      <c r="B50" s="20">
        <v>-1.83</v>
      </c>
      <c r="C50" s="20">
        <v>-7.6911089866156797</v>
      </c>
      <c r="D50" s="20">
        <v>5.8611089866156796</v>
      </c>
      <c r="E50" s="20">
        <v>68.3556405353728</v>
      </c>
      <c r="F50" s="20">
        <f>VLOOKUP(A50,$N$2:$R$502,2,FALSE)</f>
        <v>0.983385717754372</v>
      </c>
      <c r="G50" s="20">
        <f>VLOOKUP(A50,$N$2:$R$502,3,FALSE)</f>
        <v>-5.8081038258913313</v>
      </c>
      <c r="H50" s="20">
        <f>VLOOKUP(A50,$N$2:$R$502,4,FALSE)</f>
        <v>6.791489543645703</v>
      </c>
      <c r="I50" s="20">
        <f>VLOOKUP(A50,$N$2:$R$502,5,FALSE)</f>
        <v>80.283482271351303</v>
      </c>
      <c r="J50" s="20">
        <f t="shared" si="1"/>
        <v>-2.8133857177543722</v>
      </c>
      <c r="K50" s="20">
        <f t="shared" si="2"/>
        <v>-1.8830051607243483</v>
      </c>
      <c r="L50" s="20">
        <f t="shared" si="3"/>
        <v>-0.93038055703002343</v>
      </c>
      <c r="M50" s="20">
        <f t="shared" si="4"/>
        <v>-11.927841735978504</v>
      </c>
      <c r="N50" s="249" t="s">
        <v>9</v>
      </c>
      <c r="O50" s="20">
        <v>-5.2670971828800797</v>
      </c>
      <c r="P50" s="20">
        <f t="shared" si="5"/>
        <v>-12.268860423608743</v>
      </c>
      <c r="Q50" s="20">
        <v>7.0017632407286641</v>
      </c>
      <c r="R50" s="20">
        <v>77.542982925694204</v>
      </c>
      <c r="S50" s="20"/>
    </row>
    <row r="51" spans="1:19">
      <c r="A51" t="s">
        <v>39</v>
      </c>
      <c r="B51" s="20">
        <v>-1.61</v>
      </c>
      <c r="C51" s="20">
        <v>-6.9215105162523898</v>
      </c>
      <c r="D51" s="20">
        <v>5.3115105162523895</v>
      </c>
      <c r="E51" s="20">
        <v>54.493307839388201</v>
      </c>
      <c r="F51" s="20">
        <f>VLOOKUP(A51,$N$2:$R$502,2,FALSE)</f>
        <v>-0.44128331615747401</v>
      </c>
      <c r="G51" s="20">
        <f>VLOOKUP(A51,$N$2:$R$502,3,FALSE)</f>
        <v>-6.0525757481531741</v>
      </c>
      <c r="H51" s="20">
        <f>VLOOKUP(A51,$N$2:$R$502,4,FALSE)</f>
        <v>5.6112924319957003</v>
      </c>
      <c r="I51" s="20">
        <f>VLOOKUP(A51,$N$2:$R$502,5,FALSE)</f>
        <v>57.479435501834701</v>
      </c>
      <c r="J51" s="20">
        <f t="shared" si="1"/>
        <v>-1.168716683842526</v>
      </c>
      <c r="K51" s="20">
        <f t="shared" si="2"/>
        <v>-0.86893476809921566</v>
      </c>
      <c r="L51" s="20">
        <f t="shared" si="3"/>
        <v>-0.29978191574331081</v>
      </c>
      <c r="M51" s="20">
        <f t="shared" si="4"/>
        <v>-2.9861276624464992</v>
      </c>
      <c r="N51" s="249" t="s">
        <v>11</v>
      </c>
      <c r="O51" s="20">
        <v>-11.7733941082478</v>
      </c>
      <c r="P51" s="20">
        <f t="shared" si="5"/>
        <v>-18.942048086389359</v>
      </c>
      <c r="Q51" s="20">
        <v>7.1686539781415597</v>
      </c>
      <c r="R51" s="20">
        <v>40.081712120028698</v>
      </c>
      <c r="S51" s="20"/>
    </row>
    <row r="52" spans="1:19">
      <c r="A52" t="s">
        <v>86</v>
      </c>
      <c r="B52" s="20">
        <v>-8.7100000000000009</v>
      </c>
      <c r="C52" s="20">
        <v>-16.586902485659699</v>
      </c>
      <c r="D52" s="20">
        <v>7.8769024856596985</v>
      </c>
      <c r="E52" s="20">
        <v>23.111854684512402</v>
      </c>
      <c r="F52" s="20">
        <f>VLOOKUP(A52,$N$2:$R$502,2,FALSE)</f>
        <v>-8.3998236219894196</v>
      </c>
      <c r="G52" s="20">
        <f>VLOOKUP(A52,$N$2:$R$502,3,FALSE)</f>
        <v>-13.257276233719828</v>
      </c>
      <c r="H52" s="20">
        <f>VLOOKUP(A52,$N$2:$R$502,4,FALSE)</f>
        <v>4.857452611730408</v>
      </c>
      <c r="I52" s="20">
        <f>VLOOKUP(A52,$N$2:$R$502,5,FALSE)</f>
        <v>34.779139294940599</v>
      </c>
      <c r="J52" s="20">
        <f t="shared" si="1"/>
        <v>-0.31017637801058129</v>
      </c>
      <c r="K52" s="20">
        <f t="shared" si="2"/>
        <v>-3.3296262519398709</v>
      </c>
      <c r="L52" s="20">
        <f t="shared" si="3"/>
        <v>3.0194498739292905</v>
      </c>
      <c r="M52" s="20">
        <f t="shared" si="4"/>
        <v>-11.667284610428197</v>
      </c>
      <c r="N52" s="249" t="s">
        <v>266</v>
      </c>
      <c r="O52" s="20">
        <v>0.12762415986557199</v>
      </c>
      <c r="P52" s="20">
        <f t="shared" si="5"/>
        <v>-7.6064446552978868</v>
      </c>
      <c r="Q52" s="20">
        <v>7.7340688151634591</v>
      </c>
      <c r="R52" s="20">
        <v>91.311571011147805</v>
      </c>
      <c r="S52" s="20"/>
    </row>
    <row r="53" spans="1:19">
      <c r="A53" t="s">
        <v>88</v>
      </c>
      <c r="B53" s="20">
        <v>-9.7100000000000009</v>
      </c>
      <c r="C53" s="20">
        <v>-16.273804971319301</v>
      </c>
      <c r="D53" s="20">
        <v>6.5638049713192999</v>
      </c>
      <c r="E53" s="20">
        <v>22.609942638623298</v>
      </c>
      <c r="F53" s="20">
        <f>VLOOKUP(A53,$N$2:$R$502,2,FALSE)</f>
        <v>-9.8022259355624595</v>
      </c>
      <c r="G53" s="20">
        <f>VLOOKUP(A53,$N$2:$R$502,3,FALSE)</f>
        <v>-15.783662720590524</v>
      </c>
      <c r="H53" s="20">
        <f>VLOOKUP(A53,$N$2:$R$502,4,FALSE)</f>
        <v>5.9814367850280634</v>
      </c>
      <c r="I53" s="20">
        <f>VLOOKUP(A53,$N$2:$R$502,5,FALSE)</f>
        <v>42.670968785499902</v>
      </c>
      <c r="J53" s="20">
        <f t="shared" si="1"/>
        <v>9.2225935562458616E-2</v>
      </c>
      <c r="K53" s="20">
        <f t="shared" si="2"/>
        <v>-0.49014225072877693</v>
      </c>
      <c r="L53" s="20">
        <f t="shared" si="3"/>
        <v>0.58236818629123643</v>
      </c>
      <c r="M53" s="20">
        <f t="shared" si="4"/>
        <v>-20.061026146876603</v>
      </c>
      <c r="N53" s="249" t="s">
        <v>187</v>
      </c>
      <c r="O53" s="20">
        <v>-0.75954628511863698</v>
      </c>
      <c r="P53" s="20">
        <f t="shared" si="5"/>
        <v>-9.6041680203561448</v>
      </c>
      <c r="Q53" s="20">
        <v>8.8446217352375083</v>
      </c>
      <c r="R53" s="20">
        <v>115.295407305556</v>
      </c>
      <c r="S53" s="20"/>
    </row>
    <row r="54" spans="1:19">
      <c r="A54" t="s">
        <v>41</v>
      </c>
      <c r="B54" s="20">
        <v>1.83</v>
      </c>
      <c r="C54" s="20">
        <v>-4.0367112810707502</v>
      </c>
      <c r="D54" s="20">
        <v>5.8667112810707502</v>
      </c>
      <c r="E54" s="20">
        <v>66.921606118546805</v>
      </c>
      <c r="F54" s="20">
        <f>VLOOKUP(A54,$N$2:$R$502,2,FALSE)</f>
        <v>1.9132021548898701</v>
      </c>
      <c r="G54" s="20">
        <f>VLOOKUP(A54,$N$2:$R$502,3,FALSE)</f>
        <v>-3.6691583170601048</v>
      </c>
      <c r="H54" s="20">
        <f>VLOOKUP(A54,$N$2:$R$502,4,FALSE)</f>
        <v>5.5823604719499746</v>
      </c>
      <c r="I54" s="20">
        <f>VLOOKUP(A54,$N$2:$R$502,5,FALSE)</f>
        <v>60.912861696725898</v>
      </c>
      <c r="J54" s="20">
        <f t="shared" si="1"/>
        <v>-8.3202154889870039E-2</v>
      </c>
      <c r="K54" s="20">
        <f t="shared" si="2"/>
        <v>-0.36755296401064541</v>
      </c>
      <c r="L54" s="20">
        <f t="shared" si="3"/>
        <v>0.28435080912077559</v>
      </c>
      <c r="M54" s="20">
        <f t="shared" si="4"/>
        <v>6.0087444218209072</v>
      </c>
      <c r="N54" s="249" t="s">
        <v>267</v>
      </c>
      <c r="O54" s="20">
        <v>0.73057732686474597</v>
      </c>
      <c r="P54" s="20">
        <f t="shared" si="5"/>
        <v>-7.8450170950062832</v>
      </c>
      <c r="Q54" s="20">
        <v>8.5755944218710294</v>
      </c>
      <c r="R54" s="20">
        <v>108.20118573046599</v>
      </c>
      <c r="S54" s="20"/>
    </row>
    <row r="55" spans="1:19">
      <c r="A55" t="s">
        <v>43</v>
      </c>
      <c r="B55" s="20">
        <v>-5</v>
      </c>
      <c r="C55" s="20">
        <v>-11.9693116634799</v>
      </c>
      <c r="D55" s="20">
        <v>6.9693116634798997</v>
      </c>
      <c r="E55" s="20">
        <v>47.562141491395799</v>
      </c>
      <c r="F55" s="20">
        <f>VLOOKUP(A55,$N$2:$R$502,2,FALSE)</f>
        <v>-4.7432038743568601</v>
      </c>
      <c r="G55" s="20">
        <f>VLOOKUP(A55,$N$2:$R$502,3,FALSE)</f>
        <v>-11.213706315799623</v>
      </c>
      <c r="H55" s="20">
        <f>VLOOKUP(A55,$N$2:$R$502,4,FALSE)</f>
        <v>6.4705024414427639</v>
      </c>
      <c r="I55" s="20">
        <f>VLOOKUP(A55,$N$2:$R$502,5,FALSE)</f>
        <v>53.1631062849439</v>
      </c>
      <c r="J55" s="20">
        <f t="shared" si="1"/>
        <v>-0.25679612564313992</v>
      </c>
      <c r="K55" s="20">
        <f t="shared" si="2"/>
        <v>-0.75560534768027665</v>
      </c>
      <c r="L55" s="20">
        <f t="shared" si="3"/>
        <v>0.49880922203713585</v>
      </c>
      <c r="M55" s="20">
        <f t="shared" si="4"/>
        <v>-5.6009647935481013</v>
      </c>
      <c r="N55" s="249" t="s">
        <v>268</v>
      </c>
      <c r="O55" s="20">
        <v>1.0310098102385601</v>
      </c>
      <c r="P55" s="20">
        <f t="shared" si="5"/>
        <v>-7.8464867501695874</v>
      </c>
      <c r="Q55" s="20">
        <v>8.8774965604081473</v>
      </c>
      <c r="R55" s="20">
        <v>114.784533249161</v>
      </c>
      <c r="S55" s="20"/>
    </row>
    <row r="56" spans="1:19">
      <c r="A56" t="s">
        <v>45</v>
      </c>
      <c r="B56" s="20">
        <v>1.28</v>
      </c>
      <c r="C56" s="20">
        <v>-3.34359464627151</v>
      </c>
      <c r="D56" s="20">
        <v>4.6235946462715098</v>
      </c>
      <c r="E56" s="20">
        <v>57.361376673040198</v>
      </c>
      <c r="F56" s="20">
        <f>VLOOKUP(A56,$N$2:$R$502,2,FALSE)</f>
        <v>1.2048938864917</v>
      </c>
      <c r="G56" s="20">
        <f>VLOOKUP(A56,$N$2:$R$502,3,FALSE)</f>
        <v>-3.6143212589845151</v>
      </c>
      <c r="H56" s="20">
        <f>VLOOKUP(A56,$N$2:$R$502,4,FALSE)</f>
        <v>4.8192151454762149</v>
      </c>
      <c r="I56" s="20">
        <f>VLOOKUP(A56,$N$2:$R$502,5,FALSE)</f>
        <v>45.758483305391898</v>
      </c>
      <c r="J56" s="20">
        <f t="shared" si="1"/>
        <v>7.5106113508299988E-2</v>
      </c>
      <c r="K56" s="20">
        <f t="shared" si="2"/>
        <v>0.27072661271300502</v>
      </c>
      <c r="L56" s="20">
        <f t="shared" si="3"/>
        <v>-0.19562049920470503</v>
      </c>
      <c r="M56" s="20">
        <f t="shared" si="4"/>
        <v>11.602893367648299</v>
      </c>
      <c r="N56" s="249" t="s">
        <v>269</v>
      </c>
      <c r="O56" s="20">
        <v>0.34787065667442102</v>
      </c>
      <c r="P56" s="20">
        <f t="shared" si="5"/>
        <v>-7.6078889282659068</v>
      </c>
      <c r="Q56" s="20">
        <v>7.9557595849403278</v>
      </c>
      <c r="R56" s="20">
        <v>95.882143996408601</v>
      </c>
      <c r="S56" s="20"/>
    </row>
    <row r="57" spans="1:19">
      <c r="A57" t="s">
        <v>89</v>
      </c>
      <c r="B57" s="20">
        <v>-2.94</v>
      </c>
      <c r="C57" s="20">
        <v>-10.2986615678776</v>
      </c>
      <c r="D57" s="20">
        <v>7.3586615678776006</v>
      </c>
      <c r="E57" s="20">
        <v>67.638623326959802</v>
      </c>
      <c r="F57" s="20">
        <f>VLOOKUP(A57,$N$2:$R$502,2,FALSE)</f>
        <v>-4.2188934610386699</v>
      </c>
      <c r="G57" s="20">
        <f>VLOOKUP(A57,$N$2:$R$502,3,FALSE)</f>
        <v>-11.461378602793838</v>
      </c>
      <c r="H57" s="20">
        <f>VLOOKUP(A57,$N$2:$R$502,4,FALSE)</f>
        <v>7.2424851417551679</v>
      </c>
      <c r="I57" s="20">
        <f>VLOOKUP(A57,$N$2:$R$502,5,FALSE)</f>
        <v>83.699823285226103</v>
      </c>
      <c r="J57" s="20">
        <f t="shared" si="1"/>
        <v>1.27889346103867</v>
      </c>
      <c r="K57" s="20">
        <f t="shared" si="2"/>
        <v>1.1627170349162377</v>
      </c>
      <c r="L57" s="20">
        <f t="shared" si="3"/>
        <v>0.11617642612243273</v>
      </c>
      <c r="M57" s="20">
        <f t="shared" si="4"/>
        <v>-16.0611999582663</v>
      </c>
      <c r="N57" s="249" t="s">
        <v>188</v>
      </c>
      <c r="O57" s="20">
        <v>-0.71622894454302699</v>
      </c>
      <c r="P57" s="20">
        <f t="shared" si="5"/>
        <v>-9.8443047967141588</v>
      </c>
      <c r="Q57" s="20">
        <v>9.1280758521711327</v>
      </c>
      <c r="R57" s="20">
        <v>120.57192986231</v>
      </c>
      <c r="S57" s="20"/>
    </row>
    <row r="58" spans="1:19">
      <c r="A58" t="s">
        <v>47</v>
      </c>
      <c r="B58" s="20">
        <v>-0.79</v>
      </c>
      <c r="C58" s="20">
        <v>-9.0080305927342295</v>
      </c>
      <c r="D58" s="20">
        <v>8.2180305927342303</v>
      </c>
      <c r="E58" s="20">
        <v>88.432122370936895</v>
      </c>
      <c r="F58" s="20">
        <f>VLOOKUP(A58,$N$2:$R$502,2,FALSE)</f>
        <v>-0.94701559696848003</v>
      </c>
      <c r="G58" s="20">
        <f>VLOOKUP(A58,$N$2:$R$502,3,FALSE)</f>
        <v>-9.1689255465587642</v>
      </c>
      <c r="H58" s="20">
        <f>VLOOKUP(A58,$N$2:$R$502,4,FALSE)</f>
        <v>8.2219099495902839</v>
      </c>
      <c r="I58" s="20">
        <f>VLOOKUP(A58,$N$2:$R$502,5,FALSE)</f>
        <v>103.212828267666</v>
      </c>
      <c r="J58" s="20">
        <f t="shared" si="1"/>
        <v>0.15701559696848</v>
      </c>
      <c r="K58" s="20">
        <f t="shared" si="2"/>
        <v>0.16089495382453478</v>
      </c>
      <c r="L58" s="20">
        <f t="shared" si="3"/>
        <v>-3.8793568560535618E-3</v>
      </c>
      <c r="M58" s="20">
        <f t="shared" si="4"/>
        <v>-14.780705896729103</v>
      </c>
      <c r="N58" s="249" t="s">
        <v>270</v>
      </c>
      <c r="O58" s="20">
        <v>0.97731417480889704</v>
      </c>
      <c r="P58" s="20">
        <f t="shared" si="5"/>
        <v>-7.8669137930511388</v>
      </c>
      <c r="Q58" s="20">
        <v>8.8442279678600357</v>
      </c>
      <c r="R58" s="20">
        <v>114.051047305011</v>
      </c>
      <c r="S58" s="20"/>
    </row>
    <row r="59" spans="1:19">
      <c r="A59" t="s">
        <v>91</v>
      </c>
      <c r="B59" s="20">
        <v>-0.22</v>
      </c>
      <c r="C59" s="20">
        <v>-3.7331739961759101</v>
      </c>
      <c r="D59" s="20">
        <v>3.5131739961759099</v>
      </c>
      <c r="E59" s="20">
        <v>36.328871892925399</v>
      </c>
      <c r="F59" s="20">
        <f>VLOOKUP(A59,$N$2:$R$502,2,FALSE)</f>
        <v>-0.25767216417080502</v>
      </c>
      <c r="G59" s="20">
        <f>VLOOKUP(A59,$N$2:$R$502,3,FALSE)</f>
        <v>-4.1473021796830665</v>
      </c>
      <c r="H59" s="20">
        <f>VLOOKUP(A59,$N$2:$R$502,4,FALSE)</f>
        <v>3.8896300155122616</v>
      </c>
      <c r="I59" s="20">
        <f>VLOOKUP(A59,$N$2:$R$502,5,FALSE)</f>
        <v>25.936278650308601</v>
      </c>
      <c r="J59" s="20">
        <f t="shared" si="1"/>
        <v>3.7672164170805017E-2</v>
      </c>
      <c r="K59" s="20">
        <f t="shared" si="2"/>
        <v>0.41412818350715641</v>
      </c>
      <c r="L59" s="20">
        <f t="shared" si="3"/>
        <v>-0.37645601933635175</v>
      </c>
      <c r="M59" s="20">
        <f t="shared" si="4"/>
        <v>10.392593242616798</v>
      </c>
      <c r="N59" s="249" t="s">
        <v>271</v>
      </c>
      <c r="O59" s="20">
        <v>-0.130681774269504</v>
      </c>
      <c r="P59" s="20">
        <f t="shared" si="5"/>
        <v>-7.4069017806390463</v>
      </c>
      <c r="Q59" s="20">
        <v>7.2762200063695426</v>
      </c>
      <c r="R59" s="20">
        <v>83.2592806585277</v>
      </c>
      <c r="S59" s="20"/>
    </row>
    <row r="60" spans="1:19">
      <c r="A60" t="s">
        <v>51</v>
      </c>
      <c r="B60" s="20">
        <v>-4.21</v>
      </c>
      <c r="C60" s="20">
        <v>-16.536711281070701</v>
      </c>
      <c r="D60" s="20">
        <v>12.3267112810707</v>
      </c>
      <c r="E60" s="20">
        <v>124.282982791587</v>
      </c>
      <c r="F60" s="20">
        <f>VLOOKUP(A60,$N$2:$R$502,2,FALSE)</f>
        <v>-3.6493356688166001</v>
      </c>
      <c r="G60" s="20">
        <f>VLOOKUP(A60,$N$2:$R$502,3,FALSE)</f>
        <v>-14.243476798260076</v>
      </c>
      <c r="H60" s="20">
        <f>VLOOKUP(A60,$N$2:$R$502,4,FALSE)</f>
        <v>10.594141129443477</v>
      </c>
      <c r="I60" s="20">
        <f>VLOOKUP(A60,$N$2:$R$502,5,FALSE)</f>
        <v>135.63074582351501</v>
      </c>
      <c r="J60" s="20">
        <f t="shared" si="1"/>
        <v>-0.56066433118339987</v>
      </c>
      <c r="K60" s="20">
        <f t="shared" si="2"/>
        <v>-2.2932344828106253</v>
      </c>
      <c r="L60" s="20">
        <f t="shared" si="3"/>
        <v>1.7325701516272236</v>
      </c>
      <c r="M60" s="20">
        <f t="shared" si="4"/>
        <v>-11.347763031928011</v>
      </c>
      <c r="N60" s="249" t="s">
        <v>272</v>
      </c>
      <c r="O60" s="20">
        <v>-0.90185990560145801</v>
      </c>
      <c r="P60" s="20">
        <f t="shared" si="5"/>
        <v>-7.1775656360035835</v>
      </c>
      <c r="Q60" s="20">
        <v>6.2757057304021258</v>
      </c>
      <c r="R60" s="20">
        <v>65.634517259065106</v>
      </c>
      <c r="S60" s="20"/>
    </row>
    <row r="61" spans="1:19">
      <c r="A61" t="s">
        <v>92</v>
      </c>
      <c r="B61" s="20">
        <v>-3.04</v>
      </c>
      <c r="C61" s="20">
        <v>-12.999426386233299</v>
      </c>
      <c r="D61" s="20">
        <v>9.9594263862333001</v>
      </c>
      <c r="E61" s="20">
        <v>64.005736137667299</v>
      </c>
      <c r="F61" s="20">
        <f>VLOOKUP(A61,$N$2:$R$502,2,FALSE)</f>
        <v>-3.6352890926373198</v>
      </c>
      <c r="G61" s="20">
        <f>VLOOKUP(A61,$N$2:$R$502,3,FALSE)</f>
        <v>-13.10766598215853</v>
      </c>
      <c r="H61" s="20">
        <f>VLOOKUP(A61,$N$2:$R$502,4,FALSE)</f>
        <v>9.4723768895212093</v>
      </c>
      <c r="I61" s="20">
        <f>VLOOKUP(A61,$N$2:$R$502,5,FALSE)</f>
        <v>124.62919336237699</v>
      </c>
      <c r="J61" s="20">
        <f t="shared" si="1"/>
        <v>0.59528909263731977</v>
      </c>
      <c r="K61" s="20">
        <f t="shared" si="2"/>
        <v>0.10823959592523025</v>
      </c>
      <c r="L61" s="20">
        <f t="shared" si="3"/>
        <v>0.48704949671209086</v>
      </c>
      <c r="M61" s="20">
        <f t="shared" si="4"/>
        <v>-60.623457224709696</v>
      </c>
      <c r="N61" s="249" t="s">
        <v>273</v>
      </c>
      <c r="O61" s="20">
        <v>-2.5981080217798098</v>
      </c>
      <c r="P61" s="20">
        <f t="shared" si="5"/>
        <v>-12.035997378356168</v>
      </c>
      <c r="Q61" s="20">
        <v>9.437889356576358</v>
      </c>
      <c r="R61" s="20">
        <v>121.675711683776</v>
      </c>
      <c r="S61" s="20"/>
    </row>
    <row r="62" spans="1:19">
      <c r="A62" t="s">
        <v>93</v>
      </c>
      <c r="B62" s="20">
        <v>-2.92</v>
      </c>
      <c r="C62" s="20">
        <v>-13.800095602294499</v>
      </c>
      <c r="D62" s="20">
        <v>10.880095602294499</v>
      </c>
      <c r="E62" s="20">
        <v>58.054493307839401</v>
      </c>
      <c r="F62" s="20">
        <f>VLOOKUP(A62,$N$2:$R$502,2,FALSE)</f>
        <v>-3.21081251149438</v>
      </c>
      <c r="G62" s="20">
        <f>VLOOKUP(A62,$N$2:$R$502,3,FALSE)</f>
        <v>-12.801600919718325</v>
      </c>
      <c r="H62" s="20">
        <f>VLOOKUP(A62,$N$2:$R$502,4,FALSE)</f>
        <v>9.5907884082239452</v>
      </c>
      <c r="I62" s="20">
        <f>VLOOKUP(A62,$N$2:$R$502,5,FALSE)</f>
        <v>127.605030716672</v>
      </c>
      <c r="J62" s="20">
        <f t="shared" si="1"/>
        <v>0.29081251149438003</v>
      </c>
      <c r="K62" s="20">
        <f t="shared" si="2"/>
        <v>-0.99849468257617424</v>
      </c>
      <c r="L62" s="20">
        <f t="shared" si="3"/>
        <v>1.2893071940705543</v>
      </c>
      <c r="M62" s="20">
        <f t="shared" si="4"/>
        <v>-69.550537408832611</v>
      </c>
      <c r="N62" s="249" t="s">
        <v>274</v>
      </c>
      <c r="O62" s="20">
        <v>0.69879242034107603</v>
      </c>
      <c r="P62" s="20">
        <f t="shared" si="5"/>
        <v>-7.5495632676271844</v>
      </c>
      <c r="Q62" s="20">
        <v>8.2483556879682602</v>
      </c>
      <c r="R62" s="20">
        <v>102.40285208325</v>
      </c>
      <c r="S62" s="20"/>
    </row>
    <row r="63" spans="1:19">
      <c r="A63" t="s">
        <v>53</v>
      </c>
      <c r="B63" s="20">
        <v>-4.4000000000000004</v>
      </c>
      <c r="C63" s="20">
        <v>-15.6762906309751</v>
      </c>
      <c r="D63" s="20">
        <v>11.276290630975099</v>
      </c>
      <c r="E63" s="20">
        <v>109.942638623327</v>
      </c>
      <c r="F63" s="20">
        <f>VLOOKUP(A63,$N$2:$R$502,2,FALSE)</f>
        <v>-3.6225722593332601</v>
      </c>
      <c r="G63" s="20">
        <f>VLOOKUP(A63,$N$2:$R$502,3,FALSE)</f>
        <v>-13.341093403137359</v>
      </c>
      <c r="H63" s="20">
        <f>VLOOKUP(A63,$N$2:$R$502,4,FALSE)</f>
        <v>9.7185211438040984</v>
      </c>
      <c r="I63" s="20">
        <f>VLOOKUP(A63,$N$2:$R$502,5,FALSE)</f>
        <v>120.382116005527</v>
      </c>
      <c r="J63" s="20">
        <f t="shared" si="1"/>
        <v>-0.77742774066674025</v>
      </c>
      <c r="K63" s="20">
        <f t="shared" si="2"/>
        <v>-2.3351972278377406</v>
      </c>
      <c r="L63" s="20">
        <f t="shared" si="3"/>
        <v>1.5577694871710008</v>
      </c>
      <c r="M63" s="20">
        <f t="shared" si="4"/>
        <v>-10.439477382199996</v>
      </c>
      <c r="N63" s="249" t="s">
        <v>189</v>
      </c>
      <c r="O63" s="20">
        <v>-0.64674745588924198</v>
      </c>
      <c r="P63" s="20">
        <f t="shared" si="5"/>
        <v>-10.017218419216118</v>
      </c>
      <c r="Q63" s="20">
        <v>9.3704709633268752</v>
      </c>
      <c r="R63" s="20">
        <v>125.051284709895</v>
      </c>
      <c r="S63" s="20"/>
    </row>
    <row r="64" spans="1:19">
      <c r="A64" t="s">
        <v>55</v>
      </c>
      <c r="B64" s="20">
        <v>-4.0599999999999996</v>
      </c>
      <c r="C64" s="20">
        <v>-16.034799235181602</v>
      </c>
      <c r="D64" s="20">
        <v>11.974799235181603</v>
      </c>
      <c r="E64" s="20">
        <v>112.332695984704</v>
      </c>
      <c r="F64" s="20">
        <f>VLOOKUP(A64,$N$2:$R$502,2,FALSE)</f>
        <v>-2.75600479589894</v>
      </c>
      <c r="G64" s="20">
        <f>VLOOKUP(A64,$N$2:$R$502,3,FALSE)</f>
        <v>-12.355729507055498</v>
      </c>
      <c r="H64" s="20">
        <f>VLOOKUP(A64,$N$2:$R$502,4,FALSE)</f>
        <v>9.5997247111565578</v>
      </c>
      <c r="I64" s="20">
        <f>VLOOKUP(A64,$N$2:$R$502,5,FALSE)</f>
        <v>118.698214639418</v>
      </c>
      <c r="J64" s="20">
        <f t="shared" si="1"/>
        <v>-1.3039952041010596</v>
      </c>
      <c r="K64" s="20">
        <f t="shared" si="2"/>
        <v>-3.6790697281261036</v>
      </c>
      <c r="L64" s="20">
        <f t="shared" si="3"/>
        <v>2.3750745240250453</v>
      </c>
      <c r="M64" s="20">
        <f t="shared" si="4"/>
        <v>-6.3655186547139948</v>
      </c>
      <c r="N64" s="249" t="s">
        <v>275</v>
      </c>
      <c r="O64" s="20">
        <v>-0.201417694841144</v>
      </c>
      <c r="P64" s="20">
        <f t="shared" si="5"/>
        <v>-7.4157689185368216</v>
      </c>
      <c r="Q64" s="20">
        <v>7.2143512236956777</v>
      </c>
      <c r="R64" s="20">
        <v>81.940432638806598</v>
      </c>
      <c r="S64" s="20"/>
    </row>
    <row r="65" spans="1:19">
      <c r="A65" t="s">
        <v>96</v>
      </c>
      <c r="B65" s="20">
        <v>-0.89</v>
      </c>
      <c r="C65" s="20">
        <v>-5.5902485659655801</v>
      </c>
      <c r="D65" s="20">
        <v>4.7002485659655804</v>
      </c>
      <c r="E65" s="20">
        <v>99.808795411089903</v>
      </c>
      <c r="F65" s="20">
        <f>VLOOKUP(A65,$N$2:$R$502,2,FALSE)</f>
        <v>-0.86154054617303399</v>
      </c>
      <c r="G65" s="20">
        <f>VLOOKUP(A65,$N$2:$R$502,3,FALSE)</f>
        <v>-5.0778740692012256</v>
      </c>
      <c r="H65" s="20">
        <f>VLOOKUP(A65,$N$2:$R$502,4,FALSE)</f>
        <v>4.216333523028192</v>
      </c>
      <c r="I65" s="20">
        <f>VLOOKUP(A65,$N$2:$R$502,5,FALSE)</f>
        <v>28.222325945056198</v>
      </c>
      <c r="J65" s="20">
        <f t="shared" si="1"/>
        <v>-2.8459453826966019E-2</v>
      </c>
      <c r="K65" s="20">
        <f t="shared" si="2"/>
        <v>-0.51237449676435443</v>
      </c>
      <c r="L65" s="20">
        <f t="shared" si="3"/>
        <v>0.48391504293738841</v>
      </c>
      <c r="M65" s="20">
        <f t="shared" si="4"/>
        <v>71.586469466033705</v>
      </c>
      <c r="N65" s="249" t="s">
        <v>276</v>
      </c>
      <c r="O65" s="20">
        <v>-1.16652242955088</v>
      </c>
      <c r="P65" s="20">
        <f t="shared" si="5"/>
        <v>-8.2829402039795301</v>
      </c>
      <c r="Q65" s="20">
        <v>7.1164177744286494</v>
      </c>
      <c r="R65" s="20">
        <v>80.484957229072904</v>
      </c>
      <c r="S65" s="20"/>
    </row>
    <row r="66" spans="1:19">
      <c r="A66" t="s">
        <v>97</v>
      </c>
      <c r="B66" s="20">
        <v>-0.83</v>
      </c>
      <c r="C66" s="20">
        <v>-8.6017208413001907</v>
      </c>
      <c r="D66" s="20">
        <v>7.7717208413001906</v>
      </c>
      <c r="E66" s="20">
        <v>98.087954110898593</v>
      </c>
      <c r="F66" s="20">
        <f>VLOOKUP(A66,$N$2:$R$502,2,FALSE)</f>
        <v>-0.860976099713743</v>
      </c>
      <c r="G66" s="20">
        <f>VLOOKUP(A66,$N$2:$R$502,3,FALSE)</f>
        <v>-9.2031464732523069</v>
      </c>
      <c r="H66" s="20">
        <f>VLOOKUP(A66,$N$2:$R$502,4,FALSE)</f>
        <v>8.3421703735385648</v>
      </c>
      <c r="I66" s="20">
        <f>VLOOKUP(A66,$N$2:$R$502,5,FALSE)</f>
        <v>105.88638163698199</v>
      </c>
      <c r="J66" s="20">
        <f t="shared" si="1"/>
        <v>3.0976099713743044E-2</v>
      </c>
      <c r="K66" s="20">
        <f t="shared" si="2"/>
        <v>0.60142563195211629</v>
      </c>
      <c r="L66" s="20">
        <f t="shared" si="3"/>
        <v>-0.57044953223837425</v>
      </c>
      <c r="M66" s="20">
        <f t="shared" si="4"/>
        <v>-7.7984275260834011</v>
      </c>
      <c r="N66" s="249" t="s">
        <v>13</v>
      </c>
      <c r="O66" s="20">
        <v>-4.1891132170000196</v>
      </c>
      <c r="P66" s="20">
        <f t="shared" si="5"/>
        <v>-12.354549715737161</v>
      </c>
      <c r="Q66" s="20">
        <v>8.1654364987371419</v>
      </c>
      <c r="R66" s="20">
        <v>100.672303629165</v>
      </c>
      <c r="S66" s="20"/>
    </row>
    <row r="67" spans="1:19">
      <c r="A67" t="s">
        <v>56</v>
      </c>
      <c r="B67" s="20">
        <v>1.99</v>
      </c>
      <c r="C67" s="20">
        <v>-2.53097514340344</v>
      </c>
      <c r="D67" s="20">
        <v>4.5209751434034402</v>
      </c>
      <c r="E67" s="20">
        <v>52.581261950286802</v>
      </c>
      <c r="F67" s="20">
        <f>VLOOKUP(A67,$N$2:$R$502,2,FALSE)</f>
        <v>1.85804711828618</v>
      </c>
      <c r="G67" s="20">
        <f>VLOOKUP(A67,$N$2:$R$502,3,FALSE)</f>
        <v>-2.5753819422146345</v>
      </c>
      <c r="H67" s="20">
        <f>VLOOKUP(A67,$N$2:$R$502,4,FALSE)</f>
        <v>4.4334290605008144</v>
      </c>
      <c r="I67" s="20">
        <f>VLOOKUP(A67,$N$2:$R$502,5,FALSE)</f>
        <v>40.237877123438601</v>
      </c>
      <c r="J67" s="20">
        <f t="shared" ref="J67:J112" si="6">B67-F67</f>
        <v>0.13195288171382002</v>
      </c>
      <c r="K67" s="20">
        <f t="shared" ref="K67:K112" si="7">C67-G67</f>
        <v>4.440679881119447E-2</v>
      </c>
      <c r="L67" s="20">
        <f t="shared" ref="L67:L112" si="8">D67-H67</f>
        <v>8.7546082902625777E-2</v>
      </c>
      <c r="M67" s="20">
        <f t="shared" ref="M67:M112" si="9">E67-I67</f>
        <v>12.343384826848201</v>
      </c>
      <c r="N67" s="249" t="s">
        <v>277</v>
      </c>
      <c r="O67" s="20">
        <v>-2.6377209570176299</v>
      </c>
      <c r="P67" s="20">
        <f t="shared" ref="P67:P131" si="10">O67-Q67</f>
        <v>-11.846803410488484</v>
      </c>
      <c r="Q67" s="20">
        <v>9.2090824534708542</v>
      </c>
      <c r="R67" s="20">
        <v>117.391429553365</v>
      </c>
      <c r="S67" s="20"/>
    </row>
    <row r="68" spans="1:19">
      <c r="A68" t="s">
        <v>58</v>
      </c>
      <c r="B68" s="20">
        <v>-5.0999999999999996</v>
      </c>
      <c r="C68" s="20">
        <v>-10.186328871892901</v>
      </c>
      <c r="D68" s="20">
        <v>5.0863288718929009</v>
      </c>
      <c r="E68" s="20">
        <v>27.246653919694101</v>
      </c>
      <c r="F68" s="20">
        <f>VLOOKUP(A68,$N$2:$R$502,2,FALSE)</f>
        <v>-5.0838709910635798</v>
      </c>
      <c r="G68" s="20">
        <f>VLOOKUP(A68,$N$2:$R$502,3,FALSE)</f>
        <v>-10.487885098486878</v>
      </c>
      <c r="H68" s="20">
        <f>VLOOKUP(A68,$N$2:$R$502,4,FALSE)</f>
        <v>5.4040141074232979</v>
      </c>
      <c r="I68" s="20">
        <f>VLOOKUP(A68,$N$2:$R$502,5,FALSE)</f>
        <v>33.822349732288103</v>
      </c>
      <c r="J68" s="20">
        <f t="shared" si="6"/>
        <v>-1.6129008936419886E-2</v>
      </c>
      <c r="K68" s="20">
        <f t="shared" si="7"/>
        <v>0.30155622659397707</v>
      </c>
      <c r="L68" s="20">
        <f t="shared" si="8"/>
        <v>-0.31768523553039696</v>
      </c>
      <c r="M68" s="20">
        <f t="shared" si="9"/>
        <v>-6.5756958125940024</v>
      </c>
      <c r="N68" s="249" t="s">
        <v>15</v>
      </c>
      <c r="O68" s="20">
        <v>-3.9954642041291</v>
      </c>
      <c r="P68" s="20">
        <f t="shared" si="10"/>
        <v>-9.8313478845820601</v>
      </c>
      <c r="Q68" s="20">
        <v>5.8358836804529606</v>
      </c>
      <c r="R68" s="20">
        <v>56.409614380387097</v>
      </c>
      <c r="S68" s="20"/>
    </row>
    <row r="69" spans="1:19" s="211" customFormat="1">
      <c r="A69" s="211" t="s">
        <v>141</v>
      </c>
      <c r="B69" s="20">
        <v>-1.24</v>
      </c>
      <c r="C69" s="20">
        <v>-5.22</v>
      </c>
      <c r="D69" s="20">
        <v>3.98</v>
      </c>
      <c r="E69" s="20">
        <v>69.7</v>
      </c>
      <c r="F69" s="20">
        <f>VLOOKUP(A69,$N$2:$R$502,2,FALSE)</f>
        <v>-1.49015576341191</v>
      </c>
      <c r="G69" s="20">
        <f>VLOOKUP(A69,$N$2:$R$502,3,FALSE)</f>
        <v>-6.2861671763992026</v>
      </c>
      <c r="H69" s="20">
        <f>VLOOKUP(A69,$N$2:$R$502,4,FALSE)</f>
        <v>4.7960114129872924</v>
      </c>
      <c r="I69" s="20">
        <f>VLOOKUP(A69,$N$2:$R$502,5,FALSE)</f>
        <v>36.727992463272898</v>
      </c>
      <c r="J69" s="20">
        <f t="shared" ref="J69" si="11">B69-F69</f>
        <v>0.25015576341191004</v>
      </c>
      <c r="K69" s="20">
        <f t="shared" ref="K69" si="12">C69-G69</f>
        <v>1.0661671763992029</v>
      </c>
      <c r="L69" s="20">
        <f t="shared" ref="L69" si="13">D69-H69</f>
        <v>-0.81601141298729241</v>
      </c>
      <c r="M69" s="20">
        <f t="shared" ref="M69" si="14">E69-I69</f>
        <v>32.972007536727105</v>
      </c>
      <c r="N69" s="249" t="s">
        <v>278</v>
      </c>
      <c r="O69" s="20">
        <v>0.25839787191975</v>
      </c>
      <c r="P69" s="20">
        <f>O69-Q69</f>
        <v>-7.2062118439429454</v>
      </c>
      <c r="Q69" s="20">
        <v>7.4646097158626956</v>
      </c>
      <c r="R69" s="20">
        <v>92.348151681337299</v>
      </c>
      <c r="S69" s="20"/>
    </row>
    <row r="70" spans="1:19">
      <c r="A70" t="s">
        <v>98</v>
      </c>
      <c r="B70" s="20">
        <v>-3.13</v>
      </c>
      <c r="C70" s="20">
        <v>-9.5577437858508603</v>
      </c>
      <c r="D70" s="20">
        <v>6.4277437858508604</v>
      </c>
      <c r="E70" s="20">
        <v>49.020076481835602</v>
      </c>
      <c r="F70" s="20">
        <f>VLOOKUP(A70,$N$2:$R$502,2,FALSE)</f>
        <v>-5.0409181662064997</v>
      </c>
      <c r="G70" s="20">
        <f>VLOOKUP(A70,$N$2:$R$502,3,FALSE)</f>
        <v>-10.815343546915821</v>
      </c>
      <c r="H70" s="20">
        <f>VLOOKUP(A70,$N$2:$R$502,4,FALSE)</f>
        <v>5.7744253807093218</v>
      </c>
      <c r="I70" s="20">
        <f>VLOOKUP(A70,$N$2:$R$502,5,FALSE)</f>
        <v>55.041853274045401</v>
      </c>
      <c r="J70" s="20">
        <f t="shared" si="6"/>
        <v>1.9109181662064998</v>
      </c>
      <c r="K70" s="20">
        <f t="shared" si="7"/>
        <v>1.2575997610649612</v>
      </c>
      <c r="L70" s="20">
        <f t="shared" si="8"/>
        <v>0.65331840514153861</v>
      </c>
      <c r="M70" s="20">
        <f t="shared" si="9"/>
        <v>-6.0217767922097991</v>
      </c>
      <c r="N70" s="249" t="s">
        <v>279</v>
      </c>
      <c r="O70" s="20">
        <v>0.32016472825029202</v>
      </c>
      <c r="P70" s="20">
        <f>O70-Q70</f>
        <v>-6.3850023384526979</v>
      </c>
      <c r="Q70" s="20">
        <v>6.7051670667029901</v>
      </c>
      <c r="R70" s="20">
        <v>78.250566828020695</v>
      </c>
      <c r="S70" s="20"/>
    </row>
    <row r="71" spans="1:19">
      <c r="A71" t="s">
        <v>100</v>
      </c>
      <c r="B71" s="20">
        <v>-7.17</v>
      </c>
      <c r="C71" s="20">
        <v>-15.998948374761</v>
      </c>
      <c r="D71" s="20">
        <v>8.8289483747609996</v>
      </c>
      <c r="E71" s="20">
        <v>33.173996175908201</v>
      </c>
      <c r="F71" s="20">
        <f>VLOOKUP(A71,$N$2:$R$502,2,FALSE)</f>
        <v>-5.1610326226115397</v>
      </c>
      <c r="G71" s="20">
        <f>VLOOKUP(A71,$N$2:$R$502,3,FALSE)</f>
        <v>-12.005061748460523</v>
      </c>
      <c r="H71" s="20">
        <f>VLOOKUP(A71,$N$2:$R$502,4,FALSE)</f>
        <v>6.8440291258489836</v>
      </c>
      <c r="I71" s="20">
        <f>VLOOKUP(A71,$N$2:$R$502,5,FALSE)</f>
        <v>68.654140776333804</v>
      </c>
      <c r="J71" s="20">
        <f t="shared" si="6"/>
        <v>-2.0089673773884602</v>
      </c>
      <c r="K71" s="20">
        <f t="shared" si="7"/>
        <v>-3.9938866263004762</v>
      </c>
      <c r="L71" s="20">
        <f t="shared" si="8"/>
        <v>1.984919248912016</v>
      </c>
      <c r="M71" s="20">
        <f t="shared" si="9"/>
        <v>-35.480144600425604</v>
      </c>
      <c r="N71" s="249" t="s">
        <v>17</v>
      </c>
      <c r="O71" s="20">
        <v>-4.6311465614584204</v>
      </c>
      <c r="P71" s="20">
        <f>O71-Q71</f>
        <v>-14.486899684421116</v>
      </c>
      <c r="Q71" s="20">
        <v>9.855753122962696</v>
      </c>
      <c r="R71" s="20">
        <v>123.910867566446</v>
      </c>
      <c r="S71" s="20"/>
    </row>
    <row r="72" spans="1:19">
      <c r="A72" t="s">
        <v>60</v>
      </c>
      <c r="B72" s="20">
        <v>2.0699999999999998</v>
      </c>
      <c r="C72" s="20">
        <v>-5.5902485659655801</v>
      </c>
      <c r="D72" s="20">
        <v>7.6602485659655795</v>
      </c>
      <c r="E72" s="20">
        <v>92.017208413001896</v>
      </c>
      <c r="F72" s="20">
        <f>VLOOKUP(A72,$N$2:$R$502,2,FALSE)</f>
        <v>2.0044685125628798</v>
      </c>
      <c r="G72" s="20">
        <f>VLOOKUP(A72,$N$2:$R$502,3,FALSE)</f>
        <v>-5.4459462101467899</v>
      </c>
      <c r="H72" s="20">
        <f>VLOOKUP(A72,$N$2:$R$502,4,FALSE)</f>
        <v>7.4504147227096693</v>
      </c>
      <c r="I72" s="20">
        <f>VLOOKUP(A72,$N$2:$R$502,5,FALSE)</f>
        <v>94.531582058279895</v>
      </c>
      <c r="J72" s="20">
        <f t="shared" si="6"/>
        <v>6.5531487437120006E-2</v>
      </c>
      <c r="K72" s="20">
        <f t="shared" si="7"/>
        <v>-0.14430235581879014</v>
      </c>
      <c r="L72" s="20">
        <f t="shared" si="8"/>
        <v>0.20983384325591015</v>
      </c>
      <c r="M72" s="20">
        <f t="shared" si="9"/>
        <v>-2.514373645277999</v>
      </c>
      <c r="N72" s="249" t="s">
        <v>280</v>
      </c>
      <c r="O72" s="20">
        <v>-6.0483019187019096</v>
      </c>
      <c r="P72" s="20">
        <f>O72-Q72</f>
        <v>-13.17670951755651</v>
      </c>
      <c r="Q72" s="20">
        <v>7.1284075988546007</v>
      </c>
      <c r="R72" s="20">
        <v>74.097036322019704</v>
      </c>
      <c r="S72" s="20"/>
    </row>
    <row r="73" spans="1:19">
      <c r="A73" t="s">
        <v>101</v>
      </c>
      <c r="B73" s="20">
        <v>-9.31</v>
      </c>
      <c r="C73" s="20">
        <v>-20.841204588910099</v>
      </c>
      <c r="D73" s="20">
        <v>11.531204588910098</v>
      </c>
      <c r="E73" s="20">
        <v>85.444550669216099</v>
      </c>
      <c r="F73" s="20">
        <f>VLOOKUP(A73,$N$2:$R$502,2,FALSE)</f>
        <v>-9.1652126493281099</v>
      </c>
      <c r="G73" s="20">
        <f>VLOOKUP(A73,$N$2:$R$502,3,FALSE)</f>
        <v>-19.105203020767647</v>
      </c>
      <c r="H73" s="20">
        <f>VLOOKUP(A73,$N$2:$R$502,4,FALSE)</f>
        <v>9.9399903714395368</v>
      </c>
      <c r="I73" s="20">
        <f>VLOOKUP(A73,$N$2:$R$502,5,FALSE)</f>
        <v>115.38744359511701</v>
      </c>
      <c r="J73" s="20">
        <f t="shared" si="6"/>
        <v>-0.14478735067189064</v>
      </c>
      <c r="K73" s="20">
        <f t="shared" si="7"/>
        <v>-1.7360015681424521</v>
      </c>
      <c r="L73" s="20">
        <f t="shared" si="8"/>
        <v>1.5912142174705615</v>
      </c>
      <c r="M73" s="20">
        <f t="shared" si="9"/>
        <v>-29.942892925900907</v>
      </c>
      <c r="N73" s="249" t="s">
        <v>281</v>
      </c>
      <c r="O73" s="20">
        <v>0.20526486604003</v>
      </c>
      <c r="P73" s="20">
        <f>O73-Q73</f>
        <v>-7.147510910454173</v>
      </c>
      <c r="Q73" s="20">
        <v>7.3527757764942026</v>
      </c>
      <c r="R73" s="20">
        <v>90.452242078671802</v>
      </c>
      <c r="S73" s="20"/>
    </row>
    <row r="74" spans="1:19">
      <c r="A74" t="s">
        <v>102</v>
      </c>
      <c r="B74" s="20">
        <v>-4.24</v>
      </c>
      <c r="C74" s="20">
        <v>-13.5108986615679</v>
      </c>
      <c r="D74" s="20">
        <v>9.2708986615678999</v>
      </c>
      <c r="E74" s="20">
        <v>72.538240917782005</v>
      </c>
      <c r="F74" s="20">
        <f>VLOOKUP(A74,$N$2:$R$502,2,FALSE)</f>
        <v>-3.8913685026537301</v>
      </c>
      <c r="G74" s="20">
        <f>VLOOKUP(A74,$N$2:$R$502,3,FALSE)</f>
        <v>-12.096363065190751</v>
      </c>
      <c r="H74" s="20">
        <f>VLOOKUP(A74,$N$2:$R$502,4,FALSE)</f>
        <v>8.2049945625370206</v>
      </c>
      <c r="I74" s="20">
        <f>VLOOKUP(A74,$N$2:$R$502,5,FALSE)</f>
        <v>92.0189366574932</v>
      </c>
      <c r="J74" s="20">
        <f t="shared" si="6"/>
        <v>-0.34863149734627008</v>
      </c>
      <c r="K74" s="20">
        <f t="shared" si="7"/>
        <v>-1.4145355963771493</v>
      </c>
      <c r="L74" s="20">
        <f t="shared" si="8"/>
        <v>1.0659040990308792</v>
      </c>
      <c r="M74" s="20">
        <f t="shared" si="9"/>
        <v>-19.480695739711194</v>
      </c>
      <c r="N74" s="249" t="s">
        <v>282</v>
      </c>
      <c r="O74" s="20">
        <v>-5.3007705918517498</v>
      </c>
      <c r="P74" s="20">
        <f>O74-Q74</f>
        <v>-13.372978832677459</v>
      </c>
      <c r="Q74" s="20">
        <v>8.0722082408257094</v>
      </c>
      <c r="R74" s="20">
        <v>76.157534237204104</v>
      </c>
      <c r="S74" s="20"/>
    </row>
    <row r="75" spans="1:19">
      <c r="A75" t="s">
        <v>62</v>
      </c>
      <c r="B75" s="20">
        <v>2.48</v>
      </c>
      <c r="C75" s="20">
        <v>-6.9525812619502902</v>
      </c>
      <c r="D75" s="20">
        <v>9.4325812619502898</v>
      </c>
      <c r="E75" s="20">
        <v>117.112810707457</v>
      </c>
      <c r="F75" s="20">
        <f>VLOOKUP(A75,$N$2:$R$502,2,FALSE)</f>
        <v>2.09622506985305</v>
      </c>
      <c r="G75" s="20">
        <f>VLOOKUP(A75,$N$2:$R$502,3,FALSE)</f>
        <v>-7.2082263563706555</v>
      </c>
      <c r="H75" s="20">
        <f>VLOOKUP(A75,$N$2:$R$502,4,FALSE)</f>
        <v>9.3044514262237055</v>
      </c>
      <c r="I75" s="20">
        <f>VLOOKUP(A75,$N$2:$R$502,5,FALSE)</f>
        <v>127.899299721368</v>
      </c>
      <c r="J75" s="20">
        <f t="shared" si="6"/>
        <v>0.38377493014694997</v>
      </c>
      <c r="K75" s="20">
        <f t="shared" si="7"/>
        <v>0.2556450944203652</v>
      </c>
      <c r="L75" s="20">
        <f t="shared" si="8"/>
        <v>0.12812983572658432</v>
      </c>
      <c r="M75" s="20">
        <f t="shared" si="9"/>
        <v>-10.786489013910995</v>
      </c>
      <c r="N75" s="249" t="s">
        <v>283</v>
      </c>
      <c r="O75" s="20">
        <v>0.341334640228732</v>
      </c>
      <c r="P75" s="20">
        <f>O75-Q75</f>
        <v>-7.1035710049846683</v>
      </c>
      <c r="Q75" s="20">
        <v>7.4449056452134004</v>
      </c>
      <c r="R75" s="20">
        <v>91.856868585104706</v>
      </c>
      <c r="S75" s="20"/>
    </row>
    <row r="76" spans="1:19">
      <c r="A76" t="s">
        <v>103</v>
      </c>
      <c r="B76" s="20">
        <v>-3.95</v>
      </c>
      <c r="C76" s="20">
        <v>-15.0931166347992</v>
      </c>
      <c r="D76" s="20">
        <v>11.143116634799199</v>
      </c>
      <c r="E76" s="20">
        <v>104.94741873805</v>
      </c>
      <c r="F76" s="20">
        <f>VLOOKUP(A76,$N$2:$R$502,2,FALSE)</f>
        <v>-3.45234752246414</v>
      </c>
      <c r="G76" s="20">
        <f>VLOOKUP(A76,$N$2:$R$502,3,FALSE)</f>
        <v>-13.500181657916325</v>
      </c>
      <c r="H76" s="20">
        <f>VLOOKUP(A76,$N$2:$R$502,4,FALSE)</f>
        <v>10.047834135452186</v>
      </c>
      <c r="I76" s="20">
        <f>VLOOKUP(A76,$N$2:$R$502,5,FALSE)</f>
        <v>126.50452436011101</v>
      </c>
      <c r="J76" s="20">
        <f t="shared" si="6"/>
        <v>-0.49765247753586017</v>
      </c>
      <c r="K76" s="20">
        <f t="shared" si="7"/>
        <v>-1.5929349768828747</v>
      </c>
      <c r="L76" s="20">
        <f t="shared" si="8"/>
        <v>1.0952824993470127</v>
      </c>
      <c r="M76" s="20">
        <f t="shared" si="9"/>
        <v>-21.557105622061002</v>
      </c>
      <c r="N76" s="249" t="s">
        <v>284</v>
      </c>
      <c r="O76" s="20">
        <v>-3.7673114986552299</v>
      </c>
      <c r="P76" s="20">
        <f>O76-Q76</f>
        <v>-11.320300494333324</v>
      </c>
      <c r="Q76" s="20">
        <v>7.5529889956780938</v>
      </c>
      <c r="R76" s="20">
        <v>74.567241558680394</v>
      </c>
      <c r="S76" s="20"/>
    </row>
    <row r="77" spans="1:19">
      <c r="A77" t="s">
        <v>104</v>
      </c>
      <c r="B77" s="20">
        <v>-10</v>
      </c>
      <c r="C77" s="20">
        <v>-16.919120458891001</v>
      </c>
      <c r="D77" s="20">
        <v>6.9191204588910011</v>
      </c>
      <c r="E77" s="20">
        <v>40.033460803059299</v>
      </c>
      <c r="F77" s="20">
        <f>VLOOKUP(A77,$N$2:$R$502,2,FALSE)</f>
        <v>-8.5788884768437903</v>
      </c>
      <c r="G77" s="20">
        <f>VLOOKUP(A77,$N$2:$R$502,3,FALSE)</f>
        <v>-15.166046937225728</v>
      </c>
      <c r="H77" s="20">
        <f>VLOOKUP(A77,$N$2:$R$502,4,FALSE)</f>
        <v>6.5871584603819375</v>
      </c>
      <c r="I77" s="20">
        <f>VLOOKUP(A77,$N$2:$R$502,5,FALSE)</f>
        <v>59.972995088653498</v>
      </c>
      <c r="J77" s="20">
        <f t="shared" si="6"/>
        <v>-1.4211115231562097</v>
      </c>
      <c r="K77" s="20">
        <f t="shared" si="7"/>
        <v>-1.7530735216652733</v>
      </c>
      <c r="L77" s="20">
        <f t="shared" si="8"/>
        <v>0.3319619985090636</v>
      </c>
      <c r="M77" s="20">
        <f t="shared" si="9"/>
        <v>-19.939534285594199</v>
      </c>
      <c r="N77" s="249" t="s">
        <v>285</v>
      </c>
      <c r="O77" s="20">
        <v>0.19716088820637601</v>
      </c>
      <c r="P77" s="20">
        <f>O77-Q77</f>
        <v>-6.3706285070950148</v>
      </c>
      <c r="Q77" s="20">
        <v>6.5677893953013911</v>
      </c>
      <c r="R77" s="20">
        <v>75.8124833350915</v>
      </c>
      <c r="S77" s="20"/>
    </row>
    <row r="78" spans="1:19">
      <c r="A78" t="s">
        <v>105</v>
      </c>
      <c r="B78" s="20">
        <v>-6.32</v>
      </c>
      <c r="C78" s="20">
        <v>-15.810133843212199</v>
      </c>
      <c r="D78" s="20">
        <v>9.4901338432121989</v>
      </c>
      <c r="E78" s="20">
        <v>47.8250478011472</v>
      </c>
      <c r="F78" s="20">
        <f>VLOOKUP(A78,$N$2:$R$502,2,FALSE)</f>
        <v>-4.1655787660875596</v>
      </c>
      <c r="G78" s="20">
        <f>VLOOKUP(A78,$N$2:$R$502,3,FALSE)</f>
        <v>-11.218971284839899</v>
      </c>
      <c r="H78" s="20">
        <f>VLOOKUP(A78,$N$2:$R$502,4,FALSE)</f>
        <v>7.0533925187523385</v>
      </c>
      <c r="I78" s="20">
        <f>VLOOKUP(A78,$N$2:$R$502,5,FALSE)</f>
        <v>79.863512078271</v>
      </c>
      <c r="J78" s="20">
        <f t="shared" si="6"/>
        <v>-2.1544212339124407</v>
      </c>
      <c r="K78" s="20">
        <f t="shared" si="7"/>
        <v>-4.5911625583723001</v>
      </c>
      <c r="L78" s="20">
        <f t="shared" si="8"/>
        <v>2.4367413244598604</v>
      </c>
      <c r="M78" s="20">
        <f t="shared" si="9"/>
        <v>-32.038464277123801</v>
      </c>
      <c r="N78" s="249" t="s">
        <v>214</v>
      </c>
      <c r="O78" s="20">
        <v>-3.6036160360002398</v>
      </c>
      <c r="P78" s="20">
        <f>O78-Q78</f>
        <v>-9.6466262024353355</v>
      </c>
      <c r="Q78" s="20">
        <v>6.0430101664350957</v>
      </c>
      <c r="R78" s="20">
        <v>57.907130800046197</v>
      </c>
      <c r="S78" s="20"/>
    </row>
    <row r="79" spans="1:19">
      <c r="A79" t="s">
        <v>107</v>
      </c>
      <c r="B79" s="20">
        <v>-3.88</v>
      </c>
      <c r="C79" s="20">
        <v>-15.119407265774401</v>
      </c>
      <c r="D79" s="20">
        <v>11.2394072657744</v>
      </c>
      <c r="E79" s="20">
        <v>96.653919694072698</v>
      </c>
      <c r="F79" s="20">
        <f>VLOOKUP(A79,$N$2:$R$502,2,FALSE)</f>
        <v>-1.63684662035982</v>
      </c>
      <c r="G79" s="20">
        <f>VLOOKUP(A79,$N$2:$R$502,3,FALSE)</f>
        <v>-9.7490710700759227</v>
      </c>
      <c r="H79" s="20">
        <f>VLOOKUP(A79,$N$2:$R$502,4,FALSE)</f>
        <v>8.112224449716102</v>
      </c>
      <c r="I79" s="20">
        <f>VLOOKUP(A79,$N$2:$R$502,5,FALSE)</f>
        <v>103.726391773562</v>
      </c>
      <c r="J79" s="20">
        <f t="shared" si="6"/>
        <v>-2.2431533796401801</v>
      </c>
      <c r="K79" s="20">
        <f t="shared" si="7"/>
        <v>-5.3703361956984779</v>
      </c>
      <c r="L79" s="20">
        <f t="shared" si="8"/>
        <v>3.1271828160582977</v>
      </c>
      <c r="M79" s="20">
        <f t="shared" si="9"/>
        <v>-7.0724720794893017</v>
      </c>
      <c r="N79" s="249" t="s">
        <v>286</v>
      </c>
      <c r="O79" s="20">
        <v>-0.64164882101116705</v>
      </c>
      <c r="P79" s="20">
        <f>O79-Q79</f>
        <v>-8.1871700989510057</v>
      </c>
      <c r="Q79" s="20">
        <v>7.5455212779398391</v>
      </c>
      <c r="R79" s="20">
        <v>89.309483944546997</v>
      </c>
      <c r="S79" s="20"/>
    </row>
    <row r="80" spans="1:19">
      <c r="A80" t="s">
        <v>63</v>
      </c>
      <c r="B80" s="20">
        <v>2.3199999999999998</v>
      </c>
      <c r="C80" s="20">
        <v>-6.2833652007648197</v>
      </c>
      <c r="D80" s="20">
        <v>8.60336520076482</v>
      </c>
      <c r="E80" s="20">
        <v>105.162523900574</v>
      </c>
      <c r="F80" s="20">
        <f>VLOOKUP(A80,$N$2:$R$502,2,FALSE)</f>
        <v>2.04820172597393</v>
      </c>
      <c r="G80" s="20">
        <f>VLOOKUP(A80,$N$2:$R$502,3,FALSE)</f>
        <v>-6.3282099195381001</v>
      </c>
      <c r="H80" s="20">
        <f>VLOOKUP(A80,$N$2:$R$502,4,FALSE)</f>
        <v>8.3764116455120305</v>
      </c>
      <c r="I80" s="20">
        <f>VLOOKUP(A80,$N$2:$R$502,5,FALSE)</f>
        <v>111.191940942076</v>
      </c>
      <c r="J80" s="20">
        <f t="shared" si="6"/>
        <v>0.27179827402606982</v>
      </c>
      <c r="K80" s="20">
        <f t="shared" si="7"/>
        <v>4.4844718773280334E-2</v>
      </c>
      <c r="L80" s="20">
        <f t="shared" si="8"/>
        <v>0.22695355525278949</v>
      </c>
      <c r="M80" s="20">
        <f t="shared" si="9"/>
        <v>-6.0294170415020005</v>
      </c>
      <c r="N80" s="249" t="s">
        <v>19</v>
      </c>
      <c r="O80" s="20">
        <v>-9.6687201477782203</v>
      </c>
      <c r="P80" s="20">
        <f>O80-Q80</f>
        <v>-17.998351062244673</v>
      </c>
      <c r="Q80" s="20">
        <v>8.3296309144664509</v>
      </c>
      <c r="R80" s="20">
        <v>79.025235612260801</v>
      </c>
      <c r="S80" s="20"/>
    </row>
    <row r="81" spans="1:19">
      <c r="A81" t="s">
        <v>108</v>
      </c>
      <c r="B81" s="20">
        <v>-4.09</v>
      </c>
      <c r="C81" s="20">
        <v>-14.2470363288719</v>
      </c>
      <c r="D81" s="20">
        <v>10.1570363288719</v>
      </c>
      <c r="E81" s="20">
        <v>89.435946462715094</v>
      </c>
      <c r="F81" s="20">
        <f>VLOOKUP(A81,$N$2:$R$502,2,FALSE)</f>
        <v>-3.9873987673793398</v>
      </c>
      <c r="G81" s="20">
        <f>VLOOKUP(A81,$N$2:$R$502,3,FALSE)</f>
        <v>-13.145755151338824</v>
      </c>
      <c r="H81" s="20">
        <f>VLOOKUP(A81,$N$2:$R$502,4,FALSE)</f>
        <v>9.1583563839594841</v>
      </c>
      <c r="I81" s="20">
        <f>VLOOKUP(A81,$N$2:$R$502,5,FALSE)</f>
        <v>109.337958422482</v>
      </c>
      <c r="J81" s="20">
        <f t="shared" si="6"/>
        <v>-0.10260123262066001</v>
      </c>
      <c r="K81" s="20">
        <f t="shared" si="7"/>
        <v>-1.1012811775330764</v>
      </c>
      <c r="L81" s="20">
        <f t="shared" si="8"/>
        <v>0.99867994491241596</v>
      </c>
      <c r="M81" s="20">
        <f t="shared" si="9"/>
        <v>-19.902011959766909</v>
      </c>
      <c r="N81" s="249" t="s">
        <v>287</v>
      </c>
      <c r="O81" s="20">
        <v>-5.5943223095820596</v>
      </c>
      <c r="P81" s="20">
        <f>O81-Q81</f>
        <v>-12.540604914626034</v>
      </c>
      <c r="Q81" s="20">
        <v>6.9462826050439732</v>
      </c>
      <c r="R81" s="20">
        <v>72.630574420891804</v>
      </c>
      <c r="S81" s="20"/>
    </row>
    <row r="82" spans="1:19">
      <c r="A82" t="s">
        <v>64</v>
      </c>
      <c r="B82" s="20">
        <v>-1.06</v>
      </c>
      <c r="C82" s="20">
        <v>-6.6179732313575501</v>
      </c>
      <c r="D82" s="20">
        <v>5.5579732313575505</v>
      </c>
      <c r="E82" s="20">
        <v>78.871892925430203</v>
      </c>
      <c r="F82" s="20">
        <f>VLOOKUP(A82,$N$2:$R$502,2,FALSE)</f>
        <v>-1.46589225075477</v>
      </c>
      <c r="G82" s="20">
        <f>VLOOKUP(A82,$N$2:$R$502,3,FALSE)</f>
        <v>-8.3481067839497207</v>
      </c>
      <c r="H82" s="20">
        <f>VLOOKUP(A82,$N$2:$R$502,4,FALSE)</f>
        <v>6.8822145331949516</v>
      </c>
      <c r="I82" s="20">
        <f>VLOOKUP(A82,$N$2:$R$502,5,FALSE)</f>
        <v>73.081882696946195</v>
      </c>
      <c r="J82" s="20">
        <f t="shared" si="6"/>
        <v>0.40589225075476998</v>
      </c>
      <c r="K82" s="20">
        <f t="shared" si="7"/>
        <v>1.7301335525921706</v>
      </c>
      <c r="L82" s="20">
        <f t="shared" si="8"/>
        <v>-1.3242413018374011</v>
      </c>
      <c r="M82" s="20">
        <f t="shared" si="9"/>
        <v>5.7900102284840074</v>
      </c>
      <c r="N82" s="249" t="s">
        <v>206</v>
      </c>
      <c r="O82" s="20">
        <v>-3.0941032982239798</v>
      </c>
      <c r="P82" s="20">
        <f>O82-Q82</f>
        <v>-10.971124031191327</v>
      </c>
      <c r="Q82" s="20">
        <v>7.8770207329673472</v>
      </c>
      <c r="R82" s="20">
        <v>95.057981474664402</v>
      </c>
      <c r="S82" s="20"/>
    </row>
    <row r="83" spans="1:19">
      <c r="A83" t="s">
        <v>109</v>
      </c>
      <c r="B83" s="20">
        <v>-4.3899999999999997</v>
      </c>
      <c r="C83" s="20">
        <v>-12.724569789675</v>
      </c>
      <c r="D83" s="20">
        <v>8.3345697896750011</v>
      </c>
      <c r="E83" s="20">
        <v>55.258126195028701</v>
      </c>
      <c r="F83" s="20">
        <f>VLOOKUP(A83,$N$2:$R$502,2,FALSE)</f>
        <v>-3.7447998822483299</v>
      </c>
      <c r="G83" s="20">
        <f>VLOOKUP(A83,$N$2:$R$502,3,FALSE)</f>
        <v>-11.052698248075153</v>
      </c>
      <c r="H83" s="20">
        <f>VLOOKUP(A83,$N$2:$R$502,4,FALSE)</f>
        <v>7.3078983658268228</v>
      </c>
      <c r="I83" s="20">
        <f>VLOOKUP(A83,$N$2:$R$502,5,FALSE)</f>
        <v>75.950844411173605</v>
      </c>
      <c r="J83" s="20">
        <f t="shared" si="6"/>
        <v>-0.64520011775166974</v>
      </c>
      <c r="K83" s="20">
        <f t="shared" si="7"/>
        <v>-1.6718715415998471</v>
      </c>
      <c r="L83" s="20">
        <f t="shared" si="8"/>
        <v>1.0266714238481782</v>
      </c>
      <c r="M83" s="20">
        <f t="shared" si="9"/>
        <v>-20.692718216144904</v>
      </c>
      <c r="N83" s="249" t="s">
        <v>288</v>
      </c>
      <c r="O83" s="20">
        <v>-0.80317226198974201</v>
      </c>
      <c r="P83" s="20">
        <f>O83-Q83</f>
        <v>-9.6436044090069473</v>
      </c>
      <c r="Q83" s="20">
        <v>8.8404321470172054</v>
      </c>
      <c r="R83" s="20">
        <v>114.88468890614701</v>
      </c>
      <c r="S83" s="20"/>
    </row>
    <row r="84" spans="1:19">
      <c r="A84" t="s">
        <v>65</v>
      </c>
      <c r="B84" s="20">
        <v>-0.53</v>
      </c>
      <c r="C84" s="20">
        <v>-9.8923518164436004</v>
      </c>
      <c r="D84" s="20">
        <v>9.362351816443601</v>
      </c>
      <c r="E84" s="20">
        <v>107.55258126195</v>
      </c>
      <c r="F84" s="20">
        <f>VLOOKUP(A84,$N$2:$R$502,2,FALSE)</f>
        <v>-0.86196436773394702</v>
      </c>
      <c r="G84" s="20">
        <f>VLOOKUP(A84,$N$2:$R$502,3,FALSE)</f>
        <v>-10.025512593787299</v>
      </c>
      <c r="H84" s="20">
        <f>VLOOKUP(A84,$N$2:$R$502,4,FALSE)</f>
        <v>9.1635482260533525</v>
      </c>
      <c r="I84" s="20">
        <f>VLOOKUP(A84,$N$2:$R$502,5,FALSE)</f>
        <v>120.2579711569</v>
      </c>
      <c r="J84" s="20">
        <f t="shared" si="6"/>
        <v>0.331964367733947</v>
      </c>
      <c r="K84" s="20">
        <f t="shared" si="7"/>
        <v>0.13316077734369891</v>
      </c>
      <c r="L84" s="20">
        <f t="shared" si="8"/>
        <v>0.19880359039024853</v>
      </c>
      <c r="M84" s="20">
        <f t="shared" si="9"/>
        <v>-12.705389894950002</v>
      </c>
      <c r="N84" s="249" t="s">
        <v>289</v>
      </c>
      <c r="O84" s="20">
        <v>-3.9520867205610002</v>
      </c>
      <c r="P84" s="20">
        <f>O84-Q84</f>
        <v>-11.025271430972559</v>
      </c>
      <c r="Q84" s="20">
        <v>7.0731847104115593</v>
      </c>
      <c r="R84" s="20">
        <v>66.501282913770893</v>
      </c>
      <c r="S84" s="20"/>
    </row>
    <row r="85" spans="1:19">
      <c r="A85" t="s">
        <v>110</v>
      </c>
      <c r="B85" s="20">
        <v>-2.4</v>
      </c>
      <c r="C85" s="20">
        <v>-10.5998087954111</v>
      </c>
      <c r="D85" s="20">
        <v>8.1998087954110996</v>
      </c>
      <c r="E85" s="20">
        <v>82.098470363288698</v>
      </c>
      <c r="F85" s="20">
        <f>VLOOKUP(A85,$N$2:$R$502,2,FALSE)</f>
        <v>-3.0516216163464098</v>
      </c>
      <c r="G85" s="20">
        <f>VLOOKUP(A85,$N$2:$R$502,3,FALSE)</f>
        <v>-10.568061724561852</v>
      </c>
      <c r="H85" s="20">
        <f>VLOOKUP(A85,$N$2:$R$502,4,FALSE)</f>
        <v>7.5164401082154431</v>
      </c>
      <c r="I85" s="20">
        <f>VLOOKUP(A85,$N$2:$R$502,5,FALSE)</f>
        <v>85.346419868592307</v>
      </c>
      <c r="J85" s="20">
        <f t="shared" si="6"/>
        <v>0.65162161634640992</v>
      </c>
      <c r="K85" s="20">
        <f t="shared" si="7"/>
        <v>-3.174707084924755E-2</v>
      </c>
      <c r="L85" s="20">
        <f t="shared" si="8"/>
        <v>0.68336868719565658</v>
      </c>
      <c r="M85" s="20">
        <f t="shared" si="9"/>
        <v>-3.2479495053036089</v>
      </c>
      <c r="N85" s="249" t="s">
        <v>290</v>
      </c>
      <c r="O85" s="20">
        <v>-3.2319592611416801</v>
      </c>
      <c r="P85" s="20">
        <f>O85-Q85</f>
        <v>-10.962716380378835</v>
      </c>
      <c r="Q85" s="20">
        <v>7.7307571192371549</v>
      </c>
      <c r="R85" s="20">
        <v>79.625792447029795</v>
      </c>
      <c r="S85" s="20"/>
    </row>
    <row r="86" spans="1:19">
      <c r="A86" t="s">
        <v>111</v>
      </c>
      <c r="B86" s="20">
        <v>-7.81</v>
      </c>
      <c r="C86" s="20">
        <v>-14.5051625239006</v>
      </c>
      <c r="D86" s="20">
        <v>6.6951625239006001</v>
      </c>
      <c r="E86" s="20">
        <v>32.552581261950301</v>
      </c>
      <c r="F86" s="20">
        <f>VLOOKUP(A86,$N$2:$R$502,2,FALSE)</f>
        <v>-6.8139734146873598</v>
      </c>
      <c r="G86" s="20">
        <f>VLOOKUP(A86,$N$2:$R$502,3,FALSE)</f>
        <v>-12.36196837176745</v>
      </c>
      <c r="H86" s="20">
        <f>VLOOKUP(A86,$N$2:$R$502,4,FALSE)</f>
        <v>5.5479949570800908</v>
      </c>
      <c r="I86" s="20">
        <f>VLOOKUP(A86,$N$2:$R$502,5,FALSE)</f>
        <v>48.309540140598699</v>
      </c>
      <c r="J86" s="20">
        <f t="shared" si="6"/>
        <v>-0.99602658531263977</v>
      </c>
      <c r="K86" s="20">
        <f t="shared" si="7"/>
        <v>-2.1431941521331499</v>
      </c>
      <c r="L86" s="20">
        <f t="shared" si="8"/>
        <v>1.1471675668205092</v>
      </c>
      <c r="M86" s="20">
        <f t="shared" si="9"/>
        <v>-15.756958878648398</v>
      </c>
      <c r="N86" s="249" t="s">
        <v>291</v>
      </c>
      <c r="O86" s="20">
        <v>-0.76105652463277396</v>
      </c>
      <c r="P86" s="20">
        <f>O86-Q86</f>
        <v>-7.3674275287811772</v>
      </c>
      <c r="Q86" s="20">
        <v>6.6063710041484036</v>
      </c>
      <c r="R86" s="20">
        <v>74.2978581367272</v>
      </c>
      <c r="S86" s="20"/>
    </row>
    <row r="87" spans="1:19">
      <c r="A87" t="s">
        <v>67</v>
      </c>
      <c r="B87" s="20">
        <v>-4.09</v>
      </c>
      <c r="C87" s="20">
        <v>-17.182026768642402</v>
      </c>
      <c r="D87" s="20">
        <v>13.092026768642402</v>
      </c>
      <c r="E87" s="20">
        <v>136.23326959847</v>
      </c>
      <c r="F87" s="20">
        <f>VLOOKUP(A87,$N$2:$R$502,2,FALSE)</f>
        <v>-5.0651805218508104</v>
      </c>
      <c r="G87" s="20">
        <f>VLOOKUP(A87,$N$2:$R$502,3,FALSE)</f>
        <v>-17.672814326884129</v>
      </c>
      <c r="H87" s="20">
        <f>VLOOKUP(A87,$N$2:$R$502,4,FALSE)</f>
        <v>12.60763380503332</v>
      </c>
      <c r="I87" s="20">
        <f>VLOOKUP(A87,$N$2:$R$502,5,FALSE)</f>
        <v>158.23835797812799</v>
      </c>
      <c r="J87" s="20">
        <f t="shared" si="6"/>
        <v>0.9751805218508105</v>
      </c>
      <c r="K87" s="20">
        <f t="shared" si="7"/>
        <v>0.4907875582417276</v>
      </c>
      <c r="L87" s="20">
        <f t="shared" si="8"/>
        <v>0.48439296360908202</v>
      </c>
      <c r="M87" s="20">
        <f t="shared" si="9"/>
        <v>-22.005088379657991</v>
      </c>
      <c r="N87" s="249" t="s">
        <v>292</v>
      </c>
      <c r="O87" s="20">
        <v>-4.9988871257921801</v>
      </c>
      <c r="P87" s="20">
        <f>O87-Q87</f>
        <v>-13.328170005921432</v>
      </c>
      <c r="Q87" s="20">
        <v>8.3292828801292522</v>
      </c>
      <c r="R87" s="20">
        <v>98.645450463879698</v>
      </c>
      <c r="S87" s="20"/>
    </row>
    <row r="88" spans="1:19">
      <c r="A88" t="s">
        <v>112</v>
      </c>
      <c r="B88" s="20">
        <v>-6.13</v>
      </c>
      <c r="C88" s="20">
        <v>-14.1299235181644</v>
      </c>
      <c r="D88" s="20">
        <v>7.9999235181644002</v>
      </c>
      <c r="E88" s="20">
        <v>62.021988527724702</v>
      </c>
      <c r="F88" s="20">
        <f>VLOOKUP(A88,$N$2:$R$502,2,FALSE)</f>
        <v>-6.0000141631366599</v>
      </c>
      <c r="G88" s="20">
        <f>VLOOKUP(A88,$N$2:$R$502,3,FALSE)</f>
        <v>-14.242540012292245</v>
      </c>
      <c r="H88" s="20">
        <f>VLOOKUP(A88,$N$2:$R$502,4,FALSE)</f>
        <v>8.2425258491555855</v>
      </c>
      <c r="I88" s="20">
        <f>VLOOKUP(A88,$N$2:$R$502,5,FALSE)</f>
        <v>81.032009580146706</v>
      </c>
      <c r="J88" s="20">
        <f t="shared" si="6"/>
        <v>-0.12998583686333998</v>
      </c>
      <c r="K88" s="20">
        <f t="shared" si="7"/>
        <v>0.11261649412784536</v>
      </c>
      <c r="L88" s="20">
        <f t="shared" si="8"/>
        <v>-0.24260233099118533</v>
      </c>
      <c r="M88" s="20">
        <f t="shared" si="9"/>
        <v>-19.010021052422005</v>
      </c>
      <c r="N88" s="249" t="s">
        <v>293</v>
      </c>
      <c r="O88" s="20">
        <v>-8.7573216940656504</v>
      </c>
      <c r="P88" s="20">
        <f>O88-Q88</f>
        <v>-16.895790625959563</v>
      </c>
      <c r="Q88" s="20">
        <v>8.138468931893911</v>
      </c>
      <c r="R88" s="20">
        <v>91.968303325501694</v>
      </c>
      <c r="S88" s="20"/>
    </row>
    <row r="89" spans="1:19">
      <c r="A89" t="s">
        <v>113</v>
      </c>
      <c r="B89" s="20">
        <v>-0.8</v>
      </c>
      <c r="C89" s="20">
        <v>-8.6256214149139598</v>
      </c>
      <c r="D89" s="20">
        <v>7.82562141491396</v>
      </c>
      <c r="E89" s="20">
        <v>80.090822179732299</v>
      </c>
      <c r="F89" s="20">
        <f>VLOOKUP(A89,$N$2:$R$502,2,FALSE)</f>
        <v>-0.87875223512749701</v>
      </c>
      <c r="G89" s="20">
        <f>VLOOKUP(A89,$N$2:$R$502,3,FALSE)</f>
        <v>-9.2187532362010547</v>
      </c>
      <c r="H89" s="20">
        <f>VLOOKUP(A89,$N$2:$R$502,4,FALSE)</f>
        <v>8.3400010010735581</v>
      </c>
      <c r="I89" s="20">
        <f>VLOOKUP(A89,$N$2:$R$502,5,FALSE)</f>
        <v>105.76659085845699</v>
      </c>
      <c r="J89" s="20">
        <f t="shared" si="6"/>
        <v>7.8752235127496961E-2</v>
      </c>
      <c r="K89" s="20">
        <f t="shared" si="7"/>
        <v>0.59313182128709485</v>
      </c>
      <c r="L89" s="20">
        <f t="shared" si="8"/>
        <v>-0.51437958615959811</v>
      </c>
      <c r="M89" s="20">
        <f t="shared" si="9"/>
        <v>-25.675768678724694</v>
      </c>
      <c r="N89" s="249" t="s">
        <v>294</v>
      </c>
      <c r="O89" s="20">
        <v>-7.2812829320774499</v>
      </c>
      <c r="P89" s="20">
        <f>O89-Q89</f>
        <v>-15.736610305194713</v>
      </c>
      <c r="Q89" s="20">
        <v>8.455327373117262</v>
      </c>
      <c r="R89" s="20">
        <v>84.146336439088103</v>
      </c>
      <c r="S89" s="20"/>
    </row>
    <row r="90" spans="1:19">
      <c r="A90" t="s">
        <v>69</v>
      </c>
      <c r="B90" s="20">
        <v>-4.57</v>
      </c>
      <c r="C90" s="20">
        <v>-14.935372848948401</v>
      </c>
      <c r="D90" s="20">
        <v>10.3653728489484</v>
      </c>
      <c r="E90" s="20">
        <v>96.080305927342295</v>
      </c>
      <c r="F90" s="20">
        <f>VLOOKUP(A90,$N$2:$R$502,2,FALSE)</f>
        <v>-3.6909834552184</v>
      </c>
      <c r="G90" s="20">
        <f>VLOOKUP(A90,$N$2:$R$502,3,FALSE)</f>
        <v>-12.582248046896588</v>
      </c>
      <c r="H90" s="20">
        <f>VLOOKUP(A90,$N$2:$R$502,4,FALSE)</f>
        <v>8.8912645916781869</v>
      </c>
      <c r="I90" s="20">
        <f>VLOOKUP(A90,$N$2:$R$502,5,FALSE)</f>
        <v>104.708373621847</v>
      </c>
      <c r="J90" s="20">
        <f t="shared" si="6"/>
        <v>-0.8790165447816003</v>
      </c>
      <c r="K90" s="20">
        <f t="shared" si="7"/>
        <v>-2.3531248020518127</v>
      </c>
      <c r="L90" s="20">
        <f t="shared" si="8"/>
        <v>1.4741082572702133</v>
      </c>
      <c r="M90" s="20">
        <f t="shared" si="9"/>
        <v>-8.6280676945047077</v>
      </c>
      <c r="N90" s="249" t="s">
        <v>295</v>
      </c>
      <c r="O90" s="20">
        <v>-6.75155497669867</v>
      </c>
      <c r="P90" s="20">
        <f>O90-Q90</f>
        <v>-13.978540881650193</v>
      </c>
      <c r="Q90" s="20">
        <v>7.2269859049515226</v>
      </c>
      <c r="R90" s="20">
        <v>67.7598252596203</v>
      </c>
      <c r="S90" s="20"/>
    </row>
    <row r="91" spans="1:19">
      <c r="A91" t="s">
        <v>71</v>
      </c>
      <c r="B91" s="20">
        <v>-4.3499999999999996</v>
      </c>
      <c r="C91" s="20">
        <v>-15.3655831739962</v>
      </c>
      <c r="D91" s="20">
        <v>11.0155831739962</v>
      </c>
      <c r="E91" s="20">
        <v>97.992351816443602</v>
      </c>
      <c r="F91" s="20">
        <f>VLOOKUP(A91,$N$2:$R$502,2,FALSE)</f>
        <v>-3.2234077931160101</v>
      </c>
      <c r="G91" s="20">
        <f>VLOOKUP(A91,$N$2:$R$502,3,FALSE)</f>
        <v>-12.123024543444426</v>
      </c>
      <c r="H91" s="20">
        <f>VLOOKUP(A91,$N$2:$R$502,4,FALSE)</f>
        <v>8.8996167503284163</v>
      </c>
      <c r="I91" s="20">
        <f>VLOOKUP(A91,$N$2:$R$502,5,FALSE)</f>
        <v>104.951376984818</v>
      </c>
      <c r="J91" s="20">
        <f t="shared" si="6"/>
        <v>-1.1265922068839895</v>
      </c>
      <c r="K91" s="20">
        <f t="shared" si="7"/>
        <v>-3.2425586305517733</v>
      </c>
      <c r="L91" s="20">
        <f t="shared" si="8"/>
        <v>2.1159664236677838</v>
      </c>
      <c r="M91" s="20">
        <f t="shared" si="9"/>
        <v>-6.9590251683743958</v>
      </c>
      <c r="N91" s="249" t="s">
        <v>21</v>
      </c>
      <c r="O91" s="20">
        <v>-9.4389155502636406</v>
      </c>
      <c r="P91" s="20">
        <f>O91-Q91</f>
        <v>-16.884367990757479</v>
      </c>
      <c r="Q91" s="20">
        <v>7.4454524404938383</v>
      </c>
      <c r="R91" s="20">
        <v>59.930274603882502</v>
      </c>
      <c r="S91" s="20"/>
    </row>
    <row r="92" spans="1:19">
      <c r="A92" t="s">
        <v>114</v>
      </c>
      <c r="B92" s="20">
        <v>-3.41</v>
      </c>
      <c r="C92" s="20">
        <v>-11.2188336520076</v>
      </c>
      <c r="D92" s="20">
        <v>7.8088336520075998</v>
      </c>
      <c r="E92" s="20">
        <v>71.988527724665403</v>
      </c>
      <c r="F92" s="20">
        <f>VLOOKUP(A92,$N$2:$R$502,2,FALSE)</f>
        <v>-3.4190023293937002</v>
      </c>
      <c r="G92" s="20">
        <f>VLOOKUP(A92,$N$2:$R$502,3,FALSE)</f>
        <v>-11.093584735422985</v>
      </c>
      <c r="H92" s="20">
        <f>VLOOKUP(A92,$N$2:$R$502,4,FALSE)</f>
        <v>7.674582406029284</v>
      </c>
      <c r="I92" s="20">
        <f>VLOOKUP(A92,$N$2:$R$502,5,FALSE)</f>
        <v>92.759080632073093</v>
      </c>
      <c r="J92" s="20">
        <f t="shared" si="6"/>
        <v>9.0023293937000481E-3</v>
      </c>
      <c r="K92" s="20">
        <f t="shared" si="7"/>
        <v>-0.12524891658461534</v>
      </c>
      <c r="L92" s="20">
        <f t="shared" si="8"/>
        <v>0.13425124597831584</v>
      </c>
      <c r="M92" s="20">
        <f t="shared" si="9"/>
        <v>-20.770552907407691</v>
      </c>
      <c r="N92" s="249" t="s">
        <v>296</v>
      </c>
      <c r="O92" s="20">
        <v>-5.8190688568369202</v>
      </c>
      <c r="P92" s="20">
        <f>O92-Q92</f>
        <v>-13.698019710391126</v>
      </c>
      <c r="Q92" s="20">
        <v>7.8789508535542057</v>
      </c>
      <c r="R92" s="20">
        <v>79.681100560507801</v>
      </c>
      <c r="S92" s="20"/>
    </row>
    <row r="93" spans="1:19">
      <c r="A93" t="s">
        <v>117</v>
      </c>
      <c r="B93" s="20">
        <v>-6.61</v>
      </c>
      <c r="C93" s="20">
        <v>-13.008986615678801</v>
      </c>
      <c r="D93" s="20">
        <v>6.3989866156788002</v>
      </c>
      <c r="E93" s="20">
        <v>50.525812619502901</v>
      </c>
      <c r="F93" s="20">
        <f>VLOOKUP(A93,$N$2:$R$502,2,FALSE)</f>
        <v>-6.2041374851520397</v>
      </c>
      <c r="G93" s="20">
        <f>VLOOKUP(A93,$N$2:$R$502,3,FALSE)</f>
        <v>-13.40913271470734</v>
      </c>
      <c r="H93" s="20">
        <f>VLOOKUP(A93,$N$2:$R$502,4,FALSE)</f>
        <v>7.2049952295553004</v>
      </c>
      <c r="I93" s="20">
        <f>VLOOKUP(A93,$N$2:$R$502,5,FALSE)</f>
        <v>61.505316202081602</v>
      </c>
      <c r="J93" s="20">
        <f t="shared" si="6"/>
        <v>-0.40586251484796065</v>
      </c>
      <c r="K93" s="20">
        <f t="shared" si="7"/>
        <v>0.40014609902853948</v>
      </c>
      <c r="L93" s="20">
        <f t="shared" si="8"/>
        <v>-0.80600861387650014</v>
      </c>
      <c r="M93" s="20">
        <f t="shared" si="9"/>
        <v>-10.979503582578701</v>
      </c>
      <c r="N93" s="249" t="s">
        <v>167</v>
      </c>
      <c r="O93" s="20">
        <v>1.2507511379943199</v>
      </c>
      <c r="P93" s="20">
        <f>O93-Q93</f>
        <v>-6.502310050318135</v>
      </c>
      <c r="Q93" s="20">
        <v>7.7530611883124552</v>
      </c>
      <c r="R93" s="20">
        <v>98.912432978030395</v>
      </c>
      <c r="S93" s="20"/>
    </row>
    <row r="94" spans="1:19">
      <c r="A94" t="s">
        <v>119</v>
      </c>
      <c r="B94" s="20">
        <v>-5.1100000000000003</v>
      </c>
      <c r="C94" s="20">
        <v>-15.0333652007648</v>
      </c>
      <c r="D94" s="20">
        <v>9.923365200764799</v>
      </c>
      <c r="E94" s="20">
        <v>76.123326959847006</v>
      </c>
      <c r="F94" s="20">
        <f>VLOOKUP(A94,$N$2:$R$502,2,FALSE)</f>
        <v>-2.4158377808938498</v>
      </c>
      <c r="G94" s="20">
        <f>VLOOKUP(A94,$N$2:$R$502,3,FALSE)</f>
        <v>-10.355808596355448</v>
      </c>
      <c r="H94" s="20">
        <f>VLOOKUP(A94,$N$2:$R$502,4,FALSE)</f>
        <v>7.9399708154615976</v>
      </c>
      <c r="I94" s="20">
        <f>VLOOKUP(A94,$N$2:$R$502,5,FALSE)</f>
        <v>92.242208024543203</v>
      </c>
      <c r="J94" s="20">
        <f t="shared" si="6"/>
        <v>-2.6941622191061505</v>
      </c>
      <c r="K94" s="20">
        <f t="shared" si="7"/>
        <v>-4.6775566044093519</v>
      </c>
      <c r="L94" s="20">
        <f t="shared" si="8"/>
        <v>1.9833943853032014</v>
      </c>
      <c r="M94" s="20">
        <f t="shared" si="9"/>
        <v>-16.118881064696197</v>
      </c>
      <c r="N94" s="249" t="s">
        <v>297</v>
      </c>
      <c r="O94" s="20">
        <v>1.2507511379943199</v>
      </c>
      <c r="P94" s="20">
        <f>O94-Q94</f>
        <v>-6.502310050318135</v>
      </c>
      <c r="Q94" s="20">
        <v>7.7530611883124552</v>
      </c>
      <c r="R94" s="20">
        <v>98.912432978030395</v>
      </c>
      <c r="S94" s="20"/>
    </row>
    <row r="95" spans="1:19">
      <c r="A95" t="s">
        <v>73</v>
      </c>
      <c r="B95" s="20">
        <v>-5.03</v>
      </c>
      <c r="C95" s="20">
        <v>-12.4019120458891</v>
      </c>
      <c r="D95" s="20">
        <v>7.3719120458890997</v>
      </c>
      <c r="E95" s="20">
        <v>62.141491395793501</v>
      </c>
      <c r="F95" s="20">
        <f>VLOOKUP(A95,$N$2:$R$502,2,FALSE)</f>
        <v>-4.31561584276223</v>
      </c>
      <c r="G95" s="20">
        <f>VLOOKUP(A95,$N$2:$R$502,3,FALSE)</f>
        <v>-10.942718611971053</v>
      </c>
      <c r="H95" s="20">
        <f>VLOOKUP(A95,$N$2:$R$502,4,FALSE)</f>
        <v>6.6271027692088218</v>
      </c>
      <c r="I95" s="20">
        <f>VLOOKUP(A95,$N$2:$R$502,5,FALSE)</f>
        <v>59.817427658739902</v>
      </c>
      <c r="J95" s="20">
        <f t="shared" si="6"/>
        <v>-0.71438415723777027</v>
      </c>
      <c r="K95" s="20">
        <f t="shared" si="7"/>
        <v>-1.4591934339180472</v>
      </c>
      <c r="L95" s="20">
        <f t="shared" si="8"/>
        <v>0.74480927668027785</v>
      </c>
      <c r="M95" s="20">
        <f t="shared" si="9"/>
        <v>2.3240637370535993</v>
      </c>
      <c r="N95" s="249" t="s">
        <v>175</v>
      </c>
      <c r="O95" s="20">
        <v>0.45389118404420598</v>
      </c>
      <c r="P95" s="20">
        <f>O95-Q95</f>
        <v>-6.5305688672175952</v>
      </c>
      <c r="Q95" s="20">
        <v>6.9844600512618014</v>
      </c>
      <c r="R95" s="20">
        <v>83.248614439519898</v>
      </c>
      <c r="S95" s="20"/>
    </row>
    <row r="96" spans="1:19">
      <c r="A96" t="s">
        <v>75</v>
      </c>
      <c r="B96" s="20">
        <v>-4.8499999999999996</v>
      </c>
      <c r="C96" s="20">
        <v>-13.178680688336501</v>
      </c>
      <c r="D96" s="20">
        <v>8.328680688336501</v>
      </c>
      <c r="E96" s="20">
        <v>64.053537284894801</v>
      </c>
      <c r="F96" s="20">
        <f>VLOOKUP(A96,$N$2:$R$502,2,FALSE)</f>
        <v>-3.7585314846126501</v>
      </c>
      <c r="G96" s="20">
        <f>VLOOKUP(A96,$N$2:$R$502,3,FALSE)</f>
        <v>-10.779240278167981</v>
      </c>
      <c r="H96" s="20">
        <f>VLOOKUP(A96,$N$2:$R$502,4,FALSE)</f>
        <v>7.0207087935553307</v>
      </c>
      <c r="I96" s="20">
        <f>VLOOKUP(A96,$N$2:$R$502,5,FALSE)</f>
        <v>71.1983356659278</v>
      </c>
      <c r="J96" s="20">
        <f t="shared" si="6"/>
        <v>-1.0914685153873496</v>
      </c>
      <c r="K96" s="20">
        <f t="shared" si="7"/>
        <v>-2.3994404101685198</v>
      </c>
      <c r="L96" s="20">
        <f t="shared" si="8"/>
        <v>1.3079718947811703</v>
      </c>
      <c r="M96" s="20">
        <f t="shared" si="9"/>
        <v>-7.1447983810329987</v>
      </c>
      <c r="N96" s="249" t="s">
        <v>298</v>
      </c>
      <c r="O96" s="20">
        <v>-3.32826027052496</v>
      </c>
      <c r="P96" s="20">
        <f>O96-Q96</f>
        <v>-11.57830935628186</v>
      </c>
      <c r="Q96" s="20">
        <v>8.2500490857569009</v>
      </c>
      <c r="R96" s="20">
        <v>95.290077443452006</v>
      </c>
      <c r="S96" s="20"/>
    </row>
    <row r="97" spans="1:19">
      <c r="A97" t="s">
        <v>77</v>
      </c>
      <c r="B97" s="20">
        <v>-4.74</v>
      </c>
      <c r="C97" s="20">
        <v>-13.3818355640535</v>
      </c>
      <c r="D97" s="20">
        <v>8.6418355640534994</v>
      </c>
      <c r="E97" s="20">
        <v>65.009560229445498</v>
      </c>
      <c r="F97" s="20">
        <f>VLOOKUP(A97,$N$2:$R$502,2,FALSE)</f>
        <v>-3.7826545099153002</v>
      </c>
      <c r="G97" s="20">
        <f>VLOOKUP(A97,$N$2:$R$502,3,FALSE)</f>
        <v>-10.707464905833502</v>
      </c>
      <c r="H97" s="20">
        <f>VLOOKUP(A97,$N$2:$R$502,4,FALSE)</f>
        <v>6.9248103959182021</v>
      </c>
      <c r="I97" s="20">
        <f>VLOOKUP(A97,$N$2:$R$502,5,FALSE)</f>
        <v>68.734948529670206</v>
      </c>
      <c r="J97" s="20">
        <f t="shared" si="6"/>
        <v>-0.95734549008470005</v>
      </c>
      <c r="K97" s="20">
        <f t="shared" si="7"/>
        <v>-2.6743706582199973</v>
      </c>
      <c r="L97" s="20">
        <f t="shared" si="8"/>
        <v>1.7170251681352973</v>
      </c>
      <c r="M97" s="20">
        <f t="shared" si="9"/>
        <v>-3.7253883002247079</v>
      </c>
      <c r="N97" s="249" t="s">
        <v>8</v>
      </c>
      <c r="O97" s="20">
        <v>-2.7335431168131001</v>
      </c>
      <c r="P97" s="20">
        <f>O97-Q97</f>
        <v>-10.95028180915366</v>
      </c>
      <c r="Q97" s="20">
        <v>8.2167386923405594</v>
      </c>
      <c r="R97" s="20">
        <v>95.357154634660603</v>
      </c>
      <c r="S97" s="20"/>
    </row>
    <row r="98" spans="1:19">
      <c r="A98" t="s">
        <v>78</v>
      </c>
      <c r="B98" s="20">
        <v>1.96</v>
      </c>
      <c r="C98" s="20">
        <v>-4.8732313575525801</v>
      </c>
      <c r="D98" s="20">
        <v>6.83323135755258</v>
      </c>
      <c r="E98" s="20">
        <v>78.871892925430203</v>
      </c>
      <c r="F98" s="20">
        <f>VLOOKUP(A98,$N$2:$R$502,2,FALSE)</f>
        <v>1.95850466703544</v>
      </c>
      <c r="G98" s="20">
        <f>VLOOKUP(A98,$N$2:$R$502,3,FALSE)</f>
        <v>-4.562802718335492</v>
      </c>
      <c r="H98" s="20">
        <f>VLOOKUP(A98,$N$2:$R$502,4,FALSE)</f>
        <v>6.5213073853709318</v>
      </c>
      <c r="I98" s="20">
        <f>VLOOKUP(A98,$N$2:$R$502,5,FALSE)</f>
        <v>77.808545337786796</v>
      </c>
      <c r="J98" s="20">
        <f t="shared" si="6"/>
        <v>1.4953329645599478E-3</v>
      </c>
      <c r="K98" s="20">
        <f t="shared" si="7"/>
        <v>-0.31042863921708808</v>
      </c>
      <c r="L98" s="20">
        <f t="shared" si="8"/>
        <v>0.31192397218164825</v>
      </c>
      <c r="M98" s="20">
        <f t="shared" si="9"/>
        <v>1.0633475876434062</v>
      </c>
      <c r="N98" s="249" t="s">
        <v>147</v>
      </c>
      <c r="O98" s="20">
        <v>2.03037789254167</v>
      </c>
      <c r="P98" s="20">
        <f>O98-Q98</f>
        <v>-5.9084919781653085</v>
      </c>
      <c r="Q98" s="20">
        <v>7.938869870706978</v>
      </c>
      <c r="R98" s="20">
        <v>103.326491139635</v>
      </c>
      <c r="S98" s="20"/>
    </row>
    <row r="99" spans="1:19">
      <c r="A99" t="s">
        <v>120</v>
      </c>
      <c r="B99" s="20">
        <v>-6.46</v>
      </c>
      <c r="C99" s="20">
        <v>-12.903824091778199</v>
      </c>
      <c r="D99" s="20">
        <v>6.4438240917781995</v>
      </c>
      <c r="E99" s="20">
        <v>38.288718929254301</v>
      </c>
      <c r="F99" s="20">
        <f>VLOOKUP(A99,$N$2:$R$502,2,FALSE)</f>
        <v>-9.2273509391809299</v>
      </c>
      <c r="G99" s="20">
        <f>VLOOKUP(A99,$N$2:$R$502,3,FALSE)</f>
        <v>-17.322541921849798</v>
      </c>
      <c r="H99" s="20">
        <f>VLOOKUP(A99,$N$2:$R$502,4,FALSE)</f>
        <v>8.0951909826688677</v>
      </c>
      <c r="I99" s="20">
        <f>VLOOKUP(A99,$N$2:$R$502,5,FALSE)</f>
        <v>67.184748926192697</v>
      </c>
      <c r="J99" s="20">
        <f t="shared" si="6"/>
        <v>2.7673509391809299</v>
      </c>
      <c r="K99" s="20">
        <f t="shared" si="7"/>
        <v>4.4187178300715981</v>
      </c>
      <c r="L99" s="20">
        <f t="shared" si="8"/>
        <v>-1.6513668908906682</v>
      </c>
      <c r="M99" s="20">
        <f t="shared" si="9"/>
        <v>-28.896029996938395</v>
      </c>
      <c r="N99" s="249" t="s">
        <v>299</v>
      </c>
      <c r="O99" s="20">
        <v>2.1199784476979402</v>
      </c>
      <c r="P99" s="20">
        <f>O99-Q99</f>
        <v>-7.6677412242213201</v>
      </c>
      <c r="Q99" s="20">
        <v>9.7877196719192607</v>
      </c>
      <c r="R99" s="20">
        <v>136.59656248421399</v>
      </c>
      <c r="S99" s="20"/>
    </row>
    <row r="100" spans="1:19">
      <c r="A100" t="s">
        <v>121</v>
      </c>
      <c r="B100" s="20">
        <v>-3.8</v>
      </c>
      <c r="C100" s="20">
        <v>-9.1729445506692198</v>
      </c>
      <c r="D100" s="20">
        <v>5.3729445506692199</v>
      </c>
      <c r="E100" s="20">
        <v>39.770554493307799</v>
      </c>
      <c r="F100" s="20">
        <f>VLOOKUP(A100,$N$2:$R$502,2,FALSE)</f>
        <v>-4.1525473748045103</v>
      </c>
      <c r="G100" s="20">
        <f>VLOOKUP(A100,$N$2:$R$502,3,FALSE)</f>
        <v>-9.8210052595365021</v>
      </c>
      <c r="H100" s="20">
        <f>VLOOKUP(A100,$N$2:$R$502,4,FALSE)</f>
        <v>5.6684578847319909</v>
      </c>
      <c r="I100" s="20">
        <f>VLOOKUP(A100,$N$2:$R$502,5,FALSE)</f>
        <v>55.593336820250997</v>
      </c>
      <c r="J100" s="20">
        <f t="shared" si="6"/>
        <v>0.35254737480451048</v>
      </c>
      <c r="K100" s="20">
        <f t="shared" si="7"/>
        <v>0.64806070886728229</v>
      </c>
      <c r="L100" s="20">
        <f t="shared" si="8"/>
        <v>-0.29551333406277092</v>
      </c>
      <c r="M100" s="20">
        <f t="shared" si="9"/>
        <v>-15.822782326943198</v>
      </c>
      <c r="N100" s="249" t="s">
        <v>300</v>
      </c>
      <c r="O100" s="20">
        <v>1.4000492740222801</v>
      </c>
      <c r="P100" s="20">
        <f>O100-Q100</f>
        <v>-7.1849531357071399</v>
      </c>
      <c r="Q100" s="20">
        <v>8.5850024097294195</v>
      </c>
      <c r="R100" s="20">
        <v>113.900685523703</v>
      </c>
      <c r="S100" s="20"/>
    </row>
    <row r="101" spans="1:19">
      <c r="A101" t="s">
        <v>79</v>
      </c>
      <c r="B101" s="20">
        <v>1.32</v>
      </c>
      <c r="C101" s="20">
        <v>-4.56252390057361</v>
      </c>
      <c r="D101" s="20">
        <v>5.8825239005736103</v>
      </c>
      <c r="E101" s="20">
        <v>66.921606118546805</v>
      </c>
      <c r="F101" s="20">
        <f>VLOOKUP(A101,$N$2:$R$502,2,FALSE)</f>
        <v>1.2232245524299801</v>
      </c>
      <c r="G101" s="20">
        <f>VLOOKUP(A101,$N$2:$R$502,3,FALSE)</f>
        <v>-4.6996562631247265</v>
      </c>
      <c r="H101" s="20">
        <f>VLOOKUP(A101,$N$2:$R$502,4,FALSE)</f>
        <v>5.9228808155547066</v>
      </c>
      <c r="I101" s="20">
        <f>VLOOKUP(A101,$N$2:$R$502,5,FALSE)</f>
        <v>65.694638740572501</v>
      </c>
      <c r="J101" s="20">
        <f t="shared" si="6"/>
        <v>9.677544757001999E-2</v>
      </c>
      <c r="K101" s="20">
        <f t="shared" si="7"/>
        <v>0.13713236255111649</v>
      </c>
      <c r="L101" s="20">
        <f t="shared" si="8"/>
        <v>-4.0356914981096281E-2</v>
      </c>
      <c r="M101" s="20">
        <f t="shared" si="9"/>
        <v>1.2269673779743044</v>
      </c>
      <c r="N101" s="249" t="s">
        <v>301</v>
      </c>
      <c r="O101" s="20">
        <v>-3.2477809203552201</v>
      </c>
      <c r="P101" s="20">
        <f>O101-Q101</f>
        <v>-12.513990241191644</v>
      </c>
      <c r="Q101" s="20">
        <v>9.266209320836424</v>
      </c>
      <c r="R101" s="20">
        <v>112.313637105802</v>
      </c>
      <c r="S101" s="20"/>
    </row>
    <row r="102" spans="1:19">
      <c r="A102" t="s">
        <v>122</v>
      </c>
      <c r="B102" s="20">
        <v>-0.48</v>
      </c>
      <c r="C102" s="20">
        <v>-4.2279158699808796</v>
      </c>
      <c r="D102" s="20">
        <v>3.7479158699808797</v>
      </c>
      <c r="E102" s="20">
        <v>79.541108986615697</v>
      </c>
      <c r="F102" s="20">
        <f>VLOOKUP(A102,$N$2:$R$502,2,FALSE)</f>
        <v>0.49955487571985602</v>
      </c>
      <c r="G102" s="20">
        <f>VLOOKUP(A102,$N$2:$R$502,3,FALSE)</f>
        <v>-4.8554982240892492</v>
      </c>
      <c r="H102" s="20">
        <f>VLOOKUP(A102,$N$2:$R$502,4,FALSE)</f>
        <v>5.3550530998091057</v>
      </c>
      <c r="I102" s="20">
        <f>VLOOKUP(A102,$N$2:$R$502,5,FALSE)</f>
        <v>53.734043237125398</v>
      </c>
      <c r="J102" s="20">
        <f t="shared" si="6"/>
        <v>-0.979554875719856</v>
      </c>
      <c r="K102" s="20">
        <f t="shared" si="7"/>
        <v>0.6275823541083696</v>
      </c>
      <c r="L102" s="20">
        <f t="shared" si="8"/>
        <v>-1.607137229828226</v>
      </c>
      <c r="M102" s="20">
        <f t="shared" si="9"/>
        <v>25.807065749490299</v>
      </c>
      <c r="N102" s="249" t="s">
        <v>302</v>
      </c>
      <c r="O102" s="20">
        <v>-2.11313130095491</v>
      </c>
      <c r="P102" s="20">
        <f>O102-Q102</f>
        <v>-11.093927484022668</v>
      </c>
      <c r="Q102" s="20">
        <v>8.9807961830677581</v>
      </c>
      <c r="R102" s="20">
        <v>112.45348867919699</v>
      </c>
      <c r="S102" s="20"/>
    </row>
    <row r="103" spans="1:19">
      <c r="A103" t="s">
        <v>123</v>
      </c>
      <c r="B103" s="20">
        <v>-4.5199999999999996</v>
      </c>
      <c r="C103" s="20">
        <v>-14.6007648183556</v>
      </c>
      <c r="D103" s="20">
        <v>10.0807648183556</v>
      </c>
      <c r="E103" s="20">
        <v>129.971319311663</v>
      </c>
      <c r="F103" s="20">
        <f>VLOOKUP(A103,$N$2:$R$502,2,FALSE)</f>
        <v>-5.3945409024845103</v>
      </c>
      <c r="G103" s="20">
        <f>VLOOKUP(A103,$N$2:$R$502,3,FALSE)</f>
        <v>-14.089878650777646</v>
      </c>
      <c r="H103" s="20">
        <f>VLOOKUP(A103,$N$2:$R$502,4,FALSE)</f>
        <v>8.6953377482931344</v>
      </c>
      <c r="I103" s="20">
        <f>VLOOKUP(A103,$N$2:$R$502,5,FALSE)</f>
        <v>100.24770952801801</v>
      </c>
      <c r="J103" s="20">
        <f t="shared" si="6"/>
        <v>0.87454090248451077</v>
      </c>
      <c r="K103" s="20">
        <f t="shared" si="7"/>
        <v>-0.51088616757795435</v>
      </c>
      <c r="L103" s="20">
        <f t="shared" si="8"/>
        <v>1.385427070062466</v>
      </c>
      <c r="M103" s="20">
        <f t="shared" si="9"/>
        <v>29.723609783644989</v>
      </c>
      <c r="N103" s="249" t="s">
        <v>150</v>
      </c>
      <c r="O103" s="20">
        <v>2.0804459857438999</v>
      </c>
      <c r="P103" s="20">
        <f>O103-Q103</f>
        <v>-6.897744485993524</v>
      </c>
      <c r="Q103" s="20">
        <v>8.9781904717374239</v>
      </c>
      <c r="R103" s="20">
        <v>122.028102714265</v>
      </c>
      <c r="S103" s="20"/>
    </row>
    <row r="104" spans="1:19">
      <c r="A104" t="s">
        <v>124</v>
      </c>
      <c r="B104" s="20">
        <v>-4.6900000000000004</v>
      </c>
      <c r="C104" s="20">
        <v>-11.3120458891013</v>
      </c>
      <c r="D104" s="20">
        <v>6.6220458891013001</v>
      </c>
      <c r="E104" s="20">
        <v>54.397705544933103</v>
      </c>
      <c r="F104" s="20">
        <f>VLOOKUP(A104,$N$2:$R$502,2,FALSE)</f>
        <v>-3.70245984229213</v>
      </c>
      <c r="G104" s="20">
        <f>VLOOKUP(A104,$N$2:$R$502,3,FALSE)</f>
        <v>-9.4539479921811473</v>
      </c>
      <c r="H104" s="20">
        <f>VLOOKUP(A104,$N$2:$R$502,4,FALSE)</f>
        <v>5.7514881498890169</v>
      </c>
      <c r="I104" s="20">
        <f>VLOOKUP(A104,$N$2:$R$502,5,FALSE)</f>
        <v>55.349501781880797</v>
      </c>
      <c r="J104" s="20">
        <f t="shared" si="6"/>
        <v>-0.9875401577078704</v>
      </c>
      <c r="K104" s="20">
        <f t="shared" si="7"/>
        <v>-1.8580978969201531</v>
      </c>
      <c r="L104" s="20">
        <f t="shared" si="8"/>
        <v>0.87055773921228319</v>
      </c>
      <c r="M104" s="20">
        <f t="shared" si="9"/>
        <v>-0.95179623694769333</v>
      </c>
      <c r="N104" s="249" t="s">
        <v>10</v>
      </c>
      <c r="O104" s="20">
        <v>-4.16822708931244</v>
      </c>
      <c r="P104" s="20">
        <f>O104-Q104</f>
        <v>-12.43517723484508</v>
      </c>
      <c r="Q104" s="20">
        <v>8.2669501455326397</v>
      </c>
      <c r="R104" s="20">
        <v>85.534798224670993</v>
      </c>
      <c r="S104" s="20"/>
    </row>
    <row r="105" spans="1:19">
      <c r="A105" t="s">
        <v>125</v>
      </c>
      <c r="B105" s="20">
        <v>-5.48</v>
      </c>
      <c r="C105" s="20">
        <v>-14.5935946462715</v>
      </c>
      <c r="D105" s="20">
        <v>9.1135946462714994</v>
      </c>
      <c r="E105" s="20">
        <v>60.3250478011472</v>
      </c>
      <c r="F105" s="20">
        <f>VLOOKUP(A105,$N$2:$R$502,2,FALSE)</f>
        <v>-3.1231503072880198</v>
      </c>
      <c r="G105" s="20">
        <f>VLOOKUP(A105,$N$2:$R$502,3,FALSE)</f>
        <v>-10.285944501560964</v>
      </c>
      <c r="H105" s="20">
        <f>VLOOKUP(A105,$N$2:$R$502,4,FALSE)</f>
        <v>7.1627941942729443</v>
      </c>
      <c r="I105" s="20">
        <f>VLOOKUP(A105,$N$2:$R$502,5,FALSE)</f>
        <v>78.303265869968399</v>
      </c>
      <c r="J105" s="20">
        <f t="shared" si="6"/>
        <v>-2.3568496927119806</v>
      </c>
      <c r="K105" s="20">
        <f t="shared" si="7"/>
        <v>-4.3076501447105358</v>
      </c>
      <c r="L105" s="20">
        <f t="shared" si="8"/>
        <v>1.9508004519985551</v>
      </c>
      <c r="M105" s="20">
        <f t="shared" si="9"/>
        <v>-17.978218068821199</v>
      </c>
      <c r="N105" s="249" t="s">
        <v>12</v>
      </c>
      <c r="O105" s="20">
        <v>-3.4467309024613799</v>
      </c>
      <c r="P105" s="20">
        <f>O105-Q105</f>
        <v>-10.964430865934776</v>
      </c>
      <c r="Q105" s="20">
        <v>7.5176999634733965</v>
      </c>
      <c r="R105" s="20">
        <v>80.820809486779396</v>
      </c>
      <c r="S105" s="20"/>
    </row>
    <row r="106" spans="1:19">
      <c r="A106" t="s">
        <v>127</v>
      </c>
      <c r="B106" s="20">
        <v>3.12</v>
      </c>
      <c r="C106" s="20">
        <v>-2.99942638623327</v>
      </c>
      <c r="D106" s="20">
        <v>6.1194263862332701</v>
      </c>
      <c r="E106" s="20">
        <v>90.750478011472296</v>
      </c>
      <c r="F106" s="20">
        <f>VLOOKUP(A106,$N$2:$R$502,2,FALSE)</f>
        <v>1.24519988765764</v>
      </c>
      <c r="G106" s="20">
        <f>VLOOKUP(A106,$N$2:$R$502,3,FALSE)</f>
        <v>-3.8806502739369435</v>
      </c>
      <c r="H106" s="20">
        <f>VLOOKUP(A106,$N$2:$R$502,4,FALSE)</f>
        <v>5.1258501615945837</v>
      </c>
      <c r="I106" s="20">
        <f>VLOOKUP(A106,$N$2:$R$502,5,FALSE)</f>
        <v>49.619755484783902</v>
      </c>
      <c r="J106" s="20">
        <f t="shared" si="6"/>
        <v>1.8748001123423601</v>
      </c>
      <c r="K106" s="20">
        <f t="shared" si="7"/>
        <v>0.88122388770367355</v>
      </c>
      <c r="L106" s="20">
        <f t="shared" si="8"/>
        <v>0.99357622463868633</v>
      </c>
      <c r="M106" s="20">
        <f t="shared" si="9"/>
        <v>41.130722526688395</v>
      </c>
      <c r="N106" s="249" t="s">
        <v>14</v>
      </c>
      <c r="O106" s="20">
        <v>1.99776970058876</v>
      </c>
      <c r="P106" s="20">
        <f>O106-Q106</f>
        <v>-5.2853327566875494</v>
      </c>
      <c r="Q106" s="20">
        <v>7.2831024572763097</v>
      </c>
      <c r="R106" s="20">
        <v>91.523104365461606</v>
      </c>
      <c r="S106" s="20"/>
    </row>
    <row r="107" spans="1:19">
      <c r="A107" t="s">
        <v>128</v>
      </c>
      <c r="B107" s="20">
        <v>-3.47</v>
      </c>
      <c r="C107" s="20">
        <v>-10.6954110898662</v>
      </c>
      <c r="D107" s="20">
        <v>7.2254110898661992</v>
      </c>
      <c r="E107" s="20">
        <v>50.286806883365202</v>
      </c>
      <c r="F107" s="20">
        <f>VLOOKUP(A107,$N$2:$R$502,2,FALSE)</f>
        <v>-1.82601879693959</v>
      </c>
      <c r="G107" s="20">
        <f>VLOOKUP(A107,$N$2:$R$502,3,FALSE)</f>
        <v>-8.3351435460553631</v>
      </c>
      <c r="H107" s="20">
        <f>VLOOKUP(A107,$N$2:$R$502,4,FALSE)</f>
        <v>6.5091247491157729</v>
      </c>
      <c r="I107" s="20">
        <f>VLOOKUP(A107,$N$2:$R$502,5,FALSE)</f>
        <v>74.179989723565896</v>
      </c>
      <c r="J107" s="20">
        <f t="shared" si="6"/>
        <v>-1.6439812030604102</v>
      </c>
      <c r="K107" s="20">
        <f t="shared" si="7"/>
        <v>-2.3602675438108367</v>
      </c>
      <c r="L107" s="20">
        <f t="shared" si="8"/>
        <v>0.7162863407504263</v>
      </c>
      <c r="M107" s="20">
        <f t="shared" si="9"/>
        <v>-23.893182840200694</v>
      </c>
      <c r="N107" s="249" t="s">
        <v>27</v>
      </c>
      <c r="O107" s="20">
        <v>1.24825770651112</v>
      </c>
      <c r="P107" s="20">
        <f>O107-Q107</f>
        <v>-5.5724378995536039</v>
      </c>
      <c r="Q107" s="20">
        <v>6.8206956060647244</v>
      </c>
      <c r="R107" s="20">
        <v>82.053763110897194</v>
      </c>
      <c r="S107" s="20"/>
    </row>
    <row r="108" spans="1:19">
      <c r="A108" t="s">
        <v>129</v>
      </c>
      <c r="B108" s="20">
        <v>-3.12</v>
      </c>
      <c r="C108" s="20">
        <v>-11.082600382409201</v>
      </c>
      <c r="D108" s="20">
        <v>7.9626003824092004</v>
      </c>
      <c r="E108" s="20">
        <v>63.599426386233297</v>
      </c>
      <c r="F108" s="20">
        <f>VLOOKUP(A108,$N$2:$R$502,2,FALSE)</f>
        <v>-1.1319939076124801</v>
      </c>
      <c r="G108" s="20">
        <f>VLOOKUP(A108,$N$2:$R$502,3,FALSE)</f>
        <v>-8.4004901565011725</v>
      </c>
      <c r="H108" s="20">
        <f>VLOOKUP(A108,$N$2:$R$502,4,FALSE)</f>
        <v>7.2684962488886917</v>
      </c>
      <c r="I108" s="20">
        <f>VLOOKUP(A108,$N$2:$R$502,5,FALSE)</f>
        <v>88.335698579527005</v>
      </c>
      <c r="J108" s="20">
        <f t="shared" si="6"/>
        <v>-1.98800609238752</v>
      </c>
      <c r="K108" s="20">
        <f t="shared" si="7"/>
        <v>-2.6821102259080281</v>
      </c>
      <c r="L108" s="20">
        <f t="shared" si="8"/>
        <v>0.6941041335205087</v>
      </c>
      <c r="M108" s="20">
        <f t="shared" si="9"/>
        <v>-24.736272193293708</v>
      </c>
      <c r="N108" s="249" t="s">
        <v>303</v>
      </c>
      <c r="O108" s="20">
        <v>-5.8952374173506996</v>
      </c>
      <c r="P108" s="20">
        <f>O108-Q108</f>
        <v>-11.779781090814927</v>
      </c>
      <c r="Q108" s="20">
        <v>5.8845436734642274</v>
      </c>
      <c r="R108" s="20">
        <v>52.339176999841499</v>
      </c>
      <c r="S108" s="20"/>
    </row>
    <row r="109" spans="1:19">
      <c r="A109" t="s">
        <v>80</v>
      </c>
      <c r="B109" s="20">
        <v>-0.89</v>
      </c>
      <c r="C109" s="20">
        <v>-8.0759082217973202</v>
      </c>
      <c r="D109" s="20">
        <v>7.1859082217973205</v>
      </c>
      <c r="E109" s="20">
        <v>81.261950286806893</v>
      </c>
      <c r="F109" s="20">
        <f>VLOOKUP(A109,$N$2:$R$502,2,FALSE)</f>
        <v>-1.0574194157602701</v>
      </c>
      <c r="G109" s="20">
        <f>VLOOKUP(A109,$N$2:$R$502,3,FALSE)</f>
        <v>-8.3726282815852073</v>
      </c>
      <c r="H109" s="20">
        <f>VLOOKUP(A109,$N$2:$R$502,4,FALSE)</f>
        <v>7.3152088658249363</v>
      </c>
      <c r="I109" s="20">
        <f>VLOOKUP(A109,$N$2:$R$502,5,FALSE)</f>
        <v>86.607658891330999</v>
      </c>
      <c r="J109" s="20">
        <f t="shared" si="6"/>
        <v>0.16741941576027008</v>
      </c>
      <c r="K109" s="20">
        <f t="shared" si="7"/>
        <v>0.29672005978788718</v>
      </c>
      <c r="L109" s="20">
        <f t="shared" si="8"/>
        <v>-0.12930064402761587</v>
      </c>
      <c r="M109" s="20">
        <f t="shared" si="9"/>
        <v>-5.3457086045241056</v>
      </c>
      <c r="N109" s="249" t="s">
        <v>29</v>
      </c>
      <c r="O109" s="20">
        <v>-3.35162784700475</v>
      </c>
      <c r="P109" s="20">
        <f>O109-Q109</f>
        <v>-10.286068825246625</v>
      </c>
      <c r="Q109" s="20">
        <v>6.9344409782418754</v>
      </c>
      <c r="R109" s="20">
        <v>77.770784203484794</v>
      </c>
      <c r="S109" s="20"/>
    </row>
    <row r="110" spans="1:19">
      <c r="A110" t="s">
        <v>142</v>
      </c>
      <c r="B110" s="20">
        <v>-1.5</v>
      </c>
      <c r="C110" s="20">
        <v>-7.97</v>
      </c>
      <c r="D110" s="20">
        <v>6.47</v>
      </c>
      <c r="E110" s="20">
        <v>39.799999999999997</v>
      </c>
      <c r="F110" s="20">
        <f>VLOOKUP(A110,$N$2:$R$502,2,FALSE)</f>
        <v>-0.53814025525947795</v>
      </c>
      <c r="G110" s="20">
        <f>VLOOKUP(A110,$N$2:$R$502,3,FALSE)</f>
        <v>-7.2669642380207335</v>
      </c>
      <c r="H110" s="20">
        <f>VLOOKUP(A110,$N$2:$R$502,4,FALSE)</f>
        <v>6.7288239827612557</v>
      </c>
      <c r="I110" s="20">
        <f>VLOOKUP(A110,$N$2:$R$502,5,FALSE)</f>
        <v>77.822046994747396</v>
      </c>
      <c r="J110" s="20">
        <f t="shared" si="6"/>
        <v>-0.96185974474052205</v>
      </c>
      <c r="K110" s="20">
        <f t="shared" si="7"/>
        <v>-0.7030357619792662</v>
      </c>
      <c r="L110" s="20">
        <f t="shared" si="8"/>
        <v>-0.25882398276125596</v>
      </c>
      <c r="M110" s="20">
        <f t="shared" si="9"/>
        <v>-38.022046994747399</v>
      </c>
      <c r="N110" s="249" t="s">
        <v>304</v>
      </c>
      <c r="O110" s="20">
        <v>-1.3864937382243401</v>
      </c>
      <c r="P110" s="20">
        <f>O110-Q110</f>
        <v>-8.8163560061088049</v>
      </c>
      <c r="Q110" s="20">
        <v>7.4298622678844639</v>
      </c>
      <c r="R110" s="20">
        <v>91.351626526582606</v>
      </c>
      <c r="S110" s="20"/>
    </row>
    <row r="111" spans="1:19">
      <c r="A111" t="s">
        <v>148</v>
      </c>
      <c r="B111" s="20">
        <v>-5.88</v>
      </c>
      <c r="C111" s="20">
        <v>-14.46</v>
      </c>
      <c r="D111" s="20">
        <v>8.58</v>
      </c>
      <c r="E111" s="20">
        <v>99.1</v>
      </c>
      <c r="F111" s="20">
        <f>VLOOKUP(A111,$N$2:$R$502,2,FALSE)</f>
        <v>-6.1651845788498898</v>
      </c>
      <c r="G111" s="20">
        <f>VLOOKUP(A111,$N$2:$R$502,3,FALSE)</f>
        <v>-14.902817712868401</v>
      </c>
      <c r="H111" s="20">
        <f>VLOOKUP(A111,$N$2:$R$502,4,FALSE)</f>
        <v>8.7376331340185107</v>
      </c>
      <c r="I111" s="20">
        <f>VLOOKUP(A111,$N$2:$R$502,5,FALSE)</f>
        <v>93.825802023361405</v>
      </c>
      <c r="J111" s="20">
        <f t="shared" si="6"/>
        <v>0.2851845788498899</v>
      </c>
      <c r="K111" s="20">
        <f t="shared" si="7"/>
        <v>0.44281771286840055</v>
      </c>
      <c r="L111" s="20">
        <f t="shared" si="8"/>
        <v>-0.15763313401851065</v>
      </c>
      <c r="M111" s="20">
        <f t="shared" si="9"/>
        <v>5.2741979766385896</v>
      </c>
      <c r="N111" s="249" t="s">
        <v>305</v>
      </c>
      <c r="O111" s="20">
        <v>-0.45843711024026401</v>
      </c>
      <c r="P111" s="20">
        <f>O111-Q111</f>
        <v>-7.3238065380865498</v>
      </c>
      <c r="Q111" s="20">
        <v>6.8653694278462858</v>
      </c>
      <c r="R111" s="20">
        <v>78.372858880287396</v>
      </c>
      <c r="S111" s="20"/>
    </row>
    <row r="112" spans="1:19">
      <c r="A112" t="s">
        <v>112</v>
      </c>
      <c r="B112" s="20">
        <v>-6.13</v>
      </c>
      <c r="C112" s="20">
        <v>-14.13</v>
      </c>
      <c r="D112" s="20">
        <v>8</v>
      </c>
      <c r="E112" s="20">
        <v>62.02</v>
      </c>
      <c r="F112" s="20">
        <f>VLOOKUP(A112,$N$2:$R$502,2,FALSE)</f>
        <v>-6.0000141631366599</v>
      </c>
      <c r="G112" s="20">
        <f>VLOOKUP(A112,$N$2:$R$502,3,FALSE)</f>
        <v>-14.242540012292245</v>
      </c>
      <c r="H112" s="20">
        <f>VLOOKUP(A112,$N$2:$R$502,4,FALSE)</f>
        <v>8.2425258491555855</v>
      </c>
      <c r="I112" s="20">
        <f>VLOOKUP(A112,$N$2:$R$502,5,FALSE)</f>
        <v>81.032009580146706</v>
      </c>
      <c r="J112" s="20">
        <f t="shared" si="6"/>
        <v>-0.12998583686333998</v>
      </c>
      <c r="K112" s="20">
        <f t="shared" si="7"/>
        <v>0.11254001229224464</v>
      </c>
      <c r="L112" s="20">
        <f t="shared" si="8"/>
        <v>-0.2425258491555855</v>
      </c>
      <c r="M112" s="20">
        <f t="shared" si="9"/>
        <v>-19.012009580146703</v>
      </c>
      <c r="N112" s="249" t="s">
        <v>306</v>
      </c>
      <c r="O112" s="20">
        <v>-8.2564628879224298</v>
      </c>
      <c r="P112" s="20">
        <f>O112-Q112</f>
        <v>-17.34801381194746</v>
      </c>
      <c r="Q112" s="20">
        <v>9.0915509240250305</v>
      </c>
      <c r="R112" s="20">
        <v>87.520212744892802</v>
      </c>
      <c r="S112" s="20"/>
    </row>
    <row r="113" spans="1:19">
      <c r="F113" s="20"/>
      <c r="G113" s="20"/>
      <c r="H113" s="20"/>
      <c r="I113" s="20"/>
      <c r="J113" s="20">
        <f>SQRT(SUMSQ(J2:J112)/COUNTA(J2:J112))</f>
        <v>1.3641257299884253</v>
      </c>
      <c r="K113" s="20">
        <f t="shared" ref="K113:M113" si="15">SQRT(SUMSQ(K2:K112)/COUNTA(K2:K112))</f>
        <v>2.1491212150482983</v>
      </c>
      <c r="L113" s="20">
        <f t="shared" si="15"/>
        <v>1.2846654120803589</v>
      </c>
      <c r="M113" s="20">
        <f t="shared" si="15"/>
        <v>24.107169738680508</v>
      </c>
      <c r="N113" s="249" t="s">
        <v>307</v>
      </c>
      <c r="O113" s="20">
        <v>-7.8506475347549598</v>
      </c>
      <c r="P113" s="20">
        <f>O113-Q113</f>
        <v>-17.020771771874674</v>
      </c>
      <c r="Q113" s="20">
        <v>9.1701242371197136</v>
      </c>
      <c r="R113" s="20">
        <v>92.416444359785203</v>
      </c>
      <c r="S113" s="20"/>
    </row>
    <row r="114" spans="1:19">
      <c r="F114" s="20"/>
      <c r="G114" s="20"/>
      <c r="H114" s="20"/>
      <c r="I114" s="20"/>
      <c r="J114" s="20"/>
      <c r="K114" s="20"/>
      <c r="L114" s="20"/>
      <c r="M114" s="20"/>
      <c r="N114" s="249" t="s">
        <v>308</v>
      </c>
      <c r="O114" s="20">
        <v>-5.7572847269681997</v>
      </c>
      <c r="P114" s="20">
        <f>O114-Q114</f>
        <v>-13.419573861529184</v>
      </c>
      <c r="Q114" s="20">
        <v>7.662289134560984</v>
      </c>
      <c r="R114" s="20">
        <v>68.176595466508203</v>
      </c>
      <c r="S114" s="20"/>
    </row>
    <row r="115" spans="1:19">
      <c r="F115" s="20"/>
      <c r="G115" s="20"/>
      <c r="H115" s="20"/>
      <c r="I115" s="20"/>
      <c r="J115" s="20"/>
      <c r="K115" s="20"/>
      <c r="L115" s="20"/>
      <c r="M115" s="20"/>
      <c r="N115" s="249" t="s">
        <v>309</v>
      </c>
      <c r="O115" s="20">
        <v>-7.7835948499613803</v>
      </c>
      <c r="P115" s="20">
        <f>O115-Q115</f>
        <v>-15.316986524338152</v>
      </c>
      <c r="Q115" s="20">
        <v>7.5333916743767713</v>
      </c>
      <c r="R115" s="20">
        <v>58.840035534404201</v>
      </c>
      <c r="S115" s="20"/>
    </row>
    <row r="116" spans="1:19">
      <c r="F116" s="20"/>
      <c r="G116" s="20"/>
      <c r="H116" s="20"/>
      <c r="I116" s="20"/>
      <c r="J116" s="20"/>
      <c r="K116" s="20"/>
      <c r="L116" s="20"/>
      <c r="M116" s="20"/>
      <c r="N116" s="249" t="s">
        <v>310</v>
      </c>
      <c r="O116" s="20">
        <v>-1.22096211296318</v>
      </c>
      <c r="P116" s="20">
        <f>O116-Q116</f>
        <v>-7.8363759354449751</v>
      </c>
      <c r="Q116" s="20">
        <v>6.6154138224817949</v>
      </c>
      <c r="R116" s="20">
        <v>74.236329939717095</v>
      </c>
      <c r="S116" s="20"/>
    </row>
    <row r="117" spans="1:19">
      <c r="F117" s="20"/>
      <c r="G117" s="20"/>
      <c r="H117" s="20"/>
      <c r="I117" s="20"/>
      <c r="J117" s="20"/>
      <c r="K117" s="20"/>
      <c r="L117" s="20"/>
      <c r="M117" s="20"/>
      <c r="N117" s="249" t="s">
        <v>311</v>
      </c>
      <c r="O117" s="20">
        <v>-1.94260581978308</v>
      </c>
      <c r="P117" s="20">
        <f>O117-Q117</f>
        <v>-9.2953039739045646</v>
      </c>
      <c r="Q117" s="20">
        <v>7.3526981541214846</v>
      </c>
      <c r="R117" s="20">
        <v>82.737390067848295</v>
      </c>
      <c r="S117" s="20"/>
    </row>
    <row r="118" spans="1:19">
      <c r="F118" s="20"/>
      <c r="G118" s="20"/>
      <c r="H118" s="20"/>
      <c r="I118" s="20"/>
      <c r="J118" s="20"/>
      <c r="K118" s="20"/>
      <c r="L118" s="20"/>
      <c r="M118" s="20"/>
      <c r="N118" s="249" t="s">
        <v>312</v>
      </c>
      <c r="O118" s="20">
        <v>-6.5253728180945503</v>
      </c>
      <c r="P118" s="20">
        <f>O118-Q118</f>
        <v>-15.156720569981285</v>
      </c>
      <c r="Q118" s="20">
        <v>8.6313477518867341</v>
      </c>
      <c r="R118" s="20">
        <v>91.978901255796899</v>
      </c>
      <c r="S118" s="20"/>
    </row>
    <row r="119" spans="1:19" ht="17">
      <c r="A119" s="205"/>
      <c r="B119" s="205"/>
      <c r="C119" s="254"/>
      <c r="D119" s="213"/>
      <c r="E119" s="213"/>
      <c r="F119" s="255"/>
      <c r="G119" s="20"/>
      <c r="H119" s="20"/>
      <c r="I119" s="20"/>
      <c r="J119" s="20"/>
      <c r="K119" s="20"/>
      <c r="L119" s="20"/>
      <c r="M119" s="20"/>
      <c r="N119" s="249" t="s">
        <v>31</v>
      </c>
      <c r="O119" s="20">
        <v>-9.6729867291215896</v>
      </c>
      <c r="P119" s="20">
        <f>O119-Q119</f>
        <v>-19.081382766231464</v>
      </c>
      <c r="Q119" s="20">
        <v>9.408396037109874</v>
      </c>
      <c r="R119" s="20">
        <v>98.657013310507494</v>
      </c>
      <c r="S119" s="20"/>
    </row>
    <row r="120" spans="1:19">
      <c r="F120" s="20"/>
      <c r="G120" s="20"/>
      <c r="H120" s="20"/>
      <c r="I120" s="20"/>
      <c r="J120" s="20"/>
      <c r="K120" s="20"/>
      <c r="L120" s="20"/>
      <c r="M120" s="20"/>
      <c r="N120" s="249" t="s">
        <v>313</v>
      </c>
      <c r="O120" s="20">
        <v>2.0665357918308298</v>
      </c>
      <c r="P120" s="20">
        <f>O120-Q120</f>
        <v>-6.5109832245305235</v>
      </c>
      <c r="Q120" s="20">
        <v>8.5775190163613537</v>
      </c>
      <c r="R120" s="20">
        <v>114.83163614343501</v>
      </c>
      <c r="S120" s="20"/>
    </row>
    <row r="121" spans="1:19">
      <c r="F121" s="20"/>
      <c r="G121" s="20"/>
      <c r="H121" s="20"/>
      <c r="I121" s="20"/>
      <c r="J121" s="20"/>
      <c r="K121" s="20"/>
      <c r="L121" s="20"/>
      <c r="M121" s="20"/>
      <c r="N121" s="249" t="s">
        <v>314</v>
      </c>
      <c r="O121" s="20">
        <v>2.11410775922436</v>
      </c>
      <c r="P121" s="20">
        <f>O121-Q121</f>
        <v>-7.3992649574345695</v>
      </c>
      <c r="Q121" s="20">
        <v>9.5133727166589299</v>
      </c>
      <c r="R121" s="20">
        <v>131.678891949644</v>
      </c>
      <c r="S121" s="20"/>
    </row>
    <row r="122" spans="1:19">
      <c r="F122" s="20"/>
      <c r="G122" s="20"/>
      <c r="H122" s="20"/>
      <c r="I122" s="20"/>
      <c r="J122" s="20"/>
      <c r="K122" s="20"/>
      <c r="L122" s="20"/>
      <c r="M122" s="20"/>
      <c r="N122" s="249" t="s">
        <v>16</v>
      </c>
      <c r="O122" s="20">
        <v>2.0330922179199602</v>
      </c>
      <c r="P122" s="20">
        <f>O122-Q122</f>
        <v>-5.8769065545163537</v>
      </c>
      <c r="Q122" s="20">
        <v>7.9099987724363139</v>
      </c>
      <c r="R122" s="20">
        <v>102.817394224382</v>
      </c>
      <c r="S122" s="20"/>
    </row>
    <row r="123" spans="1:19">
      <c r="F123" s="20"/>
      <c r="G123" s="20"/>
      <c r="H123" s="20"/>
      <c r="I123" s="20"/>
      <c r="J123" s="20"/>
      <c r="K123" s="20"/>
      <c r="L123" s="20"/>
      <c r="M123" s="20"/>
      <c r="N123" s="249" t="s">
        <v>215</v>
      </c>
      <c r="O123" s="20">
        <v>-6.3396635275164899</v>
      </c>
      <c r="P123" s="20">
        <f>O123-Q123</f>
        <v>-12.82481181232458</v>
      </c>
      <c r="Q123" s="20">
        <v>6.4851482848080897</v>
      </c>
      <c r="R123" s="20">
        <v>38.211821844651901</v>
      </c>
      <c r="S123" s="20"/>
    </row>
    <row r="124" spans="1:19">
      <c r="F124" s="20"/>
      <c r="G124" s="20"/>
      <c r="H124" s="20"/>
      <c r="I124" s="20"/>
      <c r="J124" s="20"/>
      <c r="K124" s="20"/>
      <c r="L124" s="20"/>
      <c r="M124" s="20"/>
      <c r="N124" s="249" t="s">
        <v>315</v>
      </c>
      <c r="O124" s="20">
        <v>2.1333801392227301</v>
      </c>
      <c r="P124" s="20">
        <f>O124-Q124</f>
        <v>-7.7501175962303517</v>
      </c>
      <c r="Q124" s="20">
        <v>9.8834977354530817</v>
      </c>
      <c r="R124" s="20">
        <v>138.34432092003701</v>
      </c>
      <c r="S124" s="20"/>
    </row>
    <row r="125" spans="1:19">
      <c r="F125" s="20"/>
      <c r="G125" s="20"/>
      <c r="H125" s="20"/>
      <c r="I125" s="20"/>
      <c r="J125" s="20"/>
      <c r="K125" s="20"/>
      <c r="L125" s="20"/>
      <c r="M125" s="20"/>
      <c r="N125" s="249" t="s">
        <v>316</v>
      </c>
      <c r="O125" s="20">
        <v>2.1822046049871999</v>
      </c>
      <c r="P125" s="20">
        <f>O125-Q125</f>
        <v>-8.6935630910235133</v>
      </c>
      <c r="Q125" s="20">
        <v>10.875767696010714</v>
      </c>
      <c r="R125" s="20">
        <v>156.200878150477</v>
      </c>
      <c r="S125" s="20"/>
    </row>
    <row r="126" spans="1:19">
      <c r="F126" s="20"/>
      <c r="G126" s="20"/>
      <c r="H126" s="20"/>
      <c r="I126" s="20"/>
      <c r="J126" s="20"/>
      <c r="K126" s="20"/>
      <c r="L126" s="20"/>
      <c r="M126" s="20"/>
      <c r="N126" s="249" t="s">
        <v>317</v>
      </c>
      <c r="O126" s="20">
        <v>0.45930196494283299</v>
      </c>
      <c r="P126" s="20">
        <f>O126-Q126</f>
        <v>-7.2988387598806934</v>
      </c>
      <c r="Q126" s="20">
        <v>7.7581407248235266</v>
      </c>
      <c r="R126" s="20">
        <v>97.429083461530098</v>
      </c>
      <c r="S126" s="20"/>
    </row>
    <row r="127" spans="1:19">
      <c r="F127" s="20"/>
      <c r="G127" s="20"/>
      <c r="H127" s="20"/>
      <c r="I127" s="20"/>
      <c r="J127" s="20"/>
      <c r="K127" s="20"/>
      <c r="L127" s="20"/>
      <c r="M127" s="20"/>
      <c r="N127" s="249" t="s">
        <v>152</v>
      </c>
      <c r="O127" s="20">
        <v>2.0690506785664899</v>
      </c>
      <c r="P127" s="20">
        <f>O127-Q127</f>
        <v>-6.5503685143238828</v>
      </c>
      <c r="Q127" s="20">
        <v>8.6194191928903727</v>
      </c>
      <c r="R127" s="20">
        <v>115.586737901386</v>
      </c>
      <c r="S127" s="20"/>
    </row>
    <row r="128" spans="1:19">
      <c r="F128" s="20"/>
      <c r="G128" s="20"/>
      <c r="H128" s="20"/>
      <c r="I128" s="20"/>
      <c r="J128" s="20"/>
      <c r="K128" s="20"/>
      <c r="L128" s="20"/>
      <c r="M128" s="20"/>
      <c r="N128" s="249" t="s">
        <v>318</v>
      </c>
      <c r="O128" s="20">
        <v>-2.6043255108120298</v>
      </c>
      <c r="P128" s="20">
        <f>O128-Q128</f>
        <v>-11.98389745738258</v>
      </c>
      <c r="Q128" s="20">
        <v>9.3795719465705503</v>
      </c>
      <c r="R128" s="20">
        <v>120.509295396007</v>
      </c>
      <c r="S128" s="20"/>
    </row>
    <row r="129" spans="6:19">
      <c r="F129" s="20"/>
      <c r="G129" s="20"/>
      <c r="H129" s="20"/>
      <c r="I129" s="20"/>
      <c r="J129" s="20"/>
      <c r="K129" s="20"/>
      <c r="L129" s="20"/>
      <c r="M129" s="20"/>
      <c r="N129" s="249" t="s">
        <v>319</v>
      </c>
      <c r="O129" s="20">
        <v>2.1052478139872801</v>
      </c>
      <c r="P129" s="20">
        <f>O129-Q129</f>
        <v>-7.2789843737989468</v>
      </c>
      <c r="Q129" s="20">
        <v>9.3842321877862265</v>
      </c>
      <c r="R129" s="20">
        <v>129.349035012998</v>
      </c>
      <c r="S129" s="20"/>
    </row>
    <row r="130" spans="6:19">
      <c r="F130" s="20"/>
      <c r="G130" s="20"/>
      <c r="H130" s="20"/>
      <c r="I130" s="20"/>
      <c r="J130" s="20"/>
      <c r="K130" s="20"/>
      <c r="L130" s="20"/>
      <c r="M130" s="20"/>
      <c r="N130" s="249" t="s">
        <v>320</v>
      </c>
      <c r="O130" s="20">
        <v>-5.3808161946470303</v>
      </c>
      <c r="P130" s="20">
        <f>O130-Q130</f>
        <v>-14.333213359643242</v>
      </c>
      <c r="Q130" s="20">
        <v>8.9523971649962117</v>
      </c>
      <c r="R130" s="20">
        <v>95.818392362058802</v>
      </c>
      <c r="S130" s="20"/>
    </row>
    <row r="131" spans="6:19">
      <c r="F131" s="20"/>
      <c r="G131" s="20"/>
      <c r="H131" s="20"/>
      <c r="I131" s="20"/>
      <c r="J131" s="20"/>
      <c r="K131" s="20"/>
      <c r="L131" s="20"/>
      <c r="M131" s="20"/>
      <c r="N131" s="249" t="s">
        <v>207</v>
      </c>
      <c r="O131" s="20">
        <v>-3.1278563610879</v>
      </c>
      <c r="P131" s="20">
        <f t="shared" ref="P131:P194" si="16">O131-Q131</f>
        <v>-10.960597618693647</v>
      </c>
      <c r="Q131" s="20">
        <v>7.8327412576057478</v>
      </c>
      <c r="R131" s="20">
        <v>94.974887105927905</v>
      </c>
      <c r="S131" s="20"/>
    </row>
    <row r="132" spans="6:19">
      <c r="F132" s="20"/>
      <c r="G132" s="20"/>
      <c r="H132" s="20"/>
      <c r="I132" s="20"/>
      <c r="J132" s="20"/>
      <c r="K132" s="20"/>
      <c r="L132" s="20"/>
      <c r="M132" s="20"/>
      <c r="N132" s="249" t="s">
        <v>321</v>
      </c>
      <c r="O132" s="20">
        <v>2.1360026281670499</v>
      </c>
      <c r="P132" s="20">
        <f t="shared" si="16"/>
        <v>-7.8126063709931124</v>
      </c>
      <c r="Q132" s="20">
        <v>9.9486089991601627</v>
      </c>
      <c r="R132" s="20">
        <v>139.51360358945701</v>
      </c>
      <c r="S132" s="20"/>
    </row>
    <row r="133" spans="6:19">
      <c r="F133" s="20"/>
      <c r="G133" s="20"/>
      <c r="H133" s="20"/>
      <c r="I133" s="20"/>
      <c r="J133" s="20"/>
      <c r="K133" s="20"/>
      <c r="L133" s="20"/>
      <c r="M133" s="20"/>
      <c r="N133" s="249" t="s">
        <v>34</v>
      </c>
      <c r="O133" s="20">
        <v>-3.13251522540354</v>
      </c>
      <c r="P133" s="20">
        <f t="shared" si="16"/>
        <v>-12.438755126436217</v>
      </c>
      <c r="Q133" s="20">
        <v>9.3062399010326775</v>
      </c>
      <c r="R133" s="20">
        <v>124.312679620499</v>
      </c>
      <c r="S133" s="20"/>
    </row>
    <row r="134" spans="6:19">
      <c r="F134" s="20"/>
      <c r="G134" s="20"/>
      <c r="H134" s="20"/>
      <c r="I134" s="20"/>
      <c r="J134" s="20"/>
      <c r="K134" s="20"/>
      <c r="L134" s="20"/>
      <c r="M134" s="20"/>
      <c r="N134" s="249" t="s">
        <v>322</v>
      </c>
      <c r="O134" s="20">
        <v>2.0972676678144699</v>
      </c>
      <c r="P134" s="20">
        <f t="shared" si="16"/>
        <v>-7.1663759854866766</v>
      </c>
      <c r="Q134" s="20">
        <v>9.2636436533011466</v>
      </c>
      <c r="R134" s="20">
        <v>127.170530730677</v>
      </c>
      <c r="S134" s="20"/>
    </row>
    <row r="135" spans="6:19">
      <c r="F135" s="20"/>
      <c r="G135" s="20"/>
      <c r="H135" s="20"/>
      <c r="I135" s="20"/>
      <c r="J135" s="20"/>
      <c r="K135" s="20"/>
      <c r="L135" s="20"/>
      <c r="M135" s="20"/>
      <c r="N135" s="249" t="s">
        <v>323</v>
      </c>
      <c r="O135" s="20">
        <v>-5.3323638829334401</v>
      </c>
      <c r="P135" s="20">
        <f t="shared" si="16"/>
        <v>-14.5182884217778</v>
      </c>
      <c r="Q135" s="20">
        <v>9.1859245388443593</v>
      </c>
      <c r="R135" s="20">
        <v>100.0621615865</v>
      </c>
      <c r="S135" s="20"/>
    </row>
    <row r="136" spans="6:19">
      <c r="F136" s="20"/>
      <c r="G136" s="20"/>
      <c r="H136" s="20"/>
      <c r="I136" s="20"/>
      <c r="J136" s="20"/>
      <c r="K136" s="20"/>
      <c r="L136" s="20"/>
      <c r="M136" s="20"/>
      <c r="N136" s="249" t="s">
        <v>208</v>
      </c>
      <c r="O136" s="20">
        <v>-3.1921863030618698</v>
      </c>
      <c r="P136" s="20">
        <f t="shared" si="16"/>
        <v>-11.241505775379677</v>
      </c>
      <c r="Q136" s="20">
        <v>8.0493194723178068</v>
      </c>
      <c r="R136" s="20">
        <v>99.022080504103002</v>
      </c>
      <c r="S136" s="20"/>
    </row>
    <row r="137" spans="6:19">
      <c r="F137" s="20"/>
      <c r="G137" s="20"/>
      <c r="H137" s="20"/>
      <c r="I137" s="20"/>
      <c r="J137" s="20"/>
      <c r="K137" s="20"/>
      <c r="L137" s="20"/>
      <c r="M137" s="20"/>
      <c r="N137" s="249" t="s">
        <v>324</v>
      </c>
      <c r="O137" s="20">
        <v>-3.9153550371380001</v>
      </c>
      <c r="P137" s="20">
        <f t="shared" si="16"/>
        <v>-12.63838385800187</v>
      </c>
      <c r="Q137" s="20">
        <v>8.7230288208638687</v>
      </c>
      <c r="R137" s="20">
        <v>101.366479100029</v>
      </c>
      <c r="S137" s="20"/>
    </row>
    <row r="138" spans="6:19">
      <c r="F138" s="20"/>
      <c r="G138" s="20"/>
      <c r="H138" s="20"/>
      <c r="I138" s="20"/>
      <c r="J138" s="20"/>
      <c r="K138" s="20"/>
      <c r="L138" s="20"/>
      <c r="M138" s="20"/>
      <c r="N138" s="249" t="s">
        <v>209</v>
      </c>
      <c r="O138" s="20">
        <v>-3.0725588716560202</v>
      </c>
      <c r="P138" s="20">
        <f t="shared" si="16"/>
        <v>-11.248432575150755</v>
      </c>
      <c r="Q138" s="20">
        <v>8.1758737034947355</v>
      </c>
      <c r="R138" s="20">
        <v>101.875277381042</v>
      </c>
      <c r="S138" s="20"/>
    </row>
    <row r="139" spans="6:19">
      <c r="F139" s="20"/>
      <c r="G139" s="20"/>
      <c r="H139" s="20"/>
      <c r="I139" s="20"/>
      <c r="J139" s="20"/>
      <c r="K139" s="20"/>
      <c r="L139" s="20"/>
      <c r="M139" s="20"/>
      <c r="N139" s="249" t="s">
        <v>325</v>
      </c>
      <c r="O139" s="20">
        <v>-1.07110848048994</v>
      </c>
      <c r="P139" s="20">
        <f t="shared" si="16"/>
        <v>-9.5932256577337007</v>
      </c>
      <c r="Q139" s="20">
        <v>8.5221171772437607</v>
      </c>
      <c r="R139" s="20">
        <v>111.380095954136</v>
      </c>
      <c r="S139" s="20"/>
    </row>
    <row r="140" spans="6:19">
      <c r="F140" s="20"/>
      <c r="G140" s="20"/>
      <c r="H140" s="20"/>
      <c r="I140" s="20"/>
      <c r="J140" s="20"/>
      <c r="K140" s="20"/>
      <c r="L140" s="20"/>
      <c r="M140" s="20"/>
      <c r="N140" s="249" t="s">
        <v>326</v>
      </c>
      <c r="O140" s="20">
        <v>-4.4557152823452899</v>
      </c>
      <c r="P140" s="20">
        <f t="shared" si="16"/>
        <v>-13.251810282128572</v>
      </c>
      <c r="Q140" s="20">
        <v>8.796094999783282</v>
      </c>
      <c r="R140" s="20">
        <v>99.595982154375903</v>
      </c>
      <c r="S140" s="20"/>
    </row>
    <row r="141" spans="6:19">
      <c r="F141" s="20"/>
      <c r="G141" s="20"/>
      <c r="H141" s="20"/>
      <c r="I141" s="20"/>
      <c r="J141" s="20"/>
      <c r="K141" s="20"/>
      <c r="L141" s="20"/>
      <c r="M141" s="20"/>
      <c r="N141" s="249" t="s">
        <v>327</v>
      </c>
      <c r="O141" s="20">
        <v>-2.5923600741188202</v>
      </c>
      <c r="P141" s="20">
        <f t="shared" si="16"/>
        <v>-12.225518245672243</v>
      </c>
      <c r="Q141" s="20">
        <v>9.633158171553422</v>
      </c>
      <c r="R141" s="20">
        <v>125.171038811865</v>
      </c>
      <c r="S141" s="20"/>
    </row>
    <row r="142" spans="6:19">
      <c r="F142" s="20"/>
      <c r="G142" s="20"/>
      <c r="H142" s="20"/>
      <c r="I142" s="20"/>
      <c r="J142" s="20"/>
      <c r="K142" s="20"/>
      <c r="L142" s="20"/>
      <c r="M142" s="20"/>
      <c r="N142" s="249" t="s">
        <v>328</v>
      </c>
      <c r="O142" s="20">
        <v>-3.9831501422080899</v>
      </c>
      <c r="P142" s="20">
        <f t="shared" si="16"/>
        <v>-12.567627431643505</v>
      </c>
      <c r="Q142" s="20">
        <v>8.584477289435414</v>
      </c>
      <c r="R142" s="20">
        <v>98.232828184033295</v>
      </c>
      <c r="S142" s="20"/>
    </row>
    <row r="143" spans="6:19">
      <c r="F143" s="20"/>
      <c r="G143" s="20"/>
      <c r="H143" s="20"/>
      <c r="I143" s="20"/>
      <c r="J143" s="20"/>
      <c r="K143" s="20"/>
      <c r="L143" s="20"/>
      <c r="M143" s="20"/>
      <c r="N143" s="249" t="s">
        <v>36</v>
      </c>
      <c r="O143" s="20">
        <v>-2.92169833674867</v>
      </c>
      <c r="P143" s="20">
        <f t="shared" si="16"/>
        <v>-11.034983937165975</v>
      </c>
      <c r="Q143" s="20">
        <v>8.1132856004173046</v>
      </c>
      <c r="R143" s="20">
        <v>100.10263138795401</v>
      </c>
      <c r="S143" s="20"/>
    </row>
    <row r="144" spans="6:19">
      <c r="F144" s="20"/>
      <c r="G144" s="20"/>
      <c r="H144" s="20"/>
      <c r="I144" s="20"/>
      <c r="J144" s="20"/>
      <c r="K144" s="20"/>
      <c r="L144" s="20"/>
      <c r="M144" s="20"/>
      <c r="N144" s="249" t="s">
        <v>329</v>
      </c>
      <c r="O144" s="20">
        <v>-7.65815247426145</v>
      </c>
      <c r="P144" s="20">
        <f t="shared" si="16"/>
        <v>-14.231466546449106</v>
      </c>
      <c r="Q144" s="20">
        <v>6.5733140721876566</v>
      </c>
      <c r="R144" s="20">
        <v>62.451844136114801</v>
      </c>
      <c r="S144" s="20"/>
    </row>
    <row r="145" spans="6:19">
      <c r="F145" s="20"/>
      <c r="G145" s="20"/>
      <c r="H145" s="20"/>
      <c r="I145" s="20"/>
      <c r="J145" s="20"/>
      <c r="K145" s="20"/>
      <c r="L145" s="20"/>
      <c r="M145" s="20"/>
      <c r="N145" s="249" t="s">
        <v>330</v>
      </c>
      <c r="O145" s="20">
        <v>-5.2663001438144299</v>
      </c>
      <c r="P145" s="20">
        <f t="shared" si="16"/>
        <v>-13.803158484768598</v>
      </c>
      <c r="Q145" s="20">
        <v>8.5368583409541685</v>
      </c>
      <c r="R145" s="20">
        <v>82.6849524452401</v>
      </c>
      <c r="S145" s="20"/>
    </row>
    <row r="146" spans="6:19">
      <c r="F146" s="20"/>
      <c r="G146" s="20"/>
      <c r="H146" s="20"/>
      <c r="I146" s="20"/>
      <c r="J146" s="20"/>
      <c r="K146" s="20"/>
      <c r="L146" s="20"/>
      <c r="M146" s="20"/>
      <c r="N146" s="249" t="s">
        <v>216</v>
      </c>
      <c r="O146" s="20">
        <v>-5.1947756501103202</v>
      </c>
      <c r="P146" s="20">
        <f t="shared" si="16"/>
        <v>-12.92484229393914</v>
      </c>
      <c r="Q146" s="20">
        <v>7.7300666438288186</v>
      </c>
      <c r="R146" s="20">
        <v>68.907314879570606</v>
      </c>
      <c r="S146" s="20"/>
    </row>
    <row r="147" spans="6:19">
      <c r="F147" s="20"/>
      <c r="G147" s="20"/>
      <c r="H147" s="20"/>
      <c r="I147" s="20"/>
      <c r="J147" s="20"/>
      <c r="K147" s="20"/>
      <c r="L147" s="20"/>
      <c r="M147" s="20"/>
      <c r="N147" s="249" t="s">
        <v>331</v>
      </c>
      <c r="O147" s="20">
        <v>-0.232964178938565</v>
      </c>
      <c r="P147" s="20">
        <f t="shared" si="16"/>
        <v>-5.9743407788334011</v>
      </c>
      <c r="Q147" s="20">
        <v>5.7413765998948358</v>
      </c>
      <c r="R147" s="20">
        <v>57.489215520625002</v>
      </c>
      <c r="S147" s="20"/>
    </row>
    <row r="148" spans="6:19">
      <c r="F148" s="20"/>
      <c r="G148" s="20"/>
      <c r="H148" s="20"/>
      <c r="I148" s="20"/>
      <c r="J148" s="20"/>
      <c r="K148" s="20"/>
      <c r="L148" s="20"/>
      <c r="M148" s="20"/>
      <c r="N148" s="249" t="s">
        <v>217</v>
      </c>
      <c r="O148" s="20">
        <v>-2.73099838184487</v>
      </c>
      <c r="P148" s="20">
        <f t="shared" si="16"/>
        <v>-9.051635848552209</v>
      </c>
      <c r="Q148" s="20">
        <v>6.3206374667073399</v>
      </c>
      <c r="R148" s="20">
        <v>65.087846766766802</v>
      </c>
      <c r="S148" s="20"/>
    </row>
    <row r="149" spans="6:19">
      <c r="F149" s="20"/>
      <c r="G149" s="20"/>
      <c r="H149" s="20"/>
      <c r="I149" s="20"/>
      <c r="J149" s="20"/>
      <c r="K149" s="20"/>
      <c r="L149" s="20"/>
      <c r="M149" s="20"/>
      <c r="N149" s="249" t="s">
        <v>332</v>
      </c>
      <c r="O149" s="20">
        <v>-7.8015481868843199</v>
      </c>
      <c r="P149" s="20">
        <f t="shared" si="16"/>
        <v>-15.637460532850191</v>
      </c>
      <c r="Q149" s="20">
        <v>7.8359123459658724</v>
      </c>
      <c r="R149" s="20">
        <v>65.284251423698294</v>
      </c>
      <c r="S149" s="20"/>
    </row>
    <row r="150" spans="6:19">
      <c r="F150" s="20"/>
      <c r="G150" s="20"/>
      <c r="H150" s="20"/>
      <c r="I150" s="20"/>
      <c r="J150" s="20"/>
      <c r="K150" s="20"/>
      <c r="L150" s="20"/>
      <c r="M150" s="20"/>
      <c r="N150" s="249" t="s">
        <v>333</v>
      </c>
      <c r="O150" s="20">
        <v>-5.3107558809654698</v>
      </c>
      <c r="P150" s="20">
        <f t="shared" si="16"/>
        <v>-11.14053630344651</v>
      </c>
      <c r="Q150" s="20">
        <v>5.8297804224810399</v>
      </c>
      <c r="R150" s="20">
        <v>50.045939753229703</v>
      </c>
      <c r="S150" s="20"/>
    </row>
    <row r="151" spans="6:19">
      <c r="F151" s="20"/>
      <c r="G151" s="20"/>
      <c r="H151" s="20"/>
      <c r="I151" s="20"/>
      <c r="J151" s="20"/>
      <c r="K151" s="20"/>
      <c r="L151" s="20"/>
      <c r="M151" s="20"/>
      <c r="N151" s="249" t="s">
        <v>334</v>
      </c>
      <c r="O151" s="20">
        <v>-5.6189808024150603</v>
      </c>
      <c r="P151" s="20">
        <f t="shared" si="16"/>
        <v>-14.873727408465381</v>
      </c>
      <c r="Q151" s="20">
        <v>9.2547466060503218</v>
      </c>
      <c r="R151" s="20">
        <v>100.766631298845</v>
      </c>
      <c r="S151" s="20"/>
    </row>
    <row r="152" spans="6:19">
      <c r="F152" s="20"/>
      <c r="G152" s="20"/>
      <c r="H152" s="20"/>
      <c r="I152" s="20"/>
      <c r="J152" s="20"/>
      <c r="K152" s="20"/>
      <c r="L152" s="20"/>
      <c r="M152" s="20"/>
      <c r="N152" s="249" t="s">
        <v>335</v>
      </c>
      <c r="O152" s="20">
        <v>-3.2442670660461399</v>
      </c>
      <c r="P152" s="20">
        <f t="shared" si="16"/>
        <v>-11.158018110866124</v>
      </c>
      <c r="Q152" s="20">
        <v>7.9137510448199828</v>
      </c>
      <c r="R152" s="20">
        <v>96.394342771752704</v>
      </c>
      <c r="S152" s="20"/>
    </row>
    <row r="153" spans="6:19">
      <c r="F153" s="20"/>
      <c r="G153" s="20"/>
      <c r="H153" s="20"/>
      <c r="I153" s="20"/>
      <c r="J153" s="20"/>
      <c r="K153" s="20"/>
      <c r="L153" s="20"/>
      <c r="M153" s="20"/>
      <c r="N153" s="249" t="s">
        <v>336</v>
      </c>
      <c r="O153" s="20">
        <v>-7.99740219510735</v>
      </c>
      <c r="P153" s="20">
        <f t="shared" si="16"/>
        <v>-13.506555113756644</v>
      </c>
      <c r="Q153" s="20">
        <v>5.5091529186492947</v>
      </c>
      <c r="R153" s="20">
        <v>41.114816113138303</v>
      </c>
      <c r="S153" s="20"/>
    </row>
    <row r="154" spans="6:19">
      <c r="F154" s="20"/>
      <c r="G154" s="20"/>
      <c r="H154" s="20"/>
      <c r="I154" s="20"/>
      <c r="J154" s="20"/>
      <c r="K154" s="20"/>
      <c r="L154" s="20"/>
      <c r="M154" s="20"/>
      <c r="N154" s="249" t="s">
        <v>337</v>
      </c>
      <c r="O154" s="20">
        <v>-9.8106108684089097</v>
      </c>
      <c r="P154" s="20">
        <f t="shared" si="16"/>
        <v>-17.257025051658403</v>
      </c>
      <c r="Q154" s="20">
        <v>7.4464141832494919</v>
      </c>
      <c r="R154" s="20">
        <v>58.285424721400801</v>
      </c>
      <c r="S154" s="20"/>
    </row>
    <row r="155" spans="6:19">
      <c r="F155" s="20"/>
      <c r="G155" s="20"/>
      <c r="H155" s="20"/>
      <c r="I155" s="20"/>
      <c r="J155" s="20"/>
      <c r="K155" s="20"/>
      <c r="L155" s="20"/>
      <c r="M155" s="20"/>
      <c r="N155" s="249" t="s">
        <v>338</v>
      </c>
      <c r="O155" s="20">
        <v>-7.9511301403904397</v>
      </c>
      <c r="P155" s="20">
        <f t="shared" si="16"/>
        <v>-16.552875966835195</v>
      </c>
      <c r="Q155" s="20">
        <v>8.6017458264447555</v>
      </c>
      <c r="R155" s="20">
        <v>82.696576480247003</v>
      </c>
      <c r="S155" s="20"/>
    </row>
    <row r="156" spans="6:19">
      <c r="F156" s="20"/>
      <c r="G156" s="20"/>
      <c r="H156" s="20"/>
      <c r="I156" s="20"/>
      <c r="J156" s="20"/>
      <c r="K156" s="20"/>
      <c r="L156" s="20"/>
      <c r="M156" s="20"/>
      <c r="N156" s="249" t="s">
        <v>339</v>
      </c>
      <c r="O156" s="20">
        <v>-7.8674584348811996</v>
      </c>
      <c r="P156" s="20">
        <f t="shared" si="16"/>
        <v>-15.629010420089489</v>
      </c>
      <c r="Q156" s="20">
        <v>7.761551985208289</v>
      </c>
      <c r="R156" s="20">
        <v>66.586174739456297</v>
      </c>
      <c r="S156" s="20"/>
    </row>
    <row r="157" spans="6:19">
      <c r="F157" s="20"/>
      <c r="G157" s="20"/>
      <c r="H157" s="20"/>
      <c r="I157" s="20"/>
      <c r="J157" s="20"/>
      <c r="K157" s="20"/>
      <c r="L157" s="20"/>
      <c r="M157" s="20"/>
      <c r="N157" s="249" t="s">
        <v>148</v>
      </c>
      <c r="O157" s="20">
        <v>-6.1651845788498898</v>
      </c>
      <c r="P157" s="20">
        <f t="shared" si="16"/>
        <v>-14.902817712868401</v>
      </c>
      <c r="Q157" s="20">
        <v>8.7376331340185107</v>
      </c>
      <c r="R157" s="20">
        <v>93.825802023361405</v>
      </c>
      <c r="S157" s="20"/>
    </row>
    <row r="158" spans="6:19">
      <c r="F158" s="20"/>
      <c r="G158" s="20"/>
      <c r="H158" s="20"/>
      <c r="I158" s="20"/>
      <c r="J158" s="20"/>
      <c r="K158" s="20"/>
      <c r="L158" s="20"/>
      <c r="M158" s="20"/>
      <c r="N158" s="249" t="s">
        <v>340</v>
      </c>
      <c r="O158" s="20">
        <v>1.4415671598217099</v>
      </c>
      <c r="P158" s="20">
        <f t="shared" si="16"/>
        <v>-6.3042427809953683</v>
      </c>
      <c r="Q158" s="20">
        <v>7.745809940817078</v>
      </c>
      <c r="R158" s="20">
        <v>98.710489152778905</v>
      </c>
      <c r="S158" s="20"/>
    </row>
    <row r="159" spans="6:19">
      <c r="F159" s="20"/>
      <c r="G159" s="20"/>
      <c r="H159" s="20"/>
      <c r="I159" s="20"/>
      <c r="J159" s="20"/>
      <c r="K159" s="20"/>
      <c r="L159" s="20"/>
      <c r="M159" s="20"/>
      <c r="N159" s="249" t="s">
        <v>341</v>
      </c>
      <c r="O159" s="20">
        <v>1.4415671598217099</v>
      </c>
      <c r="P159" s="20">
        <f t="shared" si="16"/>
        <v>-6.3042427692734782</v>
      </c>
      <c r="Q159" s="20">
        <v>7.7458099290951878</v>
      </c>
      <c r="R159" s="20">
        <v>98.710550716270703</v>
      </c>
      <c r="S159" s="20"/>
    </row>
    <row r="160" spans="6:19">
      <c r="F160" s="20"/>
      <c r="G160" s="20"/>
      <c r="H160" s="20"/>
      <c r="I160" s="20"/>
      <c r="J160" s="20"/>
      <c r="K160" s="20"/>
      <c r="L160" s="20"/>
      <c r="M160" s="20"/>
      <c r="N160" s="249" t="s">
        <v>342</v>
      </c>
      <c r="O160" s="20">
        <v>-5.19186937058931</v>
      </c>
      <c r="P160" s="20">
        <f t="shared" si="16"/>
        <v>-14.749345051610895</v>
      </c>
      <c r="Q160" s="20">
        <v>9.557475681021586</v>
      </c>
      <c r="R160" s="20">
        <v>102.821774055379</v>
      </c>
      <c r="S160" s="20"/>
    </row>
    <row r="161" spans="6:19">
      <c r="F161" s="20"/>
      <c r="G161" s="20"/>
      <c r="H161" s="20"/>
      <c r="I161" s="20"/>
      <c r="J161" s="20"/>
      <c r="K161" s="20"/>
      <c r="L161" s="20"/>
      <c r="M161" s="20"/>
      <c r="N161" s="249" t="s">
        <v>199</v>
      </c>
      <c r="O161" s="20">
        <v>-3.7296732972331301</v>
      </c>
      <c r="P161" s="20">
        <f t="shared" si="16"/>
        <v>-11.233631299439951</v>
      </c>
      <c r="Q161" s="20">
        <v>7.5039580022068204</v>
      </c>
      <c r="R161" s="20">
        <v>90.064769724113503</v>
      </c>
      <c r="S161" s="20"/>
    </row>
    <row r="162" spans="6:19">
      <c r="F162" s="20"/>
      <c r="G162" s="20"/>
      <c r="H162" s="20"/>
      <c r="I162" s="20"/>
      <c r="J162" s="20"/>
      <c r="K162" s="20"/>
      <c r="L162" s="20"/>
      <c r="M162" s="20"/>
      <c r="N162" s="249" t="s">
        <v>343</v>
      </c>
      <c r="O162" s="20">
        <v>-8.2840205952257708</v>
      </c>
      <c r="P162" s="20">
        <f t="shared" si="16"/>
        <v>-17.700307514400741</v>
      </c>
      <c r="Q162" s="20">
        <v>9.4162869191749703</v>
      </c>
      <c r="R162" s="20">
        <v>96.8667525960674</v>
      </c>
      <c r="S162" s="20"/>
    </row>
    <row r="163" spans="6:19">
      <c r="F163" s="20"/>
      <c r="G163" s="20"/>
      <c r="H163" s="20"/>
      <c r="I163" s="20"/>
      <c r="J163" s="20"/>
      <c r="K163" s="20"/>
      <c r="L163" s="20"/>
      <c r="M163" s="20"/>
      <c r="N163" s="249" t="s">
        <v>344</v>
      </c>
      <c r="O163" s="20">
        <v>2.1653328607501598</v>
      </c>
      <c r="P163" s="20">
        <f t="shared" si="16"/>
        <v>-8.5297192784014637</v>
      </c>
      <c r="Q163" s="20">
        <v>10.695052139151624</v>
      </c>
      <c r="R163" s="20">
        <v>152.92972539677501</v>
      </c>
      <c r="S163" s="20"/>
    </row>
    <row r="164" spans="6:19">
      <c r="F164" s="20"/>
      <c r="G164" s="20"/>
      <c r="H164" s="20"/>
      <c r="I164" s="20"/>
      <c r="J164" s="20"/>
      <c r="K164" s="20"/>
      <c r="L164" s="20"/>
      <c r="M164" s="20"/>
      <c r="N164" s="249" t="s">
        <v>345</v>
      </c>
      <c r="O164" s="20">
        <v>2.1184088854689902</v>
      </c>
      <c r="P164" s="20">
        <f t="shared" si="16"/>
        <v>-7.5105934570345534</v>
      </c>
      <c r="Q164" s="20">
        <v>9.6290023425035436</v>
      </c>
      <c r="R164" s="20">
        <v>133.75577100283999</v>
      </c>
      <c r="S164" s="20"/>
    </row>
    <row r="165" spans="6:19">
      <c r="F165" s="20"/>
      <c r="G165" s="20"/>
      <c r="H165" s="20"/>
      <c r="I165" s="20"/>
      <c r="J165" s="20"/>
      <c r="K165" s="20"/>
      <c r="L165" s="20"/>
      <c r="M165" s="20"/>
      <c r="N165" s="249" t="s">
        <v>346</v>
      </c>
      <c r="O165" s="20">
        <v>2.0781954702483199</v>
      </c>
      <c r="P165" s="20">
        <f t="shared" si="16"/>
        <v>-6.7751273984689071</v>
      </c>
      <c r="Q165" s="20">
        <v>8.8533228687172265</v>
      </c>
      <c r="R165" s="20">
        <v>119.79018732420801</v>
      </c>
      <c r="S165" s="20"/>
    </row>
    <row r="166" spans="6:19">
      <c r="F166" s="20"/>
      <c r="G166" s="20"/>
      <c r="H166" s="20"/>
      <c r="I166" s="20"/>
      <c r="J166" s="20"/>
      <c r="K166" s="20"/>
      <c r="L166" s="20"/>
      <c r="M166" s="20"/>
      <c r="N166" s="249" t="s">
        <v>38</v>
      </c>
      <c r="O166" s="20">
        <v>-3.3670109950082101</v>
      </c>
      <c r="P166" s="20">
        <f t="shared" si="16"/>
        <v>-10.331081842980385</v>
      </c>
      <c r="Q166" s="20">
        <v>6.9640708479721756</v>
      </c>
      <c r="R166" s="20">
        <v>78.871219386595797</v>
      </c>
      <c r="S166" s="20"/>
    </row>
    <row r="167" spans="6:19">
      <c r="F167" s="20"/>
      <c r="G167" s="20"/>
      <c r="H167" s="20"/>
      <c r="I167" s="20"/>
      <c r="J167" s="20"/>
      <c r="K167" s="20"/>
      <c r="L167" s="20"/>
      <c r="M167" s="20"/>
      <c r="N167" s="249" t="s">
        <v>347</v>
      </c>
      <c r="O167" s="20">
        <v>-7.3418093444633996</v>
      </c>
      <c r="P167" s="20">
        <f t="shared" si="16"/>
        <v>-15.600749406419251</v>
      </c>
      <c r="Q167" s="20">
        <v>8.2589400619558511</v>
      </c>
      <c r="R167" s="20">
        <v>70.240667449641407</v>
      </c>
      <c r="S167" s="20"/>
    </row>
    <row r="168" spans="6:19">
      <c r="F168" s="20"/>
      <c r="G168" s="20"/>
      <c r="H168" s="20"/>
      <c r="I168" s="20"/>
      <c r="J168" s="20"/>
      <c r="K168" s="20"/>
      <c r="L168" s="20"/>
      <c r="M168" s="20"/>
      <c r="N168" s="249" t="s">
        <v>40</v>
      </c>
      <c r="O168" s="20">
        <v>-6.4996021098674799</v>
      </c>
      <c r="P168" s="20">
        <f t="shared" si="16"/>
        <v>-14.529563590938089</v>
      </c>
      <c r="Q168" s="20">
        <v>8.0299614810706093</v>
      </c>
      <c r="R168" s="20">
        <v>68.225975821373197</v>
      </c>
      <c r="S168" s="20"/>
    </row>
    <row r="169" spans="6:19">
      <c r="F169" s="20"/>
      <c r="G169" s="20"/>
      <c r="H169" s="20"/>
      <c r="I169" s="20"/>
      <c r="J169" s="20"/>
      <c r="K169" s="20"/>
      <c r="L169" s="20"/>
      <c r="M169" s="20"/>
      <c r="N169" s="249" t="s">
        <v>348</v>
      </c>
      <c r="O169" s="20">
        <v>-2.13156030652015</v>
      </c>
      <c r="P169" s="20">
        <f t="shared" si="16"/>
        <v>-9.7708383436426338</v>
      </c>
      <c r="Q169" s="20">
        <v>7.6392780371224847</v>
      </c>
      <c r="R169" s="20">
        <v>87.759858022355402</v>
      </c>
      <c r="S169" s="20"/>
    </row>
    <row r="170" spans="6:19">
      <c r="F170" s="20"/>
      <c r="G170" s="20"/>
      <c r="H170" s="20"/>
      <c r="I170" s="20"/>
      <c r="J170" s="20"/>
      <c r="K170" s="20"/>
      <c r="L170" s="20"/>
      <c r="M170" s="20"/>
      <c r="N170" s="249" t="s">
        <v>349</v>
      </c>
      <c r="O170" s="20">
        <v>-6.2924265631363001</v>
      </c>
      <c r="P170" s="20">
        <f t="shared" si="16"/>
        <v>-15.614597374125292</v>
      </c>
      <c r="Q170" s="20">
        <v>9.3221708109889914</v>
      </c>
      <c r="R170" s="20">
        <v>107.544329903861</v>
      </c>
      <c r="S170" s="20"/>
    </row>
    <row r="171" spans="6:19">
      <c r="F171" s="20"/>
      <c r="G171" s="20"/>
      <c r="H171" s="20"/>
      <c r="I171" s="20"/>
      <c r="J171" s="20"/>
      <c r="K171" s="20"/>
      <c r="L171" s="20"/>
      <c r="M171" s="20"/>
      <c r="N171" s="249" t="s">
        <v>201</v>
      </c>
      <c r="O171" s="20">
        <v>-3.5079029919696301</v>
      </c>
      <c r="P171" s="20">
        <f t="shared" si="16"/>
        <v>-11.606524103625297</v>
      </c>
      <c r="Q171" s="20">
        <v>8.0986211116556674</v>
      </c>
      <c r="R171" s="20">
        <v>101.586717783202</v>
      </c>
      <c r="S171" s="20"/>
    </row>
    <row r="172" spans="6:19">
      <c r="F172" s="20"/>
      <c r="G172" s="20"/>
      <c r="H172" s="20"/>
      <c r="I172" s="20"/>
      <c r="J172" s="20"/>
      <c r="K172" s="20"/>
      <c r="L172" s="20"/>
      <c r="M172" s="20"/>
      <c r="N172" s="249" t="s">
        <v>350</v>
      </c>
      <c r="O172" s="20">
        <v>2.10445464796179</v>
      </c>
      <c r="P172" s="20">
        <f t="shared" si="16"/>
        <v>-7.1285868086169781</v>
      </c>
      <c r="Q172" s="20">
        <v>9.2330414565787677</v>
      </c>
      <c r="R172" s="20">
        <v>126.643973062889</v>
      </c>
      <c r="S172" s="20"/>
    </row>
    <row r="173" spans="6:19">
      <c r="F173" s="20"/>
      <c r="G173" s="20"/>
      <c r="H173" s="20"/>
      <c r="I173" s="20"/>
      <c r="J173" s="20"/>
      <c r="K173" s="20"/>
      <c r="L173" s="20"/>
      <c r="M173" s="20"/>
      <c r="N173" s="249" t="s">
        <v>351</v>
      </c>
      <c r="O173" s="20">
        <v>-7.8147588578493901</v>
      </c>
      <c r="P173" s="20">
        <f t="shared" si="16"/>
        <v>-14.666293893320312</v>
      </c>
      <c r="Q173" s="20">
        <v>6.8515350354709215</v>
      </c>
      <c r="R173" s="20">
        <v>63.726606070526898</v>
      </c>
      <c r="S173" s="20"/>
    </row>
    <row r="174" spans="6:19">
      <c r="F174" s="20"/>
      <c r="G174" s="20"/>
      <c r="H174" s="20"/>
      <c r="I174" s="20"/>
      <c r="J174" s="20"/>
      <c r="K174" s="20"/>
      <c r="L174" s="20"/>
      <c r="M174" s="20"/>
      <c r="N174" s="249" t="s">
        <v>352</v>
      </c>
      <c r="O174" s="20">
        <v>-5.53668003330821</v>
      </c>
      <c r="P174" s="20">
        <f t="shared" si="16"/>
        <v>-14.629567488250901</v>
      </c>
      <c r="Q174" s="20">
        <v>9.0928874549426908</v>
      </c>
      <c r="R174" s="20">
        <v>98.378056873866797</v>
      </c>
      <c r="S174" s="20"/>
    </row>
    <row r="175" spans="6:19">
      <c r="F175" s="20"/>
      <c r="G175" s="20"/>
      <c r="H175" s="20"/>
      <c r="I175" s="20"/>
      <c r="J175" s="20"/>
      <c r="K175" s="20"/>
      <c r="L175" s="20"/>
      <c r="M175" s="20"/>
      <c r="N175" s="249" t="s">
        <v>210</v>
      </c>
      <c r="O175" s="20">
        <v>-3.2786652732227202</v>
      </c>
      <c r="P175" s="20">
        <f t="shared" si="16"/>
        <v>-11.058218694386547</v>
      </c>
      <c r="Q175" s="20">
        <v>7.7795534211638264</v>
      </c>
      <c r="R175" s="20">
        <v>94.5230132361757</v>
      </c>
      <c r="S175" s="20"/>
    </row>
    <row r="176" spans="6:19">
      <c r="F176" s="20"/>
      <c r="G176" s="20"/>
      <c r="H176" s="20"/>
      <c r="I176" s="20"/>
      <c r="J176" s="20"/>
      <c r="K176" s="20"/>
      <c r="L176" s="20"/>
      <c r="M176" s="20"/>
      <c r="N176" s="249" t="s">
        <v>353</v>
      </c>
      <c r="O176" s="20">
        <v>-5.7663434405347802</v>
      </c>
      <c r="P176" s="20">
        <f t="shared" si="16"/>
        <v>-15.130489608035838</v>
      </c>
      <c r="Q176" s="20">
        <v>9.3641461675010564</v>
      </c>
      <c r="R176" s="20">
        <v>102.718335471972</v>
      </c>
      <c r="S176" s="20"/>
    </row>
    <row r="177" spans="6:19">
      <c r="F177" s="20"/>
      <c r="G177" s="20"/>
      <c r="H177" s="20"/>
      <c r="I177" s="20"/>
      <c r="J177" s="20"/>
      <c r="K177" s="20"/>
      <c r="L177" s="20"/>
      <c r="M177" s="20"/>
      <c r="N177" s="249" t="s">
        <v>211</v>
      </c>
      <c r="O177" s="20">
        <v>-3.1712070012826801</v>
      </c>
      <c r="P177" s="20">
        <f t="shared" si="16"/>
        <v>-11.356849236761075</v>
      </c>
      <c r="Q177" s="20">
        <v>8.1856422354783955</v>
      </c>
      <c r="R177" s="20">
        <v>102.50238755040201</v>
      </c>
      <c r="S177" s="20"/>
    </row>
    <row r="178" spans="6:19">
      <c r="F178" s="20"/>
      <c r="G178" s="20"/>
      <c r="H178" s="20"/>
      <c r="I178" s="20"/>
      <c r="J178" s="20"/>
      <c r="K178" s="20"/>
      <c r="L178" s="20"/>
      <c r="M178" s="20"/>
      <c r="N178" s="249" t="s">
        <v>354</v>
      </c>
      <c r="O178" s="20">
        <v>-7.8613488583844404</v>
      </c>
      <c r="P178" s="20">
        <f t="shared" si="16"/>
        <v>-14.289852568639784</v>
      </c>
      <c r="Q178" s="20">
        <v>6.4285037102553435</v>
      </c>
      <c r="R178" s="20">
        <v>59.370162317570298</v>
      </c>
      <c r="S178" s="20"/>
    </row>
    <row r="179" spans="6:19">
      <c r="F179" s="20"/>
      <c r="G179" s="20"/>
      <c r="H179" s="20"/>
      <c r="I179" s="20"/>
      <c r="J179" s="20"/>
      <c r="K179" s="20"/>
      <c r="L179" s="20"/>
      <c r="M179" s="20"/>
      <c r="N179" s="249" t="s">
        <v>218</v>
      </c>
      <c r="O179" s="20">
        <v>-5.6095649749880598</v>
      </c>
      <c r="P179" s="20">
        <f t="shared" si="16"/>
        <v>-13.336958289796454</v>
      </c>
      <c r="Q179" s="20">
        <v>7.7273933148083946</v>
      </c>
      <c r="R179" s="20">
        <v>67.531207746074699</v>
      </c>
      <c r="S179" s="20"/>
    </row>
    <row r="180" spans="6:19">
      <c r="F180" s="20"/>
      <c r="G180" s="20"/>
      <c r="H180" s="20"/>
      <c r="I180" s="20"/>
      <c r="J180" s="20"/>
      <c r="K180" s="20"/>
      <c r="L180" s="20"/>
      <c r="M180" s="20"/>
      <c r="N180" s="249" t="s">
        <v>355</v>
      </c>
      <c r="O180" s="20">
        <v>-0.69471307624622503</v>
      </c>
      <c r="P180" s="20">
        <f t="shared" si="16"/>
        <v>-8.5277163170198982</v>
      </c>
      <c r="Q180" s="20">
        <v>7.8330032407736727</v>
      </c>
      <c r="R180" s="20">
        <v>94.137191296207504</v>
      </c>
      <c r="S180" s="20"/>
    </row>
    <row r="181" spans="6:19">
      <c r="F181" s="20"/>
      <c r="G181" s="20"/>
      <c r="H181" s="20"/>
      <c r="I181" s="20"/>
      <c r="J181" s="20"/>
      <c r="K181" s="20"/>
      <c r="L181" s="20"/>
      <c r="M181" s="20"/>
      <c r="N181" s="249" t="s">
        <v>356</v>
      </c>
      <c r="O181" s="20">
        <v>-5.1532064375312299</v>
      </c>
      <c r="P181" s="20">
        <f t="shared" si="16"/>
        <v>-13.709234856414632</v>
      </c>
      <c r="Q181" s="20">
        <v>8.5560284188834022</v>
      </c>
      <c r="R181" s="20">
        <v>85.242878771266604</v>
      </c>
      <c r="S181" s="20"/>
    </row>
    <row r="182" spans="6:19">
      <c r="F182" s="20"/>
      <c r="G182" s="20"/>
      <c r="H182" s="20"/>
      <c r="I182" s="20"/>
      <c r="J182" s="20"/>
      <c r="K182" s="20"/>
      <c r="L182" s="20"/>
      <c r="M182" s="20"/>
      <c r="N182" s="249" t="s">
        <v>357</v>
      </c>
      <c r="O182" s="20">
        <v>-5.89830799872525</v>
      </c>
      <c r="P182" s="20">
        <f t="shared" si="16"/>
        <v>-14.132322770954985</v>
      </c>
      <c r="Q182" s="20">
        <v>8.2340147722297345</v>
      </c>
      <c r="R182" s="20">
        <v>74.917845947206999</v>
      </c>
      <c r="S182" s="20"/>
    </row>
    <row r="183" spans="6:19">
      <c r="F183" s="20"/>
      <c r="G183" s="20"/>
      <c r="H183" s="20"/>
      <c r="I183" s="20"/>
      <c r="J183" s="20"/>
      <c r="K183" s="20"/>
      <c r="L183" s="20"/>
      <c r="M183" s="20"/>
      <c r="N183" s="249" t="s">
        <v>358</v>
      </c>
      <c r="O183" s="20">
        <v>-5.5716879896032001</v>
      </c>
      <c r="P183" s="20">
        <f t="shared" si="16"/>
        <v>-13.165111691562455</v>
      </c>
      <c r="Q183" s="20">
        <v>7.5934237019592548</v>
      </c>
      <c r="R183" s="20">
        <v>65.772594133222697</v>
      </c>
      <c r="S183" s="20"/>
    </row>
    <row r="184" spans="6:19">
      <c r="F184" s="20"/>
      <c r="G184" s="20"/>
      <c r="H184" s="20"/>
      <c r="I184" s="20"/>
      <c r="J184" s="20"/>
      <c r="K184" s="20"/>
      <c r="L184" s="20"/>
      <c r="M184" s="20"/>
      <c r="N184" s="249" t="s">
        <v>359</v>
      </c>
      <c r="O184" s="20">
        <v>-8.1005415755148995</v>
      </c>
      <c r="P184" s="20">
        <f t="shared" si="16"/>
        <v>-16.057946179552502</v>
      </c>
      <c r="Q184" s="20">
        <v>7.9574046040376016</v>
      </c>
      <c r="R184" s="20">
        <v>67.051445554326804</v>
      </c>
      <c r="S184" s="20"/>
    </row>
    <row r="185" spans="6:19">
      <c r="F185" s="20"/>
      <c r="G185" s="20"/>
      <c r="H185" s="20"/>
      <c r="I185" s="20"/>
      <c r="J185" s="20"/>
      <c r="K185" s="20"/>
      <c r="L185" s="20"/>
      <c r="M185" s="20"/>
      <c r="N185" s="249" t="s">
        <v>360</v>
      </c>
      <c r="O185" s="20">
        <v>-5.3817978853295498</v>
      </c>
      <c r="P185" s="20">
        <f t="shared" si="16"/>
        <v>-11.119887646865777</v>
      </c>
      <c r="Q185" s="20">
        <v>5.7380897615362283</v>
      </c>
      <c r="R185" s="20">
        <v>47.910682900842303</v>
      </c>
      <c r="S185" s="20"/>
    </row>
    <row r="186" spans="6:19">
      <c r="F186" s="20"/>
      <c r="G186" s="20"/>
      <c r="H186" s="20"/>
      <c r="I186" s="20"/>
      <c r="J186" s="20"/>
      <c r="K186" s="20"/>
      <c r="L186" s="20"/>
      <c r="M186" s="20"/>
      <c r="N186" s="249" t="s">
        <v>361</v>
      </c>
      <c r="O186" s="20">
        <v>-5.8758886585723102</v>
      </c>
      <c r="P186" s="20">
        <f t="shared" si="16"/>
        <v>-15.027050721233145</v>
      </c>
      <c r="Q186" s="20">
        <v>9.1511620626608341</v>
      </c>
      <c r="R186" s="20">
        <v>97.720692485354803</v>
      </c>
      <c r="S186" s="20"/>
    </row>
    <row r="187" spans="6:19">
      <c r="F187" s="20"/>
      <c r="G187" s="20"/>
      <c r="H187" s="20"/>
      <c r="I187" s="20"/>
      <c r="J187" s="20"/>
      <c r="K187" s="20"/>
      <c r="L187" s="20"/>
      <c r="M187" s="20"/>
      <c r="N187" s="249" t="s">
        <v>362</v>
      </c>
      <c r="O187" s="20">
        <v>-3.4035159153410399</v>
      </c>
      <c r="P187" s="20">
        <f t="shared" si="16"/>
        <v>-11.207349006358708</v>
      </c>
      <c r="Q187" s="20">
        <v>7.8038330910176672</v>
      </c>
      <c r="R187" s="20">
        <v>93.936253646891302</v>
      </c>
      <c r="S187" s="20"/>
    </row>
    <row r="188" spans="6:19">
      <c r="F188" s="20"/>
      <c r="G188" s="20"/>
      <c r="H188" s="20"/>
      <c r="I188" s="20"/>
      <c r="J188" s="20"/>
      <c r="K188" s="20"/>
      <c r="L188" s="20"/>
      <c r="M188" s="20"/>
      <c r="N188" s="249" t="s">
        <v>363</v>
      </c>
      <c r="O188" s="20">
        <v>-0.76890768524669095</v>
      </c>
      <c r="P188" s="20">
        <f t="shared" si="16"/>
        <v>-10.011830653011678</v>
      </c>
      <c r="Q188" s="20">
        <v>9.2429229677649865</v>
      </c>
      <c r="R188" s="20">
        <v>122.200200525824</v>
      </c>
      <c r="S188" s="20"/>
    </row>
    <row r="189" spans="6:19">
      <c r="F189" s="20"/>
      <c r="G189" s="20"/>
      <c r="H189" s="20"/>
      <c r="I189" s="20"/>
      <c r="J189" s="20"/>
      <c r="K189" s="20"/>
      <c r="L189" s="20"/>
      <c r="M189" s="20"/>
      <c r="N189" s="249" t="s">
        <v>364</v>
      </c>
      <c r="O189" s="20">
        <v>-5.6265568750908699</v>
      </c>
      <c r="P189" s="20">
        <f t="shared" si="16"/>
        <v>-12.893078824139419</v>
      </c>
      <c r="Q189" s="20">
        <v>7.26652194904855</v>
      </c>
      <c r="R189" s="20">
        <v>60.274697092802903</v>
      </c>
      <c r="S189" s="20"/>
    </row>
    <row r="190" spans="6:19">
      <c r="F190" s="20"/>
      <c r="G190" s="20"/>
      <c r="H190" s="20"/>
      <c r="I190" s="20"/>
      <c r="J190" s="20"/>
      <c r="K190" s="20"/>
      <c r="L190" s="20"/>
      <c r="M190" s="20"/>
      <c r="N190" s="249" t="s">
        <v>365</v>
      </c>
      <c r="O190" s="20">
        <v>-7.7836950355419301</v>
      </c>
      <c r="P190" s="20">
        <f t="shared" si="16"/>
        <v>-13.128095928895728</v>
      </c>
      <c r="Q190" s="20">
        <v>5.3444008933537974</v>
      </c>
      <c r="R190" s="20">
        <v>37.209248424664501</v>
      </c>
      <c r="S190" s="20"/>
    </row>
    <row r="191" spans="6:19">
      <c r="F191" s="20"/>
      <c r="G191" s="20"/>
      <c r="H191" s="20"/>
      <c r="I191" s="20"/>
      <c r="J191" s="20"/>
      <c r="K191" s="20"/>
      <c r="L191" s="20"/>
      <c r="M191" s="20"/>
      <c r="N191" s="249" t="s">
        <v>366</v>
      </c>
      <c r="O191" s="20">
        <v>-10.8328187044314</v>
      </c>
      <c r="P191" s="20">
        <f t="shared" si="16"/>
        <v>-18.108572538259022</v>
      </c>
      <c r="Q191" s="20">
        <v>7.2757538338276211</v>
      </c>
      <c r="R191" s="20">
        <v>52.051066971801703</v>
      </c>
      <c r="S191" s="20"/>
    </row>
    <row r="192" spans="6:19">
      <c r="F192" s="20"/>
      <c r="G192" s="20"/>
      <c r="H192" s="20"/>
      <c r="I192" s="20"/>
      <c r="J192" s="20"/>
      <c r="K192" s="20"/>
      <c r="L192" s="20"/>
      <c r="M192" s="20"/>
      <c r="N192" s="249" t="s">
        <v>367</v>
      </c>
      <c r="O192" s="20">
        <v>-0.43103853204411502</v>
      </c>
      <c r="P192" s="20">
        <f t="shared" si="16"/>
        <v>-10.304489542534229</v>
      </c>
      <c r="Q192" s="20">
        <v>9.8734510104901148</v>
      </c>
      <c r="R192" s="20">
        <v>133.052317359916</v>
      </c>
      <c r="S192" s="20"/>
    </row>
    <row r="193" spans="6:19">
      <c r="F193" s="20"/>
      <c r="G193" s="20"/>
      <c r="H193" s="20"/>
      <c r="I193" s="20"/>
      <c r="J193" s="20"/>
      <c r="K193" s="20"/>
      <c r="L193" s="20"/>
      <c r="M193" s="20"/>
      <c r="N193" s="249" t="s">
        <v>368</v>
      </c>
      <c r="O193" s="20">
        <v>-7.7528990312888704</v>
      </c>
      <c r="P193" s="20">
        <f t="shared" si="16"/>
        <v>-15.499477274862727</v>
      </c>
      <c r="Q193" s="20">
        <v>7.7465782435738566</v>
      </c>
      <c r="R193" s="20">
        <v>82.793522876984596</v>
      </c>
      <c r="S193" s="20"/>
    </row>
    <row r="194" spans="6:19">
      <c r="F194" s="20"/>
      <c r="G194" s="20"/>
      <c r="H194" s="20"/>
      <c r="I194" s="20"/>
      <c r="J194" s="20"/>
      <c r="K194" s="20"/>
      <c r="L194" s="20"/>
      <c r="M194" s="20"/>
      <c r="N194" s="249" t="s">
        <v>369</v>
      </c>
      <c r="O194" s="20">
        <v>-8.1205666231286102</v>
      </c>
      <c r="P194" s="20">
        <f t="shared" si="16"/>
        <v>-16.453314458597909</v>
      </c>
      <c r="Q194" s="20">
        <v>8.3327478354692968</v>
      </c>
      <c r="R194" s="20">
        <v>77.611502569818796</v>
      </c>
      <c r="S194" s="20"/>
    </row>
    <row r="195" spans="6:19">
      <c r="F195" s="20"/>
      <c r="G195" s="20"/>
      <c r="H195" s="20"/>
      <c r="I195" s="20"/>
      <c r="J195" s="20"/>
      <c r="K195" s="20"/>
      <c r="L195" s="20"/>
      <c r="M195" s="20"/>
      <c r="N195" s="249" t="s">
        <v>370</v>
      </c>
      <c r="O195" s="20">
        <v>-7.2605535253554798</v>
      </c>
      <c r="P195" s="20">
        <f t="shared" ref="P195:P258" si="17">O195-Q195</f>
        <v>-14.044613459483886</v>
      </c>
      <c r="Q195" s="20">
        <v>6.7840599341284058</v>
      </c>
      <c r="R195" s="20">
        <v>60.025606238908303</v>
      </c>
      <c r="S195" s="20"/>
    </row>
    <row r="196" spans="6:19">
      <c r="F196" s="20"/>
      <c r="G196" s="20"/>
      <c r="H196" s="20"/>
      <c r="I196" s="20"/>
      <c r="J196" s="20"/>
      <c r="K196" s="20"/>
      <c r="L196" s="20"/>
      <c r="M196" s="20"/>
      <c r="N196" s="249" t="s">
        <v>371</v>
      </c>
      <c r="O196" s="20">
        <v>-5.6896676148144296</v>
      </c>
      <c r="P196" s="20">
        <f t="shared" si="17"/>
        <v>-14.08426230250312</v>
      </c>
      <c r="Q196" s="20">
        <v>8.3945946876886897</v>
      </c>
      <c r="R196" s="20">
        <v>100.623466427587</v>
      </c>
      <c r="S196" s="20"/>
    </row>
    <row r="197" spans="6:19">
      <c r="F197" s="20"/>
      <c r="G197" s="20"/>
      <c r="H197" s="20"/>
      <c r="I197" s="20"/>
      <c r="J197" s="20"/>
      <c r="K197" s="20"/>
      <c r="L197" s="20"/>
      <c r="M197" s="20"/>
      <c r="N197" s="249" t="s">
        <v>372</v>
      </c>
      <c r="O197" s="20">
        <v>-5.7096620967694802</v>
      </c>
      <c r="P197" s="20">
        <f t="shared" si="17"/>
        <v>-13.026782008512416</v>
      </c>
      <c r="Q197" s="20">
        <v>7.3171199117429353</v>
      </c>
      <c r="R197" s="20">
        <v>78.889016605941507</v>
      </c>
      <c r="S197" s="20"/>
    </row>
    <row r="198" spans="6:19">
      <c r="F198" s="20"/>
      <c r="G198" s="20"/>
      <c r="H198" s="20"/>
      <c r="I198" s="20"/>
      <c r="J198" s="20"/>
      <c r="K198" s="20"/>
      <c r="L198" s="20"/>
      <c r="M198" s="20"/>
      <c r="N198" s="249" t="s">
        <v>373</v>
      </c>
      <c r="O198" s="20">
        <v>-2.2064528264066801</v>
      </c>
      <c r="P198" s="20">
        <f t="shared" si="17"/>
        <v>-11.321216648251545</v>
      </c>
      <c r="Q198" s="20">
        <v>9.1147638218448641</v>
      </c>
      <c r="R198" s="20">
        <v>111.639853420203</v>
      </c>
      <c r="S198" s="20"/>
    </row>
    <row r="199" spans="6:19">
      <c r="F199" s="20"/>
      <c r="G199" s="20"/>
      <c r="H199" s="20"/>
      <c r="I199" s="20"/>
      <c r="J199" s="20"/>
      <c r="K199" s="20"/>
      <c r="L199" s="20"/>
      <c r="M199" s="20"/>
      <c r="N199" s="249" t="s">
        <v>42</v>
      </c>
      <c r="O199" s="20">
        <v>-3.5188501679841302</v>
      </c>
      <c r="P199" s="20">
        <f t="shared" si="17"/>
        <v>-11.803164425982377</v>
      </c>
      <c r="Q199" s="20">
        <v>8.2843142579982469</v>
      </c>
      <c r="R199" s="20">
        <v>103.82675755787101</v>
      </c>
      <c r="S199" s="20"/>
    </row>
    <row r="200" spans="6:19">
      <c r="F200" s="20"/>
      <c r="G200" s="20"/>
      <c r="H200" s="20"/>
      <c r="I200" s="20"/>
      <c r="J200" s="20"/>
      <c r="K200" s="20"/>
      <c r="L200" s="20"/>
      <c r="M200" s="20"/>
      <c r="N200" s="249" t="s">
        <v>44</v>
      </c>
      <c r="O200" s="20">
        <v>-3.5358142681901601</v>
      </c>
      <c r="P200" s="20">
        <f t="shared" si="17"/>
        <v>-10.409104515004948</v>
      </c>
      <c r="Q200" s="20">
        <v>6.8732902468147872</v>
      </c>
      <c r="R200" s="20">
        <v>76.831202119106507</v>
      </c>
      <c r="S200" s="20"/>
    </row>
    <row r="201" spans="6:19">
      <c r="F201" s="20"/>
      <c r="G201" s="20"/>
      <c r="H201" s="20"/>
      <c r="I201" s="20"/>
      <c r="J201" s="20"/>
      <c r="K201" s="20"/>
      <c r="L201" s="20"/>
      <c r="M201" s="20"/>
      <c r="N201" s="249" t="s">
        <v>374</v>
      </c>
      <c r="O201" s="20">
        <v>-5.7923872478660199</v>
      </c>
      <c r="P201" s="20">
        <f t="shared" si="17"/>
        <v>-15.884151490306063</v>
      </c>
      <c r="Q201" s="20">
        <v>10.091764242440043</v>
      </c>
      <c r="R201" s="20">
        <v>114.694348599419</v>
      </c>
      <c r="S201" s="20"/>
    </row>
    <row r="202" spans="6:19">
      <c r="F202" s="20"/>
      <c r="G202" s="20"/>
      <c r="H202" s="20"/>
      <c r="I202" s="20"/>
      <c r="J202" s="20"/>
      <c r="K202" s="20"/>
      <c r="L202" s="20"/>
      <c r="M202" s="20"/>
      <c r="N202" s="249" t="s">
        <v>375</v>
      </c>
      <c r="O202" s="20">
        <v>-8.3108638339582299</v>
      </c>
      <c r="P202" s="20">
        <f t="shared" si="17"/>
        <v>-16.755616793446634</v>
      </c>
      <c r="Q202" s="20">
        <v>8.4447529594884063</v>
      </c>
      <c r="R202" s="20">
        <v>69.188867601806706</v>
      </c>
      <c r="S202" s="20"/>
    </row>
    <row r="203" spans="6:19">
      <c r="F203" s="20"/>
      <c r="G203" s="20"/>
      <c r="H203" s="20"/>
      <c r="I203" s="20"/>
      <c r="J203" s="20"/>
      <c r="K203" s="20"/>
      <c r="L203" s="20"/>
      <c r="M203" s="20"/>
      <c r="N203" s="249" t="s">
        <v>46</v>
      </c>
      <c r="O203" s="20">
        <v>-6.9831463801413696</v>
      </c>
      <c r="P203" s="20">
        <f t="shared" si="17"/>
        <v>-15.022168394973917</v>
      </c>
      <c r="Q203" s="20">
        <v>8.0390220148325469</v>
      </c>
      <c r="R203" s="20">
        <v>66.698962380854795</v>
      </c>
      <c r="S203" s="20"/>
    </row>
    <row r="204" spans="6:19">
      <c r="F204" s="20"/>
      <c r="G204" s="20"/>
      <c r="H204" s="20"/>
      <c r="I204" s="20"/>
      <c r="J204" s="20"/>
      <c r="K204" s="20"/>
      <c r="L204" s="20"/>
      <c r="M204" s="20"/>
      <c r="N204" s="249" t="s">
        <v>376</v>
      </c>
      <c r="O204" s="20">
        <v>-6.7666306293866398</v>
      </c>
      <c r="P204" s="20">
        <f t="shared" si="17"/>
        <v>-17.540671989254776</v>
      </c>
      <c r="Q204" s="20">
        <v>10.774041359868136</v>
      </c>
      <c r="R204" s="20">
        <v>119.44970031544899</v>
      </c>
      <c r="S204" s="20"/>
    </row>
    <row r="205" spans="6:19">
      <c r="F205" s="20"/>
      <c r="G205" s="20"/>
      <c r="H205" s="20"/>
      <c r="I205" s="20"/>
      <c r="J205" s="20"/>
      <c r="K205" s="20"/>
      <c r="L205" s="20"/>
      <c r="M205" s="20"/>
      <c r="N205" s="249" t="s">
        <v>48</v>
      </c>
      <c r="O205" s="20">
        <v>-3.1153396648446199</v>
      </c>
      <c r="P205" s="20">
        <f t="shared" si="17"/>
        <v>-11.816046519642331</v>
      </c>
      <c r="Q205" s="20">
        <v>8.700706854797712</v>
      </c>
      <c r="R205" s="20">
        <v>107.69540583771401</v>
      </c>
      <c r="S205" s="20"/>
    </row>
    <row r="206" spans="6:19">
      <c r="F206" s="20"/>
      <c r="G206" s="20"/>
      <c r="H206" s="20"/>
      <c r="I206" s="20"/>
      <c r="J206" s="20"/>
      <c r="K206" s="20"/>
      <c r="L206" s="20"/>
      <c r="M206" s="20"/>
      <c r="N206" s="249" t="s">
        <v>50</v>
      </c>
      <c r="O206" s="20">
        <v>-4.3111042066149503</v>
      </c>
      <c r="P206" s="20">
        <f t="shared" si="17"/>
        <v>-8.6849629189740654</v>
      </c>
      <c r="Q206" s="20">
        <v>4.3738587123591142</v>
      </c>
      <c r="R206" s="20">
        <v>29.3856292046449</v>
      </c>
      <c r="S206" s="20"/>
    </row>
    <row r="207" spans="6:19">
      <c r="F207" s="20"/>
      <c r="G207" s="20"/>
      <c r="H207" s="20"/>
      <c r="I207" s="20"/>
      <c r="J207" s="20"/>
      <c r="K207" s="20"/>
      <c r="L207" s="20"/>
      <c r="M207" s="20"/>
      <c r="N207" s="249" t="s">
        <v>52</v>
      </c>
      <c r="O207" s="20">
        <v>-9.1560444425136094</v>
      </c>
      <c r="P207" s="20">
        <f t="shared" si="17"/>
        <v>-15.734539304528878</v>
      </c>
      <c r="Q207" s="20">
        <v>6.578494862015269</v>
      </c>
      <c r="R207" s="20">
        <v>42.4415700997248</v>
      </c>
      <c r="S207" s="20"/>
    </row>
    <row r="208" spans="6:19">
      <c r="F208" s="20"/>
      <c r="G208" s="20"/>
      <c r="H208" s="20"/>
      <c r="I208" s="20"/>
      <c r="J208" s="20"/>
      <c r="K208" s="20"/>
      <c r="L208" s="20"/>
      <c r="M208" s="20"/>
      <c r="N208" s="249" t="s">
        <v>377</v>
      </c>
      <c r="O208" s="20">
        <v>-2.8090560142867198</v>
      </c>
      <c r="P208" s="20">
        <f t="shared" si="17"/>
        <v>-7.0486296755418216</v>
      </c>
      <c r="Q208" s="20">
        <v>4.2395736612551023</v>
      </c>
      <c r="R208" s="20">
        <v>28.098857285284399</v>
      </c>
      <c r="S208" s="20"/>
    </row>
    <row r="209" spans="6:19">
      <c r="F209" s="20"/>
      <c r="G209" s="20"/>
      <c r="H209" s="20"/>
      <c r="I209" s="20"/>
      <c r="J209" s="20"/>
      <c r="K209" s="20"/>
      <c r="L209" s="20"/>
      <c r="M209" s="20"/>
      <c r="N209" s="249" t="s">
        <v>378</v>
      </c>
      <c r="O209" s="20">
        <v>-5.8291793207720497</v>
      </c>
      <c r="P209" s="20">
        <f t="shared" si="17"/>
        <v>-13.119422785722538</v>
      </c>
      <c r="Q209" s="20">
        <v>7.290243464950489</v>
      </c>
      <c r="R209" s="20">
        <v>79.661512813569203</v>
      </c>
      <c r="S209" s="20"/>
    </row>
    <row r="210" spans="6:19">
      <c r="F210" s="20"/>
      <c r="G210" s="20"/>
      <c r="H210" s="20"/>
      <c r="I210" s="20"/>
      <c r="J210" s="20"/>
      <c r="K210" s="20"/>
      <c r="L210" s="20"/>
      <c r="M210" s="20"/>
      <c r="N210" s="249" t="s">
        <v>379</v>
      </c>
      <c r="O210" s="20">
        <v>-1.70130614484167</v>
      </c>
      <c r="P210" s="20">
        <f t="shared" si="17"/>
        <v>-9.9845276138305614</v>
      </c>
      <c r="Q210" s="20">
        <v>8.2832214689888914</v>
      </c>
      <c r="R210" s="20">
        <v>102.59326002235299</v>
      </c>
      <c r="S210" s="20"/>
    </row>
    <row r="211" spans="6:19">
      <c r="F211" s="20"/>
      <c r="G211" s="20"/>
      <c r="H211" s="20"/>
      <c r="I211" s="20"/>
      <c r="J211" s="20"/>
      <c r="K211" s="20"/>
      <c r="L211" s="20"/>
      <c r="M211" s="20"/>
      <c r="N211" s="249" t="s">
        <v>380</v>
      </c>
      <c r="O211" s="20">
        <v>-6.3922813446018996</v>
      </c>
      <c r="P211" s="20">
        <f t="shared" si="17"/>
        <v>-14.124741235902707</v>
      </c>
      <c r="Q211" s="20">
        <v>7.7324598913008078</v>
      </c>
      <c r="R211" s="20">
        <v>69.747138169470404</v>
      </c>
      <c r="S211" s="20"/>
    </row>
    <row r="212" spans="6:19">
      <c r="F212" s="20"/>
      <c r="G212" s="20"/>
      <c r="H212" s="20"/>
      <c r="I212" s="20"/>
      <c r="J212" s="20"/>
      <c r="K212" s="20"/>
      <c r="L212" s="20"/>
      <c r="M212" s="20"/>
      <c r="N212" s="249" t="s">
        <v>381</v>
      </c>
      <c r="O212" s="20">
        <v>-3.1246983229890799</v>
      </c>
      <c r="P212" s="20">
        <f t="shared" si="17"/>
        <v>-10.016437958203907</v>
      </c>
      <c r="Q212" s="20">
        <v>6.8917396352148277</v>
      </c>
      <c r="R212" s="20">
        <v>74.5134706045027</v>
      </c>
      <c r="S212" s="20"/>
    </row>
    <row r="213" spans="6:19">
      <c r="F213" s="20"/>
      <c r="G213" s="20"/>
      <c r="H213" s="20"/>
      <c r="I213" s="20"/>
      <c r="J213" s="20"/>
      <c r="K213" s="20"/>
      <c r="L213" s="20"/>
      <c r="M213" s="20"/>
      <c r="N213" s="249" t="s">
        <v>54</v>
      </c>
      <c r="O213" s="20">
        <v>-4.4707128104569396</v>
      </c>
      <c r="P213" s="20">
        <f t="shared" si="17"/>
        <v>-13.246286973119446</v>
      </c>
      <c r="Q213" s="20">
        <v>8.7755741626625063</v>
      </c>
      <c r="R213" s="20">
        <v>103.960383022185</v>
      </c>
      <c r="S213" s="20"/>
    </row>
    <row r="214" spans="6:19">
      <c r="F214" s="20"/>
      <c r="G214" s="20"/>
      <c r="H214" s="20"/>
      <c r="I214" s="20"/>
      <c r="J214" s="20"/>
      <c r="K214" s="20"/>
      <c r="L214" s="20"/>
      <c r="M214" s="20"/>
      <c r="N214" s="249" t="s">
        <v>382</v>
      </c>
      <c r="O214" s="20">
        <v>-3.50610577580898</v>
      </c>
      <c r="P214" s="20">
        <f t="shared" si="17"/>
        <v>-9.7149505876210345</v>
      </c>
      <c r="Q214" s="20">
        <v>6.2088448118120549</v>
      </c>
      <c r="R214" s="20">
        <v>61.724918396629199</v>
      </c>
      <c r="S214" s="20"/>
    </row>
    <row r="215" spans="6:19">
      <c r="F215" s="20"/>
      <c r="G215" s="20"/>
      <c r="H215" s="20"/>
      <c r="I215" s="20"/>
      <c r="J215" s="20"/>
      <c r="K215" s="20"/>
      <c r="L215" s="20"/>
      <c r="M215" s="20"/>
      <c r="N215" s="249" t="s">
        <v>383</v>
      </c>
      <c r="O215" s="20">
        <v>-5.80798991734276</v>
      </c>
      <c r="P215" s="20">
        <f t="shared" si="17"/>
        <v>-11.998733963777861</v>
      </c>
      <c r="Q215" s="20">
        <v>6.1907440464351007</v>
      </c>
      <c r="R215" s="20">
        <v>57.558353488825801</v>
      </c>
      <c r="S215" s="20"/>
    </row>
    <row r="216" spans="6:19">
      <c r="F216" s="20"/>
      <c r="G216" s="20"/>
      <c r="H216" s="20"/>
      <c r="I216" s="20"/>
      <c r="J216" s="20"/>
      <c r="K216" s="20"/>
      <c r="L216" s="20"/>
      <c r="M216" s="20"/>
      <c r="N216" s="249" t="s">
        <v>384</v>
      </c>
      <c r="O216" s="20">
        <v>-10.701150524473</v>
      </c>
      <c r="P216" s="20">
        <f t="shared" si="17"/>
        <v>-18.234354385989249</v>
      </c>
      <c r="Q216" s="20">
        <v>7.533203861516248</v>
      </c>
      <c r="R216" s="20">
        <v>67.360697467957806</v>
      </c>
      <c r="S216" s="20"/>
    </row>
    <row r="217" spans="6:19">
      <c r="F217" s="20"/>
      <c r="G217" s="20"/>
      <c r="H217" s="20"/>
      <c r="I217" s="20"/>
      <c r="J217" s="20"/>
      <c r="K217" s="20"/>
      <c r="L217" s="20"/>
      <c r="M217" s="20"/>
      <c r="N217" s="249" t="s">
        <v>18</v>
      </c>
      <c r="O217" s="20">
        <v>-1.21482139189542</v>
      </c>
      <c r="P217" s="20">
        <f t="shared" si="17"/>
        <v>-7.5065252259097353</v>
      </c>
      <c r="Q217" s="20">
        <v>6.2917038340143154</v>
      </c>
      <c r="R217" s="20">
        <v>67.579570457098399</v>
      </c>
      <c r="S217" s="20"/>
    </row>
    <row r="218" spans="6:19">
      <c r="F218" s="20"/>
      <c r="G218" s="20"/>
      <c r="H218" s="20"/>
      <c r="I218" s="20"/>
      <c r="J218" s="20"/>
      <c r="K218" s="20"/>
      <c r="L218" s="20"/>
      <c r="M218" s="20"/>
      <c r="N218" s="249" t="s">
        <v>385</v>
      </c>
      <c r="O218" s="20">
        <v>-3.3071879286998902</v>
      </c>
      <c r="P218" s="20">
        <f t="shared" si="17"/>
        <v>-9.9104882634928266</v>
      </c>
      <c r="Q218" s="20">
        <v>6.6033003347929373</v>
      </c>
      <c r="R218" s="20">
        <v>68.4326648461182</v>
      </c>
      <c r="S218" s="20"/>
    </row>
    <row r="219" spans="6:19">
      <c r="F219" s="20"/>
      <c r="G219" s="20"/>
      <c r="H219" s="20"/>
      <c r="I219" s="20"/>
      <c r="J219" s="20"/>
      <c r="K219" s="20"/>
      <c r="L219" s="20"/>
      <c r="M219" s="20"/>
      <c r="N219" s="249" t="s">
        <v>386</v>
      </c>
      <c r="O219" s="20">
        <v>-1.7926425268372901</v>
      </c>
      <c r="P219" s="20">
        <f t="shared" si="17"/>
        <v>-8.8932188230237994</v>
      </c>
      <c r="Q219" s="20">
        <v>7.1005762961865093</v>
      </c>
      <c r="R219" s="20">
        <v>77.005785255198006</v>
      </c>
      <c r="S219" s="20"/>
    </row>
    <row r="220" spans="6:19">
      <c r="F220" s="20"/>
      <c r="G220" s="20"/>
      <c r="H220" s="20"/>
      <c r="I220" s="20"/>
      <c r="J220" s="20"/>
      <c r="K220" s="20"/>
      <c r="L220" s="20"/>
      <c r="M220" s="20"/>
      <c r="N220" s="249" t="s">
        <v>387</v>
      </c>
      <c r="O220" s="20">
        <v>-5.8710579879018896</v>
      </c>
      <c r="P220" s="20">
        <f t="shared" si="17"/>
        <v>-13.704025741304379</v>
      </c>
      <c r="Q220" s="20">
        <v>7.8329677534024897</v>
      </c>
      <c r="R220" s="20">
        <v>79.403228660694197</v>
      </c>
      <c r="S220" s="20"/>
    </row>
    <row r="221" spans="6:19">
      <c r="F221" s="20"/>
      <c r="G221" s="20"/>
      <c r="H221" s="20"/>
      <c r="I221" s="20"/>
      <c r="J221" s="20"/>
      <c r="K221" s="20"/>
      <c r="L221" s="20"/>
      <c r="M221" s="20"/>
      <c r="N221" s="249" t="s">
        <v>388</v>
      </c>
      <c r="O221" s="20">
        <v>-2.0096490057893002</v>
      </c>
      <c r="P221" s="20">
        <f t="shared" si="17"/>
        <v>-9.2565125855180526</v>
      </c>
      <c r="Q221" s="20">
        <v>7.2468635797287533</v>
      </c>
      <c r="R221" s="20">
        <v>80.574121331140105</v>
      </c>
      <c r="S221" s="20"/>
    </row>
    <row r="222" spans="6:19">
      <c r="F222" s="20"/>
      <c r="G222" s="20"/>
      <c r="H222" s="20"/>
      <c r="I222" s="20"/>
      <c r="J222" s="20"/>
      <c r="K222" s="20"/>
      <c r="L222" s="20"/>
      <c r="M222" s="20"/>
      <c r="N222" s="249" t="s">
        <v>389</v>
      </c>
      <c r="O222" s="20">
        <v>-2.1880724445505102</v>
      </c>
      <c r="P222" s="20">
        <f t="shared" si="17"/>
        <v>-9.2771046096839669</v>
      </c>
      <c r="Q222" s="20">
        <v>7.0890321651334576</v>
      </c>
      <c r="R222" s="20">
        <v>77.702360870673203</v>
      </c>
      <c r="S222" s="20"/>
    </row>
    <row r="223" spans="6:19">
      <c r="F223" s="20"/>
      <c r="G223" s="20"/>
      <c r="H223" s="20"/>
      <c r="I223" s="20"/>
      <c r="J223" s="20"/>
      <c r="K223" s="20"/>
      <c r="L223" s="20"/>
      <c r="M223" s="20"/>
      <c r="N223" s="249" t="s">
        <v>390</v>
      </c>
      <c r="O223" s="20">
        <v>-2.9322331922673399</v>
      </c>
      <c r="P223" s="20">
        <f t="shared" si="17"/>
        <v>-12.283902012696284</v>
      </c>
      <c r="Q223" s="20">
        <v>9.3516688204289444</v>
      </c>
      <c r="R223" s="20">
        <v>119.28481790853</v>
      </c>
      <c r="S223" s="20"/>
    </row>
    <row r="224" spans="6:19">
      <c r="F224" s="20"/>
      <c r="G224" s="20"/>
      <c r="H224" s="20"/>
      <c r="I224" s="20"/>
      <c r="J224" s="20"/>
      <c r="K224" s="20"/>
      <c r="L224" s="20"/>
      <c r="M224" s="20"/>
      <c r="N224" s="249" t="s">
        <v>391</v>
      </c>
      <c r="O224" s="20">
        <v>-4.27615516847509</v>
      </c>
      <c r="P224" s="20">
        <f t="shared" si="17"/>
        <v>-10.756683800466082</v>
      </c>
      <c r="Q224" s="20">
        <v>6.4805286319909916</v>
      </c>
      <c r="R224" s="20">
        <v>61.114138089444097</v>
      </c>
      <c r="S224" s="20"/>
    </row>
    <row r="225" spans="6:19">
      <c r="F225" s="20"/>
      <c r="G225" s="20"/>
      <c r="H225" s="20"/>
      <c r="I225" s="20"/>
      <c r="J225" s="20"/>
      <c r="K225" s="20"/>
      <c r="L225" s="20"/>
      <c r="M225" s="20"/>
      <c r="N225" s="249" t="s">
        <v>392</v>
      </c>
      <c r="O225" s="20">
        <v>-0.86265177615187005</v>
      </c>
      <c r="P225" s="20">
        <f t="shared" si="17"/>
        <v>-7.6040684850424123</v>
      </c>
      <c r="Q225" s="20">
        <v>6.7414167088905419</v>
      </c>
      <c r="R225" s="20">
        <v>73.545632319903206</v>
      </c>
      <c r="S225" s="20"/>
    </row>
    <row r="226" spans="6:19">
      <c r="F226" s="20"/>
      <c r="G226" s="20"/>
      <c r="H226" s="20"/>
      <c r="I226" s="20"/>
      <c r="J226" s="20"/>
      <c r="K226" s="20"/>
      <c r="L226" s="20"/>
      <c r="M226" s="20"/>
      <c r="N226" s="249" t="s">
        <v>393</v>
      </c>
      <c r="O226" s="20">
        <v>0.43300867618105099</v>
      </c>
      <c r="P226" s="20">
        <f t="shared" si="17"/>
        <v>-5.33332388354322</v>
      </c>
      <c r="Q226" s="20">
        <v>5.7663325597242707</v>
      </c>
      <c r="R226" s="20">
        <v>60.9144128368834</v>
      </c>
      <c r="S226" s="20"/>
    </row>
    <row r="227" spans="6:19">
      <c r="F227" s="20"/>
      <c r="G227" s="20"/>
      <c r="H227" s="20"/>
      <c r="I227" s="20"/>
      <c r="J227" s="20"/>
      <c r="K227" s="20"/>
      <c r="L227" s="20"/>
      <c r="M227" s="20"/>
      <c r="N227" s="249" t="s">
        <v>57</v>
      </c>
      <c r="O227" s="20">
        <v>0.45388497330052302</v>
      </c>
      <c r="P227" s="20">
        <f t="shared" si="17"/>
        <v>-4.1328868812948496</v>
      </c>
      <c r="Q227" s="20">
        <v>4.5867718545953728</v>
      </c>
      <c r="R227" s="20">
        <v>39.060077866564797</v>
      </c>
      <c r="S227" s="20"/>
    </row>
    <row r="228" spans="6:19">
      <c r="F228" s="20"/>
      <c r="G228" s="20"/>
      <c r="H228" s="20"/>
      <c r="I228" s="20"/>
      <c r="J228" s="20"/>
      <c r="K228" s="20"/>
      <c r="L228" s="20"/>
      <c r="M228" s="20"/>
      <c r="N228" s="249" t="s">
        <v>394</v>
      </c>
      <c r="O228" s="20">
        <v>1.28019042471196</v>
      </c>
      <c r="P228" s="20">
        <f t="shared" si="17"/>
        <v>-4.4169045858678624</v>
      </c>
      <c r="Q228" s="20">
        <v>5.6970950105798224</v>
      </c>
      <c r="R228" s="20">
        <v>60.1774172458029</v>
      </c>
      <c r="S228" s="20"/>
    </row>
    <row r="229" spans="6:19">
      <c r="F229" s="20"/>
      <c r="G229" s="20"/>
      <c r="H229" s="20"/>
      <c r="I229" s="20"/>
      <c r="J229" s="20"/>
      <c r="K229" s="20"/>
      <c r="L229" s="20"/>
      <c r="M229" s="20"/>
      <c r="N229" s="249" t="s">
        <v>20</v>
      </c>
      <c r="O229" s="20">
        <v>1.3426123601699</v>
      </c>
      <c r="P229" s="20">
        <f t="shared" si="17"/>
        <v>-5.5538443693913395</v>
      </c>
      <c r="Q229" s="20">
        <v>6.8964567295612396</v>
      </c>
      <c r="R229" s="20">
        <v>83.343741855138404</v>
      </c>
      <c r="S229" s="20"/>
    </row>
    <row r="230" spans="6:19">
      <c r="F230" s="20"/>
      <c r="G230" s="20"/>
      <c r="H230" s="20"/>
      <c r="I230" s="20"/>
      <c r="J230" s="20"/>
      <c r="K230" s="20"/>
      <c r="L230" s="20"/>
      <c r="M230" s="20"/>
      <c r="N230" s="249" t="s">
        <v>59</v>
      </c>
      <c r="O230" s="20">
        <v>0.65176761262361604</v>
      </c>
      <c r="P230" s="20">
        <f t="shared" si="17"/>
        <v>-5.8065375945374011</v>
      </c>
      <c r="Q230" s="20">
        <v>6.4583052071610174</v>
      </c>
      <c r="R230" s="20">
        <v>73.974578764100301</v>
      </c>
      <c r="S230" s="20"/>
    </row>
    <row r="231" spans="6:19">
      <c r="F231" s="20"/>
      <c r="G231" s="20"/>
      <c r="H231" s="20"/>
      <c r="I231" s="20"/>
      <c r="J231" s="20"/>
      <c r="K231" s="20"/>
      <c r="L231" s="20"/>
      <c r="M231" s="20"/>
      <c r="N231" s="249" t="s">
        <v>61</v>
      </c>
      <c r="O231" s="20">
        <v>0.43769988873057702</v>
      </c>
      <c r="P231" s="20">
        <f t="shared" si="17"/>
        <v>-5.7331806818714757</v>
      </c>
      <c r="Q231" s="20">
        <v>6.1708805706020531</v>
      </c>
      <c r="R231" s="20">
        <v>68.371544631626705</v>
      </c>
      <c r="S231" s="20"/>
    </row>
    <row r="232" spans="6:19">
      <c r="F232" s="20"/>
      <c r="G232" s="20"/>
      <c r="H232" s="20"/>
      <c r="I232" s="20"/>
      <c r="J232" s="20"/>
      <c r="K232" s="20"/>
      <c r="L232" s="20"/>
      <c r="M232" s="20"/>
      <c r="N232" s="249" t="s">
        <v>22</v>
      </c>
      <c r="O232" s="20">
        <v>-3.9223645026017402</v>
      </c>
      <c r="P232" s="20">
        <f t="shared" si="17"/>
        <v>-11.896841501891187</v>
      </c>
      <c r="Q232" s="20">
        <v>7.9744769992894469</v>
      </c>
      <c r="R232" s="20">
        <v>86.993882608717499</v>
      </c>
      <c r="S232" s="20"/>
    </row>
    <row r="233" spans="6:19">
      <c r="F233" s="20"/>
      <c r="G233" s="20"/>
      <c r="H233" s="20"/>
      <c r="I233" s="20"/>
      <c r="J233" s="20"/>
      <c r="K233" s="20"/>
      <c r="L233" s="20"/>
      <c r="M233" s="20"/>
      <c r="N233" s="249" t="s">
        <v>23</v>
      </c>
      <c r="O233" s="20">
        <v>-3.2174559627993098</v>
      </c>
      <c r="P233" s="20">
        <f t="shared" si="17"/>
        <v>-10.978750085626526</v>
      </c>
      <c r="Q233" s="20">
        <v>7.7612941228272154</v>
      </c>
      <c r="R233" s="20">
        <v>84.472240994117897</v>
      </c>
      <c r="S233" s="20"/>
    </row>
    <row r="234" spans="6:19">
      <c r="F234" s="20"/>
      <c r="G234" s="20"/>
      <c r="H234" s="20"/>
      <c r="I234" s="20"/>
      <c r="J234" s="20"/>
      <c r="K234" s="20"/>
      <c r="L234" s="20"/>
      <c r="M234" s="20"/>
      <c r="N234" s="249" t="s">
        <v>395</v>
      </c>
      <c r="O234" s="20">
        <v>-2.3132855152788401</v>
      </c>
      <c r="P234" s="20">
        <f t="shared" si="17"/>
        <v>-8.9712741728403191</v>
      </c>
      <c r="Q234" s="20">
        <v>6.6579886575614795</v>
      </c>
      <c r="R234" s="20">
        <v>74.643990950650803</v>
      </c>
      <c r="S234" s="20"/>
    </row>
    <row r="235" spans="6:19">
      <c r="F235" s="20"/>
      <c r="G235" s="20"/>
      <c r="H235" s="20"/>
      <c r="I235" s="20"/>
      <c r="J235" s="20"/>
      <c r="K235" s="20"/>
      <c r="L235" s="20"/>
      <c r="M235" s="20"/>
      <c r="N235" s="249" t="s">
        <v>66</v>
      </c>
      <c r="O235" s="20">
        <v>-8.5190207255885202</v>
      </c>
      <c r="P235" s="20">
        <f t="shared" si="17"/>
        <v>-17.470332521503988</v>
      </c>
      <c r="Q235" s="20">
        <v>8.9513117959154673</v>
      </c>
      <c r="R235" s="20">
        <v>86.249776288501494</v>
      </c>
      <c r="S235" s="20"/>
    </row>
    <row r="236" spans="6:19">
      <c r="F236" s="20"/>
      <c r="G236" s="20"/>
      <c r="H236" s="20"/>
      <c r="I236" s="20"/>
      <c r="J236" s="20"/>
      <c r="K236" s="20"/>
      <c r="L236" s="20"/>
      <c r="M236" s="20"/>
      <c r="N236" s="249" t="s">
        <v>68</v>
      </c>
      <c r="O236" s="20">
        <v>-3.9861652451227201</v>
      </c>
      <c r="P236" s="20">
        <f t="shared" si="17"/>
        <v>-10.3447678994869</v>
      </c>
      <c r="Q236" s="20">
        <v>6.35860265436418</v>
      </c>
      <c r="R236" s="20">
        <v>65.992057442165404</v>
      </c>
      <c r="S236" s="20"/>
    </row>
    <row r="237" spans="6:19">
      <c r="F237" s="20"/>
      <c r="G237" s="20"/>
      <c r="H237" s="20"/>
      <c r="I237" s="20"/>
      <c r="J237" s="20"/>
      <c r="K237" s="20"/>
      <c r="L237" s="20"/>
      <c r="M237" s="20"/>
      <c r="N237" s="249" t="s">
        <v>396</v>
      </c>
      <c r="O237" s="20">
        <v>-3.9861652451227201</v>
      </c>
      <c r="P237" s="20">
        <f t="shared" si="17"/>
        <v>-10.344767900161363</v>
      </c>
      <c r="Q237" s="20">
        <v>6.3586026550386432</v>
      </c>
      <c r="R237" s="20">
        <v>65.992053900063596</v>
      </c>
      <c r="S237" s="20"/>
    </row>
    <row r="238" spans="6:19">
      <c r="F238" s="20"/>
      <c r="G238" s="20"/>
      <c r="H238" s="20"/>
      <c r="I238" s="20"/>
      <c r="J238" s="20"/>
      <c r="K238" s="20"/>
      <c r="L238" s="20"/>
      <c r="M238" s="20"/>
      <c r="N238" s="249" t="s">
        <v>397</v>
      </c>
      <c r="O238" s="20">
        <v>-0.77810405700251395</v>
      </c>
      <c r="P238" s="20">
        <f t="shared" si="17"/>
        <v>-7.4171442350374264</v>
      </c>
      <c r="Q238" s="20">
        <v>6.6390401780349126</v>
      </c>
      <c r="R238" s="20">
        <v>72.084035044729205</v>
      </c>
      <c r="S238" s="20"/>
    </row>
    <row r="239" spans="6:19">
      <c r="F239" s="20"/>
      <c r="G239" s="20"/>
      <c r="H239" s="20"/>
      <c r="I239" s="20"/>
      <c r="J239" s="20"/>
      <c r="K239" s="20"/>
      <c r="L239" s="20"/>
      <c r="M239" s="20"/>
      <c r="N239" s="249" t="s">
        <v>70</v>
      </c>
      <c r="O239" s="20">
        <v>-0.80845521489677996</v>
      </c>
      <c r="P239" s="20">
        <f t="shared" si="17"/>
        <v>-6.1006197763989478</v>
      </c>
      <c r="Q239" s="20">
        <v>5.292164561502168</v>
      </c>
      <c r="R239" s="20">
        <v>40.3581804082025</v>
      </c>
      <c r="S239" s="20"/>
    </row>
    <row r="240" spans="6:19">
      <c r="F240" s="20"/>
      <c r="G240" s="20"/>
      <c r="H240" s="20"/>
      <c r="I240" s="20"/>
      <c r="J240" s="20"/>
      <c r="K240" s="20"/>
      <c r="L240" s="20"/>
      <c r="M240" s="20"/>
      <c r="N240" s="249" t="s">
        <v>398</v>
      </c>
      <c r="O240" s="20">
        <v>0.21658884413617999</v>
      </c>
      <c r="P240" s="20">
        <f t="shared" si="17"/>
        <v>-5.3648357310887098</v>
      </c>
      <c r="Q240" s="20">
        <v>5.5814245752248901</v>
      </c>
      <c r="R240" s="20">
        <v>57.425429241988098</v>
      </c>
      <c r="S240" s="20"/>
    </row>
    <row r="241" spans="6:19">
      <c r="F241" s="20"/>
      <c r="G241" s="20"/>
      <c r="H241" s="20"/>
      <c r="I241" s="20"/>
      <c r="J241" s="20"/>
      <c r="K241" s="20"/>
      <c r="L241" s="20"/>
      <c r="M241" s="20"/>
      <c r="N241" s="249" t="s">
        <v>72</v>
      </c>
      <c r="O241" s="20">
        <v>0.40212435120161499</v>
      </c>
      <c r="P241" s="20">
        <f t="shared" si="17"/>
        <v>-4.6195437755102615</v>
      </c>
      <c r="Q241" s="20">
        <v>5.0216681267118766</v>
      </c>
      <c r="R241" s="20">
        <v>46.016328354752197</v>
      </c>
      <c r="S241" s="20"/>
    </row>
    <row r="242" spans="6:19">
      <c r="F242" s="20"/>
      <c r="G242" s="20"/>
      <c r="H242" s="20"/>
      <c r="I242" s="20"/>
      <c r="J242" s="20"/>
      <c r="K242" s="20"/>
      <c r="L242" s="20"/>
      <c r="M242" s="20"/>
      <c r="N242" s="249" t="s">
        <v>74</v>
      </c>
      <c r="O242" s="20">
        <v>-0.90407553689843301</v>
      </c>
      <c r="P242" s="20">
        <f t="shared" si="17"/>
        <v>-4.9273032604885207</v>
      </c>
      <c r="Q242" s="20">
        <v>4.0232277235900877</v>
      </c>
      <c r="R242" s="20">
        <v>21.473866062344399</v>
      </c>
      <c r="S242" s="20"/>
    </row>
    <row r="243" spans="6:19">
      <c r="F243" s="20"/>
      <c r="G243" s="20"/>
      <c r="H243" s="20"/>
      <c r="I243" s="20"/>
      <c r="J243" s="20"/>
      <c r="K243" s="20"/>
      <c r="L243" s="20"/>
      <c r="M243" s="20"/>
      <c r="N243" s="249" t="s">
        <v>76</v>
      </c>
      <c r="O243" s="20">
        <v>0.21861779494832401</v>
      </c>
      <c r="P243" s="20">
        <f t="shared" si="17"/>
        <v>-4.1377452887266486</v>
      </c>
      <c r="Q243" s="20">
        <v>4.3563630836749727</v>
      </c>
      <c r="R243" s="20">
        <v>34.583269232262602</v>
      </c>
      <c r="S243" s="20"/>
    </row>
    <row r="244" spans="6:19">
      <c r="F244" s="20"/>
      <c r="G244" s="20"/>
      <c r="H244" s="20"/>
      <c r="I244" s="20"/>
      <c r="J244" s="20"/>
      <c r="K244" s="20"/>
      <c r="L244" s="20"/>
      <c r="M244" s="20"/>
      <c r="N244" s="249" t="s">
        <v>399</v>
      </c>
      <c r="O244" s="20">
        <v>2.1028920033186198</v>
      </c>
      <c r="P244" s="20">
        <f t="shared" si="17"/>
        <v>-7.3003903834377839</v>
      </c>
      <c r="Q244" s="20">
        <v>9.4032823867564037</v>
      </c>
      <c r="R244" s="20">
        <v>129.680930677097</v>
      </c>
      <c r="S244" s="20"/>
    </row>
    <row r="245" spans="6:19">
      <c r="F245" s="20"/>
      <c r="G245" s="20"/>
      <c r="H245" s="20"/>
      <c r="I245" s="20"/>
      <c r="J245" s="20"/>
      <c r="K245" s="20"/>
      <c r="L245" s="20"/>
      <c r="M245" s="20"/>
      <c r="N245" s="249" t="s">
        <v>400</v>
      </c>
      <c r="O245" s="20">
        <v>-3.3071879286998902</v>
      </c>
      <c r="P245" s="20">
        <f t="shared" si="17"/>
        <v>-9.9104884163646823</v>
      </c>
      <c r="Q245" s="20">
        <v>6.6033004876647929</v>
      </c>
      <c r="R245" s="20">
        <v>68.432771148835201</v>
      </c>
      <c r="S245" s="20"/>
    </row>
    <row r="246" spans="6:19">
      <c r="F246" s="20"/>
      <c r="G246" s="20"/>
      <c r="H246" s="20"/>
      <c r="I246" s="20"/>
      <c r="J246" s="20"/>
      <c r="K246" s="20"/>
      <c r="L246" s="20"/>
      <c r="M246" s="20"/>
      <c r="N246" s="249" t="s">
        <v>185</v>
      </c>
      <c r="O246" s="20">
        <v>-0.97986403137636602</v>
      </c>
      <c r="P246" s="20">
        <f t="shared" si="17"/>
        <v>-8.1833090662709687</v>
      </c>
      <c r="Q246" s="20">
        <v>7.2034450348946022</v>
      </c>
      <c r="R246" s="20">
        <v>84.680984097420904</v>
      </c>
      <c r="S246" s="20"/>
    </row>
    <row r="247" spans="6:19">
      <c r="F247" s="20"/>
      <c r="G247" s="20"/>
      <c r="H247" s="20"/>
      <c r="I247" s="20"/>
      <c r="J247" s="20"/>
      <c r="K247" s="20"/>
      <c r="L247" s="20"/>
      <c r="M247" s="20"/>
      <c r="N247" s="249" t="s">
        <v>24</v>
      </c>
      <c r="O247" s="20">
        <v>-3.6704325557334401</v>
      </c>
      <c r="P247" s="20">
        <f t="shared" si="17"/>
        <v>-12.623330572700119</v>
      </c>
      <c r="Q247" s="20">
        <v>8.9528980169666799</v>
      </c>
      <c r="R247" s="20">
        <v>105.630447567232</v>
      </c>
      <c r="S247" s="20"/>
    </row>
    <row r="248" spans="6:19">
      <c r="F248" s="20"/>
      <c r="G248" s="20"/>
      <c r="H248" s="20"/>
      <c r="I248" s="20"/>
      <c r="J248" s="20"/>
      <c r="K248" s="20"/>
      <c r="L248" s="20"/>
      <c r="M248" s="20"/>
      <c r="N248" s="249" t="s">
        <v>25</v>
      </c>
      <c r="O248" s="20">
        <v>2.0358224247369598</v>
      </c>
      <c r="P248" s="20">
        <f t="shared" si="17"/>
        <v>-6.1304134553503697</v>
      </c>
      <c r="Q248" s="20">
        <v>8.1662358800873296</v>
      </c>
      <c r="R248" s="20">
        <v>107.40067839434499</v>
      </c>
      <c r="S248" s="20"/>
    </row>
    <row r="249" spans="6:19">
      <c r="F249" s="20"/>
      <c r="G249" s="20"/>
      <c r="H249" s="20"/>
      <c r="I249" s="20"/>
      <c r="J249" s="20"/>
      <c r="K249" s="20"/>
      <c r="L249" s="20"/>
      <c r="M249" s="20"/>
      <c r="N249" s="249" t="s">
        <v>26</v>
      </c>
      <c r="O249" s="20">
        <v>-4.21300102931965</v>
      </c>
      <c r="P249" s="20">
        <f t="shared" si="17"/>
        <v>-13.370371499034448</v>
      </c>
      <c r="Q249" s="20">
        <v>9.1573704697147988</v>
      </c>
      <c r="R249" s="20">
        <v>103.697445556239</v>
      </c>
      <c r="S249" s="20"/>
    </row>
    <row r="250" spans="6:19">
      <c r="F250" s="20"/>
      <c r="G250" s="20"/>
      <c r="H250" s="20"/>
      <c r="I250" s="20"/>
      <c r="J250" s="20"/>
      <c r="K250" s="20"/>
      <c r="L250" s="20"/>
      <c r="M250" s="20"/>
      <c r="N250" s="249" t="s">
        <v>401</v>
      </c>
      <c r="O250" s="20">
        <v>-3.8550719761697301</v>
      </c>
      <c r="P250" s="20">
        <f t="shared" si="17"/>
        <v>-11.557823315607701</v>
      </c>
      <c r="Q250" s="20">
        <v>7.7027513394379712</v>
      </c>
      <c r="R250" s="20">
        <v>94.400535687190597</v>
      </c>
      <c r="S250" s="20"/>
    </row>
    <row r="251" spans="6:19">
      <c r="F251" s="20"/>
      <c r="G251" s="20"/>
      <c r="H251" s="20"/>
      <c r="I251" s="20"/>
      <c r="J251" s="20"/>
      <c r="K251" s="20"/>
      <c r="L251" s="20"/>
      <c r="M251" s="20"/>
      <c r="N251" s="249" t="s">
        <v>184</v>
      </c>
      <c r="O251" s="20">
        <v>1.25101308427446</v>
      </c>
      <c r="P251" s="20">
        <f t="shared" si="17"/>
        <v>-6.4774731145741189</v>
      </c>
      <c r="Q251" s="20">
        <v>7.7284861988485787</v>
      </c>
      <c r="R251" s="20">
        <v>98.153149603320301</v>
      </c>
      <c r="S251" s="20"/>
    </row>
    <row r="252" spans="6:19">
      <c r="F252" s="20"/>
      <c r="G252" s="20"/>
      <c r="H252" s="20"/>
      <c r="I252" s="20"/>
      <c r="J252" s="20"/>
      <c r="K252" s="20"/>
      <c r="L252" s="20"/>
      <c r="M252" s="20"/>
      <c r="N252" s="249" t="s">
        <v>81</v>
      </c>
      <c r="O252" s="20">
        <v>-2.2973533180426702</v>
      </c>
      <c r="P252" s="20">
        <f t="shared" si="17"/>
        <v>-11.154002534765876</v>
      </c>
      <c r="Q252" s="20">
        <v>8.8566492167232056</v>
      </c>
      <c r="R252" s="20">
        <v>104.250603651804</v>
      </c>
      <c r="S252" s="20"/>
    </row>
    <row r="253" spans="6:19">
      <c r="F253" s="20"/>
      <c r="G253" s="20"/>
      <c r="H253" s="20"/>
      <c r="I253" s="20"/>
      <c r="J253" s="20"/>
      <c r="K253" s="20"/>
      <c r="L253" s="20"/>
      <c r="M253" s="20"/>
      <c r="N253" s="249" t="s">
        <v>181</v>
      </c>
      <c r="O253" s="20">
        <v>1.9727639272305699</v>
      </c>
      <c r="P253" s="20">
        <f t="shared" si="17"/>
        <v>-5.5198855329540732</v>
      </c>
      <c r="Q253" s="20">
        <v>7.4926494601846434</v>
      </c>
      <c r="R253" s="20">
        <v>95.205247401962694</v>
      </c>
      <c r="S253" s="20"/>
    </row>
    <row r="254" spans="6:19">
      <c r="F254" s="20"/>
      <c r="G254" s="20"/>
      <c r="H254" s="20"/>
      <c r="I254" s="20"/>
      <c r="J254" s="20"/>
      <c r="K254" s="20"/>
      <c r="L254" s="20"/>
      <c r="M254" s="20"/>
      <c r="N254" s="249" t="s">
        <v>28</v>
      </c>
      <c r="O254" s="20">
        <v>-4.04885119234965</v>
      </c>
      <c r="P254" s="20">
        <f t="shared" si="17"/>
        <v>-12.543665040550849</v>
      </c>
      <c r="Q254" s="20">
        <v>8.4948138482011988</v>
      </c>
      <c r="R254" s="20">
        <v>91.136063304482903</v>
      </c>
      <c r="S254" s="20"/>
    </row>
    <row r="255" spans="6:19">
      <c r="F255" s="20"/>
      <c r="G255" s="20"/>
      <c r="H255" s="20"/>
      <c r="I255" s="20"/>
      <c r="J255" s="20"/>
      <c r="K255" s="20"/>
      <c r="L255" s="20"/>
      <c r="M255" s="20"/>
      <c r="N255" s="249" t="s">
        <v>402</v>
      </c>
      <c r="O255" s="20">
        <v>-3.7678533803184902</v>
      </c>
      <c r="P255" s="20">
        <f t="shared" si="17"/>
        <v>-10.756069408038222</v>
      </c>
      <c r="Q255" s="20">
        <v>6.9882160277197318</v>
      </c>
      <c r="R255" s="20">
        <v>81.330828408607204</v>
      </c>
      <c r="S255" s="20"/>
    </row>
    <row r="256" spans="6:19">
      <c r="F256" s="20"/>
      <c r="G256" s="20"/>
      <c r="H256" s="20"/>
      <c r="I256" s="20"/>
      <c r="J256" s="20"/>
      <c r="K256" s="20"/>
      <c r="L256" s="20"/>
      <c r="M256" s="20"/>
      <c r="N256" s="249" t="s">
        <v>183</v>
      </c>
      <c r="O256" s="20">
        <v>1.09065798070033</v>
      </c>
      <c r="P256" s="20">
        <f t="shared" si="17"/>
        <v>-5.8523767004120053</v>
      </c>
      <c r="Q256" s="20">
        <v>6.9430346811123353</v>
      </c>
      <c r="R256" s="20">
        <v>83.592985398078397</v>
      </c>
      <c r="S256" s="20"/>
    </row>
    <row r="257" spans="6:19">
      <c r="F257" s="20"/>
      <c r="G257" s="20"/>
      <c r="H257" s="20"/>
      <c r="I257" s="20"/>
      <c r="J257" s="20"/>
      <c r="K257" s="20"/>
      <c r="L257" s="20"/>
      <c r="M257" s="20"/>
      <c r="N257" s="249" t="s">
        <v>30</v>
      </c>
      <c r="O257" s="20">
        <v>1.7323452555465499</v>
      </c>
      <c r="P257" s="20">
        <f t="shared" si="17"/>
        <v>-4.1965744349681193</v>
      </c>
      <c r="Q257" s="20">
        <v>5.928919690514669</v>
      </c>
      <c r="R257" s="20">
        <v>66.726212985441606</v>
      </c>
      <c r="S257" s="20"/>
    </row>
    <row r="258" spans="6:19">
      <c r="F258" s="20"/>
      <c r="G258" s="20"/>
      <c r="H258" s="20"/>
      <c r="I258" s="20"/>
      <c r="J258" s="20"/>
      <c r="K258" s="20"/>
      <c r="L258" s="20"/>
      <c r="M258" s="20"/>
      <c r="N258" s="249" t="s">
        <v>403</v>
      </c>
      <c r="O258" s="20">
        <v>-4.0602624181792599</v>
      </c>
      <c r="P258" s="20">
        <f t="shared" si="17"/>
        <v>-18.081214613609269</v>
      </c>
      <c r="Q258" s="20">
        <v>14.020952195430009</v>
      </c>
      <c r="R258" s="20">
        <v>190.91470462524799</v>
      </c>
      <c r="S258" s="20"/>
    </row>
    <row r="259" spans="6:19">
      <c r="F259" s="20"/>
      <c r="G259" s="20"/>
      <c r="H259" s="20"/>
      <c r="I259" s="20"/>
      <c r="J259" s="20"/>
      <c r="K259" s="20"/>
      <c r="L259" s="20"/>
      <c r="M259" s="20"/>
      <c r="N259" s="249" t="s">
        <v>404</v>
      </c>
      <c r="O259" s="20">
        <v>-3.4146277608698901</v>
      </c>
      <c r="P259" s="20">
        <f t="shared" ref="P259:P322" si="18">O259-Q259</f>
        <v>-15.667246299883587</v>
      </c>
      <c r="Q259" s="20">
        <v>12.252618539013698</v>
      </c>
      <c r="R259" s="20">
        <v>174.82957392145499</v>
      </c>
      <c r="S259" s="20"/>
    </row>
    <row r="260" spans="6:19">
      <c r="F260" s="20"/>
      <c r="G260" s="20"/>
      <c r="H260" s="20"/>
      <c r="I260" s="20"/>
      <c r="J260" s="20"/>
      <c r="K260" s="20"/>
      <c r="L260" s="20"/>
      <c r="M260" s="20"/>
      <c r="N260" s="249" t="s">
        <v>405</v>
      </c>
      <c r="O260" s="20">
        <v>-0.784572587180839</v>
      </c>
      <c r="P260" s="20">
        <f t="shared" si="18"/>
        <v>-9.9384366722614477</v>
      </c>
      <c r="Q260" s="20">
        <v>9.1538640850806079</v>
      </c>
      <c r="R260" s="20">
        <v>122.356150472141</v>
      </c>
      <c r="S260" s="20"/>
    </row>
    <row r="261" spans="6:19">
      <c r="F261" s="20"/>
      <c r="G261" s="20"/>
      <c r="H261" s="20"/>
      <c r="I261" s="20"/>
      <c r="J261" s="20"/>
      <c r="K261" s="20"/>
      <c r="L261" s="20"/>
      <c r="M261" s="20"/>
      <c r="N261" s="249" t="s">
        <v>406</v>
      </c>
      <c r="O261" s="20">
        <v>-0.36601840172980499</v>
      </c>
      <c r="P261" s="20">
        <f t="shared" si="18"/>
        <v>-11.965362708242855</v>
      </c>
      <c r="Q261" s="20">
        <v>11.59934430651305</v>
      </c>
      <c r="R261" s="20">
        <v>167.367617501648</v>
      </c>
      <c r="S261" s="20"/>
    </row>
    <row r="262" spans="6:19">
      <c r="F262" s="20"/>
      <c r="G262" s="20"/>
      <c r="H262" s="20"/>
      <c r="I262" s="20"/>
      <c r="J262" s="20"/>
      <c r="K262" s="20"/>
      <c r="L262" s="20"/>
      <c r="M262" s="20"/>
      <c r="N262" s="249" t="s">
        <v>82</v>
      </c>
      <c r="O262" s="20">
        <v>-1.80979564053658</v>
      </c>
      <c r="P262" s="20">
        <f t="shared" si="18"/>
        <v>-13.687394632525008</v>
      </c>
      <c r="Q262" s="20">
        <v>11.877598991988428</v>
      </c>
      <c r="R262" s="20">
        <v>166.17613750848</v>
      </c>
      <c r="S262" s="20"/>
    </row>
    <row r="263" spans="6:19">
      <c r="F263" s="20"/>
      <c r="G263" s="20"/>
      <c r="H263" s="20"/>
      <c r="I263" s="20"/>
      <c r="J263" s="20"/>
      <c r="K263" s="20"/>
      <c r="L263" s="20"/>
      <c r="M263" s="20"/>
      <c r="N263" s="249" t="s">
        <v>407</v>
      </c>
      <c r="O263" s="20">
        <v>-0.49482868249143702</v>
      </c>
      <c r="P263" s="20">
        <f t="shared" si="18"/>
        <v>-10.226008929943301</v>
      </c>
      <c r="Q263" s="20">
        <v>9.7311802474518636</v>
      </c>
      <c r="R263" s="20">
        <v>133.66024854435199</v>
      </c>
      <c r="S263" s="20"/>
    </row>
    <row r="264" spans="6:19">
      <c r="F264" s="20"/>
      <c r="G264" s="20"/>
      <c r="H264" s="20"/>
      <c r="I264" s="20"/>
      <c r="J264" s="20"/>
      <c r="K264" s="20"/>
      <c r="L264" s="20"/>
      <c r="M264" s="20"/>
      <c r="N264" s="249" t="s">
        <v>32</v>
      </c>
      <c r="O264" s="20">
        <v>-0.357953857457047</v>
      </c>
      <c r="P264" s="20">
        <f t="shared" si="18"/>
        <v>-10.12639958780907</v>
      </c>
      <c r="Q264" s="20">
        <v>9.7684457303520222</v>
      </c>
      <c r="R264" s="20">
        <v>132.951258844129</v>
      </c>
      <c r="S264" s="20"/>
    </row>
    <row r="265" spans="6:19">
      <c r="F265" s="20"/>
      <c r="G265" s="20"/>
      <c r="H265" s="20"/>
      <c r="I265" s="20"/>
      <c r="J265" s="20"/>
      <c r="K265" s="20"/>
      <c r="L265" s="20"/>
      <c r="M265" s="20"/>
      <c r="N265" s="249" t="s">
        <v>83</v>
      </c>
      <c r="O265" s="20">
        <v>-1.88817825324827</v>
      </c>
      <c r="P265" s="20">
        <f t="shared" si="18"/>
        <v>-11.937615467287088</v>
      </c>
      <c r="Q265" s="20">
        <v>10.049437214038818</v>
      </c>
      <c r="R265" s="20">
        <v>133.251895363909</v>
      </c>
      <c r="S265" s="20"/>
    </row>
    <row r="266" spans="6:19">
      <c r="F266" s="20"/>
      <c r="G266" s="20"/>
      <c r="H266" s="20"/>
      <c r="I266" s="20"/>
      <c r="J266" s="20"/>
      <c r="K266" s="20"/>
      <c r="L266" s="20"/>
      <c r="M266" s="20"/>
      <c r="N266" s="249" t="s">
        <v>408</v>
      </c>
      <c r="O266" s="20">
        <v>0.45321830003260299</v>
      </c>
      <c r="P266" s="20">
        <f t="shared" si="18"/>
        <v>-4.6967481163464839</v>
      </c>
      <c r="Q266" s="20">
        <v>5.1499664163790868</v>
      </c>
      <c r="R266" s="20">
        <v>46.507520888083697</v>
      </c>
      <c r="S266" s="20"/>
    </row>
    <row r="267" spans="6:19">
      <c r="F267" s="20"/>
      <c r="G267" s="20"/>
      <c r="H267" s="20"/>
      <c r="I267" s="20"/>
      <c r="J267" s="20"/>
      <c r="K267" s="20"/>
      <c r="L267" s="20"/>
      <c r="M267" s="20"/>
      <c r="N267" s="249" t="s">
        <v>409</v>
      </c>
      <c r="O267" s="20">
        <v>-9.7196264574303207E-2</v>
      </c>
      <c r="P267" s="20">
        <f t="shared" si="18"/>
        <v>-4.6591748124370786</v>
      </c>
      <c r="Q267" s="20">
        <v>4.5619785478627755</v>
      </c>
      <c r="R267" s="20">
        <v>34.074666833968003</v>
      </c>
      <c r="S267" s="20"/>
    </row>
    <row r="268" spans="6:19">
      <c r="F268" s="20"/>
      <c r="G268" s="20"/>
      <c r="H268" s="20"/>
      <c r="I268" s="20"/>
      <c r="J268" s="20"/>
      <c r="K268" s="20"/>
      <c r="L268" s="20"/>
      <c r="M268" s="20"/>
      <c r="N268" s="249" t="s">
        <v>410</v>
      </c>
      <c r="O268" s="20">
        <v>-5.1109701682029103</v>
      </c>
      <c r="P268" s="20">
        <f t="shared" si="18"/>
        <v>-16.673850733195792</v>
      </c>
      <c r="Q268" s="20">
        <v>11.562880564992881</v>
      </c>
      <c r="R268" s="20">
        <v>157.15886113635199</v>
      </c>
      <c r="S268" s="20"/>
    </row>
    <row r="269" spans="6:19">
      <c r="F269" s="20"/>
      <c r="G269" s="20"/>
      <c r="H269" s="20"/>
      <c r="I269" s="20"/>
      <c r="J269" s="20"/>
      <c r="K269" s="20"/>
      <c r="L269" s="20"/>
      <c r="M269" s="20"/>
      <c r="N269" s="249" t="s">
        <v>33</v>
      </c>
      <c r="O269" s="20">
        <v>-0.97134096640021195</v>
      </c>
      <c r="P269" s="20">
        <f t="shared" si="18"/>
        <v>-9.4633317226577489</v>
      </c>
      <c r="Q269" s="20">
        <v>8.4919907562575361</v>
      </c>
      <c r="R269" s="20">
        <v>108.03022540901701</v>
      </c>
      <c r="S269" s="20"/>
    </row>
    <row r="270" spans="6:19">
      <c r="F270" s="20"/>
      <c r="G270" s="20"/>
      <c r="H270" s="20"/>
      <c r="I270" s="20"/>
      <c r="J270" s="20"/>
      <c r="K270" s="20"/>
      <c r="L270" s="20"/>
      <c r="M270" s="20"/>
      <c r="N270" s="249" t="s">
        <v>411</v>
      </c>
      <c r="O270" s="20">
        <v>-0.91891858480889499</v>
      </c>
      <c r="P270" s="20">
        <f t="shared" si="18"/>
        <v>-8.5377734688530342</v>
      </c>
      <c r="Q270" s="20">
        <v>7.6188548840441399</v>
      </c>
      <c r="R270" s="20">
        <v>94.400617381664205</v>
      </c>
      <c r="S270" s="20"/>
    </row>
    <row r="271" spans="6:19">
      <c r="F271" s="20"/>
      <c r="G271" s="20"/>
      <c r="H271" s="20"/>
      <c r="I271" s="20"/>
      <c r="J271" s="20"/>
      <c r="K271" s="20"/>
      <c r="L271" s="20"/>
      <c r="M271" s="20"/>
      <c r="N271" s="249" t="s">
        <v>412</v>
      </c>
      <c r="O271" s="20">
        <v>-9.6603965934588096</v>
      </c>
      <c r="P271" s="20">
        <f t="shared" si="18"/>
        <v>-19.229980065211379</v>
      </c>
      <c r="Q271" s="20">
        <v>9.5695834717525692</v>
      </c>
      <c r="R271" s="20">
        <v>115.248828722315</v>
      </c>
      <c r="S271" s="20"/>
    </row>
    <row r="272" spans="6:19">
      <c r="F272" s="20"/>
      <c r="G272" s="20"/>
      <c r="H272" s="20"/>
      <c r="I272" s="20"/>
      <c r="J272" s="20"/>
      <c r="K272" s="20"/>
      <c r="L272" s="20"/>
      <c r="M272" s="20"/>
      <c r="N272" s="249" t="s">
        <v>413</v>
      </c>
      <c r="O272" s="20">
        <v>-8.7564384871507599</v>
      </c>
      <c r="P272" s="20">
        <f t="shared" si="18"/>
        <v>-19.492508533498626</v>
      </c>
      <c r="Q272" s="20">
        <v>10.736070046347866</v>
      </c>
      <c r="R272" s="20">
        <v>139.503526511687</v>
      </c>
      <c r="S272" s="20"/>
    </row>
    <row r="273" spans="6:19">
      <c r="F273" s="20"/>
      <c r="G273" s="20"/>
      <c r="H273" s="20"/>
      <c r="I273" s="20"/>
      <c r="J273" s="20"/>
      <c r="K273" s="20"/>
      <c r="L273" s="20"/>
      <c r="M273" s="20"/>
      <c r="N273" s="249" t="s">
        <v>35</v>
      </c>
      <c r="O273" s="20">
        <v>-0.59094006080049799</v>
      </c>
      <c r="P273" s="20">
        <f t="shared" si="18"/>
        <v>-8.4349425773035129</v>
      </c>
      <c r="Q273" s="20">
        <v>7.8440025165030143</v>
      </c>
      <c r="R273" s="20">
        <v>98.108622539574398</v>
      </c>
      <c r="S273" s="20"/>
    </row>
    <row r="274" spans="6:19">
      <c r="F274" s="20"/>
      <c r="G274" s="20"/>
      <c r="H274" s="20"/>
      <c r="I274" s="20"/>
      <c r="J274" s="20"/>
      <c r="K274" s="20"/>
      <c r="L274" s="20"/>
      <c r="M274" s="20"/>
      <c r="N274" s="249" t="s">
        <v>84</v>
      </c>
      <c r="O274" s="20">
        <v>-2.15123594277477</v>
      </c>
      <c r="P274" s="20">
        <f t="shared" si="18"/>
        <v>-10.283269229430452</v>
      </c>
      <c r="Q274" s="20">
        <v>8.1320332866556821</v>
      </c>
      <c r="R274" s="20">
        <v>98.048811109075103</v>
      </c>
      <c r="S274" s="20"/>
    </row>
    <row r="275" spans="6:19">
      <c r="F275" s="20"/>
      <c r="G275" s="20"/>
      <c r="H275" s="20"/>
      <c r="I275" s="20"/>
      <c r="J275" s="20"/>
      <c r="K275" s="20"/>
      <c r="L275" s="20"/>
      <c r="M275" s="20"/>
      <c r="N275" s="249" t="s">
        <v>414</v>
      </c>
      <c r="O275" s="20">
        <v>-1.09500026063145</v>
      </c>
      <c r="P275" s="20">
        <f t="shared" si="18"/>
        <v>-6.266889104133174</v>
      </c>
      <c r="Q275" s="20">
        <v>5.1718888435017236</v>
      </c>
      <c r="R275" s="20">
        <v>38.956997795345799</v>
      </c>
      <c r="S275" s="20"/>
    </row>
    <row r="276" spans="6:19">
      <c r="F276" s="20"/>
      <c r="G276" s="20"/>
      <c r="H276" s="20"/>
      <c r="I276" s="20"/>
      <c r="J276" s="20"/>
      <c r="K276" s="20"/>
      <c r="L276" s="20"/>
      <c r="M276" s="20"/>
      <c r="N276" s="249" t="s">
        <v>415</v>
      </c>
      <c r="O276" s="20">
        <v>-0.227729834261861</v>
      </c>
      <c r="P276" s="20">
        <f t="shared" si="18"/>
        <v>-9.3315639140159483</v>
      </c>
      <c r="Q276" s="20">
        <v>9.1038340797540869</v>
      </c>
      <c r="R276" s="20">
        <v>122.266315171869</v>
      </c>
      <c r="S276" s="20"/>
    </row>
    <row r="277" spans="6:19">
      <c r="F277" s="20"/>
      <c r="G277" s="20"/>
      <c r="H277" s="20"/>
      <c r="I277" s="20"/>
      <c r="J277" s="20"/>
      <c r="K277" s="20"/>
      <c r="L277" s="20"/>
      <c r="M277" s="20"/>
      <c r="N277" s="249" t="s">
        <v>416</v>
      </c>
      <c r="O277" s="20">
        <v>-1.61953393214801</v>
      </c>
      <c r="P277" s="20">
        <f t="shared" si="18"/>
        <v>-10.937766897005538</v>
      </c>
      <c r="Q277" s="20">
        <v>9.3182329648575273</v>
      </c>
      <c r="R277" s="20">
        <v>120.62678908029601</v>
      </c>
      <c r="S277" s="20"/>
    </row>
    <row r="278" spans="6:19">
      <c r="F278" s="20"/>
      <c r="G278" s="20"/>
      <c r="H278" s="20"/>
      <c r="I278" s="20"/>
      <c r="J278" s="20"/>
      <c r="K278" s="20"/>
      <c r="L278" s="20"/>
      <c r="M278" s="20"/>
      <c r="N278" s="249" t="s">
        <v>85</v>
      </c>
      <c r="O278" s="20">
        <v>-2.75168503531216</v>
      </c>
      <c r="P278" s="20">
        <f t="shared" si="18"/>
        <v>-8.7916014462430745</v>
      </c>
      <c r="Q278" s="20">
        <v>6.0399164109309149</v>
      </c>
      <c r="R278" s="20">
        <v>62.590835250316303</v>
      </c>
      <c r="S278" s="20"/>
    </row>
    <row r="279" spans="6:19">
      <c r="F279" s="20"/>
      <c r="G279" s="20"/>
      <c r="H279" s="20"/>
      <c r="I279" s="20"/>
      <c r="J279" s="20"/>
      <c r="K279" s="20"/>
      <c r="L279" s="20"/>
      <c r="M279" s="20"/>
      <c r="N279" s="249" t="s">
        <v>37</v>
      </c>
      <c r="O279" s="20">
        <v>0.983385717754372</v>
      </c>
      <c r="P279" s="20">
        <f t="shared" si="18"/>
        <v>-5.8081038258913313</v>
      </c>
      <c r="Q279" s="20">
        <v>6.791489543645703</v>
      </c>
      <c r="R279" s="20">
        <v>80.283482271351303</v>
      </c>
      <c r="S279" s="20"/>
    </row>
    <row r="280" spans="6:19">
      <c r="F280" s="20"/>
      <c r="G280" s="20"/>
      <c r="H280" s="20"/>
      <c r="I280" s="20"/>
      <c r="J280" s="20"/>
      <c r="K280" s="20"/>
      <c r="L280" s="20"/>
      <c r="M280" s="20"/>
      <c r="N280" s="249" t="s">
        <v>417</v>
      </c>
      <c r="O280" s="20">
        <v>-1.59035309528721</v>
      </c>
      <c r="P280" s="20">
        <f t="shared" si="18"/>
        <v>-6.7981056388999139</v>
      </c>
      <c r="Q280" s="20">
        <v>5.2077525436127043</v>
      </c>
      <c r="R280" s="20">
        <v>50.089734902046501</v>
      </c>
      <c r="S280" s="20"/>
    </row>
    <row r="281" spans="6:19">
      <c r="F281" s="20"/>
      <c r="G281" s="20"/>
      <c r="H281" s="20"/>
      <c r="I281" s="20"/>
      <c r="J281" s="20"/>
      <c r="K281" s="20"/>
      <c r="L281" s="20"/>
      <c r="M281" s="20"/>
      <c r="N281" s="249" t="s">
        <v>418</v>
      </c>
      <c r="O281" s="20">
        <v>-8.9563599857064506</v>
      </c>
      <c r="P281" s="20">
        <f t="shared" si="18"/>
        <v>-14.578111239568436</v>
      </c>
      <c r="Q281" s="20">
        <v>5.6217512538619863</v>
      </c>
      <c r="R281" s="20">
        <v>41.696852316111602</v>
      </c>
      <c r="S281" s="20"/>
    </row>
    <row r="282" spans="6:19">
      <c r="F282" s="20"/>
      <c r="G282" s="20"/>
      <c r="H282" s="20"/>
      <c r="I282" s="20"/>
      <c r="J282" s="20"/>
      <c r="K282" s="20"/>
      <c r="L282" s="20"/>
      <c r="M282" s="20"/>
      <c r="N282" s="249" t="s">
        <v>39</v>
      </c>
      <c r="O282" s="20">
        <v>-0.44128331615747401</v>
      </c>
      <c r="P282" s="20">
        <f t="shared" si="18"/>
        <v>-6.0525757481531741</v>
      </c>
      <c r="Q282" s="20">
        <v>5.6112924319957003</v>
      </c>
      <c r="R282" s="20">
        <v>57.479435501834701</v>
      </c>
      <c r="S282" s="20"/>
    </row>
    <row r="283" spans="6:19">
      <c r="F283" s="20"/>
      <c r="G283" s="20"/>
      <c r="H283" s="20"/>
      <c r="I283" s="20"/>
      <c r="J283" s="20"/>
      <c r="K283" s="20"/>
      <c r="L283" s="20"/>
      <c r="M283" s="20"/>
      <c r="N283" s="249" t="s">
        <v>419</v>
      </c>
      <c r="O283" s="20">
        <v>-10.882333024228901</v>
      </c>
      <c r="P283" s="20">
        <f t="shared" si="18"/>
        <v>-15.126989394849589</v>
      </c>
      <c r="Q283" s="20">
        <v>4.2446563706206888</v>
      </c>
      <c r="R283" s="20">
        <v>15.2491783030168</v>
      </c>
      <c r="S283" s="20"/>
    </row>
    <row r="284" spans="6:19">
      <c r="F284" s="20"/>
      <c r="G284" s="20"/>
      <c r="H284" s="20"/>
      <c r="I284" s="20"/>
      <c r="J284" s="20"/>
      <c r="K284" s="20"/>
      <c r="L284" s="20"/>
      <c r="M284" s="20"/>
      <c r="N284" s="249" t="s">
        <v>86</v>
      </c>
      <c r="O284" s="20">
        <v>-8.3998236219894196</v>
      </c>
      <c r="P284" s="20">
        <f t="shared" si="18"/>
        <v>-13.257276233719828</v>
      </c>
      <c r="Q284" s="20">
        <v>4.857452611730408</v>
      </c>
      <c r="R284" s="20">
        <v>34.779139294940599</v>
      </c>
      <c r="S284" s="20"/>
    </row>
    <row r="285" spans="6:19">
      <c r="F285" s="20"/>
      <c r="G285" s="20"/>
      <c r="H285" s="20"/>
      <c r="I285" s="20"/>
      <c r="J285" s="20"/>
      <c r="K285" s="20"/>
      <c r="L285" s="20"/>
      <c r="M285" s="20"/>
      <c r="N285" s="249" t="s">
        <v>87</v>
      </c>
      <c r="O285" s="20">
        <v>-3.5923648769877201</v>
      </c>
      <c r="P285" s="20">
        <f t="shared" si="18"/>
        <v>-9.7755993726201176</v>
      </c>
      <c r="Q285" s="20">
        <v>6.1832344956323979</v>
      </c>
      <c r="R285" s="20">
        <v>57.406329893180001</v>
      </c>
      <c r="S285" s="20"/>
    </row>
    <row r="286" spans="6:19">
      <c r="F286" s="20"/>
      <c r="G286" s="20"/>
      <c r="H286" s="20"/>
      <c r="I286" s="20"/>
      <c r="J286" s="20"/>
      <c r="K286" s="20"/>
      <c r="L286" s="20"/>
      <c r="M286" s="20"/>
      <c r="N286" s="249" t="s">
        <v>420</v>
      </c>
      <c r="O286" s="20">
        <v>0.66258382153676898</v>
      </c>
      <c r="P286" s="20">
        <f t="shared" si="18"/>
        <v>-5.0385526086609174</v>
      </c>
      <c r="Q286" s="20">
        <v>5.7011364301976863</v>
      </c>
      <c r="R286" s="20">
        <v>57.123158279727598</v>
      </c>
      <c r="S286" s="20"/>
    </row>
    <row r="287" spans="6:19">
      <c r="F287" s="20"/>
      <c r="G287" s="20"/>
      <c r="H287" s="20"/>
      <c r="I287" s="20"/>
      <c r="J287" s="20"/>
      <c r="K287" s="20"/>
      <c r="L287" s="20"/>
      <c r="M287" s="20"/>
      <c r="N287" s="249" t="s">
        <v>421</v>
      </c>
      <c r="O287" s="20">
        <v>-5.0481767871049401</v>
      </c>
      <c r="P287" s="20">
        <f t="shared" si="18"/>
        <v>-11.051389480447536</v>
      </c>
      <c r="Q287" s="20">
        <v>6.0032126933425953</v>
      </c>
      <c r="R287" s="20">
        <v>59.049540836903098</v>
      </c>
      <c r="S287" s="20"/>
    </row>
    <row r="288" spans="6:19">
      <c r="F288" s="20"/>
      <c r="G288" s="20"/>
      <c r="H288" s="20"/>
      <c r="I288" s="20"/>
      <c r="J288" s="20"/>
      <c r="K288" s="20"/>
      <c r="L288" s="20"/>
      <c r="M288" s="20"/>
      <c r="N288" s="249" t="s">
        <v>422</v>
      </c>
      <c r="O288" s="20">
        <v>1.48324725478557</v>
      </c>
      <c r="P288" s="20">
        <f t="shared" si="18"/>
        <v>-8.4175943527089991</v>
      </c>
      <c r="Q288" s="20">
        <v>9.9008416074945682</v>
      </c>
      <c r="R288" s="20">
        <v>137.49614488435401</v>
      </c>
      <c r="S288" s="20"/>
    </row>
    <row r="289" spans="6:19">
      <c r="F289" s="20"/>
      <c r="G289" s="20"/>
      <c r="H289" s="20"/>
      <c r="I289" s="20"/>
      <c r="J289" s="20"/>
      <c r="K289" s="20"/>
      <c r="L289" s="20"/>
      <c r="M289" s="20"/>
      <c r="N289" s="249" t="s">
        <v>423</v>
      </c>
      <c r="O289" s="20">
        <v>-4.5300685679869703</v>
      </c>
      <c r="P289" s="20">
        <f t="shared" si="18"/>
        <v>-12.588905414113313</v>
      </c>
      <c r="Q289" s="20">
        <v>8.0588368461263435</v>
      </c>
      <c r="R289" s="20">
        <v>97.121852059800204</v>
      </c>
      <c r="S289" s="20"/>
    </row>
    <row r="290" spans="6:19">
      <c r="F290" s="20"/>
      <c r="G290" s="20"/>
      <c r="H290" s="20"/>
      <c r="I290" s="20"/>
      <c r="J290" s="20"/>
      <c r="K290" s="20"/>
      <c r="L290" s="20"/>
      <c r="M290" s="20"/>
      <c r="N290" s="249" t="s">
        <v>424</v>
      </c>
      <c r="O290" s="20">
        <v>-4.30489735833957</v>
      </c>
      <c r="P290" s="20">
        <f t="shared" si="18"/>
        <v>-14.239439650913804</v>
      </c>
      <c r="Q290" s="20">
        <v>9.9345422925742337</v>
      </c>
      <c r="R290" s="20">
        <v>130.78734612192699</v>
      </c>
      <c r="S290" s="20"/>
    </row>
    <row r="291" spans="6:19">
      <c r="F291" s="20"/>
      <c r="G291" s="20"/>
      <c r="H291" s="20"/>
      <c r="I291" s="20"/>
      <c r="J291" s="20"/>
      <c r="K291" s="20"/>
      <c r="L291" s="20"/>
      <c r="M291" s="20"/>
      <c r="N291" s="249" t="s">
        <v>88</v>
      </c>
      <c r="O291" s="20">
        <v>-9.8022259355624595</v>
      </c>
      <c r="P291" s="20">
        <f t="shared" si="18"/>
        <v>-15.783662720590524</v>
      </c>
      <c r="Q291" s="20">
        <v>5.9814367850280634</v>
      </c>
      <c r="R291" s="20">
        <v>42.670968785499902</v>
      </c>
      <c r="S291" s="20"/>
    </row>
    <row r="292" spans="6:19">
      <c r="F292" s="20"/>
      <c r="G292" s="20"/>
      <c r="H292" s="20"/>
      <c r="I292" s="20"/>
      <c r="J292" s="20"/>
      <c r="K292" s="20"/>
      <c r="L292" s="20"/>
      <c r="M292" s="20"/>
      <c r="N292" s="249" t="s">
        <v>41</v>
      </c>
      <c r="O292" s="20">
        <v>1.9132021548898701</v>
      </c>
      <c r="P292" s="20">
        <f t="shared" si="18"/>
        <v>-3.6691583170601048</v>
      </c>
      <c r="Q292" s="20">
        <v>5.5823604719499746</v>
      </c>
      <c r="R292" s="20">
        <v>60.912861696725898</v>
      </c>
      <c r="S292" s="20"/>
    </row>
    <row r="293" spans="6:19">
      <c r="F293" s="20"/>
      <c r="G293" s="20"/>
      <c r="H293" s="20"/>
      <c r="I293" s="20"/>
      <c r="J293" s="20"/>
      <c r="K293" s="20"/>
      <c r="L293" s="20"/>
      <c r="M293" s="20"/>
      <c r="N293" s="249" t="s">
        <v>195</v>
      </c>
      <c r="O293" s="20">
        <v>-1.5550643505098101</v>
      </c>
      <c r="P293" s="20">
        <f t="shared" si="18"/>
        <v>-7.5536899461462106</v>
      </c>
      <c r="Q293" s="20">
        <v>5.9986255956364003</v>
      </c>
      <c r="R293" s="20">
        <v>59.054716750540898</v>
      </c>
      <c r="S293" s="20"/>
    </row>
    <row r="294" spans="6:19">
      <c r="F294" s="20"/>
      <c r="G294" s="20"/>
      <c r="H294" s="20"/>
      <c r="I294" s="20"/>
      <c r="J294" s="20"/>
      <c r="K294" s="20"/>
      <c r="L294" s="20"/>
      <c r="M294" s="20"/>
      <c r="N294" s="249" t="s">
        <v>43</v>
      </c>
      <c r="O294" s="20">
        <v>-4.7432038743568601</v>
      </c>
      <c r="P294" s="20">
        <f t="shared" si="18"/>
        <v>-11.213706315799623</v>
      </c>
      <c r="Q294" s="20">
        <v>6.4705024414427639</v>
      </c>
      <c r="R294" s="20">
        <v>53.1631062849439</v>
      </c>
      <c r="S294" s="20"/>
    </row>
    <row r="295" spans="6:19">
      <c r="F295" s="20"/>
      <c r="G295" s="20"/>
      <c r="H295" s="20"/>
      <c r="I295" s="20"/>
      <c r="J295" s="20"/>
      <c r="K295" s="20"/>
      <c r="L295" s="20"/>
      <c r="M295" s="20"/>
      <c r="N295" s="249" t="s">
        <v>45</v>
      </c>
      <c r="O295" s="20">
        <v>1.2048938864917</v>
      </c>
      <c r="P295" s="20">
        <f t="shared" si="18"/>
        <v>-3.6143212589845151</v>
      </c>
      <c r="Q295" s="20">
        <v>4.8192151454762149</v>
      </c>
      <c r="R295" s="20">
        <v>45.758483305391898</v>
      </c>
      <c r="S295" s="20"/>
    </row>
    <row r="296" spans="6:19">
      <c r="F296" s="20"/>
      <c r="G296" s="20"/>
      <c r="H296" s="20"/>
      <c r="I296" s="20"/>
      <c r="J296" s="20"/>
      <c r="K296" s="20"/>
      <c r="L296" s="20"/>
      <c r="M296" s="20"/>
      <c r="N296" s="249" t="s">
        <v>89</v>
      </c>
      <c r="O296" s="20">
        <v>-4.2188934610386699</v>
      </c>
      <c r="P296" s="20">
        <f t="shared" si="18"/>
        <v>-11.461378602793838</v>
      </c>
      <c r="Q296" s="20">
        <v>7.2424851417551679</v>
      </c>
      <c r="R296" s="20">
        <v>83.699823285226103</v>
      </c>
      <c r="S296" s="20"/>
    </row>
    <row r="297" spans="6:19">
      <c r="F297" s="20"/>
      <c r="G297" s="20"/>
      <c r="H297" s="20"/>
      <c r="I297" s="20"/>
      <c r="J297" s="20"/>
      <c r="K297" s="20"/>
      <c r="L297" s="20"/>
      <c r="M297" s="20"/>
      <c r="N297" s="249" t="s">
        <v>425</v>
      </c>
      <c r="O297" s="20">
        <v>-5.3910752745811301</v>
      </c>
      <c r="P297" s="20">
        <f t="shared" si="18"/>
        <v>-14.522054955635403</v>
      </c>
      <c r="Q297" s="20">
        <v>9.1309796810542725</v>
      </c>
      <c r="R297" s="20">
        <v>114.397797001966</v>
      </c>
      <c r="S297" s="20"/>
    </row>
    <row r="298" spans="6:19">
      <c r="F298" s="20"/>
      <c r="G298" s="20"/>
      <c r="H298" s="20"/>
      <c r="I298" s="20"/>
      <c r="J298" s="20"/>
      <c r="K298" s="20"/>
      <c r="L298" s="20"/>
      <c r="M298" s="20"/>
      <c r="N298" s="249" t="s">
        <v>426</v>
      </c>
      <c r="O298" s="20">
        <v>-3.86021467481181</v>
      </c>
      <c r="P298" s="20">
        <f t="shared" si="18"/>
        <v>-13.171018220700542</v>
      </c>
      <c r="Q298" s="20">
        <v>9.3108035458887315</v>
      </c>
      <c r="R298" s="20">
        <v>122.346691872325</v>
      </c>
      <c r="S298" s="20"/>
    </row>
    <row r="299" spans="6:19">
      <c r="F299" s="20"/>
      <c r="G299" s="20"/>
      <c r="H299" s="20"/>
      <c r="I299" s="20"/>
      <c r="J299" s="20"/>
      <c r="K299" s="20"/>
      <c r="L299" s="20"/>
      <c r="M299" s="20"/>
      <c r="N299" s="249" t="s">
        <v>427</v>
      </c>
      <c r="O299" s="20">
        <v>-4.00027157639032</v>
      </c>
      <c r="P299" s="20">
        <f t="shared" si="18"/>
        <v>-10.022986656912027</v>
      </c>
      <c r="Q299" s="20">
        <v>6.0227150805217065</v>
      </c>
      <c r="R299" s="20">
        <v>57.894405925869798</v>
      </c>
      <c r="S299" s="20"/>
    </row>
    <row r="300" spans="6:19">
      <c r="F300" s="20"/>
      <c r="G300" s="20"/>
      <c r="H300" s="20"/>
      <c r="I300" s="20"/>
      <c r="J300" s="20"/>
      <c r="K300" s="20"/>
      <c r="L300" s="20"/>
      <c r="M300" s="20"/>
      <c r="N300" s="249" t="s">
        <v>428</v>
      </c>
      <c r="O300" s="20">
        <v>-3.7991922631942199</v>
      </c>
      <c r="P300" s="20">
        <f t="shared" si="18"/>
        <v>-15.000735261125008</v>
      </c>
      <c r="Q300" s="20">
        <v>11.201542997930789</v>
      </c>
      <c r="R300" s="20">
        <v>156.52371437170501</v>
      </c>
      <c r="S300" s="20"/>
    </row>
    <row r="301" spans="6:19">
      <c r="F301" s="20"/>
      <c r="G301" s="20"/>
      <c r="H301" s="20"/>
      <c r="I301" s="20"/>
      <c r="J301" s="20"/>
      <c r="K301" s="20"/>
      <c r="L301" s="20"/>
      <c r="M301" s="20"/>
      <c r="N301" s="249" t="s">
        <v>429</v>
      </c>
      <c r="O301" s="20">
        <v>-3.9385832649715802</v>
      </c>
      <c r="P301" s="20">
        <f t="shared" si="18"/>
        <v>-14.181341911044253</v>
      </c>
      <c r="Q301" s="20">
        <v>10.242758646072673</v>
      </c>
      <c r="R301" s="20">
        <v>139.075211440472</v>
      </c>
      <c r="S301" s="20"/>
    </row>
    <row r="302" spans="6:19">
      <c r="F302" s="20"/>
      <c r="G302" s="20"/>
      <c r="H302" s="20"/>
      <c r="I302" s="20"/>
      <c r="J302" s="20"/>
      <c r="K302" s="20"/>
      <c r="L302" s="20"/>
      <c r="M302" s="20"/>
      <c r="N302" s="249" t="s">
        <v>430</v>
      </c>
      <c r="O302" s="20">
        <v>-2.7320983560696201</v>
      </c>
      <c r="P302" s="20">
        <f t="shared" si="18"/>
        <v>-11.013348064532721</v>
      </c>
      <c r="Q302" s="20">
        <v>8.2812497084631005</v>
      </c>
      <c r="R302" s="20">
        <v>100.946456832839</v>
      </c>
      <c r="S302" s="20"/>
    </row>
    <row r="303" spans="6:19">
      <c r="F303" s="20"/>
      <c r="G303" s="20"/>
      <c r="H303" s="20"/>
      <c r="I303" s="20"/>
      <c r="J303" s="20"/>
      <c r="K303" s="20"/>
      <c r="L303" s="20"/>
      <c r="M303" s="20"/>
      <c r="N303" s="249" t="s">
        <v>431</v>
      </c>
      <c r="O303" s="20">
        <v>-4.1660417822968299</v>
      </c>
      <c r="P303" s="20">
        <f t="shared" si="18"/>
        <v>-12.505262728670173</v>
      </c>
      <c r="Q303" s="20">
        <v>8.3392209463733433</v>
      </c>
      <c r="R303" s="20">
        <v>104.453738878766</v>
      </c>
      <c r="S303" s="20"/>
    </row>
    <row r="304" spans="6:19">
      <c r="F304" s="20"/>
      <c r="G304" s="20"/>
      <c r="H304" s="20"/>
      <c r="I304" s="20"/>
      <c r="J304" s="20"/>
      <c r="K304" s="20"/>
      <c r="L304" s="20"/>
      <c r="M304" s="20"/>
      <c r="N304" s="249" t="s">
        <v>197</v>
      </c>
      <c r="O304" s="20">
        <v>-3.8592181083434798</v>
      </c>
      <c r="P304" s="20">
        <f t="shared" si="18"/>
        <v>-10.13383208017439</v>
      </c>
      <c r="Q304" s="20">
        <v>6.2746139718309095</v>
      </c>
      <c r="R304" s="20">
        <v>57.6549262602312</v>
      </c>
      <c r="S304" s="20"/>
    </row>
    <row r="305" spans="6:19">
      <c r="F305" s="20"/>
      <c r="G305" s="20"/>
      <c r="H305" s="20"/>
      <c r="I305" s="20"/>
      <c r="J305" s="20"/>
      <c r="K305" s="20"/>
      <c r="L305" s="20"/>
      <c r="M305" s="20"/>
      <c r="N305" s="249" t="s">
        <v>47</v>
      </c>
      <c r="O305" s="20">
        <v>-0.94701559696848003</v>
      </c>
      <c r="P305" s="20">
        <f t="shared" si="18"/>
        <v>-9.1689255465587642</v>
      </c>
      <c r="Q305" s="20">
        <v>8.2219099495902839</v>
      </c>
      <c r="R305" s="20">
        <v>103.212828267666</v>
      </c>
      <c r="S305" s="20"/>
    </row>
    <row r="306" spans="6:19">
      <c r="F306" s="20"/>
      <c r="G306" s="20"/>
      <c r="H306" s="20"/>
      <c r="I306" s="20"/>
      <c r="J306" s="20"/>
      <c r="K306" s="20"/>
      <c r="L306" s="20"/>
      <c r="M306" s="20"/>
      <c r="N306" s="249" t="s">
        <v>90</v>
      </c>
      <c r="O306" s="20">
        <v>-3.8250937820331599</v>
      </c>
      <c r="P306" s="20">
        <f t="shared" si="18"/>
        <v>-12.671320334222568</v>
      </c>
      <c r="Q306" s="20">
        <v>8.8462265521894086</v>
      </c>
      <c r="R306" s="20">
        <v>107.581672594121</v>
      </c>
      <c r="S306" s="20"/>
    </row>
    <row r="307" spans="6:19">
      <c r="F307" s="20"/>
      <c r="G307" s="20"/>
      <c r="H307" s="20"/>
      <c r="I307" s="20"/>
      <c r="J307" s="20"/>
      <c r="K307" s="20"/>
      <c r="L307" s="20"/>
      <c r="M307" s="20"/>
      <c r="N307" s="249" t="s">
        <v>432</v>
      </c>
      <c r="O307" s="20">
        <v>-0.80906936431463805</v>
      </c>
      <c r="P307" s="20">
        <f t="shared" si="18"/>
        <v>-7.1388801495144456</v>
      </c>
      <c r="Q307" s="20">
        <v>6.3298107851998076</v>
      </c>
      <c r="R307" s="20">
        <v>66.806719338590099</v>
      </c>
      <c r="S307" s="20"/>
    </row>
    <row r="308" spans="6:19">
      <c r="F308" s="20"/>
      <c r="G308" s="20"/>
      <c r="H308" s="20"/>
      <c r="I308" s="20"/>
      <c r="J308" s="20"/>
      <c r="K308" s="20"/>
      <c r="L308" s="20"/>
      <c r="M308" s="20"/>
      <c r="N308" s="249" t="s">
        <v>91</v>
      </c>
      <c r="O308" s="20">
        <v>-0.25767216417080502</v>
      </c>
      <c r="P308" s="20">
        <f t="shared" si="18"/>
        <v>-4.1473021796830665</v>
      </c>
      <c r="Q308" s="20">
        <v>3.8896300155122616</v>
      </c>
      <c r="R308" s="20">
        <v>25.936278650308601</v>
      </c>
      <c r="S308" s="20"/>
    </row>
    <row r="309" spans="6:19">
      <c r="F309" s="20"/>
      <c r="G309" s="20"/>
      <c r="H309" s="20"/>
      <c r="I309" s="20"/>
      <c r="J309" s="20"/>
      <c r="K309" s="20"/>
      <c r="L309" s="20"/>
      <c r="M309" s="20"/>
      <c r="N309" s="249" t="s">
        <v>433</v>
      </c>
      <c r="O309" s="20">
        <v>-4.2500453447847804</v>
      </c>
      <c r="P309" s="20">
        <f t="shared" si="18"/>
        <v>-7.4386074175504868</v>
      </c>
      <c r="Q309" s="20">
        <v>3.1885620727657065</v>
      </c>
      <c r="R309" s="20">
        <v>5.1589153289595098</v>
      </c>
      <c r="S309" s="20"/>
    </row>
    <row r="310" spans="6:19">
      <c r="F310" s="20"/>
      <c r="G310" s="20"/>
      <c r="H310" s="20"/>
      <c r="I310" s="20"/>
      <c r="J310" s="20"/>
      <c r="K310" s="20"/>
      <c r="L310" s="20"/>
      <c r="M310" s="20"/>
      <c r="N310" s="249" t="s">
        <v>434</v>
      </c>
      <c r="O310" s="20">
        <v>0.224235060710265</v>
      </c>
      <c r="P310" s="20">
        <f t="shared" si="18"/>
        <v>-6.4200322125060634</v>
      </c>
      <c r="Q310" s="20">
        <v>6.6442672732163279</v>
      </c>
      <c r="R310" s="20">
        <v>71.217579485314999</v>
      </c>
      <c r="S310" s="20"/>
    </row>
    <row r="311" spans="6:19">
      <c r="F311" s="20"/>
      <c r="G311" s="20"/>
      <c r="H311" s="20"/>
      <c r="I311" s="20"/>
      <c r="J311" s="20"/>
      <c r="K311" s="20"/>
      <c r="L311" s="20"/>
      <c r="M311" s="20"/>
      <c r="N311" s="249" t="s">
        <v>435</v>
      </c>
      <c r="O311" s="20">
        <v>1.4885416743312501</v>
      </c>
      <c r="P311" s="20">
        <f t="shared" si="18"/>
        <v>-8.2378580068877962</v>
      </c>
      <c r="Q311" s="20">
        <v>9.7263996812190463</v>
      </c>
      <c r="R311" s="20">
        <v>134.244613356863</v>
      </c>
      <c r="S311" s="20"/>
    </row>
    <row r="312" spans="6:19">
      <c r="F312" s="20"/>
      <c r="G312" s="20"/>
      <c r="H312" s="20"/>
      <c r="I312" s="20"/>
      <c r="J312" s="20"/>
      <c r="K312" s="20"/>
      <c r="L312" s="20"/>
      <c r="M312" s="20"/>
      <c r="N312" s="249" t="s">
        <v>436</v>
      </c>
      <c r="O312" s="20">
        <v>0.85910018517764997</v>
      </c>
      <c r="P312" s="20">
        <f t="shared" si="18"/>
        <v>-8.4105008058978825</v>
      </c>
      <c r="Q312" s="20">
        <v>9.2696009910755333</v>
      </c>
      <c r="R312" s="20">
        <v>124.728585308514</v>
      </c>
      <c r="S312" s="20"/>
    </row>
    <row r="313" spans="6:19">
      <c r="F313" s="20"/>
      <c r="G313" s="20"/>
      <c r="H313" s="20"/>
      <c r="I313" s="20"/>
      <c r="J313" s="20"/>
      <c r="K313" s="20"/>
      <c r="L313" s="20"/>
      <c r="M313" s="20"/>
      <c r="N313" s="249" t="s">
        <v>51</v>
      </c>
      <c r="O313" s="20">
        <v>-3.6493356688166001</v>
      </c>
      <c r="P313" s="20">
        <f t="shared" si="18"/>
        <v>-14.243476798260076</v>
      </c>
      <c r="Q313" s="20">
        <v>10.594141129443477</v>
      </c>
      <c r="R313" s="20">
        <v>135.63074582351501</v>
      </c>
      <c r="S313" s="20"/>
    </row>
    <row r="314" spans="6:19">
      <c r="F314" s="20"/>
      <c r="G314" s="20"/>
      <c r="H314" s="20"/>
      <c r="I314" s="20"/>
      <c r="J314" s="20"/>
      <c r="K314" s="20"/>
      <c r="L314" s="20"/>
      <c r="M314" s="20"/>
      <c r="N314" s="249" t="s">
        <v>92</v>
      </c>
      <c r="O314" s="20">
        <v>-3.6352890926373198</v>
      </c>
      <c r="P314" s="20">
        <f t="shared" si="18"/>
        <v>-13.10766598215853</v>
      </c>
      <c r="Q314" s="20">
        <v>9.4723768895212093</v>
      </c>
      <c r="R314" s="20">
        <v>124.62919336237699</v>
      </c>
      <c r="S314" s="20"/>
    </row>
    <row r="315" spans="6:19">
      <c r="F315" s="20"/>
      <c r="G315" s="20"/>
      <c r="H315" s="20"/>
      <c r="I315" s="20"/>
      <c r="J315" s="20"/>
      <c r="K315" s="20"/>
      <c r="L315" s="20"/>
      <c r="M315" s="20"/>
      <c r="N315" s="249" t="s">
        <v>93</v>
      </c>
      <c r="O315" s="20">
        <v>-3.21081251149438</v>
      </c>
      <c r="P315" s="20">
        <f t="shared" si="18"/>
        <v>-12.801600919718325</v>
      </c>
      <c r="Q315" s="20">
        <v>9.5907884082239452</v>
      </c>
      <c r="R315" s="20">
        <v>127.605030716672</v>
      </c>
      <c r="S315" s="20"/>
    </row>
    <row r="316" spans="6:19">
      <c r="F316" s="20"/>
      <c r="G316" s="20"/>
      <c r="H316" s="20"/>
      <c r="I316" s="20"/>
      <c r="J316" s="20"/>
      <c r="K316" s="20"/>
      <c r="L316" s="20"/>
      <c r="M316" s="20"/>
      <c r="N316" s="249" t="s">
        <v>437</v>
      </c>
      <c r="O316" s="20">
        <v>-3.6413279991461001</v>
      </c>
      <c r="P316" s="20">
        <f t="shared" si="18"/>
        <v>-12.741583215266594</v>
      </c>
      <c r="Q316" s="20">
        <v>9.1002552161204946</v>
      </c>
      <c r="R316" s="20">
        <v>115.188031333155</v>
      </c>
      <c r="S316" s="20"/>
    </row>
    <row r="317" spans="6:19">
      <c r="F317" s="20"/>
      <c r="G317" s="20"/>
      <c r="H317" s="20"/>
      <c r="I317" s="20"/>
      <c r="J317" s="20"/>
      <c r="K317" s="20"/>
      <c r="L317" s="20"/>
      <c r="M317" s="20"/>
      <c r="N317" s="249" t="s">
        <v>170</v>
      </c>
      <c r="O317" s="20">
        <v>1.4441289429965001</v>
      </c>
      <c r="P317" s="20">
        <f t="shared" si="18"/>
        <v>-7.34163647902772</v>
      </c>
      <c r="Q317" s="20">
        <v>8.7857654220242196</v>
      </c>
      <c r="R317" s="20">
        <v>117.334537152324</v>
      </c>
      <c r="S317" s="20"/>
    </row>
    <row r="318" spans="6:19">
      <c r="F318" s="20"/>
      <c r="G318" s="20"/>
      <c r="H318" s="20"/>
      <c r="I318" s="20"/>
      <c r="J318" s="20"/>
      <c r="K318" s="20"/>
      <c r="L318" s="20"/>
      <c r="M318" s="20"/>
      <c r="N318" s="249" t="s">
        <v>438</v>
      </c>
      <c r="O318" s="20">
        <v>0.79303335048095303</v>
      </c>
      <c r="P318" s="20">
        <f t="shared" si="18"/>
        <v>-7.5468560028161127</v>
      </c>
      <c r="Q318" s="20">
        <v>8.3398893532970657</v>
      </c>
      <c r="R318" s="20">
        <v>107.99162710772799</v>
      </c>
      <c r="S318" s="20"/>
    </row>
    <row r="319" spans="6:19">
      <c r="F319" s="20"/>
      <c r="G319" s="20"/>
      <c r="H319" s="20"/>
      <c r="I319" s="20"/>
      <c r="J319" s="20"/>
      <c r="K319" s="20"/>
      <c r="L319" s="20"/>
      <c r="M319" s="20"/>
      <c r="N319" s="249" t="s">
        <v>439</v>
      </c>
      <c r="O319" s="20">
        <v>0.80181003122232997</v>
      </c>
      <c r="P319" s="20">
        <f t="shared" si="18"/>
        <v>-7.3302580543350748</v>
      </c>
      <c r="Q319" s="20">
        <v>8.132068085557405</v>
      </c>
      <c r="R319" s="20">
        <v>104.359029013365</v>
      </c>
      <c r="S319" s="20"/>
    </row>
    <row r="320" spans="6:19">
      <c r="F320" s="20"/>
      <c r="G320" s="20"/>
      <c r="H320" s="20"/>
      <c r="I320" s="20"/>
      <c r="J320" s="20"/>
      <c r="K320" s="20"/>
      <c r="L320" s="20"/>
      <c r="M320" s="20"/>
      <c r="N320" s="249" t="s">
        <v>94</v>
      </c>
      <c r="O320" s="20">
        <v>0.53900758045238195</v>
      </c>
      <c r="P320" s="20">
        <f t="shared" si="18"/>
        <v>-6.0565947910142546</v>
      </c>
      <c r="Q320" s="20">
        <v>6.5956023714666365</v>
      </c>
      <c r="R320" s="20">
        <v>71.860660884437806</v>
      </c>
      <c r="S320" s="20"/>
    </row>
    <row r="321" spans="6:19">
      <c r="F321" s="20"/>
      <c r="G321" s="20"/>
      <c r="H321" s="20"/>
      <c r="I321" s="20"/>
      <c r="J321" s="20"/>
      <c r="K321" s="20"/>
      <c r="L321" s="20"/>
      <c r="M321" s="20"/>
      <c r="N321" s="249" t="s">
        <v>53</v>
      </c>
      <c r="O321" s="20">
        <v>-3.6225722593332601</v>
      </c>
      <c r="P321" s="20">
        <f t="shared" si="18"/>
        <v>-13.341093403137359</v>
      </c>
      <c r="Q321" s="20">
        <v>9.7185211438040984</v>
      </c>
      <c r="R321" s="20">
        <v>120.382116005527</v>
      </c>
      <c r="S321" s="20"/>
    </row>
    <row r="322" spans="6:19">
      <c r="F322" s="20"/>
      <c r="G322" s="20"/>
      <c r="H322" s="20"/>
      <c r="I322" s="20"/>
      <c r="J322" s="20"/>
      <c r="K322" s="20"/>
      <c r="L322" s="20"/>
      <c r="M322" s="20"/>
      <c r="N322" s="249" t="s">
        <v>200</v>
      </c>
      <c r="O322" s="20">
        <v>-3.7140394631397902</v>
      </c>
      <c r="P322" s="20">
        <f t="shared" si="18"/>
        <v>-12.260271979527175</v>
      </c>
      <c r="Q322" s="20">
        <v>8.546232516387386</v>
      </c>
      <c r="R322" s="20">
        <v>108.038246051206</v>
      </c>
      <c r="S322" s="20"/>
    </row>
    <row r="323" spans="6:19">
      <c r="F323" s="20"/>
      <c r="G323" s="20"/>
      <c r="H323" s="20"/>
      <c r="I323" s="20"/>
      <c r="J323" s="20"/>
      <c r="K323" s="20"/>
      <c r="L323" s="20"/>
      <c r="M323" s="20"/>
      <c r="N323" s="249" t="s">
        <v>55</v>
      </c>
      <c r="O323" s="20">
        <v>-2.75600479589894</v>
      </c>
      <c r="P323" s="20">
        <f t="shared" ref="P323:P386" si="19">O323-Q323</f>
        <v>-12.355729507055498</v>
      </c>
      <c r="Q323" s="20">
        <v>9.5997247111565578</v>
      </c>
      <c r="R323" s="20">
        <v>118.698214639418</v>
      </c>
      <c r="S323" s="20"/>
    </row>
    <row r="324" spans="6:19">
      <c r="F324" s="20"/>
      <c r="G324" s="20"/>
      <c r="H324" s="20"/>
      <c r="I324" s="20"/>
      <c r="J324" s="20"/>
      <c r="K324" s="20"/>
      <c r="L324" s="20"/>
      <c r="M324" s="20"/>
      <c r="N324" s="249" t="s">
        <v>440</v>
      </c>
      <c r="O324" s="20">
        <v>-3.8293728199536399</v>
      </c>
      <c r="P324" s="20">
        <f t="shared" si="19"/>
        <v>-12.04464523372134</v>
      </c>
      <c r="Q324" s="20">
        <v>8.2152724137676998</v>
      </c>
      <c r="R324" s="20">
        <v>99.391413494754602</v>
      </c>
      <c r="S324" s="20"/>
    </row>
    <row r="325" spans="6:19">
      <c r="F325" s="20"/>
      <c r="G325" s="20"/>
      <c r="H325" s="20"/>
      <c r="I325" s="20"/>
      <c r="J325" s="20"/>
      <c r="K325" s="20"/>
      <c r="L325" s="20"/>
      <c r="M325" s="20"/>
      <c r="N325" s="249" t="s">
        <v>441</v>
      </c>
      <c r="O325" s="20">
        <v>-8.1746743047873505</v>
      </c>
      <c r="P325" s="20">
        <f t="shared" si="19"/>
        <v>-18.781414136836442</v>
      </c>
      <c r="Q325" s="20">
        <v>10.606739832049092</v>
      </c>
      <c r="R325" s="20">
        <v>119.278176375256</v>
      </c>
      <c r="S325" s="20"/>
    </row>
    <row r="326" spans="6:19">
      <c r="F326" s="20"/>
      <c r="G326" s="20"/>
      <c r="H326" s="20"/>
      <c r="I326" s="20"/>
      <c r="J326" s="20"/>
      <c r="K326" s="20"/>
      <c r="L326" s="20"/>
      <c r="M326" s="20"/>
      <c r="N326" s="249" t="s">
        <v>442</v>
      </c>
      <c r="O326" s="20">
        <v>-10.873177367999499</v>
      </c>
      <c r="P326" s="20">
        <f t="shared" si="19"/>
        <v>-16.749580089795067</v>
      </c>
      <c r="Q326" s="20">
        <v>5.8764027217955688</v>
      </c>
      <c r="R326" s="20">
        <v>23.829008976431101</v>
      </c>
      <c r="S326" s="20"/>
    </row>
    <row r="327" spans="6:19">
      <c r="F327" s="20"/>
      <c r="G327" s="20"/>
      <c r="H327" s="20"/>
      <c r="I327" s="20"/>
      <c r="J327" s="20"/>
      <c r="K327" s="20"/>
      <c r="L327" s="20"/>
      <c r="M327" s="20"/>
      <c r="N327" s="249" t="s">
        <v>443</v>
      </c>
      <c r="O327" s="20">
        <v>-3.0874512327677701</v>
      </c>
      <c r="P327" s="20">
        <f t="shared" si="19"/>
        <v>-7.0431879974594818</v>
      </c>
      <c r="Q327" s="20">
        <v>3.9557367646917112</v>
      </c>
      <c r="R327" s="20">
        <v>11.610705327176801</v>
      </c>
      <c r="S327" s="20"/>
    </row>
    <row r="328" spans="6:19">
      <c r="F328" s="20"/>
      <c r="G328" s="20"/>
      <c r="H328" s="20"/>
      <c r="I328" s="20"/>
      <c r="J328" s="20"/>
      <c r="K328" s="20"/>
      <c r="L328" s="20"/>
      <c r="M328" s="20"/>
      <c r="N328" s="249" t="s">
        <v>95</v>
      </c>
      <c r="O328" s="20">
        <v>-7.3364079859455398</v>
      </c>
      <c r="P328" s="20">
        <f t="shared" si="19"/>
        <v>-12.946431817287776</v>
      </c>
      <c r="Q328" s="20">
        <v>5.6100238313422359</v>
      </c>
      <c r="R328" s="20">
        <v>38.905859893441402</v>
      </c>
      <c r="S328" s="20"/>
    </row>
    <row r="329" spans="6:19">
      <c r="F329" s="20"/>
      <c r="G329" s="20"/>
      <c r="H329" s="20"/>
      <c r="I329" s="20"/>
      <c r="J329" s="20"/>
      <c r="K329" s="20"/>
      <c r="L329" s="20"/>
      <c r="M329" s="20"/>
      <c r="N329" s="249" t="s">
        <v>444</v>
      </c>
      <c r="O329" s="20">
        <v>-1.04979714756783</v>
      </c>
      <c r="P329" s="20">
        <f t="shared" si="19"/>
        <v>-9.4502860083052589</v>
      </c>
      <c r="Q329" s="20">
        <v>8.4004888607374291</v>
      </c>
      <c r="R329" s="20">
        <v>106.622722163975</v>
      </c>
      <c r="S329" s="20"/>
    </row>
    <row r="330" spans="6:19">
      <c r="F330" s="20"/>
      <c r="G330" s="20"/>
      <c r="H330" s="20"/>
      <c r="I330" s="20"/>
      <c r="J330" s="20"/>
      <c r="K330" s="20"/>
      <c r="L330" s="20"/>
      <c r="M330" s="20"/>
      <c r="N330" s="249" t="s">
        <v>445</v>
      </c>
      <c r="O330" s="20">
        <v>-0.87509462117863801</v>
      </c>
      <c r="P330" s="20">
        <f t="shared" si="19"/>
        <v>-7.7679665621005158</v>
      </c>
      <c r="Q330" s="20">
        <v>6.8928719409218777</v>
      </c>
      <c r="R330" s="20">
        <v>75.700072740706602</v>
      </c>
      <c r="S330" s="20"/>
    </row>
    <row r="331" spans="6:19">
      <c r="F331" s="20"/>
      <c r="G331" s="20"/>
      <c r="H331" s="20"/>
      <c r="I331" s="20"/>
      <c r="J331" s="20"/>
      <c r="K331" s="20"/>
      <c r="L331" s="20"/>
      <c r="M331" s="20"/>
      <c r="N331" s="249" t="s">
        <v>446</v>
      </c>
      <c r="O331" s="20">
        <v>-0.79040942693336702</v>
      </c>
      <c r="P331" s="20">
        <f t="shared" si="19"/>
        <v>-6.3376130536979529</v>
      </c>
      <c r="Q331" s="20">
        <v>5.5472036267645857</v>
      </c>
      <c r="R331" s="20">
        <v>53.895811348655201</v>
      </c>
      <c r="S331" s="20"/>
    </row>
    <row r="332" spans="6:19">
      <c r="F332" s="20"/>
      <c r="G332" s="20"/>
      <c r="H332" s="20"/>
      <c r="I332" s="20"/>
      <c r="J332" s="20"/>
      <c r="K332" s="20"/>
      <c r="L332" s="20"/>
      <c r="M332" s="20"/>
      <c r="N332" s="249" t="s">
        <v>96</v>
      </c>
      <c r="O332" s="20">
        <v>-0.86154054617303399</v>
      </c>
      <c r="P332" s="20">
        <f t="shared" si="19"/>
        <v>-5.0778740692012256</v>
      </c>
      <c r="Q332" s="20">
        <v>4.216333523028192</v>
      </c>
      <c r="R332" s="20">
        <v>28.222325945056198</v>
      </c>
      <c r="S332" s="20"/>
    </row>
    <row r="333" spans="6:19">
      <c r="F333" s="20"/>
      <c r="G333" s="20"/>
      <c r="H333" s="20"/>
      <c r="I333" s="20"/>
      <c r="J333" s="20"/>
      <c r="K333" s="20"/>
      <c r="L333" s="20"/>
      <c r="M333" s="20"/>
      <c r="N333" s="249" t="s">
        <v>447</v>
      </c>
      <c r="O333" s="20">
        <v>-4.2271718807419596</v>
      </c>
      <c r="P333" s="20">
        <f t="shared" si="19"/>
        <v>-14.003584907755407</v>
      </c>
      <c r="Q333" s="20">
        <v>9.7764130270134473</v>
      </c>
      <c r="R333" s="20">
        <v>130.05873126734801</v>
      </c>
      <c r="S333" s="20"/>
    </row>
    <row r="334" spans="6:19">
      <c r="F334" s="20"/>
      <c r="G334" s="20"/>
      <c r="H334" s="20"/>
      <c r="I334" s="20"/>
      <c r="J334" s="20"/>
      <c r="K334" s="20"/>
      <c r="L334" s="20"/>
      <c r="M334" s="20"/>
      <c r="N334" s="249" t="s">
        <v>448</v>
      </c>
      <c r="O334" s="20">
        <v>-4.3608857846631199</v>
      </c>
      <c r="P334" s="20">
        <f t="shared" si="19"/>
        <v>-13.081855246876497</v>
      </c>
      <c r="Q334" s="20">
        <v>8.7209694622133771</v>
      </c>
      <c r="R334" s="20">
        <v>105.72066600636001</v>
      </c>
      <c r="S334" s="20"/>
    </row>
    <row r="335" spans="6:19">
      <c r="F335" s="20"/>
      <c r="G335" s="20"/>
      <c r="H335" s="20"/>
      <c r="I335" s="20"/>
      <c r="J335" s="20"/>
      <c r="K335" s="20"/>
      <c r="L335" s="20"/>
      <c r="M335" s="20"/>
      <c r="N335" s="249" t="s">
        <v>449</v>
      </c>
      <c r="O335" s="20">
        <v>-3.9032270520694698</v>
      </c>
      <c r="P335" s="20">
        <f t="shared" si="19"/>
        <v>-12.853228940656608</v>
      </c>
      <c r="Q335" s="20">
        <v>8.9500018885871384</v>
      </c>
      <c r="R335" s="20">
        <v>115.129288793309</v>
      </c>
      <c r="S335" s="20"/>
    </row>
    <row r="336" spans="6:19">
      <c r="F336" s="20"/>
      <c r="G336" s="20"/>
      <c r="H336" s="20"/>
      <c r="I336" s="20"/>
      <c r="J336" s="20"/>
      <c r="K336" s="20"/>
      <c r="L336" s="20"/>
      <c r="M336" s="20"/>
      <c r="N336" s="249" t="s">
        <v>450</v>
      </c>
      <c r="O336" s="20">
        <v>-4.0310077329815996</v>
      </c>
      <c r="P336" s="20">
        <f t="shared" si="19"/>
        <v>-11.901657531299326</v>
      </c>
      <c r="Q336" s="20">
        <v>7.8706497983177268</v>
      </c>
      <c r="R336" s="20">
        <v>90.996567730303596</v>
      </c>
      <c r="S336" s="20"/>
    </row>
    <row r="337" spans="6:19">
      <c r="F337" s="20"/>
      <c r="G337" s="20"/>
      <c r="H337" s="20"/>
      <c r="I337" s="20"/>
      <c r="J337" s="20"/>
      <c r="K337" s="20"/>
      <c r="L337" s="20"/>
      <c r="M337" s="20"/>
      <c r="N337" s="249" t="s">
        <v>451</v>
      </c>
      <c r="O337" s="20">
        <v>-3.27657221031851</v>
      </c>
      <c r="P337" s="20">
        <f t="shared" si="19"/>
        <v>-14.266150301839783</v>
      </c>
      <c r="Q337" s="20">
        <v>10.989578091521272</v>
      </c>
      <c r="R337" s="20">
        <v>154.378315324005</v>
      </c>
      <c r="S337" s="20"/>
    </row>
    <row r="338" spans="6:19">
      <c r="F338" s="20"/>
      <c r="G338" s="20"/>
      <c r="H338" s="20"/>
      <c r="I338" s="20"/>
      <c r="J338" s="20"/>
      <c r="K338" s="20"/>
      <c r="L338" s="20"/>
      <c r="M338" s="20"/>
      <c r="N338" s="249" t="s">
        <v>452</v>
      </c>
      <c r="O338" s="20">
        <v>-0.57135950012274395</v>
      </c>
      <c r="P338" s="20">
        <f t="shared" si="19"/>
        <v>-9.9948180515476377</v>
      </c>
      <c r="Q338" s="20">
        <v>9.4234585514248934</v>
      </c>
      <c r="R338" s="20">
        <v>125.130280716475</v>
      </c>
      <c r="S338" s="20"/>
    </row>
    <row r="339" spans="6:19">
      <c r="F339" s="20"/>
      <c r="G339" s="20"/>
      <c r="H339" s="20"/>
      <c r="I339" s="20"/>
      <c r="J339" s="20"/>
      <c r="K339" s="20"/>
      <c r="L339" s="20"/>
      <c r="M339" s="20"/>
      <c r="N339" s="249" t="s">
        <v>453</v>
      </c>
      <c r="O339" s="20">
        <v>-3.7941173866073301</v>
      </c>
      <c r="P339" s="20">
        <f t="shared" si="19"/>
        <v>-10.172750213430316</v>
      </c>
      <c r="Q339" s="20">
        <v>6.3786328268229866</v>
      </c>
      <c r="R339" s="20">
        <v>67.721769641512097</v>
      </c>
      <c r="S339" s="20"/>
    </row>
    <row r="340" spans="6:19">
      <c r="F340" s="20"/>
      <c r="G340" s="20"/>
      <c r="H340" s="20"/>
      <c r="I340" s="20"/>
      <c r="J340" s="20"/>
      <c r="K340" s="20"/>
      <c r="L340" s="20"/>
      <c r="M340" s="20"/>
      <c r="N340" s="249" t="s">
        <v>454</v>
      </c>
      <c r="O340" s="20">
        <v>-2.7639250023402702</v>
      </c>
      <c r="P340" s="20">
        <f t="shared" si="19"/>
        <v>-10.278530313169282</v>
      </c>
      <c r="Q340" s="20">
        <v>7.5146053108290118</v>
      </c>
      <c r="R340" s="20">
        <v>69.370967674426694</v>
      </c>
      <c r="S340" s="20"/>
    </row>
    <row r="341" spans="6:19">
      <c r="F341" s="20"/>
      <c r="G341" s="20"/>
      <c r="H341" s="20"/>
      <c r="I341" s="20"/>
      <c r="J341" s="20"/>
      <c r="K341" s="20"/>
      <c r="L341" s="20"/>
      <c r="M341" s="20"/>
      <c r="N341" s="249" t="s">
        <v>455</v>
      </c>
      <c r="O341" s="20">
        <v>-4.0968806213028799</v>
      </c>
      <c r="P341" s="20">
        <f t="shared" si="19"/>
        <v>-12.009468249081028</v>
      </c>
      <c r="Q341" s="20">
        <v>7.9125876277781479</v>
      </c>
      <c r="R341" s="20">
        <v>96.525009485195298</v>
      </c>
      <c r="S341" s="20"/>
    </row>
    <row r="342" spans="6:19">
      <c r="F342" s="20"/>
      <c r="G342" s="20"/>
      <c r="H342" s="20"/>
      <c r="I342" s="20"/>
      <c r="J342" s="20"/>
      <c r="K342" s="20"/>
      <c r="L342" s="20"/>
      <c r="M342" s="20"/>
      <c r="N342" s="249" t="s">
        <v>456</v>
      </c>
      <c r="O342" s="20">
        <v>-3.6968595180697701</v>
      </c>
      <c r="P342" s="20">
        <f t="shared" si="19"/>
        <v>-10.481826341582014</v>
      </c>
      <c r="Q342" s="20">
        <v>6.7849668235122431</v>
      </c>
      <c r="R342" s="20">
        <v>72.882003300962296</v>
      </c>
      <c r="S342" s="20"/>
    </row>
    <row r="343" spans="6:19">
      <c r="F343" s="20"/>
      <c r="G343" s="20"/>
      <c r="H343" s="20"/>
      <c r="I343" s="20"/>
      <c r="J343" s="20"/>
      <c r="K343" s="20"/>
      <c r="L343" s="20"/>
      <c r="M343" s="20"/>
      <c r="N343" s="249" t="s">
        <v>190</v>
      </c>
      <c r="O343" s="20">
        <v>-0.88343438882784697</v>
      </c>
      <c r="P343" s="20">
        <f t="shared" si="19"/>
        <v>-9.7893463632206679</v>
      </c>
      <c r="Q343" s="20">
        <v>8.9059119743928203</v>
      </c>
      <c r="R343" s="20">
        <v>115.68098308278201</v>
      </c>
      <c r="S343" s="20"/>
    </row>
    <row r="344" spans="6:19">
      <c r="F344" s="20"/>
      <c r="G344" s="20"/>
      <c r="H344" s="20"/>
      <c r="I344" s="20"/>
      <c r="J344" s="20"/>
      <c r="K344" s="20"/>
      <c r="L344" s="20"/>
      <c r="M344" s="20"/>
      <c r="N344" s="249" t="s">
        <v>457</v>
      </c>
      <c r="O344" s="20">
        <v>-2.9710208395453201</v>
      </c>
      <c r="P344" s="20">
        <f t="shared" si="19"/>
        <v>-10.31542794444719</v>
      </c>
      <c r="Q344" s="20">
        <v>7.3444071049018698</v>
      </c>
      <c r="R344" s="20">
        <v>76.014675572534699</v>
      </c>
      <c r="S344" s="20"/>
    </row>
    <row r="345" spans="6:19">
      <c r="F345" s="20"/>
      <c r="G345" s="20"/>
      <c r="H345" s="20"/>
      <c r="I345" s="20"/>
      <c r="J345" s="20"/>
      <c r="K345" s="20"/>
      <c r="L345" s="20"/>
      <c r="M345" s="20"/>
      <c r="N345" s="249" t="s">
        <v>205</v>
      </c>
      <c r="O345" s="20">
        <v>-5.7184578126773697</v>
      </c>
      <c r="P345" s="20">
        <f t="shared" si="19"/>
        <v>-14.07233875076164</v>
      </c>
      <c r="Q345" s="20">
        <v>8.35388093808427</v>
      </c>
      <c r="R345" s="20">
        <v>84.468717750372804</v>
      </c>
      <c r="S345" s="20"/>
    </row>
    <row r="346" spans="6:19">
      <c r="F346" s="20"/>
      <c r="G346" s="20"/>
      <c r="H346" s="20"/>
      <c r="I346" s="20"/>
      <c r="J346" s="20"/>
      <c r="K346" s="20"/>
      <c r="L346" s="20"/>
      <c r="M346" s="20"/>
      <c r="N346" s="249" t="s">
        <v>97</v>
      </c>
      <c r="O346" s="20">
        <v>-0.860976099713743</v>
      </c>
      <c r="P346" s="20">
        <f t="shared" si="19"/>
        <v>-9.2031464732523069</v>
      </c>
      <c r="Q346" s="20">
        <v>8.3421703735385648</v>
      </c>
      <c r="R346" s="20">
        <v>105.88638163698199</v>
      </c>
      <c r="S346" s="20"/>
    </row>
    <row r="347" spans="6:19">
      <c r="F347" s="20"/>
      <c r="G347" s="20"/>
      <c r="H347" s="20"/>
      <c r="I347" s="20"/>
      <c r="J347" s="20"/>
      <c r="K347" s="20"/>
      <c r="L347" s="20"/>
      <c r="M347" s="20"/>
      <c r="N347" s="249" t="s">
        <v>56</v>
      </c>
      <c r="O347" s="20">
        <v>1.85804711828618</v>
      </c>
      <c r="P347" s="20">
        <f t="shared" si="19"/>
        <v>-2.5753819422146345</v>
      </c>
      <c r="Q347" s="20">
        <v>4.4334290605008144</v>
      </c>
      <c r="R347" s="20">
        <v>40.237877123438601</v>
      </c>
      <c r="S347" s="20"/>
    </row>
    <row r="348" spans="6:19">
      <c r="F348" s="20"/>
      <c r="G348" s="20"/>
      <c r="H348" s="20"/>
      <c r="I348" s="20"/>
      <c r="J348" s="20"/>
      <c r="K348" s="20"/>
      <c r="L348" s="20"/>
      <c r="M348" s="20"/>
      <c r="N348" s="249" t="s">
        <v>458</v>
      </c>
      <c r="O348" s="20">
        <v>-7.2690409060935099</v>
      </c>
      <c r="P348" s="20">
        <f t="shared" si="19"/>
        <v>-11.75985075750323</v>
      </c>
      <c r="Q348" s="20">
        <v>4.4908098514097192</v>
      </c>
      <c r="R348" s="20">
        <v>18.691273312295799</v>
      </c>
      <c r="S348" s="20"/>
    </row>
    <row r="349" spans="6:19">
      <c r="F349" s="20"/>
      <c r="G349" s="20"/>
      <c r="H349" s="20"/>
      <c r="I349" s="20"/>
      <c r="J349" s="20"/>
      <c r="K349" s="20"/>
      <c r="L349" s="20"/>
      <c r="M349" s="20"/>
      <c r="N349" s="249" t="s">
        <v>141</v>
      </c>
      <c r="O349" s="20">
        <v>-1.49015576341191</v>
      </c>
      <c r="P349" s="20">
        <f t="shared" si="19"/>
        <v>-6.2861671763992026</v>
      </c>
      <c r="Q349" s="20">
        <v>4.7960114129872924</v>
      </c>
      <c r="R349" s="20">
        <v>36.727992463272898</v>
      </c>
      <c r="S349" s="20"/>
    </row>
    <row r="350" spans="6:19">
      <c r="F350" s="20"/>
      <c r="G350" s="20"/>
      <c r="H350" s="20"/>
      <c r="I350" s="20"/>
      <c r="J350" s="20"/>
      <c r="K350" s="20"/>
      <c r="L350" s="20"/>
      <c r="M350" s="20"/>
      <c r="N350" s="249" t="s">
        <v>58</v>
      </c>
      <c r="O350" s="20">
        <v>-5.0838709910635798</v>
      </c>
      <c r="P350" s="20">
        <f t="shared" si="19"/>
        <v>-10.487885098486878</v>
      </c>
      <c r="Q350" s="20">
        <v>5.4040141074232979</v>
      </c>
      <c r="R350" s="20">
        <v>33.822349732288103</v>
      </c>
      <c r="S350" s="20"/>
    </row>
    <row r="351" spans="6:19">
      <c r="F351" s="20"/>
      <c r="G351" s="20"/>
      <c r="H351" s="20"/>
      <c r="I351" s="20"/>
      <c r="J351" s="20"/>
      <c r="K351" s="20"/>
      <c r="L351" s="20"/>
      <c r="M351" s="20"/>
      <c r="N351" s="249" t="s">
        <v>459</v>
      </c>
      <c r="O351" s="20">
        <v>-1.1779376930735701</v>
      </c>
      <c r="P351" s="20">
        <f t="shared" si="19"/>
        <v>-8.2034068109863103</v>
      </c>
      <c r="Q351" s="20">
        <v>7.0254691179127402</v>
      </c>
      <c r="R351" s="20">
        <v>75.615836494813095</v>
      </c>
      <c r="S351" s="20"/>
    </row>
    <row r="352" spans="6:19">
      <c r="F352" s="20"/>
      <c r="G352" s="20"/>
      <c r="H352" s="20"/>
      <c r="I352" s="20"/>
      <c r="J352" s="20"/>
      <c r="K352" s="20"/>
      <c r="L352" s="20"/>
      <c r="M352" s="20"/>
      <c r="N352" s="249" t="s">
        <v>98</v>
      </c>
      <c r="O352" s="20">
        <v>-5.0409181662064997</v>
      </c>
      <c r="P352" s="20">
        <f t="shared" si="19"/>
        <v>-10.815343546915821</v>
      </c>
      <c r="Q352" s="20">
        <v>5.7744253807093218</v>
      </c>
      <c r="R352" s="20">
        <v>55.041853274045401</v>
      </c>
      <c r="S352" s="20"/>
    </row>
    <row r="353" spans="6:19">
      <c r="F353" s="20"/>
      <c r="G353" s="20"/>
      <c r="H353" s="20"/>
      <c r="I353" s="20"/>
      <c r="J353" s="20"/>
      <c r="K353" s="20"/>
      <c r="L353" s="20"/>
      <c r="M353" s="20"/>
      <c r="N353" s="249" t="s">
        <v>460</v>
      </c>
      <c r="O353" s="20">
        <v>-5.7999226495328804</v>
      </c>
      <c r="P353" s="20">
        <f t="shared" si="19"/>
        <v>-13.631348540207876</v>
      </c>
      <c r="Q353" s="20">
        <v>7.8314258906749954</v>
      </c>
      <c r="R353" s="20">
        <v>89.487296513757499</v>
      </c>
      <c r="S353" s="20"/>
    </row>
    <row r="354" spans="6:19">
      <c r="F354" s="20"/>
      <c r="G354" s="20"/>
      <c r="H354" s="20"/>
      <c r="I354" s="20"/>
      <c r="J354" s="20"/>
      <c r="K354" s="20"/>
      <c r="L354" s="20"/>
      <c r="M354" s="20"/>
      <c r="N354" s="249" t="s">
        <v>461</v>
      </c>
      <c r="O354" s="20">
        <v>-4.1841954272333401</v>
      </c>
      <c r="P354" s="20">
        <f t="shared" si="19"/>
        <v>-12.124581806634888</v>
      </c>
      <c r="Q354" s="20">
        <v>7.9403863794015477</v>
      </c>
      <c r="R354" s="20">
        <v>96.335272999992299</v>
      </c>
      <c r="S354" s="20"/>
    </row>
    <row r="355" spans="6:19">
      <c r="F355" s="20"/>
      <c r="G355" s="20"/>
      <c r="H355" s="20"/>
      <c r="I355" s="20"/>
      <c r="J355" s="20"/>
      <c r="K355" s="20"/>
      <c r="L355" s="20"/>
      <c r="M355" s="20"/>
      <c r="N355" s="249" t="s">
        <v>462</v>
      </c>
      <c r="O355" s="20">
        <v>-4.7841093605521596</v>
      </c>
      <c r="P355" s="20">
        <f t="shared" si="19"/>
        <v>-10.361494786261083</v>
      </c>
      <c r="Q355" s="20">
        <v>5.5773854257089228</v>
      </c>
      <c r="R355" s="20">
        <v>46.079843532038304</v>
      </c>
      <c r="S355" s="20"/>
    </row>
    <row r="356" spans="6:19">
      <c r="F356" s="20"/>
      <c r="G356" s="20"/>
      <c r="H356" s="20"/>
      <c r="I356" s="20"/>
      <c r="J356" s="20"/>
      <c r="K356" s="20"/>
      <c r="L356" s="20"/>
      <c r="M356" s="20"/>
      <c r="N356" s="249" t="s">
        <v>463</v>
      </c>
      <c r="O356" s="20">
        <v>-7.2356265329651102</v>
      </c>
      <c r="P356" s="20">
        <f t="shared" si="19"/>
        <v>-12.361154970761218</v>
      </c>
      <c r="Q356" s="20">
        <v>5.1255284377961079</v>
      </c>
      <c r="R356" s="20">
        <v>31.265032283089401</v>
      </c>
      <c r="S356" s="20"/>
    </row>
    <row r="357" spans="6:19">
      <c r="F357" s="20"/>
      <c r="G357" s="20"/>
      <c r="H357" s="20"/>
      <c r="I357" s="20"/>
      <c r="J357" s="20"/>
      <c r="K357" s="20"/>
      <c r="L357" s="20"/>
      <c r="M357" s="20"/>
      <c r="N357" s="249" t="s">
        <v>464</v>
      </c>
      <c r="O357" s="20">
        <v>-3.5813620699970801</v>
      </c>
      <c r="P357" s="20">
        <f t="shared" si="19"/>
        <v>-12.878564116737396</v>
      </c>
      <c r="Q357" s="20">
        <v>9.2972020467403151</v>
      </c>
      <c r="R357" s="20">
        <v>121.690549149452</v>
      </c>
      <c r="S357" s="20"/>
    </row>
    <row r="358" spans="6:19">
      <c r="F358" s="20"/>
      <c r="G358" s="20"/>
      <c r="H358" s="20"/>
      <c r="I358" s="20"/>
      <c r="J358" s="20"/>
      <c r="K358" s="20"/>
      <c r="L358" s="20"/>
      <c r="M358" s="20"/>
      <c r="N358" s="249" t="s">
        <v>465</v>
      </c>
      <c r="O358" s="20">
        <v>-3.5334787334161701</v>
      </c>
      <c r="P358" s="20">
        <f t="shared" si="19"/>
        <v>-12.64586573517526</v>
      </c>
      <c r="Q358" s="20">
        <v>9.1123870017590907</v>
      </c>
      <c r="R358" s="20">
        <v>119.180066312577</v>
      </c>
      <c r="S358" s="20"/>
    </row>
    <row r="359" spans="6:19">
      <c r="F359" s="20"/>
      <c r="G359" s="20"/>
      <c r="H359" s="20"/>
      <c r="I359" s="20"/>
      <c r="J359" s="20"/>
      <c r="K359" s="20"/>
      <c r="L359" s="20"/>
      <c r="M359" s="20"/>
      <c r="N359" s="249" t="s">
        <v>466</v>
      </c>
      <c r="O359" s="20">
        <v>-4.7086540837019797</v>
      </c>
      <c r="P359" s="20">
        <f t="shared" si="19"/>
        <v>-12.093188721792629</v>
      </c>
      <c r="Q359" s="20">
        <v>7.3845346380906483</v>
      </c>
      <c r="R359" s="20">
        <v>85.737576456763506</v>
      </c>
      <c r="S359" s="20"/>
    </row>
    <row r="360" spans="6:19">
      <c r="F360" s="20"/>
      <c r="G360" s="20"/>
      <c r="H360" s="20"/>
      <c r="I360" s="20"/>
      <c r="J360" s="20"/>
      <c r="K360" s="20"/>
      <c r="L360" s="20"/>
      <c r="M360" s="20"/>
      <c r="N360" s="249" t="s">
        <v>467</v>
      </c>
      <c r="O360" s="20">
        <v>-3.5144533732200798</v>
      </c>
      <c r="P360" s="20">
        <f t="shared" si="19"/>
        <v>-10.694736844652965</v>
      </c>
      <c r="Q360" s="20">
        <v>7.1802834714328849</v>
      </c>
      <c r="R360" s="20">
        <v>83.925206550983503</v>
      </c>
      <c r="S360" s="20"/>
    </row>
    <row r="361" spans="6:19">
      <c r="F361" s="20"/>
      <c r="G361" s="20"/>
      <c r="H361" s="20"/>
      <c r="I361" s="20"/>
      <c r="J361" s="20"/>
      <c r="K361" s="20"/>
      <c r="L361" s="20"/>
      <c r="M361" s="20"/>
      <c r="N361" s="249" t="s">
        <v>468</v>
      </c>
      <c r="O361" s="20">
        <v>-1.25335368565203</v>
      </c>
      <c r="P361" s="20">
        <f t="shared" si="19"/>
        <v>-7.6670084887930203</v>
      </c>
      <c r="Q361" s="20">
        <v>6.4136548031409903</v>
      </c>
      <c r="R361" s="20">
        <v>72.240466317313107</v>
      </c>
      <c r="S361" s="20"/>
    </row>
    <row r="362" spans="6:19">
      <c r="F362" s="20"/>
      <c r="G362" s="20"/>
      <c r="H362" s="20"/>
      <c r="I362" s="20"/>
      <c r="J362" s="20"/>
      <c r="K362" s="20"/>
      <c r="L362" s="20"/>
      <c r="M362" s="20"/>
      <c r="N362" s="249" t="s">
        <v>142</v>
      </c>
      <c r="O362" s="20">
        <v>-0.53814025525947795</v>
      </c>
      <c r="P362" s="20">
        <f t="shared" si="19"/>
        <v>-7.2669642380207335</v>
      </c>
      <c r="Q362" s="20">
        <v>6.7288239827612557</v>
      </c>
      <c r="R362" s="20">
        <v>77.822046994747396</v>
      </c>
      <c r="S362" s="20"/>
    </row>
    <row r="363" spans="6:19">
      <c r="F363" s="20"/>
      <c r="G363" s="20"/>
      <c r="H363" s="20"/>
      <c r="I363" s="20"/>
      <c r="J363" s="20"/>
      <c r="K363" s="20"/>
      <c r="L363" s="20"/>
      <c r="M363" s="20"/>
      <c r="N363" s="249" t="s">
        <v>469</v>
      </c>
      <c r="O363" s="20">
        <v>-4.1686793478800599</v>
      </c>
      <c r="P363" s="20">
        <f t="shared" si="19"/>
        <v>-8.8397601054328518</v>
      </c>
      <c r="Q363" s="20">
        <v>4.6710807575527911</v>
      </c>
      <c r="R363" s="20">
        <v>31.8304655129864</v>
      </c>
      <c r="S363" s="20"/>
    </row>
    <row r="364" spans="6:19">
      <c r="F364" s="20"/>
      <c r="G364" s="20"/>
      <c r="H364" s="20"/>
      <c r="I364" s="20"/>
      <c r="J364" s="20"/>
      <c r="K364" s="20"/>
      <c r="L364" s="20"/>
      <c r="M364" s="20"/>
      <c r="N364" s="249" t="s">
        <v>470</v>
      </c>
      <c r="O364" s="20">
        <v>-4.1582520966976002</v>
      </c>
      <c r="P364" s="20">
        <f t="shared" si="19"/>
        <v>-13.978003132608212</v>
      </c>
      <c r="Q364" s="20">
        <v>9.8197510359106115</v>
      </c>
      <c r="R364" s="20">
        <v>130.20045455767999</v>
      </c>
      <c r="S364" s="20"/>
    </row>
    <row r="365" spans="6:19">
      <c r="F365" s="20"/>
      <c r="G365" s="20"/>
      <c r="H365" s="20"/>
      <c r="I365" s="20"/>
      <c r="J365" s="20"/>
      <c r="K365" s="20"/>
      <c r="L365" s="20"/>
      <c r="M365" s="20"/>
      <c r="N365" s="249" t="s">
        <v>471</v>
      </c>
      <c r="O365" s="20">
        <v>-1.0761511155719301</v>
      </c>
      <c r="P365" s="20">
        <f t="shared" si="19"/>
        <v>-8.224444853956431</v>
      </c>
      <c r="Q365" s="20">
        <v>7.1482937383845</v>
      </c>
      <c r="R365" s="20">
        <v>85.991395865739605</v>
      </c>
      <c r="S365" s="20"/>
    </row>
    <row r="366" spans="6:19">
      <c r="F366" s="20"/>
      <c r="G366" s="20"/>
      <c r="H366" s="20"/>
      <c r="I366" s="20"/>
      <c r="J366" s="20"/>
      <c r="K366" s="20"/>
      <c r="L366" s="20"/>
      <c r="M366" s="20"/>
      <c r="N366" s="249" t="s">
        <v>472</v>
      </c>
      <c r="O366" s="20">
        <v>-9.1314014030851993</v>
      </c>
      <c r="P366" s="20">
        <f t="shared" si="19"/>
        <v>-14.475606093839229</v>
      </c>
      <c r="Q366" s="20">
        <v>5.3442046907540295</v>
      </c>
      <c r="R366" s="20">
        <v>37.678175163902097</v>
      </c>
      <c r="S366" s="20"/>
    </row>
    <row r="367" spans="6:19">
      <c r="F367" s="20"/>
      <c r="G367" s="20"/>
      <c r="H367" s="20"/>
      <c r="I367" s="20"/>
      <c r="J367" s="20"/>
      <c r="K367" s="20"/>
      <c r="L367" s="20"/>
      <c r="M367" s="20"/>
      <c r="N367" s="249" t="s">
        <v>473</v>
      </c>
      <c r="O367" s="20">
        <v>-3.9089886012199502</v>
      </c>
      <c r="P367" s="20">
        <f t="shared" si="19"/>
        <v>-15.559442797781312</v>
      </c>
      <c r="Q367" s="20">
        <v>11.650454196561363</v>
      </c>
      <c r="R367" s="20">
        <v>163.05178160058</v>
      </c>
      <c r="S367" s="20"/>
    </row>
    <row r="368" spans="6:19">
      <c r="F368" s="20"/>
      <c r="G368" s="20"/>
      <c r="H368" s="20"/>
      <c r="I368" s="20"/>
      <c r="J368" s="20"/>
      <c r="K368" s="20"/>
      <c r="L368" s="20"/>
      <c r="M368" s="20"/>
      <c r="N368" s="249" t="s">
        <v>474</v>
      </c>
      <c r="O368" s="20">
        <v>-7.3537272349567804</v>
      </c>
      <c r="P368" s="20">
        <f t="shared" si="19"/>
        <v>-15.776617072349605</v>
      </c>
      <c r="Q368" s="20">
        <v>8.4228898373928249</v>
      </c>
      <c r="R368" s="20">
        <v>96.066559078483394</v>
      </c>
      <c r="S368" s="20"/>
    </row>
    <row r="369" spans="6:19">
      <c r="F369" s="20"/>
      <c r="G369" s="20"/>
      <c r="H369" s="20"/>
      <c r="I369" s="20"/>
      <c r="J369" s="20"/>
      <c r="K369" s="20"/>
      <c r="L369" s="20"/>
      <c r="M369" s="20"/>
      <c r="N369" s="249" t="s">
        <v>475</v>
      </c>
      <c r="O369" s="20">
        <v>-5.7966676587287003</v>
      </c>
      <c r="P369" s="20">
        <f t="shared" si="19"/>
        <v>-13.912440010622085</v>
      </c>
      <c r="Q369" s="20">
        <v>8.1157723518933835</v>
      </c>
      <c r="R369" s="20">
        <v>88.625672830238898</v>
      </c>
      <c r="S369" s="20"/>
    </row>
    <row r="370" spans="6:19">
      <c r="F370" s="20"/>
      <c r="G370" s="20"/>
      <c r="H370" s="20"/>
      <c r="I370" s="20"/>
      <c r="J370" s="20"/>
      <c r="K370" s="20"/>
      <c r="L370" s="20"/>
      <c r="M370" s="20"/>
      <c r="N370" s="249" t="s">
        <v>476</v>
      </c>
      <c r="O370" s="20">
        <v>-4.2734830864023197</v>
      </c>
      <c r="P370" s="20">
        <f t="shared" si="19"/>
        <v>-13.125942068663317</v>
      </c>
      <c r="Q370" s="20">
        <v>8.8524589822609965</v>
      </c>
      <c r="R370" s="20">
        <v>112.536067006959</v>
      </c>
      <c r="S370" s="20"/>
    </row>
    <row r="371" spans="6:19">
      <c r="F371" s="20"/>
      <c r="G371" s="20"/>
      <c r="H371" s="20"/>
      <c r="I371" s="20"/>
      <c r="J371" s="20"/>
      <c r="K371" s="20"/>
      <c r="L371" s="20"/>
      <c r="M371" s="20"/>
      <c r="N371" s="249" t="s">
        <v>477</v>
      </c>
      <c r="O371" s="20">
        <v>-4.5394111445716501</v>
      </c>
      <c r="P371" s="20">
        <f t="shared" si="19"/>
        <v>-11.501624379295604</v>
      </c>
      <c r="Q371" s="20">
        <v>6.9622132347239543</v>
      </c>
      <c r="R371" s="20">
        <v>78.2102843515502</v>
      </c>
      <c r="S371" s="20"/>
    </row>
    <row r="372" spans="6:19">
      <c r="F372" s="20"/>
      <c r="G372" s="20"/>
      <c r="H372" s="20"/>
      <c r="I372" s="20"/>
      <c r="J372" s="20"/>
      <c r="K372" s="20"/>
      <c r="L372" s="20"/>
      <c r="M372" s="20"/>
      <c r="N372" s="249" t="s">
        <v>478</v>
      </c>
      <c r="O372" s="20">
        <v>-1.2337473442400799</v>
      </c>
      <c r="P372" s="20">
        <f t="shared" si="19"/>
        <v>-8.6595181030867732</v>
      </c>
      <c r="Q372" s="20">
        <v>7.4257707588466939</v>
      </c>
      <c r="R372" s="20">
        <v>90.794713970841698</v>
      </c>
      <c r="S372" s="20"/>
    </row>
    <row r="373" spans="6:19">
      <c r="F373" s="20"/>
      <c r="G373" s="20"/>
      <c r="H373" s="20"/>
      <c r="I373" s="20"/>
      <c r="J373" s="20"/>
      <c r="K373" s="20"/>
      <c r="L373" s="20"/>
      <c r="M373" s="20"/>
      <c r="N373" s="249" t="s">
        <v>479</v>
      </c>
      <c r="O373" s="20">
        <v>-0.87490173431782203</v>
      </c>
      <c r="P373" s="20">
        <f t="shared" si="19"/>
        <v>-8.6503601100876217</v>
      </c>
      <c r="Q373" s="20">
        <v>7.7754583757697997</v>
      </c>
      <c r="R373" s="20">
        <v>97.596872535160401</v>
      </c>
      <c r="S373" s="20"/>
    </row>
    <row r="374" spans="6:19">
      <c r="F374" s="20"/>
      <c r="G374" s="20"/>
      <c r="H374" s="20"/>
      <c r="I374" s="20"/>
      <c r="J374" s="20"/>
      <c r="K374" s="20"/>
      <c r="L374" s="20"/>
      <c r="M374" s="20"/>
      <c r="N374" s="249" t="s">
        <v>480</v>
      </c>
      <c r="O374" s="20">
        <v>-0.87602407683712402</v>
      </c>
      <c r="P374" s="20">
        <f t="shared" si="19"/>
        <v>-8.651449062637786</v>
      </c>
      <c r="Q374" s="20">
        <v>7.7754249858006625</v>
      </c>
      <c r="R374" s="20">
        <v>97.595707198976996</v>
      </c>
      <c r="S374" s="20"/>
    </row>
    <row r="375" spans="6:19">
      <c r="F375" s="20"/>
      <c r="G375" s="20"/>
      <c r="H375" s="20"/>
      <c r="I375" s="20"/>
      <c r="J375" s="20"/>
      <c r="K375" s="20"/>
      <c r="L375" s="20"/>
      <c r="M375" s="20"/>
      <c r="N375" s="249" t="s">
        <v>481</v>
      </c>
      <c r="O375" s="20">
        <v>-2.8007078644757901</v>
      </c>
      <c r="P375" s="20">
        <f t="shared" si="19"/>
        <v>-8.7528988139365929</v>
      </c>
      <c r="Q375" s="20">
        <v>5.9521909494608023</v>
      </c>
      <c r="R375" s="20">
        <v>53.650158247562402</v>
      </c>
      <c r="S375" s="20"/>
    </row>
    <row r="376" spans="6:19">
      <c r="F376" s="20"/>
      <c r="G376" s="20"/>
      <c r="H376" s="20"/>
      <c r="I376" s="20"/>
      <c r="J376" s="20"/>
      <c r="K376" s="20"/>
      <c r="L376" s="20"/>
      <c r="M376" s="20"/>
      <c r="N376" s="249" t="s">
        <v>482</v>
      </c>
      <c r="O376" s="20">
        <v>-3.68808884546451</v>
      </c>
      <c r="P376" s="20">
        <f t="shared" si="19"/>
        <v>-12.287624448175917</v>
      </c>
      <c r="Q376" s="20">
        <v>8.5995356027114074</v>
      </c>
      <c r="R376" s="20">
        <v>109.744665000173</v>
      </c>
      <c r="S376" s="20"/>
    </row>
    <row r="377" spans="6:19">
      <c r="F377" s="20"/>
      <c r="G377" s="20"/>
      <c r="H377" s="20"/>
      <c r="I377" s="20"/>
      <c r="J377" s="20"/>
      <c r="K377" s="20"/>
      <c r="L377" s="20"/>
      <c r="M377" s="20"/>
      <c r="N377" s="249" t="s">
        <v>99</v>
      </c>
      <c r="O377" s="20">
        <v>-4.4977107312532301</v>
      </c>
      <c r="P377" s="20">
        <f t="shared" si="19"/>
        <v>-9.7591867024737233</v>
      </c>
      <c r="Q377" s="20">
        <v>5.2614759712204933</v>
      </c>
      <c r="R377" s="20">
        <v>36.602824318284704</v>
      </c>
      <c r="S377" s="20"/>
    </row>
    <row r="378" spans="6:19">
      <c r="F378" s="20"/>
      <c r="G378" s="20"/>
      <c r="H378" s="20"/>
      <c r="I378" s="20"/>
      <c r="J378" s="20"/>
      <c r="K378" s="20"/>
      <c r="L378" s="20"/>
      <c r="M378" s="20"/>
      <c r="N378" s="249" t="s">
        <v>182</v>
      </c>
      <c r="O378" s="20">
        <v>2.0712284596563699</v>
      </c>
      <c r="P378" s="20">
        <f t="shared" si="19"/>
        <v>-6.8430936076914204</v>
      </c>
      <c r="Q378" s="20">
        <v>8.9143220673477899</v>
      </c>
      <c r="R378" s="20">
        <v>120.862138849838</v>
      </c>
      <c r="S378" s="20"/>
    </row>
    <row r="379" spans="6:19">
      <c r="F379" s="20"/>
      <c r="G379" s="20"/>
      <c r="H379" s="20"/>
      <c r="I379" s="20"/>
      <c r="J379" s="20"/>
      <c r="K379" s="20"/>
      <c r="L379" s="20"/>
      <c r="M379" s="20"/>
      <c r="N379" s="249" t="s">
        <v>483</v>
      </c>
      <c r="O379" s="20">
        <v>2.0125207796113802</v>
      </c>
      <c r="P379" s="20">
        <f t="shared" si="19"/>
        <v>-6.2722612321629772</v>
      </c>
      <c r="Q379" s="20">
        <v>8.2847820117743574</v>
      </c>
      <c r="R379" s="20">
        <v>109.47036115352</v>
      </c>
      <c r="S379" s="20"/>
    </row>
    <row r="380" spans="6:19">
      <c r="F380" s="20"/>
      <c r="G380" s="20"/>
      <c r="H380" s="20"/>
      <c r="I380" s="20"/>
      <c r="J380" s="20"/>
      <c r="K380" s="20"/>
      <c r="L380" s="20"/>
      <c r="M380" s="20"/>
      <c r="N380" s="249" t="s">
        <v>100</v>
      </c>
      <c r="O380" s="20">
        <v>-5.1610326226115397</v>
      </c>
      <c r="P380" s="20">
        <f t="shared" si="19"/>
        <v>-12.005061748460523</v>
      </c>
      <c r="Q380" s="20">
        <v>6.8440291258489836</v>
      </c>
      <c r="R380" s="20">
        <v>68.654140776333804</v>
      </c>
      <c r="S380" s="20"/>
    </row>
    <row r="381" spans="6:19">
      <c r="F381" s="20"/>
      <c r="G381" s="20"/>
      <c r="H381" s="20"/>
      <c r="I381" s="20"/>
      <c r="J381" s="20"/>
      <c r="K381" s="20"/>
      <c r="L381" s="20"/>
      <c r="M381" s="20"/>
      <c r="N381" s="249" t="s">
        <v>484</v>
      </c>
      <c r="O381" s="20">
        <v>-7.1719182813646896</v>
      </c>
      <c r="P381" s="20">
        <f t="shared" si="19"/>
        <v>-15.131537054196748</v>
      </c>
      <c r="Q381" s="20">
        <v>7.9596187728320595</v>
      </c>
      <c r="R381" s="20">
        <v>95.594731279824202</v>
      </c>
      <c r="S381" s="20"/>
    </row>
    <row r="382" spans="6:19">
      <c r="F382" s="20"/>
      <c r="G382" s="20"/>
      <c r="H382" s="20"/>
      <c r="I382" s="20"/>
      <c r="J382" s="20"/>
      <c r="K382" s="20"/>
      <c r="L382" s="20"/>
      <c r="M382" s="20"/>
      <c r="N382" s="249" t="s">
        <v>60</v>
      </c>
      <c r="O382" s="20">
        <v>2.0044685125628798</v>
      </c>
      <c r="P382" s="20">
        <f t="shared" si="19"/>
        <v>-5.4459462101467899</v>
      </c>
      <c r="Q382" s="20">
        <v>7.4504147227096693</v>
      </c>
      <c r="R382" s="20">
        <v>94.531582058279895</v>
      </c>
      <c r="S382" s="20"/>
    </row>
    <row r="383" spans="6:19">
      <c r="F383" s="20"/>
      <c r="G383" s="20"/>
      <c r="H383" s="20"/>
      <c r="I383" s="20"/>
      <c r="J383" s="20"/>
      <c r="K383" s="20"/>
      <c r="L383" s="20"/>
      <c r="M383" s="20"/>
      <c r="N383" s="249" t="s">
        <v>196</v>
      </c>
      <c r="O383" s="20">
        <v>-1.3680068894318</v>
      </c>
      <c r="P383" s="20">
        <f t="shared" si="19"/>
        <v>-9.1134565455788277</v>
      </c>
      <c r="Q383" s="20">
        <v>7.7454496561470281</v>
      </c>
      <c r="R383" s="20">
        <v>90.659271516671794</v>
      </c>
      <c r="S383" s="20"/>
    </row>
    <row r="384" spans="6:19">
      <c r="F384" s="20"/>
      <c r="G384" s="20"/>
      <c r="H384" s="20"/>
      <c r="I384" s="20"/>
      <c r="J384" s="20"/>
      <c r="K384" s="20"/>
      <c r="L384" s="20"/>
      <c r="M384" s="20"/>
      <c r="N384" s="249" t="s">
        <v>485</v>
      </c>
      <c r="O384" s="20">
        <v>-4.3365240173462203</v>
      </c>
      <c r="P384" s="20">
        <f t="shared" si="19"/>
        <v>-13.511591520778357</v>
      </c>
      <c r="Q384" s="20">
        <v>9.1750675034321372</v>
      </c>
      <c r="R384" s="20">
        <v>118.708408963294</v>
      </c>
      <c r="S384" s="20"/>
    </row>
    <row r="385" spans="6:19">
      <c r="F385" s="20"/>
      <c r="G385" s="20"/>
      <c r="H385" s="20"/>
      <c r="I385" s="20"/>
      <c r="J385" s="20"/>
      <c r="K385" s="20"/>
      <c r="L385" s="20"/>
      <c r="M385" s="20"/>
      <c r="N385" s="249" t="s">
        <v>101</v>
      </c>
      <c r="O385" s="20">
        <v>-9.1652126493281099</v>
      </c>
      <c r="P385" s="20">
        <f t="shared" si="19"/>
        <v>-19.105203020767647</v>
      </c>
      <c r="Q385" s="20">
        <v>9.9399903714395368</v>
      </c>
      <c r="R385" s="20">
        <v>115.38744359511701</v>
      </c>
      <c r="S385" s="20"/>
    </row>
    <row r="386" spans="6:19">
      <c r="F386" s="20"/>
      <c r="G386" s="20"/>
      <c r="H386" s="20"/>
      <c r="I386" s="20"/>
      <c r="J386" s="20"/>
      <c r="K386" s="20"/>
      <c r="L386" s="20"/>
      <c r="M386" s="20"/>
      <c r="N386" s="249" t="s">
        <v>102</v>
      </c>
      <c r="O386" s="20">
        <v>-3.8913685026537301</v>
      </c>
      <c r="P386" s="20">
        <f t="shared" si="19"/>
        <v>-12.096363065190751</v>
      </c>
      <c r="Q386" s="20">
        <v>8.2049945625370206</v>
      </c>
      <c r="R386" s="20">
        <v>92.0189366574932</v>
      </c>
      <c r="S386" s="20"/>
    </row>
    <row r="387" spans="6:19">
      <c r="F387" s="20"/>
      <c r="G387" s="20"/>
      <c r="H387" s="20"/>
      <c r="I387" s="20"/>
      <c r="J387" s="20"/>
      <c r="K387" s="20"/>
      <c r="L387" s="20"/>
      <c r="M387" s="20"/>
      <c r="N387" s="249" t="s">
        <v>191</v>
      </c>
      <c r="O387" s="20">
        <v>-0.84830685107925996</v>
      </c>
      <c r="P387" s="20">
        <f t="shared" ref="P387:P450" si="20">O387-Q387</f>
        <v>-10.91104058132961</v>
      </c>
      <c r="Q387" s="20">
        <v>10.062733730250351</v>
      </c>
      <c r="R387" s="20">
        <v>136.31883073427699</v>
      </c>
      <c r="S387" s="20"/>
    </row>
    <row r="388" spans="6:19">
      <c r="F388" s="20"/>
      <c r="G388" s="20"/>
      <c r="H388" s="20"/>
      <c r="I388" s="20"/>
      <c r="J388" s="20"/>
      <c r="K388" s="20"/>
      <c r="L388" s="20"/>
      <c r="M388" s="20"/>
      <c r="N388" s="249" t="s">
        <v>486</v>
      </c>
      <c r="O388" s="20">
        <v>2.2777245643853901</v>
      </c>
      <c r="P388" s="20">
        <f t="shared" si="20"/>
        <v>-10.775727024903386</v>
      </c>
      <c r="Q388" s="20">
        <v>13.053451589288777</v>
      </c>
      <c r="R388" s="20">
        <v>195.36145247680599</v>
      </c>
      <c r="S388" s="20"/>
    </row>
    <row r="389" spans="6:19">
      <c r="F389" s="20"/>
      <c r="G389" s="20"/>
      <c r="H389" s="20"/>
      <c r="I389" s="20"/>
      <c r="J389" s="20"/>
      <c r="K389" s="20"/>
      <c r="L389" s="20"/>
      <c r="M389" s="20"/>
      <c r="N389" s="249" t="s">
        <v>144</v>
      </c>
      <c r="O389" s="20">
        <v>2.1426803716929501</v>
      </c>
      <c r="P389" s="20">
        <f t="shared" si="20"/>
        <v>-8.1121649257019435</v>
      </c>
      <c r="Q389" s="20">
        <v>10.254845297394894</v>
      </c>
      <c r="R389" s="20">
        <v>145.00439945202601</v>
      </c>
      <c r="S389" s="20"/>
    </row>
    <row r="390" spans="6:19">
      <c r="F390" s="20"/>
      <c r="G390" s="20"/>
      <c r="H390" s="20"/>
      <c r="I390" s="20"/>
      <c r="J390" s="20"/>
      <c r="K390" s="20"/>
      <c r="L390" s="20"/>
      <c r="M390" s="20"/>
      <c r="N390" s="249" t="s">
        <v>487</v>
      </c>
      <c r="O390" s="20">
        <v>-3.5838283843150802</v>
      </c>
      <c r="P390" s="20">
        <f t="shared" si="20"/>
        <v>-14.612372033157698</v>
      </c>
      <c r="Q390" s="20">
        <v>11.028543648842618</v>
      </c>
      <c r="R390" s="20">
        <v>142.493986376348</v>
      </c>
      <c r="S390" s="20"/>
    </row>
    <row r="391" spans="6:19">
      <c r="F391" s="20"/>
      <c r="G391" s="20"/>
      <c r="H391" s="20"/>
      <c r="I391" s="20"/>
      <c r="J391" s="20"/>
      <c r="K391" s="20"/>
      <c r="L391" s="20"/>
      <c r="M391" s="20"/>
      <c r="N391" s="249" t="s">
        <v>62</v>
      </c>
      <c r="O391" s="20">
        <v>2.09622506985305</v>
      </c>
      <c r="P391" s="20">
        <f t="shared" si="20"/>
        <v>-7.2082263563706555</v>
      </c>
      <c r="Q391" s="20">
        <v>9.3044514262237055</v>
      </c>
      <c r="R391" s="20">
        <v>127.899299721368</v>
      </c>
      <c r="S391" s="20"/>
    </row>
    <row r="392" spans="6:19">
      <c r="F392" s="20"/>
      <c r="G392" s="20"/>
      <c r="H392" s="20"/>
      <c r="I392" s="20"/>
      <c r="J392" s="20"/>
      <c r="K392" s="20"/>
      <c r="L392" s="20"/>
      <c r="M392" s="20"/>
      <c r="N392" s="249" t="s">
        <v>488</v>
      </c>
      <c r="O392" s="20">
        <v>-4.1580446655810999</v>
      </c>
      <c r="P392" s="20">
        <f t="shared" si="20"/>
        <v>-15.181925847634496</v>
      </c>
      <c r="Q392" s="20">
        <v>11.023881182053396</v>
      </c>
      <c r="R392" s="20">
        <v>151.850913022285</v>
      </c>
      <c r="S392" s="20"/>
    </row>
    <row r="393" spans="6:19">
      <c r="F393" s="20"/>
      <c r="G393" s="20"/>
      <c r="H393" s="20"/>
      <c r="I393" s="20"/>
      <c r="J393" s="20"/>
      <c r="K393" s="20"/>
      <c r="L393" s="20"/>
      <c r="M393" s="20"/>
      <c r="N393" s="249" t="s">
        <v>103</v>
      </c>
      <c r="O393" s="20">
        <v>-3.45234752246414</v>
      </c>
      <c r="P393" s="20">
        <f t="shared" si="20"/>
        <v>-13.500181657916325</v>
      </c>
      <c r="Q393" s="20">
        <v>10.047834135452186</v>
      </c>
      <c r="R393" s="20">
        <v>126.50452436011101</v>
      </c>
      <c r="S393" s="20"/>
    </row>
    <row r="394" spans="6:19">
      <c r="F394" s="20"/>
      <c r="G394" s="20"/>
      <c r="H394" s="20"/>
      <c r="I394" s="20"/>
      <c r="J394" s="20"/>
      <c r="K394" s="20"/>
      <c r="L394" s="20"/>
      <c r="M394" s="20"/>
      <c r="N394" s="249" t="s">
        <v>193</v>
      </c>
      <c r="O394" s="20">
        <v>-0.76247810424766305</v>
      </c>
      <c r="P394" s="20">
        <f t="shared" si="20"/>
        <v>-12.683329879756906</v>
      </c>
      <c r="Q394" s="20">
        <v>11.920851775509243</v>
      </c>
      <c r="R394" s="20">
        <v>169.80317274251101</v>
      </c>
      <c r="S394" s="20"/>
    </row>
    <row r="395" spans="6:19">
      <c r="F395" s="20"/>
      <c r="G395" s="20"/>
      <c r="H395" s="20"/>
      <c r="I395" s="20"/>
      <c r="J395" s="20"/>
      <c r="K395" s="20"/>
      <c r="L395" s="20"/>
      <c r="M395" s="20"/>
      <c r="N395" s="249" t="s">
        <v>489</v>
      </c>
      <c r="O395" s="20">
        <v>-5.46607051772102</v>
      </c>
      <c r="P395" s="20">
        <f t="shared" si="20"/>
        <v>-12.943697503999468</v>
      </c>
      <c r="Q395" s="20">
        <v>7.4776269862784481</v>
      </c>
      <c r="R395" s="20">
        <v>73.522451104306597</v>
      </c>
      <c r="S395" s="20"/>
    </row>
    <row r="396" spans="6:19">
      <c r="F396" s="20"/>
      <c r="G396" s="20"/>
      <c r="H396" s="20"/>
      <c r="I396" s="20"/>
      <c r="J396" s="20"/>
      <c r="K396" s="20"/>
      <c r="L396" s="20"/>
      <c r="M396" s="20"/>
      <c r="N396" s="249" t="s">
        <v>104</v>
      </c>
      <c r="O396" s="20">
        <v>-8.5788884768437903</v>
      </c>
      <c r="P396" s="20">
        <f t="shared" si="20"/>
        <v>-15.166046937225728</v>
      </c>
      <c r="Q396" s="20">
        <v>6.5871584603819375</v>
      </c>
      <c r="R396" s="20">
        <v>59.972995088653498</v>
      </c>
      <c r="S396" s="20"/>
    </row>
    <row r="397" spans="6:19">
      <c r="F397" s="20"/>
      <c r="G397" s="20"/>
      <c r="H397" s="20"/>
      <c r="I397" s="20"/>
      <c r="J397" s="20"/>
      <c r="K397" s="20"/>
      <c r="L397" s="20"/>
      <c r="M397" s="20"/>
      <c r="N397" s="249" t="s">
        <v>490</v>
      </c>
      <c r="O397" s="20">
        <v>-5.5955098123732601</v>
      </c>
      <c r="P397" s="20">
        <f t="shared" si="20"/>
        <v>-13.726671236935191</v>
      </c>
      <c r="Q397" s="20">
        <v>8.131161424561931</v>
      </c>
      <c r="R397" s="20">
        <v>84.432370845157706</v>
      </c>
      <c r="S397" s="20"/>
    </row>
    <row r="398" spans="6:19">
      <c r="F398" s="20"/>
      <c r="G398" s="20"/>
      <c r="H398" s="20"/>
      <c r="I398" s="20"/>
      <c r="J398" s="20"/>
      <c r="K398" s="20"/>
      <c r="L398" s="20"/>
      <c r="M398" s="20"/>
      <c r="N398" s="249" t="s">
        <v>105</v>
      </c>
      <c r="O398" s="20">
        <v>-4.1655787660875596</v>
      </c>
      <c r="P398" s="20">
        <f t="shared" si="20"/>
        <v>-11.218971284839899</v>
      </c>
      <c r="Q398" s="20">
        <v>7.0533925187523385</v>
      </c>
      <c r="R398" s="20">
        <v>79.863512078271</v>
      </c>
      <c r="S398" s="20"/>
    </row>
    <row r="399" spans="6:19">
      <c r="F399" s="20"/>
      <c r="G399" s="20"/>
      <c r="H399" s="20"/>
      <c r="I399" s="20"/>
      <c r="J399" s="20"/>
      <c r="K399" s="20"/>
      <c r="L399" s="20"/>
      <c r="M399" s="20"/>
      <c r="N399" s="249" t="s">
        <v>106</v>
      </c>
      <c r="O399" s="20">
        <v>-5.4841124092183904</v>
      </c>
      <c r="P399" s="20">
        <f t="shared" si="20"/>
        <v>-13.417354471370423</v>
      </c>
      <c r="Q399" s="20">
        <v>7.9332420621520328</v>
      </c>
      <c r="R399" s="20">
        <v>88.410625495771797</v>
      </c>
      <c r="S399" s="20"/>
    </row>
    <row r="400" spans="6:19">
      <c r="F400" s="20"/>
      <c r="G400" s="20"/>
      <c r="H400" s="20"/>
      <c r="I400" s="20"/>
      <c r="J400" s="20"/>
      <c r="K400" s="20"/>
      <c r="L400" s="20"/>
      <c r="M400" s="20"/>
      <c r="N400" s="249" t="s">
        <v>107</v>
      </c>
      <c r="O400" s="20">
        <v>-1.63684662035982</v>
      </c>
      <c r="P400" s="20">
        <f t="shared" si="20"/>
        <v>-9.7490710700759227</v>
      </c>
      <c r="Q400" s="20">
        <v>8.112224449716102</v>
      </c>
      <c r="R400" s="20">
        <v>103.726391773562</v>
      </c>
      <c r="S400" s="20"/>
    </row>
    <row r="401" spans="6:19">
      <c r="F401" s="20"/>
      <c r="G401" s="20"/>
      <c r="H401" s="20"/>
      <c r="I401" s="20"/>
      <c r="J401" s="20"/>
      <c r="K401" s="20"/>
      <c r="L401" s="20"/>
      <c r="M401" s="20"/>
      <c r="N401" s="249" t="s">
        <v>491</v>
      </c>
      <c r="O401" s="20">
        <v>2.2331546515292202</v>
      </c>
      <c r="P401" s="20">
        <f t="shared" si="20"/>
        <v>-9.8748396692637588</v>
      </c>
      <c r="Q401" s="20">
        <v>12.107994320792979</v>
      </c>
      <c r="R401" s="20">
        <v>178.34928639281401</v>
      </c>
      <c r="S401" s="20"/>
    </row>
    <row r="402" spans="6:19">
      <c r="F402" s="20"/>
      <c r="G402" s="20"/>
      <c r="H402" s="20"/>
      <c r="I402" s="20"/>
      <c r="J402" s="20"/>
      <c r="K402" s="20"/>
      <c r="L402" s="20"/>
      <c r="M402" s="20"/>
      <c r="N402" s="249" t="s">
        <v>146</v>
      </c>
      <c r="O402" s="20">
        <v>2.1872843037843901</v>
      </c>
      <c r="P402" s="20">
        <f t="shared" si="20"/>
        <v>-8.9926479117546982</v>
      </c>
      <c r="Q402" s="20">
        <v>11.179932215539088</v>
      </c>
      <c r="R402" s="20">
        <v>161.64843521782299</v>
      </c>
      <c r="S402" s="20"/>
    </row>
    <row r="403" spans="6:19">
      <c r="F403" s="20"/>
      <c r="G403" s="20"/>
      <c r="H403" s="20"/>
      <c r="I403" s="20"/>
      <c r="J403" s="20"/>
      <c r="K403" s="20"/>
      <c r="L403" s="20"/>
      <c r="M403" s="20"/>
      <c r="N403" s="249" t="s">
        <v>492</v>
      </c>
      <c r="O403" s="20">
        <v>-3.7623101445935698</v>
      </c>
      <c r="P403" s="20">
        <f t="shared" si="20"/>
        <v>-15.6892752993611</v>
      </c>
      <c r="Q403" s="20">
        <v>11.926965154767529</v>
      </c>
      <c r="R403" s="20">
        <v>159.06836887795001</v>
      </c>
      <c r="S403" s="20"/>
    </row>
    <row r="404" spans="6:19">
      <c r="F404" s="20"/>
      <c r="G404" s="20"/>
      <c r="H404" s="20"/>
      <c r="I404" s="20"/>
      <c r="J404" s="20"/>
      <c r="K404" s="20"/>
      <c r="L404" s="20"/>
      <c r="M404" s="20"/>
      <c r="N404" s="249" t="s">
        <v>63</v>
      </c>
      <c r="O404" s="20">
        <v>2.04820172597393</v>
      </c>
      <c r="P404" s="20">
        <f t="shared" si="20"/>
        <v>-6.3282099195381001</v>
      </c>
      <c r="Q404" s="20">
        <v>8.3764116455120305</v>
      </c>
      <c r="R404" s="20">
        <v>111.191940942076</v>
      </c>
      <c r="S404" s="20"/>
    </row>
    <row r="405" spans="6:19">
      <c r="F405" s="20"/>
      <c r="G405" s="20"/>
      <c r="H405" s="20"/>
      <c r="I405" s="20"/>
      <c r="J405" s="20"/>
      <c r="K405" s="20"/>
      <c r="L405" s="20"/>
      <c r="M405" s="20"/>
      <c r="N405" s="249" t="s">
        <v>493</v>
      </c>
      <c r="O405" s="20">
        <v>-4.3323996494086598</v>
      </c>
      <c r="P405" s="20">
        <f t="shared" si="20"/>
        <v>-14.42959245099523</v>
      </c>
      <c r="Q405" s="20">
        <v>10.097192801586569</v>
      </c>
      <c r="R405" s="20">
        <v>135.22616887636801</v>
      </c>
      <c r="S405" s="20"/>
    </row>
    <row r="406" spans="6:19">
      <c r="F406" s="20"/>
      <c r="G406" s="20"/>
      <c r="H406" s="20"/>
      <c r="I406" s="20"/>
      <c r="J406" s="20"/>
      <c r="K406" s="20"/>
      <c r="L406" s="20"/>
      <c r="M406" s="20"/>
      <c r="N406" s="249" t="s">
        <v>494</v>
      </c>
      <c r="O406" s="20">
        <v>-3.9479451384516899</v>
      </c>
      <c r="P406" s="20">
        <f t="shared" si="20"/>
        <v>-15.216886227360597</v>
      </c>
      <c r="Q406" s="20">
        <v>11.268941088908907</v>
      </c>
      <c r="R406" s="20">
        <v>157.884136758728</v>
      </c>
      <c r="S406" s="20"/>
    </row>
    <row r="407" spans="6:19">
      <c r="F407" s="20"/>
      <c r="G407" s="20"/>
      <c r="H407" s="20"/>
      <c r="I407" s="20"/>
      <c r="J407" s="20"/>
      <c r="K407" s="20"/>
      <c r="L407" s="20"/>
      <c r="M407" s="20"/>
      <c r="N407" s="249" t="s">
        <v>108</v>
      </c>
      <c r="O407" s="20">
        <v>-3.9873987673793398</v>
      </c>
      <c r="P407" s="20">
        <f t="shared" si="20"/>
        <v>-13.145755151338824</v>
      </c>
      <c r="Q407" s="20">
        <v>9.1583563839594841</v>
      </c>
      <c r="R407" s="20">
        <v>109.337958422482</v>
      </c>
      <c r="S407" s="20"/>
    </row>
    <row r="408" spans="6:19">
      <c r="F408" s="20"/>
      <c r="G408" s="20"/>
      <c r="H408" s="20"/>
      <c r="I408" s="20"/>
      <c r="J408" s="20"/>
      <c r="K408" s="20"/>
      <c r="L408" s="20"/>
      <c r="M408" s="20"/>
      <c r="N408" s="249" t="s">
        <v>192</v>
      </c>
      <c r="O408" s="20">
        <v>-0.804025305809147</v>
      </c>
      <c r="P408" s="20">
        <f t="shared" si="20"/>
        <v>-11.819472638892611</v>
      </c>
      <c r="Q408" s="20">
        <v>11.015447333083465</v>
      </c>
      <c r="R408" s="20">
        <v>153.47514340395099</v>
      </c>
      <c r="S408" s="20"/>
    </row>
    <row r="409" spans="6:19">
      <c r="F409" s="20"/>
      <c r="G409" s="20"/>
      <c r="H409" s="20"/>
      <c r="I409" s="20"/>
      <c r="J409" s="20"/>
      <c r="K409" s="20"/>
      <c r="L409" s="20"/>
      <c r="M409" s="20"/>
      <c r="N409" s="249" t="s">
        <v>495</v>
      </c>
      <c r="O409" s="20">
        <v>2.1916203152044198</v>
      </c>
      <c r="P409" s="20">
        <f t="shared" si="20"/>
        <v>-9.6372951556350461</v>
      </c>
      <c r="Q409" s="20">
        <v>11.828915470839465</v>
      </c>
      <c r="R409" s="20">
        <v>173.26283766526799</v>
      </c>
      <c r="S409" s="20"/>
    </row>
    <row r="410" spans="6:19">
      <c r="F410" s="20"/>
      <c r="G410" s="20"/>
      <c r="H410" s="20"/>
      <c r="I410" s="20"/>
      <c r="J410" s="20"/>
      <c r="K410" s="20"/>
      <c r="L410" s="20"/>
      <c r="M410" s="20"/>
      <c r="N410" s="249" t="s">
        <v>64</v>
      </c>
      <c r="O410" s="20">
        <v>-1.46589225075477</v>
      </c>
      <c r="P410" s="20">
        <f t="shared" si="20"/>
        <v>-8.3481067839497207</v>
      </c>
      <c r="Q410" s="20">
        <v>6.8822145331949516</v>
      </c>
      <c r="R410" s="20">
        <v>73.081882696946195</v>
      </c>
      <c r="S410" s="20"/>
    </row>
    <row r="411" spans="6:19">
      <c r="F411" s="20"/>
      <c r="G411" s="20"/>
      <c r="H411" s="20"/>
      <c r="I411" s="20"/>
      <c r="J411" s="20"/>
      <c r="K411" s="20"/>
      <c r="L411" s="20"/>
      <c r="M411" s="20"/>
      <c r="N411" s="249" t="s">
        <v>496</v>
      </c>
      <c r="O411" s="20">
        <v>-4.2473773328507596</v>
      </c>
      <c r="P411" s="20">
        <f t="shared" si="20"/>
        <v>-12.5195338493346</v>
      </c>
      <c r="Q411" s="20">
        <v>8.2721565164838395</v>
      </c>
      <c r="R411" s="20">
        <v>102.61960328439299</v>
      </c>
      <c r="S411" s="20"/>
    </row>
    <row r="412" spans="6:19">
      <c r="F412" s="20"/>
      <c r="G412" s="20"/>
      <c r="H412" s="20"/>
      <c r="I412" s="20"/>
      <c r="J412" s="20"/>
      <c r="K412" s="20"/>
      <c r="L412" s="20"/>
      <c r="M412" s="20"/>
      <c r="N412" s="249" t="s">
        <v>497</v>
      </c>
      <c r="O412" s="20">
        <v>-3.6849995523016101</v>
      </c>
      <c r="P412" s="20">
        <f t="shared" si="20"/>
        <v>-14.062258891707938</v>
      </c>
      <c r="Q412" s="20">
        <v>10.377259339406327</v>
      </c>
      <c r="R412" s="20">
        <v>142.24012076455199</v>
      </c>
      <c r="S412" s="20"/>
    </row>
    <row r="413" spans="6:19">
      <c r="F413" s="20"/>
      <c r="G413" s="20"/>
      <c r="H413" s="20"/>
      <c r="I413" s="20"/>
      <c r="J413" s="20"/>
      <c r="K413" s="20"/>
      <c r="L413" s="20"/>
      <c r="M413" s="20"/>
      <c r="N413" s="249" t="s">
        <v>498</v>
      </c>
      <c r="O413" s="20">
        <v>-4.3128996848412804</v>
      </c>
      <c r="P413" s="20">
        <f t="shared" si="20"/>
        <v>-11.444312050669939</v>
      </c>
      <c r="Q413" s="20">
        <v>7.1314123658286581</v>
      </c>
      <c r="R413" s="20">
        <v>77.270254117851806</v>
      </c>
      <c r="S413" s="20"/>
    </row>
    <row r="414" spans="6:19">
      <c r="F414" s="20"/>
      <c r="G414" s="20"/>
      <c r="H414" s="20"/>
      <c r="I414" s="20"/>
      <c r="J414" s="20"/>
      <c r="K414" s="20"/>
      <c r="L414" s="20"/>
      <c r="M414" s="20"/>
      <c r="N414" s="249" t="s">
        <v>499</v>
      </c>
      <c r="O414" s="20">
        <v>-4.0038802779780198</v>
      </c>
      <c r="P414" s="20">
        <f t="shared" si="20"/>
        <v>-13.41166571244788</v>
      </c>
      <c r="Q414" s="20">
        <v>9.4077854344698597</v>
      </c>
      <c r="R414" s="20">
        <v>124.385719821931</v>
      </c>
      <c r="S414" s="20"/>
    </row>
    <row r="415" spans="6:19">
      <c r="F415" s="20"/>
      <c r="G415" s="20"/>
      <c r="H415" s="20"/>
      <c r="I415" s="20"/>
      <c r="J415" s="20"/>
      <c r="K415" s="20"/>
      <c r="L415" s="20"/>
      <c r="M415" s="20"/>
      <c r="N415" s="249" t="s">
        <v>109</v>
      </c>
      <c r="O415" s="20">
        <v>-3.7447998822483299</v>
      </c>
      <c r="P415" s="20">
        <f t="shared" si="20"/>
        <v>-11.052698248075153</v>
      </c>
      <c r="Q415" s="20">
        <v>7.3078983658268228</v>
      </c>
      <c r="R415" s="20">
        <v>75.950844411173605</v>
      </c>
      <c r="S415" s="20"/>
    </row>
    <row r="416" spans="6:19">
      <c r="F416" s="20"/>
      <c r="G416" s="20"/>
      <c r="H416" s="20"/>
      <c r="I416" s="20"/>
      <c r="J416" s="20"/>
      <c r="K416" s="20"/>
      <c r="L416" s="20"/>
      <c r="M416" s="20"/>
      <c r="N416" s="249" t="s">
        <v>65</v>
      </c>
      <c r="O416" s="20">
        <v>-0.86196436773394702</v>
      </c>
      <c r="P416" s="20">
        <f t="shared" si="20"/>
        <v>-10.025512593787299</v>
      </c>
      <c r="Q416" s="20">
        <v>9.1635482260533525</v>
      </c>
      <c r="R416" s="20">
        <v>120.2579711569</v>
      </c>
      <c r="S416" s="20"/>
    </row>
    <row r="417" spans="6:19">
      <c r="F417" s="20"/>
      <c r="G417" s="20"/>
      <c r="H417" s="20"/>
      <c r="I417" s="20"/>
      <c r="J417" s="20"/>
      <c r="K417" s="20"/>
      <c r="L417" s="20"/>
      <c r="M417" s="20"/>
      <c r="N417" s="249" t="s">
        <v>500</v>
      </c>
      <c r="O417" s="20">
        <v>2.1000733873614101</v>
      </c>
      <c r="P417" s="20">
        <f t="shared" si="20"/>
        <v>-7.8784149400094421</v>
      </c>
      <c r="Q417" s="20">
        <v>9.9784883273708527</v>
      </c>
      <c r="R417" s="20">
        <v>139.96088218002399</v>
      </c>
      <c r="S417" s="20"/>
    </row>
    <row r="418" spans="6:19">
      <c r="F418" s="20"/>
      <c r="G418" s="20"/>
      <c r="H418" s="20"/>
      <c r="I418" s="20"/>
      <c r="J418" s="20"/>
      <c r="K418" s="20"/>
      <c r="L418" s="20"/>
      <c r="M418" s="20"/>
      <c r="N418" s="249" t="s">
        <v>110</v>
      </c>
      <c r="O418" s="20">
        <v>-3.0516216163464098</v>
      </c>
      <c r="P418" s="20">
        <f t="shared" si="20"/>
        <v>-10.568061724561852</v>
      </c>
      <c r="Q418" s="20">
        <v>7.5164401082154431</v>
      </c>
      <c r="R418" s="20">
        <v>85.346419868592307</v>
      </c>
      <c r="S418" s="20"/>
    </row>
    <row r="419" spans="6:19">
      <c r="F419" s="20"/>
      <c r="G419" s="20"/>
      <c r="H419" s="20"/>
      <c r="I419" s="20"/>
      <c r="J419" s="20"/>
      <c r="K419" s="20"/>
      <c r="L419" s="20"/>
      <c r="M419" s="20"/>
      <c r="N419" s="249" t="s">
        <v>501</v>
      </c>
      <c r="O419" s="20">
        <v>-2.3785952751388999</v>
      </c>
      <c r="P419" s="20">
        <f t="shared" si="20"/>
        <v>-8.8233703493180897</v>
      </c>
      <c r="Q419" s="20">
        <v>6.4447750741791898</v>
      </c>
      <c r="R419" s="20">
        <v>64.437094900503595</v>
      </c>
      <c r="S419" s="20"/>
    </row>
    <row r="420" spans="6:19">
      <c r="F420" s="20"/>
      <c r="G420" s="20"/>
      <c r="H420" s="20"/>
      <c r="I420" s="20"/>
      <c r="J420" s="20"/>
      <c r="K420" s="20"/>
      <c r="L420" s="20"/>
      <c r="M420" s="20"/>
      <c r="N420" s="249" t="s">
        <v>502</v>
      </c>
      <c r="O420" s="20">
        <v>-1.2878476538067201</v>
      </c>
      <c r="P420" s="20">
        <f t="shared" si="20"/>
        <v>-6.8540640911558546</v>
      </c>
      <c r="Q420" s="20">
        <v>5.5662164373491345</v>
      </c>
      <c r="R420" s="20">
        <v>53.912643278684797</v>
      </c>
      <c r="S420" s="20"/>
    </row>
    <row r="421" spans="6:19">
      <c r="F421" s="20"/>
      <c r="G421" s="20"/>
      <c r="H421" s="20"/>
      <c r="I421" s="20"/>
      <c r="J421" s="20"/>
      <c r="K421" s="20"/>
      <c r="L421" s="20"/>
      <c r="M421" s="20"/>
      <c r="N421" s="249" t="s">
        <v>212</v>
      </c>
      <c r="O421" s="20">
        <v>-1.4991214328486899</v>
      </c>
      <c r="P421" s="20">
        <f t="shared" si="20"/>
        <v>-5.6572495343619931</v>
      </c>
      <c r="Q421" s="20">
        <v>4.1581281015133031</v>
      </c>
      <c r="R421" s="20">
        <v>26.127669452838401</v>
      </c>
      <c r="S421" s="20"/>
    </row>
    <row r="422" spans="6:19">
      <c r="F422" s="20"/>
      <c r="G422" s="20"/>
      <c r="H422" s="20"/>
      <c r="I422" s="20"/>
      <c r="J422" s="20"/>
      <c r="K422" s="20"/>
      <c r="L422" s="20"/>
      <c r="M422" s="20"/>
      <c r="N422" s="249" t="s">
        <v>503</v>
      </c>
      <c r="O422" s="20">
        <v>-8.5576200306327905</v>
      </c>
      <c r="P422" s="20">
        <f t="shared" si="20"/>
        <v>-18.172842657125045</v>
      </c>
      <c r="Q422" s="20">
        <v>9.6152226264922565</v>
      </c>
      <c r="R422" s="20">
        <v>120.789766920099</v>
      </c>
      <c r="S422" s="20"/>
    </row>
    <row r="423" spans="6:19">
      <c r="F423" s="20"/>
      <c r="G423" s="20"/>
      <c r="H423" s="20"/>
      <c r="I423" s="20"/>
      <c r="J423" s="20"/>
      <c r="K423" s="20"/>
      <c r="L423" s="20"/>
      <c r="M423" s="20"/>
      <c r="N423" s="249" t="s">
        <v>504</v>
      </c>
      <c r="O423" s="20">
        <v>-9.2004122533446893</v>
      </c>
      <c r="P423" s="20">
        <f t="shared" si="20"/>
        <v>-17.863604007050064</v>
      </c>
      <c r="Q423" s="20">
        <v>8.6631917537053749</v>
      </c>
      <c r="R423" s="20">
        <v>95.385509261560401</v>
      </c>
      <c r="S423" s="20"/>
    </row>
    <row r="424" spans="6:19">
      <c r="F424" s="20"/>
      <c r="G424" s="20"/>
      <c r="H424" s="20"/>
      <c r="I424" s="20"/>
      <c r="J424" s="20"/>
      <c r="K424" s="20"/>
      <c r="L424" s="20"/>
      <c r="M424" s="20"/>
      <c r="N424" s="249" t="s">
        <v>505</v>
      </c>
      <c r="O424" s="20">
        <v>-4.1530399527344404</v>
      </c>
      <c r="P424" s="20">
        <f t="shared" si="20"/>
        <v>-11.931102158671997</v>
      </c>
      <c r="Q424" s="20">
        <v>7.778062205937557</v>
      </c>
      <c r="R424" s="20">
        <v>90.356838508748893</v>
      </c>
      <c r="S424" s="20"/>
    </row>
    <row r="425" spans="6:19">
      <c r="F425" s="20"/>
      <c r="G425" s="20"/>
      <c r="H425" s="20"/>
      <c r="I425" s="20"/>
      <c r="J425" s="20"/>
      <c r="K425" s="20"/>
      <c r="L425" s="20"/>
      <c r="M425" s="20"/>
      <c r="N425" s="249" t="s">
        <v>506</v>
      </c>
      <c r="O425" s="20">
        <v>-8.7470223871936401</v>
      </c>
      <c r="P425" s="20">
        <f t="shared" si="20"/>
        <v>-17.320184395775982</v>
      </c>
      <c r="Q425" s="20">
        <v>8.5731620085823401</v>
      </c>
      <c r="R425" s="20">
        <v>101.153561860601</v>
      </c>
      <c r="S425" s="20"/>
    </row>
    <row r="426" spans="6:19">
      <c r="F426" s="20"/>
      <c r="G426" s="20"/>
      <c r="H426" s="20"/>
      <c r="I426" s="20"/>
      <c r="J426" s="20"/>
      <c r="K426" s="20"/>
      <c r="L426" s="20"/>
      <c r="M426" s="20"/>
      <c r="N426" s="249" t="s">
        <v>111</v>
      </c>
      <c r="O426" s="20">
        <v>-6.8139734146873598</v>
      </c>
      <c r="P426" s="20">
        <f t="shared" si="20"/>
        <v>-12.36196837176745</v>
      </c>
      <c r="Q426" s="20">
        <v>5.5479949570800908</v>
      </c>
      <c r="R426" s="20">
        <v>48.309540140598699</v>
      </c>
      <c r="S426" s="20"/>
    </row>
    <row r="427" spans="6:19">
      <c r="F427" s="20"/>
      <c r="G427" s="20"/>
      <c r="H427" s="20"/>
      <c r="I427" s="20"/>
      <c r="J427" s="20"/>
      <c r="K427" s="20"/>
      <c r="L427" s="20"/>
      <c r="M427" s="20"/>
      <c r="N427" s="249" t="s">
        <v>507</v>
      </c>
      <c r="O427" s="20">
        <v>1.57990335314278</v>
      </c>
      <c r="P427" s="20">
        <f t="shared" si="20"/>
        <v>-10.027620390241447</v>
      </c>
      <c r="Q427" s="20">
        <v>11.607523743384228</v>
      </c>
      <c r="R427" s="20">
        <v>168.098165164291</v>
      </c>
      <c r="S427" s="20"/>
    </row>
    <row r="428" spans="6:19">
      <c r="F428" s="20"/>
      <c r="G428" s="20"/>
      <c r="H428" s="20"/>
      <c r="I428" s="20"/>
      <c r="J428" s="20"/>
      <c r="K428" s="20"/>
      <c r="L428" s="20"/>
      <c r="M428" s="20"/>
      <c r="N428" s="249" t="s">
        <v>508</v>
      </c>
      <c r="O428" s="20">
        <v>-4.4200728258895596</v>
      </c>
      <c r="P428" s="20">
        <f t="shared" si="20"/>
        <v>-17.453806638683432</v>
      </c>
      <c r="Q428" s="20">
        <v>13.033733812793871</v>
      </c>
      <c r="R428" s="20">
        <v>172.04022633807</v>
      </c>
      <c r="S428" s="20"/>
    </row>
    <row r="429" spans="6:19">
      <c r="F429" s="20"/>
      <c r="G429" s="20"/>
      <c r="H429" s="20"/>
      <c r="I429" s="20"/>
      <c r="J429" s="20"/>
      <c r="K429" s="20"/>
      <c r="L429" s="20"/>
      <c r="M429" s="20"/>
      <c r="N429" s="249" t="s">
        <v>202</v>
      </c>
      <c r="O429" s="20">
        <v>-3.5048576618889999</v>
      </c>
      <c r="P429" s="20">
        <f t="shared" si="20"/>
        <v>-14.822146264223701</v>
      </c>
      <c r="Q429" s="20">
        <v>11.317288602334701</v>
      </c>
      <c r="R429" s="20">
        <v>157.81774109101801</v>
      </c>
      <c r="S429" s="20"/>
    </row>
    <row r="430" spans="6:19">
      <c r="F430" s="20"/>
      <c r="G430" s="20"/>
      <c r="H430" s="20"/>
      <c r="I430" s="20"/>
      <c r="J430" s="20"/>
      <c r="K430" s="20"/>
      <c r="L430" s="20"/>
      <c r="M430" s="20"/>
      <c r="N430" s="249" t="s">
        <v>203</v>
      </c>
      <c r="O430" s="20">
        <v>-3.1012083221256099</v>
      </c>
      <c r="P430" s="20">
        <f t="shared" si="20"/>
        <v>-14.541877658003557</v>
      </c>
      <c r="Q430" s="20">
        <v>11.440669335877947</v>
      </c>
      <c r="R430" s="20">
        <v>160.850737198188</v>
      </c>
      <c r="S430" s="20"/>
    </row>
    <row r="431" spans="6:19">
      <c r="F431" s="20"/>
      <c r="G431" s="20"/>
      <c r="H431" s="20"/>
      <c r="I431" s="20"/>
      <c r="J431" s="20"/>
      <c r="K431" s="20"/>
      <c r="L431" s="20"/>
      <c r="M431" s="20"/>
      <c r="N431" s="249" t="s">
        <v>509</v>
      </c>
      <c r="O431" s="20">
        <v>-3.6758736383342798</v>
      </c>
      <c r="P431" s="20">
        <f t="shared" si="20"/>
        <v>-14.691277128686384</v>
      </c>
      <c r="Q431" s="20">
        <v>11.015403490352105</v>
      </c>
      <c r="R431" s="20">
        <v>149.786210254412</v>
      </c>
      <c r="S431" s="20"/>
    </row>
    <row r="432" spans="6:19">
      <c r="F432" s="20"/>
      <c r="G432" s="20"/>
      <c r="H432" s="20"/>
      <c r="I432" s="20"/>
      <c r="J432" s="20"/>
      <c r="K432" s="20"/>
      <c r="L432" s="20"/>
      <c r="M432" s="20"/>
      <c r="N432" s="249" t="s">
        <v>204</v>
      </c>
      <c r="O432" s="20">
        <v>-5.5427661894953397</v>
      </c>
      <c r="P432" s="20">
        <f t="shared" si="20"/>
        <v>-13.683728444607091</v>
      </c>
      <c r="Q432" s="20">
        <v>8.1409622551117504</v>
      </c>
      <c r="R432" s="20">
        <v>80.592744122897599</v>
      </c>
      <c r="S432" s="20"/>
    </row>
    <row r="433" spans="6:19">
      <c r="F433" s="20"/>
      <c r="G433" s="20"/>
      <c r="H433" s="20"/>
      <c r="I433" s="20"/>
      <c r="J433" s="20"/>
      <c r="K433" s="20"/>
      <c r="L433" s="20"/>
      <c r="M433" s="20"/>
      <c r="N433" s="249" t="s">
        <v>510</v>
      </c>
      <c r="O433" s="20">
        <v>-5.5465002967137398</v>
      </c>
      <c r="P433" s="20">
        <f t="shared" si="20"/>
        <v>-13.888126000285965</v>
      </c>
      <c r="Q433" s="20">
        <v>8.341625703572225</v>
      </c>
      <c r="R433" s="20">
        <v>84.795685725191106</v>
      </c>
      <c r="S433" s="20"/>
    </row>
    <row r="434" spans="6:19">
      <c r="F434" s="20"/>
      <c r="G434" s="20"/>
      <c r="H434" s="20"/>
      <c r="I434" s="20"/>
      <c r="J434" s="20"/>
      <c r="K434" s="20"/>
      <c r="L434" s="20"/>
      <c r="M434" s="20"/>
      <c r="N434" s="249" t="s">
        <v>186</v>
      </c>
      <c r="O434" s="20">
        <v>-0.90416352478067297</v>
      </c>
      <c r="P434" s="20">
        <f t="shared" si="20"/>
        <v>-8.9563780504981807</v>
      </c>
      <c r="Q434" s="20">
        <v>8.052214525717508</v>
      </c>
      <c r="R434" s="20">
        <v>100.507033160231</v>
      </c>
      <c r="S434" s="20"/>
    </row>
    <row r="435" spans="6:19">
      <c r="F435" s="20"/>
      <c r="G435" s="20"/>
      <c r="H435" s="20"/>
      <c r="I435" s="20"/>
      <c r="J435" s="20"/>
      <c r="K435" s="20"/>
      <c r="L435" s="20"/>
      <c r="M435" s="20"/>
      <c r="N435" s="249" t="s">
        <v>172</v>
      </c>
      <c r="O435" s="20">
        <v>1.5472437382231301</v>
      </c>
      <c r="P435" s="20">
        <f t="shared" si="20"/>
        <v>-9.1124725954928287</v>
      </c>
      <c r="Q435" s="20">
        <v>10.659716333715959</v>
      </c>
      <c r="R435" s="20">
        <v>151.069405982913</v>
      </c>
      <c r="S435" s="20"/>
    </row>
    <row r="436" spans="6:19">
      <c r="F436" s="20"/>
      <c r="G436" s="20"/>
      <c r="H436" s="20"/>
      <c r="I436" s="20"/>
      <c r="J436" s="20"/>
      <c r="K436" s="20"/>
      <c r="L436" s="20"/>
      <c r="M436" s="20"/>
      <c r="N436" s="249" t="s">
        <v>511</v>
      </c>
      <c r="O436" s="20">
        <v>0.89825527951863304</v>
      </c>
      <c r="P436" s="20">
        <f t="shared" si="20"/>
        <v>-9.297048262181999</v>
      </c>
      <c r="Q436" s="20">
        <v>10.195303541700632</v>
      </c>
      <c r="R436" s="20">
        <v>141.395064009587</v>
      </c>
      <c r="S436" s="20"/>
    </row>
    <row r="437" spans="6:19">
      <c r="F437" s="20"/>
      <c r="G437" s="20"/>
      <c r="H437" s="20"/>
      <c r="I437" s="20"/>
      <c r="J437" s="20"/>
      <c r="K437" s="20"/>
      <c r="L437" s="20"/>
      <c r="M437" s="20"/>
      <c r="N437" s="249" t="s">
        <v>67</v>
      </c>
      <c r="O437" s="20">
        <v>-5.0651805218508104</v>
      </c>
      <c r="P437" s="20">
        <f t="shared" si="20"/>
        <v>-17.672814326884129</v>
      </c>
      <c r="Q437" s="20">
        <v>12.60763380503332</v>
      </c>
      <c r="R437" s="20">
        <v>158.23835797812799</v>
      </c>
      <c r="S437" s="20"/>
    </row>
    <row r="438" spans="6:19">
      <c r="F438" s="20"/>
      <c r="G438" s="20"/>
      <c r="H438" s="20"/>
      <c r="I438" s="20"/>
      <c r="J438" s="20"/>
      <c r="K438" s="20"/>
      <c r="L438" s="20"/>
      <c r="M438" s="20"/>
      <c r="N438" s="249" t="s">
        <v>512</v>
      </c>
      <c r="O438" s="20">
        <v>-3.5633551934087002</v>
      </c>
      <c r="P438" s="20">
        <f t="shared" si="20"/>
        <v>-13.94423074020702</v>
      </c>
      <c r="Q438" s="20">
        <v>10.38087554679832</v>
      </c>
      <c r="R438" s="20">
        <v>140.92096995680299</v>
      </c>
      <c r="S438" s="20"/>
    </row>
    <row r="439" spans="6:19">
      <c r="F439" s="20"/>
      <c r="G439" s="20"/>
      <c r="H439" s="20"/>
      <c r="I439" s="20"/>
      <c r="J439" s="20"/>
      <c r="K439" s="20"/>
      <c r="L439" s="20"/>
      <c r="M439" s="20"/>
      <c r="N439" s="249" t="s">
        <v>513</v>
      </c>
      <c r="O439" s="20">
        <v>-3.7888173193286598</v>
      </c>
      <c r="P439" s="20">
        <f t="shared" si="20"/>
        <v>-13.829212957798923</v>
      </c>
      <c r="Q439" s="20">
        <v>10.040395638470264</v>
      </c>
      <c r="R439" s="20">
        <v>131.99403208102001</v>
      </c>
      <c r="S439" s="20"/>
    </row>
    <row r="440" spans="6:19">
      <c r="F440" s="20"/>
      <c r="G440" s="20"/>
      <c r="H440" s="20"/>
      <c r="I440" s="20"/>
      <c r="J440" s="20"/>
      <c r="K440" s="20"/>
      <c r="L440" s="20"/>
      <c r="M440" s="20"/>
      <c r="N440" s="249" t="s">
        <v>112</v>
      </c>
      <c r="O440" s="20">
        <v>-6.0000141631366599</v>
      </c>
      <c r="P440" s="20">
        <f t="shared" si="20"/>
        <v>-14.242540012292245</v>
      </c>
      <c r="Q440" s="20">
        <v>8.2425258491555855</v>
      </c>
      <c r="R440" s="20">
        <v>81.032009580146706</v>
      </c>
      <c r="S440" s="20"/>
    </row>
    <row r="441" spans="6:19">
      <c r="F441" s="20"/>
      <c r="G441" s="20"/>
      <c r="H441" s="20"/>
      <c r="I441" s="20"/>
      <c r="J441" s="20"/>
      <c r="K441" s="20"/>
      <c r="L441" s="20"/>
      <c r="M441" s="20"/>
      <c r="N441" s="249" t="s">
        <v>514</v>
      </c>
      <c r="O441" s="20">
        <v>-0.27635762161361599</v>
      </c>
      <c r="P441" s="20">
        <f t="shared" si="20"/>
        <v>-7.726214334809419</v>
      </c>
      <c r="Q441" s="20">
        <v>7.4498567131958033</v>
      </c>
      <c r="R441" s="20">
        <v>85.586495501234097</v>
      </c>
      <c r="S441" s="20"/>
    </row>
    <row r="442" spans="6:19">
      <c r="F442" s="20"/>
      <c r="G442" s="20"/>
      <c r="H442" s="20"/>
      <c r="I442" s="20"/>
      <c r="J442" s="20"/>
      <c r="K442" s="20"/>
      <c r="L442" s="20"/>
      <c r="M442" s="20"/>
      <c r="N442" s="249" t="s">
        <v>515</v>
      </c>
      <c r="O442" s="20">
        <v>-6.1411912207176496</v>
      </c>
      <c r="P442" s="20">
        <f t="shared" si="20"/>
        <v>-14.86287784095123</v>
      </c>
      <c r="Q442" s="20">
        <v>8.7216866202335801</v>
      </c>
      <c r="R442" s="20">
        <v>88.502719418104405</v>
      </c>
      <c r="S442" s="20"/>
    </row>
    <row r="443" spans="6:19">
      <c r="F443" s="20"/>
      <c r="G443" s="20"/>
      <c r="H443" s="20"/>
      <c r="I443" s="20"/>
      <c r="J443" s="20"/>
      <c r="K443" s="20"/>
      <c r="L443" s="20"/>
      <c r="M443" s="20"/>
      <c r="N443" s="249" t="s">
        <v>113</v>
      </c>
      <c r="O443" s="20">
        <v>-0.87875223512749701</v>
      </c>
      <c r="P443" s="20">
        <f t="shared" si="20"/>
        <v>-9.2187532362010547</v>
      </c>
      <c r="Q443" s="20">
        <v>8.3400010010735581</v>
      </c>
      <c r="R443" s="20">
        <v>105.76659085845699</v>
      </c>
      <c r="S443" s="20"/>
    </row>
    <row r="444" spans="6:19">
      <c r="F444" s="20"/>
      <c r="G444" s="20"/>
      <c r="H444" s="20"/>
      <c r="I444" s="20"/>
      <c r="J444" s="20"/>
      <c r="K444" s="20"/>
      <c r="L444" s="20"/>
      <c r="M444" s="20"/>
      <c r="N444" s="249" t="s">
        <v>516</v>
      </c>
      <c r="O444" s="20">
        <v>1.39770556348075</v>
      </c>
      <c r="P444" s="20">
        <f t="shared" si="20"/>
        <v>-6.4615971938363046</v>
      </c>
      <c r="Q444" s="20">
        <v>7.8593027573170549</v>
      </c>
      <c r="R444" s="20">
        <v>100.67681417958499</v>
      </c>
      <c r="S444" s="20"/>
    </row>
    <row r="445" spans="6:19">
      <c r="F445" s="20"/>
      <c r="G445" s="20"/>
      <c r="H445" s="20"/>
      <c r="I445" s="20"/>
      <c r="J445" s="20"/>
      <c r="K445" s="20"/>
      <c r="L445" s="20"/>
      <c r="M445" s="20"/>
      <c r="N445" s="249" t="s">
        <v>517</v>
      </c>
      <c r="O445" s="20">
        <v>0.74895508866203997</v>
      </c>
      <c r="P445" s="20">
        <f t="shared" si="20"/>
        <v>-6.6688049120538118</v>
      </c>
      <c r="Q445" s="20">
        <v>7.4177600007158517</v>
      </c>
      <c r="R445" s="20">
        <v>91.422744715624503</v>
      </c>
      <c r="S445" s="20"/>
    </row>
    <row r="446" spans="6:19">
      <c r="F446" s="20"/>
      <c r="G446" s="20"/>
      <c r="H446" s="20"/>
      <c r="I446" s="20"/>
      <c r="J446" s="20"/>
      <c r="K446" s="20"/>
      <c r="L446" s="20"/>
      <c r="M446" s="20"/>
      <c r="N446" s="249" t="s">
        <v>518</v>
      </c>
      <c r="O446" s="20">
        <v>0.60210665494014204</v>
      </c>
      <c r="P446" s="20">
        <f t="shared" si="20"/>
        <v>-6.6511685125776996</v>
      </c>
      <c r="Q446" s="20">
        <v>7.2532751675178417</v>
      </c>
      <c r="R446" s="20">
        <v>88.103840202996295</v>
      </c>
      <c r="S446" s="20"/>
    </row>
    <row r="447" spans="6:19">
      <c r="F447" s="20"/>
      <c r="G447" s="20"/>
      <c r="H447" s="20"/>
      <c r="I447" s="20"/>
      <c r="J447" s="20"/>
      <c r="K447" s="20"/>
      <c r="L447" s="20"/>
      <c r="M447" s="20"/>
      <c r="N447" s="249" t="s">
        <v>519</v>
      </c>
      <c r="O447" s="20">
        <v>0.85323124940831196</v>
      </c>
      <c r="P447" s="20">
        <f t="shared" si="20"/>
        <v>-6.8530408490403634</v>
      </c>
      <c r="Q447" s="20">
        <v>7.7062720984486752</v>
      </c>
      <c r="R447" s="20">
        <v>91.896290522763096</v>
      </c>
      <c r="S447" s="20"/>
    </row>
    <row r="448" spans="6:19">
      <c r="F448" s="20"/>
      <c r="G448" s="20"/>
      <c r="H448" s="20"/>
      <c r="I448" s="20"/>
      <c r="J448" s="20"/>
      <c r="K448" s="20"/>
      <c r="L448" s="20"/>
      <c r="M448" s="20"/>
      <c r="N448" s="249" t="s">
        <v>69</v>
      </c>
      <c r="O448" s="20">
        <v>-3.6909834552184</v>
      </c>
      <c r="P448" s="20">
        <f t="shared" si="20"/>
        <v>-12.582248046896588</v>
      </c>
      <c r="Q448" s="20">
        <v>8.8912645916781869</v>
      </c>
      <c r="R448" s="20">
        <v>104.708373621847</v>
      </c>
      <c r="S448" s="20"/>
    </row>
    <row r="449" spans="6:19">
      <c r="F449" s="20"/>
      <c r="G449" s="20"/>
      <c r="H449" s="20"/>
      <c r="I449" s="20"/>
      <c r="J449" s="20"/>
      <c r="K449" s="20"/>
      <c r="L449" s="20"/>
      <c r="M449" s="20"/>
      <c r="N449" s="249" t="s">
        <v>520</v>
      </c>
      <c r="O449" s="20">
        <v>-3.5785040875079899</v>
      </c>
      <c r="P449" s="20">
        <f t="shared" si="20"/>
        <v>-12.678002035162123</v>
      </c>
      <c r="Q449" s="20">
        <v>9.0994979476541342</v>
      </c>
      <c r="R449" s="20">
        <v>105.054110229743</v>
      </c>
      <c r="S449" s="20"/>
    </row>
    <row r="450" spans="6:19">
      <c r="F450" s="20"/>
      <c r="G450" s="20"/>
      <c r="H450" s="20"/>
      <c r="I450" s="20"/>
      <c r="J450" s="20"/>
      <c r="K450" s="20"/>
      <c r="L450" s="20"/>
      <c r="M450" s="20"/>
      <c r="N450" s="249" t="s">
        <v>198</v>
      </c>
      <c r="O450" s="20">
        <v>-3.76444527120919</v>
      </c>
      <c r="P450" s="20">
        <f t="shared" si="20"/>
        <v>-11.390174491924325</v>
      </c>
      <c r="Q450" s="20">
        <v>7.6257292207151348</v>
      </c>
      <c r="R450" s="20">
        <v>91.497902950992298</v>
      </c>
      <c r="S450" s="20"/>
    </row>
    <row r="451" spans="6:19">
      <c r="F451" s="20"/>
      <c r="G451" s="20"/>
      <c r="H451" s="20"/>
      <c r="I451" s="20"/>
      <c r="J451" s="20"/>
      <c r="K451" s="20"/>
      <c r="L451" s="20"/>
      <c r="M451" s="20"/>
      <c r="N451" s="249" t="s">
        <v>71</v>
      </c>
      <c r="O451" s="20">
        <v>-3.2234077931160101</v>
      </c>
      <c r="P451" s="20">
        <f t="shared" ref="P451:P503" si="21">O451-Q451</f>
        <v>-12.123024543444426</v>
      </c>
      <c r="Q451" s="20">
        <v>8.8996167503284163</v>
      </c>
      <c r="R451" s="20">
        <v>104.951376984818</v>
      </c>
      <c r="S451" s="20"/>
    </row>
    <row r="452" spans="6:19">
      <c r="F452" s="20"/>
      <c r="G452" s="20"/>
      <c r="H452" s="20"/>
      <c r="I452" s="20"/>
      <c r="J452" s="20"/>
      <c r="K452" s="20"/>
      <c r="L452" s="20"/>
      <c r="M452" s="20"/>
      <c r="N452" s="249" t="s">
        <v>114</v>
      </c>
      <c r="O452" s="20">
        <v>-3.4190023293937002</v>
      </c>
      <c r="P452" s="20">
        <f t="shared" si="21"/>
        <v>-11.093584735422985</v>
      </c>
      <c r="Q452" s="20">
        <v>7.674582406029284</v>
      </c>
      <c r="R452" s="20">
        <v>92.759080632073093</v>
      </c>
      <c r="S452" s="20"/>
    </row>
    <row r="453" spans="6:19">
      <c r="F453" s="20"/>
      <c r="G453" s="20"/>
      <c r="H453" s="20"/>
      <c r="I453" s="20"/>
      <c r="J453" s="20"/>
      <c r="K453" s="20"/>
      <c r="L453" s="20"/>
      <c r="M453" s="20"/>
      <c r="N453" s="249" t="s">
        <v>521</v>
      </c>
      <c r="O453" s="20">
        <v>-3.81233180948899</v>
      </c>
      <c r="P453" s="20">
        <f t="shared" si="21"/>
        <v>-11.08684165302563</v>
      </c>
      <c r="Q453" s="20">
        <v>7.2745098435366389</v>
      </c>
      <c r="R453" s="20">
        <v>82.4996120796486</v>
      </c>
      <c r="S453" s="20"/>
    </row>
    <row r="454" spans="6:19">
      <c r="F454" s="20"/>
      <c r="G454" s="20"/>
      <c r="H454" s="20"/>
      <c r="I454" s="20"/>
      <c r="J454" s="20"/>
      <c r="K454" s="20"/>
      <c r="L454" s="20"/>
      <c r="M454" s="20"/>
      <c r="N454" s="249" t="s">
        <v>522</v>
      </c>
      <c r="O454" s="20">
        <v>-2.2577635033823902</v>
      </c>
      <c r="P454" s="20">
        <f t="shared" si="21"/>
        <v>-9.8456057355547948</v>
      </c>
      <c r="Q454" s="20">
        <v>7.5878422321724051</v>
      </c>
      <c r="R454" s="20">
        <v>91.433117298037303</v>
      </c>
      <c r="S454" s="20"/>
    </row>
    <row r="455" spans="6:19">
      <c r="F455" s="20"/>
      <c r="G455" s="20"/>
      <c r="H455" s="20"/>
      <c r="I455" s="20"/>
      <c r="J455" s="20"/>
      <c r="K455" s="20"/>
      <c r="L455" s="20"/>
      <c r="M455" s="20"/>
      <c r="N455" s="249" t="s">
        <v>115</v>
      </c>
      <c r="O455" s="20">
        <v>-8.4784900499276397</v>
      </c>
      <c r="P455" s="20">
        <f t="shared" si="21"/>
        <v>-18.210205080857165</v>
      </c>
      <c r="Q455" s="20">
        <v>9.7317150309295268</v>
      </c>
      <c r="R455" s="20">
        <v>101.321005075687</v>
      </c>
      <c r="S455" s="20"/>
    </row>
    <row r="456" spans="6:19">
      <c r="F456" s="20"/>
      <c r="G456" s="20"/>
      <c r="H456" s="20"/>
      <c r="I456" s="20"/>
      <c r="J456" s="20"/>
      <c r="K456" s="20"/>
      <c r="L456" s="20"/>
      <c r="M456" s="20"/>
      <c r="N456" s="249" t="s">
        <v>116</v>
      </c>
      <c r="O456" s="20">
        <v>-4.5453590366801304</v>
      </c>
      <c r="P456" s="20">
        <f t="shared" si="21"/>
        <v>-13.143820176992428</v>
      </c>
      <c r="Q456" s="20">
        <v>8.5984611403122972</v>
      </c>
      <c r="R456" s="20">
        <v>100.50142840730599</v>
      </c>
      <c r="S456" s="20"/>
    </row>
    <row r="457" spans="6:19">
      <c r="F457" s="20"/>
      <c r="G457" s="20"/>
      <c r="H457" s="20"/>
      <c r="I457" s="20"/>
      <c r="J457" s="20"/>
      <c r="K457" s="20"/>
      <c r="L457" s="20"/>
      <c r="M457" s="20"/>
      <c r="N457" s="249" t="s">
        <v>117</v>
      </c>
      <c r="O457" s="20">
        <v>-6.2041374851520397</v>
      </c>
      <c r="P457" s="20">
        <f t="shared" si="21"/>
        <v>-13.40913271470734</v>
      </c>
      <c r="Q457" s="20">
        <v>7.2049952295553004</v>
      </c>
      <c r="R457" s="20">
        <v>61.505316202081602</v>
      </c>
      <c r="S457" s="20"/>
    </row>
    <row r="458" spans="6:19">
      <c r="F458" s="20"/>
      <c r="G458" s="20"/>
      <c r="H458" s="20"/>
      <c r="I458" s="20"/>
      <c r="J458" s="20"/>
      <c r="K458" s="20"/>
      <c r="L458" s="20"/>
      <c r="M458" s="20"/>
      <c r="N458" s="249" t="s">
        <v>523</v>
      </c>
      <c r="O458" s="20">
        <v>-6.2884002737563502</v>
      </c>
      <c r="P458" s="20">
        <f t="shared" si="21"/>
        <v>-13.133585187474786</v>
      </c>
      <c r="Q458" s="20">
        <v>6.8451849137184357</v>
      </c>
      <c r="R458" s="20">
        <v>64.159084272034804</v>
      </c>
      <c r="S458" s="20"/>
    </row>
    <row r="459" spans="6:19">
      <c r="F459" s="20"/>
      <c r="G459" s="20"/>
      <c r="H459" s="20"/>
      <c r="I459" s="20"/>
      <c r="J459" s="20"/>
      <c r="K459" s="20"/>
      <c r="L459" s="20"/>
      <c r="M459" s="20"/>
      <c r="N459" s="249" t="s">
        <v>524</v>
      </c>
      <c r="O459" s="20">
        <v>-1.8761997890247</v>
      </c>
      <c r="P459" s="20">
        <f t="shared" si="21"/>
        <v>-9.4906485669604947</v>
      </c>
      <c r="Q459" s="20">
        <v>7.6144487779357952</v>
      </c>
      <c r="R459" s="20">
        <v>88.994915579295593</v>
      </c>
      <c r="S459" s="20"/>
    </row>
    <row r="460" spans="6:19">
      <c r="F460" s="20"/>
      <c r="G460" s="20"/>
      <c r="H460" s="20"/>
      <c r="I460" s="20"/>
      <c r="J460" s="20"/>
      <c r="K460" s="20"/>
      <c r="L460" s="20"/>
      <c r="M460" s="20"/>
      <c r="N460" s="249" t="s">
        <v>525</v>
      </c>
      <c r="O460" s="20">
        <v>-4.7884141244831904</v>
      </c>
      <c r="P460" s="20">
        <f t="shared" si="21"/>
        <v>-12.401717186780417</v>
      </c>
      <c r="Q460" s="20">
        <v>7.6133030622972271</v>
      </c>
      <c r="R460" s="20">
        <v>72.111379441602296</v>
      </c>
      <c r="S460" s="20"/>
    </row>
    <row r="461" spans="6:19">
      <c r="F461" s="20"/>
      <c r="G461" s="20"/>
      <c r="H461" s="20"/>
      <c r="I461" s="20"/>
      <c r="J461" s="20"/>
      <c r="K461" s="20"/>
      <c r="L461" s="20"/>
      <c r="M461" s="20"/>
      <c r="N461" s="249" t="s">
        <v>118</v>
      </c>
      <c r="O461" s="20">
        <v>-6.3450902293109896</v>
      </c>
      <c r="P461" s="20">
        <f t="shared" si="21"/>
        <v>-13.936688609192149</v>
      </c>
      <c r="Q461" s="20">
        <v>7.5915983798811597</v>
      </c>
      <c r="R461" s="20">
        <v>74.840394692666393</v>
      </c>
      <c r="S461" s="20"/>
    </row>
    <row r="462" spans="6:19">
      <c r="F462" s="20"/>
      <c r="G462" s="20"/>
      <c r="H462" s="20"/>
      <c r="I462" s="20"/>
      <c r="J462" s="20"/>
      <c r="K462" s="20"/>
      <c r="L462" s="20"/>
      <c r="M462" s="20"/>
      <c r="N462" s="249" t="s">
        <v>119</v>
      </c>
      <c r="O462" s="20">
        <v>-2.4158377808938498</v>
      </c>
      <c r="P462" s="20">
        <f t="shared" si="21"/>
        <v>-10.355808596355448</v>
      </c>
      <c r="Q462" s="20">
        <v>7.9399708154615976</v>
      </c>
      <c r="R462" s="20">
        <v>92.242208024543203</v>
      </c>
      <c r="S462" s="20"/>
    </row>
    <row r="463" spans="6:19">
      <c r="F463" s="20"/>
      <c r="G463" s="20"/>
      <c r="H463" s="20"/>
      <c r="I463" s="20"/>
      <c r="J463" s="20"/>
      <c r="K463" s="20"/>
      <c r="L463" s="20"/>
      <c r="M463" s="20"/>
      <c r="N463" s="249" t="s">
        <v>73</v>
      </c>
      <c r="O463" s="20">
        <v>-4.31561584276223</v>
      </c>
      <c r="P463" s="20">
        <f t="shared" si="21"/>
        <v>-10.942718611971053</v>
      </c>
      <c r="Q463" s="20">
        <v>6.6271027692088218</v>
      </c>
      <c r="R463" s="20">
        <v>59.817427658739902</v>
      </c>
      <c r="S463" s="20"/>
    </row>
    <row r="464" spans="6:19">
      <c r="F464" s="20"/>
      <c r="G464" s="20"/>
      <c r="H464" s="20"/>
      <c r="I464" s="20"/>
      <c r="J464" s="20"/>
      <c r="K464" s="20"/>
      <c r="L464" s="20"/>
      <c r="M464" s="20"/>
      <c r="N464" s="249" t="s">
        <v>75</v>
      </c>
      <c r="O464" s="20">
        <v>-3.7585314846126501</v>
      </c>
      <c r="P464" s="20">
        <f t="shared" si="21"/>
        <v>-10.779240278167981</v>
      </c>
      <c r="Q464" s="20">
        <v>7.0207087935553307</v>
      </c>
      <c r="R464" s="20">
        <v>71.1983356659278</v>
      </c>
      <c r="S464" s="20"/>
    </row>
    <row r="465" spans="6:19">
      <c r="F465" s="20"/>
      <c r="G465" s="20"/>
      <c r="H465" s="20"/>
      <c r="I465" s="20"/>
      <c r="J465" s="20"/>
      <c r="K465" s="20"/>
      <c r="L465" s="20"/>
      <c r="M465" s="20"/>
      <c r="N465" s="249" t="s">
        <v>77</v>
      </c>
      <c r="O465" s="20">
        <v>-3.7826545099153002</v>
      </c>
      <c r="P465" s="20">
        <f t="shared" si="21"/>
        <v>-10.707464905833502</v>
      </c>
      <c r="Q465" s="20">
        <v>6.9248103959182021</v>
      </c>
      <c r="R465" s="20">
        <v>68.734948529670206</v>
      </c>
      <c r="S465" s="20"/>
    </row>
    <row r="466" spans="6:19">
      <c r="F466" s="20"/>
      <c r="G466" s="20"/>
      <c r="H466" s="20"/>
      <c r="I466" s="20"/>
      <c r="J466" s="20"/>
      <c r="K466" s="20"/>
      <c r="L466" s="20"/>
      <c r="M466" s="20"/>
      <c r="N466" s="249" t="s">
        <v>78</v>
      </c>
      <c r="O466" s="20">
        <v>1.95850466703544</v>
      </c>
      <c r="P466" s="20">
        <f t="shared" si="21"/>
        <v>-4.562802718335492</v>
      </c>
      <c r="Q466" s="20">
        <v>6.5213073853709318</v>
      </c>
      <c r="R466" s="20">
        <v>77.808545337786796</v>
      </c>
      <c r="S466" s="20"/>
    </row>
    <row r="467" spans="6:19">
      <c r="F467" s="20"/>
      <c r="G467" s="20"/>
      <c r="H467" s="20"/>
      <c r="I467" s="20"/>
      <c r="J467" s="20"/>
      <c r="K467" s="20"/>
      <c r="L467" s="20"/>
      <c r="M467" s="20"/>
      <c r="N467" s="249" t="s">
        <v>526</v>
      </c>
      <c r="O467" s="20">
        <v>-2.4622191770023698</v>
      </c>
      <c r="P467" s="20">
        <f t="shared" si="21"/>
        <v>-8.1067828685209022</v>
      </c>
      <c r="Q467" s="20">
        <v>5.6445636915185329</v>
      </c>
      <c r="R467" s="20">
        <v>55.753206049081101</v>
      </c>
      <c r="S467" s="20"/>
    </row>
    <row r="468" spans="6:19">
      <c r="F468" s="20"/>
      <c r="G468" s="20"/>
      <c r="H468" s="20"/>
      <c r="I468" s="20"/>
      <c r="J468" s="20"/>
      <c r="K468" s="20"/>
      <c r="L468" s="20"/>
      <c r="M468" s="20"/>
      <c r="N468" s="249" t="s">
        <v>120</v>
      </c>
      <c r="O468" s="20">
        <v>-9.2273509391809299</v>
      </c>
      <c r="P468" s="20">
        <f t="shared" si="21"/>
        <v>-17.322541921849798</v>
      </c>
      <c r="Q468" s="20">
        <v>8.0951909826688677</v>
      </c>
      <c r="R468" s="20">
        <v>67.184748926192697</v>
      </c>
      <c r="S468" s="20"/>
    </row>
    <row r="469" spans="6:19">
      <c r="F469" s="20"/>
      <c r="G469" s="20"/>
      <c r="H469" s="20"/>
      <c r="I469" s="20"/>
      <c r="J469" s="20"/>
      <c r="K469" s="20"/>
      <c r="L469" s="20"/>
      <c r="M469" s="20"/>
      <c r="N469" s="249" t="s">
        <v>121</v>
      </c>
      <c r="O469" s="20">
        <v>-4.1525473748045103</v>
      </c>
      <c r="P469" s="20">
        <f t="shared" si="21"/>
        <v>-9.8210052595365021</v>
      </c>
      <c r="Q469" s="20">
        <v>5.6684578847319909</v>
      </c>
      <c r="R469" s="20">
        <v>55.593336820250997</v>
      </c>
      <c r="S469" s="20"/>
    </row>
    <row r="470" spans="6:19">
      <c r="F470" s="20"/>
      <c r="G470" s="20"/>
      <c r="H470" s="20"/>
      <c r="I470" s="20"/>
      <c r="J470" s="20"/>
      <c r="K470" s="20"/>
      <c r="L470" s="20"/>
      <c r="M470" s="20"/>
      <c r="N470" s="249" t="s">
        <v>79</v>
      </c>
      <c r="O470" s="20">
        <v>1.2232245524299801</v>
      </c>
      <c r="P470" s="20">
        <f t="shared" si="21"/>
        <v>-4.6996562631247265</v>
      </c>
      <c r="Q470" s="20">
        <v>5.9228808155547066</v>
      </c>
      <c r="R470" s="20">
        <v>65.694638740572501</v>
      </c>
      <c r="S470" s="20"/>
    </row>
    <row r="471" spans="6:19">
      <c r="F471" s="20"/>
      <c r="G471" s="20"/>
      <c r="H471" s="20"/>
      <c r="I471" s="20"/>
      <c r="J471" s="20"/>
      <c r="K471" s="20"/>
      <c r="L471" s="20"/>
      <c r="M471" s="20"/>
      <c r="N471" s="249" t="s">
        <v>527</v>
      </c>
      <c r="O471" s="20">
        <v>-3.9568413917251801</v>
      </c>
      <c r="P471" s="20">
        <f t="shared" si="21"/>
        <v>-9.357237614058624</v>
      </c>
      <c r="Q471" s="20">
        <v>5.4003962223334439</v>
      </c>
      <c r="R471" s="20">
        <v>48.667697535646397</v>
      </c>
      <c r="S471" s="20"/>
    </row>
    <row r="472" spans="6:19">
      <c r="F472" s="20"/>
      <c r="G472" s="20"/>
      <c r="H472" s="20"/>
      <c r="I472" s="20"/>
      <c r="J472" s="20"/>
      <c r="K472" s="20"/>
      <c r="L472" s="20"/>
      <c r="M472" s="20"/>
      <c r="N472" s="249" t="s">
        <v>122</v>
      </c>
      <c r="O472" s="20">
        <v>0.49955487571985602</v>
      </c>
      <c r="P472" s="20">
        <f t="shared" si="21"/>
        <v>-4.8554982240892492</v>
      </c>
      <c r="Q472" s="20">
        <v>5.3550530998091057</v>
      </c>
      <c r="R472" s="20">
        <v>53.734043237125398</v>
      </c>
      <c r="S472" s="20"/>
    </row>
    <row r="473" spans="6:19">
      <c r="F473" s="20"/>
      <c r="G473" s="20"/>
      <c r="H473" s="20"/>
      <c r="I473" s="20"/>
      <c r="J473" s="20"/>
      <c r="K473" s="20"/>
      <c r="L473" s="20"/>
      <c r="M473" s="20"/>
      <c r="N473" s="249" t="s">
        <v>123</v>
      </c>
      <c r="O473" s="20">
        <v>-5.3945409024845103</v>
      </c>
      <c r="P473" s="20">
        <f t="shared" si="21"/>
        <v>-14.089878650777646</v>
      </c>
      <c r="Q473" s="20">
        <v>8.6953377482931344</v>
      </c>
      <c r="R473" s="20">
        <v>100.24770952801801</v>
      </c>
      <c r="S473" s="20"/>
    </row>
    <row r="474" spans="6:19">
      <c r="F474" s="20"/>
      <c r="G474" s="20"/>
      <c r="H474" s="20"/>
      <c r="I474" s="20"/>
      <c r="J474" s="20"/>
      <c r="K474" s="20"/>
      <c r="L474" s="20"/>
      <c r="M474" s="20"/>
      <c r="N474" s="249" t="s">
        <v>124</v>
      </c>
      <c r="O474" s="20">
        <v>-3.70245984229213</v>
      </c>
      <c r="P474" s="20">
        <f t="shared" si="21"/>
        <v>-9.4539479921811473</v>
      </c>
      <c r="Q474" s="20">
        <v>5.7514881498890169</v>
      </c>
      <c r="R474" s="20">
        <v>55.349501781880797</v>
      </c>
      <c r="S474" s="20"/>
    </row>
    <row r="475" spans="6:19">
      <c r="F475" s="20"/>
      <c r="G475" s="20"/>
      <c r="H475" s="20"/>
      <c r="I475" s="20"/>
      <c r="J475" s="20"/>
      <c r="K475" s="20"/>
      <c r="L475" s="20"/>
      <c r="M475" s="20"/>
      <c r="N475" s="249" t="s">
        <v>528</v>
      </c>
      <c r="O475" s="20">
        <v>-4.2286254222925503</v>
      </c>
      <c r="P475" s="20">
        <f t="shared" si="21"/>
        <v>-10.409478180537509</v>
      </c>
      <c r="Q475" s="20">
        <v>6.1808527582449573</v>
      </c>
      <c r="R475" s="20">
        <v>52.286426225855202</v>
      </c>
      <c r="S475" s="20"/>
    </row>
    <row r="476" spans="6:19">
      <c r="F476" s="20"/>
      <c r="G476" s="20"/>
      <c r="H476" s="20"/>
      <c r="I476" s="20"/>
      <c r="J476" s="20"/>
      <c r="K476" s="20"/>
      <c r="L476" s="20"/>
      <c r="M476" s="20"/>
      <c r="N476" s="249" t="s">
        <v>125</v>
      </c>
      <c r="O476" s="20">
        <v>-3.1231503072880198</v>
      </c>
      <c r="P476" s="20">
        <f t="shared" si="21"/>
        <v>-10.285944501560964</v>
      </c>
      <c r="Q476" s="20">
        <v>7.1627941942729443</v>
      </c>
      <c r="R476" s="20">
        <v>78.303265869968399</v>
      </c>
      <c r="S476" s="20"/>
    </row>
    <row r="477" spans="6:19">
      <c r="F477" s="20"/>
      <c r="G477" s="20"/>
      <c r="H477" s="20"/>
      <c r="I477" s="20"/>
      <c r="J477" s="20"/>
      <c r="K477" s="20"/>
      <c r="L477" s="20"/>
      <c r="M477" s="20"/>
      <c r="N477" s="249" t="s">
        <v>126</v>
      </c>
      <c r="O477" s="20">
        <v>-4.52211762494965</v>
      </c>
      <c r="P477" s="20">
        <f t="shared" si="21"/>
        <v>-11.847837165163504</v>
      </c>
      <c r="Q477" s="20">
        <v>7.3257195402138535</v>
      </c>
      <c r="R477" s="20">
        <v>80.946046772951107</v>
      </c>
      <c r="S477" s="20"/>
    </row>
    <row r="478" spans="6:19">
      <c r="F478" s="20"/>
      <c r="G478" s="20"/>
      <c r="H478" s="20"/>
      <c r="I478" s="20"/>
      <c r="J478" s="20"/>
      <c r="K478" s="20"/>
      <c r="L478" s="20"/>
      <c r="M478" s="20"/>
      <c r="N478" s="249" t="s">
        <v>529</v>
      </c>
      <c r="O478" s="20">
        <v>-0.70421218598506297</v>
      </c>
      <c r="P478" s="20">
        <f t="shared" si="21"/>
        <v>-10.347344957410957</v>
      </c>
      <c r="Q478" s="20">
        <v>9.6431327714258952</v>
      </c>
      <c r="R478" s="20">
        <v>128.91939120914799</v>
      </c>
      <c r="S478" s="20"/>
    </row>
    <row r="479" spans="6:19">
      <c r="F479" s="20"/>
      <c r="G479" s="20"/>
      <c r="H479" s="20"/>
      <c r="I479" s="20"/>
      <c r="J479" s="20"/>
      <c r="K479" s="20"/>
      <c r="L479" s="20"/>
      <c r="M479" s="20"/>
      <c r="N479" s="249" t="s">
        <v>530</v>
      </c>
      <c r="O479" s="20">
        <v>-1.7837293916605499</v>
      </c>
      <c r="P479" s="20">
        <f t="shared" si="21"/>
        <v>-9.243715640161648</v>
      </c>
      <c r="Q479" s="20">
        <v>7.4599862485010986</v>
      </c>
      <c r="R479" s="20">
        <v>87.137443818642595</v>
      </c>
      <c r="S479" s="20"/>
    </row>
    <row r="480" spans="6:19">
      <c r="F480" s="20"/>
      <c r="G480" s="20"/>
      <c r="H480" s="20"/>
      <c r="I480" s="20"/>
      <c r="J480" s="20"/>
      <c r="K480" s="20"/>
      <c r="L480" s="20"/>
      <c r="M480" s="20"/>
      <c r="N480" s="249" t="s">
        <v>531</v>
      </c>
      <c r="O480" s="20">
        <v>-0.25376433616725602</v>
      </c>
      <c r="P480" s="20">
        <f t="shared" si="21"/>
        <v>-6.5271409660252582</v>
      </c>
      <c r="Q480" s="20">
        <v>6.273376629858002</v>
      </c>
      <c r="R480" s="20">
        <v>60.995274119440602</v>
      </c>
      <c r="S480" s="20"/>
    </row>
    <row r="481" spans="6:19">
      <c r="F481" s="20"/>
      <c r="G481" s="20"/>
      <c r="H481" s="20"/>
      <c r="I481" s="20"/>
      <c r="J481" s="20"/>
      <c r="K481" s="20"/>
      <c r="L481" s="20"/>
      <c r="M481" s="20"/>
      <c r="N481" s="249" t="s">
        <v>532</v>
      </c>
      <c r="O481" s="20">
        <v>-0.85709394661266403</v>
      </c>
      <c r="P481" s="20">
        <f t="shared" si="21"/>
        <v>-10.245446190738026</v>
      </c>
      <c r="Q481" s="20">
        <v>9.3883522441253611</v>
      </c>
      <c r="R481" s="20">
        <v>124.48579120933699</v>
      </c>
      <c r="S481" s="20"/>
    </row>
    <row r="482" spans="6:19">
      <c r="F482" s="20"/>
      <c r="G482" s="20"/>
      <c r="H482" s="20"/>
      <c r="I482" s="20"/>
      <c r="J482" s="20"/>
      <c r="K482" s="20"/>
      <c r="L482" s="20"/>
      <c r="M482" s="20"/>
      <c r="N482" s="249" t="s">
        <v>533</v>
      </c>
      <c r="O482" s="20">
        <v>1.9531792460636399</v>
      </c>
      <c r="P482" s="20">
        <f t="shared" si="21"/>
        <v>-5.6301835843762706</v>
      </c>
      <c r="Q482" s="20">
        <v>7.5833628304399108</v>
      </c>
      <c r="R482" s="20">
        <v>96.637537783205502</v>
      </c>
      <c r="S482" s="20"/>
    </row>
    <row r="483" spans="6:19">
      <c r="F483" s="20"/>
      <c r="G483" s="20"/>
      <c r="H483" s="20"/>
      <c r="I483" s="20"/>
      <c r="J483" s="20"/>
      <c r="K483" s="20"/>
      <c r="L483" s="20"/>
      <c r="M483" s="20"/>
      <c r="N483" s="249" t="s">
        <v>534</v>
      </c>
      <c r="O483" s="20">
        <v>1.8236935822390901</v>
      </c>
      <c r="P483" s="20">
        <f t="shared" si="21"/>
        <v>-5.1091371871851443</v>
      </c>
      <c r="Q483" s="20">
        <v>6.9328307694242346</v>
      </c>
      <c r="R483" s="20">
        <v>84.526607807489796</v>
      </c>
      <c r="S483" s="20"/>
    </row>
    <row r="484" spans="6:19">
      <c r="F484" s="20"/>
      <c r="G484" s="20"/>
      <c r="H484" s="20"/>
      <c r="I484" s="20"/>
      <c r="J484" s="20"/>
      <c r="K484" s="20"/>
      <c r="L484" s="20"/>
      <c r="M484" s="20"/>
      <c r="N484" s="249" t="s">
        <v>127</v>
      </c>
      <c r="O484" s="20">
        <v>1.24519988765764</v>
      </c>
      <c r="P484" s="20">
        <f t="shared" si="21"/>
        <v>-3.8806502739369435</v>
      </c>
      <c r="Q484" s="20">
        <v>5.1258501615945837</v>
      </c>
      <c r="R484" s="20">
        <v>49.619755484783902</v>
      </c>
      <c r="S484" s="20"/>
    </row>
    <row r="485" spans="6:19">
      <c r="F485" s="20"/>
      <c r="G485" s="20"/>
      <c r="H485" s="20"/>
      <c r="I485" s="20"/>
      <c r="J485" s="20"/>
      <c r="K485" s="20"/>
      <c r="L485" s="20"/>
      <c r="M485" s="20"/>
      <c r="N485" s="249" t="s">
        <v>128</v>
      </c>
      <c r="O485" s="20">
        <v>-1.82601879693959</v>
      </c>
      <c r="P485" s="20">
        <f t="shared" si="21"/>
        <v>-8.3351435460553631</v>
      </c>
      <c r="Q485" s="20">
        <v>6.5091247491157729</v>
      </c>
      <c r="R485" s="20">
        <v>74.179989723565896</v>
      </c>
      <c r="S485" s="20"/>
    </row>
    <row r="486" spans="6:19">
      <c r="F486" s="20"/>
      <c r="G486" s="20"/>
      <c r="H486" s="20"/>
      <c r="I486" s="20"/>
      <c r="J486" s="20"/>
      <c r="K486" s="20"/>
      <c r="L486" s="20"/>
      <c r="M486" s="20"/>
      <c r="N486" s="249" t="s">
        <v>129</v>
      </c>
      <c r="O486" s="20">
        <v>-1.1319939076124801</v>
      </c>
      <c r="P486" s="20">
        <f t="shared" si="21"/>
        <v>-8.4004901565011725</v>
      </c>
      <c r="Q486" s="20">
        <v>7.2684962488886917</v>
      </c>
      <c r="R486" s="20">
        <v>88.335698579527005</v>
      </c>
      <c r="S486" s="20"/>
    </row>
    <row r="487" spans="6:19">
      <c r="F487" s="20"/>
      <c r="G487" s="20"/>
      <c r="H487" s="20"/>
      <c r="I487" s="20"/>
      <c r="J487" s="20"/>
      <c r="K487" s="20"/>
      <c r="L487" s="20"/>
      <c r="M487" s="20"/>
      <c r="N487" s="249" t="s">
        <v>535</v>
      </c>
      <c r="O487" s="20">
        <v>-0.61268918208086698</v>
      </c>
      <c r="P487" s="20">
        <f t="shared" si="21"/>
        <v>-6.2971002921396337</v>
      </c>
      <c r="Q487" s="20">
        <v>5.6844111100587664</v>
      </c>
      <c r="R487" s="20">
        <v>55.8110346481715</v>
      </c>
      <c r="S487" s="20"/>
    </row>
    <row r="488" spans="6:19">
      <c r="F488" s="20"/>
      <c r="G488" s="20"/>
      <c r="H488" s="20"/>
      <c r="I488" s="20"/>
      <c r="J488" s="20"/>
      <c r="K488" s="20"/>
      <c r="L488" s="20"/>
      <c r="M488" s="20"/>
      <c r="N488" s="249" t="s">
        <v>536</v>
      </c>
      <c r="O488" s="20">
        <v>-2.5901204417860799</v>
      </c>
      <c r="P488" s="20">
        <f t="shared" si="21"/>
        <v>-9.405363455103064</v>
      </c>
      <c r="Q488" s="20">
        <v>6.8152430133169846</v>
      </c>
      <c r="R488" s="20">
        <v>67.996186288165902</v>
      </c>
      <c r="S488" s="20"/>
    </row>
    <row r="489" spans="6:19">
      <c r="F489" s="20"/>
      <c r="G489" s="20"/>
      <c r="H489" s="20"/>
      <c r="I489" s="20"/>
      <c r="J489" s="20"/>
      <c r="K489" s="20"/>
      <c r="L489" s="20"/>
      <c r="M489" s="20"/>
      <c r="N489" s="249" t="s">
        <v>80</v>
      </c>
      <c r="O489" s="20">
        <v>-1.0574194157602701</v>
      </c>
      <c r="P489" s="20">
        <f t="shared" si="21"/>
        <v>-8.3726282815852073</v>
      </c>
      <c r="Q489" s="20">
        <v>7.3152088658249363</v>
      </c>
      <c r="R489" s="20">
        <v>86.607658891330999</v>
      </c>
      <c r="S489" s="20"/>
    </row>
    <row r="490" spans="6:19">
      <c r="F490" s="20"/>
      <c r="G490" s="20"/>
      <c r="H490" s="20"/>
      <c r="I490" s="20"/>
      <c r="J490" s="20"/>
      <c r="K490" s="20"/>
      <c r="L490" s="20"/>
      <c r="M490" s="20"/>
      <c r="N490" s="249" t="s">
        <v>537</v>
      </c>
      <c r="O490" s="20">
        <v>2.1080582981812799</v>
      </c>
      <c r="P490" s="20">
        <f t="shared" si="21"/>
        <v>-7.5535019031255874</v>
      </c>
      <c r="Q490" s="20">
        <v>9.6615602013068678</v>
      </c>
      <c r="R490" s="20">
        <v>134.31340544561999</v>
      </c>
      <c r="S490" s="20"/>
    </row>
    <row r="491" spans="6:19">
      <c r="F491" s="20"/>
      <c r="G491" s="20"/>
      <c r="H491" s="20"/>
      <c r="I491" s="20"/>
      <c r="J491" s="20"/>
      <c r="K491" s="20"/>
      <c r="L491" s="20"/>
      <c r="M491" s="20"/>
      <c r="N491" s="249" t="s">
        <v>538</v>
      </c>
      <c r="O491" s="20">
        <v>-14.749327332924199</v>
      </c>
      <c r="P491" s="20">
        <f t="shared" si="21"/>
        <v>-24.028520079106464</v>
      </c>
      <c r="Q491" s="20">
        <v>9.2791927461822663</v>
      </c>
      <c r="R491" s="20">
        <v>85.261809910582897</v>
      </c>
      <c r="S491" s="20"/>
    </row>
    <row r="492" spans="6:19">
      <c r="F492" s="20"/>
      <c r="G492" s="20"/>
      <c r="H492" s="20"/>
      <c r="I492" s="20"/>
      <c r="J492" s="20"/>
      <c r="K492" s="20"/>
      <c r="L492" s="20"/>
      <c r="M492" s="20"/>
      <c r="N492" s="249" t="s">
        <v>539</v>
      </c>
      <c r="O492" s="20">
        <v>1.1400391422149001</v>
      </c>
      <c r="P492" s="20">
        <f t="shared" si="21"/>
        <v>-5.3808582902565041</v>
      </c>
      <c r="Q492" s="20">
        <v>6.5208974324714042</v>
      </c>
      <c r="R492" s="20">
        <v>72.805885447476896</v>
      </c>
      <c r="S492" s="20"/>
    </row>
    <row r="493" spans="6:19">
      <c r="F493" s="20"/>
      <c r="G493" s="20"/>
      <c r="H493" s="20"/>
      <c r="I493" s="20"/>
      <c r="J493" s="20"/>
      <c r="K493" s="20"/>
      <c r="L493" s="20"/>
      <c r="M493" s="20"/>
      <c r="N493" s="249" t="s">
        <v>540</v>
      </c>
      <c r="O493" s="20">
        <v>1.0426680533149799</v>
      </c>
      <c r="P493" s="20">
        <f t="shared" si="21"/>
        <v>-5.4422601539986744</v>
      </c>
      <c r="Q493" s="20">
        <v>6.4849282073136543</v>
      </c>
      <c r="R493" s="20">
        <v>72.187237031620896</v>
      </c>
      <c r="S493" s="20"/>
    </row>
    <row r="494" spans="6:19">
      <c r="F494" s="20"/>
      <c r="G494" s="20"/>
      <c r="H494" s="20"/>
      <c r="I494" s="20"/>
      <c r="J494" s="20"/>
      <c r="K494" s="20"/>
      <c r="L494" s="20"/>
      <c r="M494" s="20"/>
      <c r="N494" s="249" t="s">
        <v>541</v>
      </c>
      <c r="O494" s="20">
        <v>0.49681934038664399</v>
      </c>
      <c r="P494" s="20">
        <f t="shared" si="21"/>
        <v>-5.354163378340127</v>
      </c>
      <c r="Q494" s="20">
        <v>5.8509827187267707</v>
      </c>
      <c r="R494" s="20">
        <v>57.270723567900198</v>
      </c>
      <c r="S494" s="20"/>
    </row>
    <row r="495" spans="6:19">
      <c r="F495" s="20"/>
      <c r="G495" s="20"/>
      <c r="H495" s="20"/>
      <c r="I495" s="20"/>
      <c r="J495" s="20"/>
      <c r="K495" s="20"/>
      <c r="L495" s="20"/>
      <c r="M495" s="20"/>
      <c r="N495" s="249" t="s">
        <v>542</v>
      </c>
      <c r="O495" s="20">
        <v>-11.1137475970562</v>
      </c>
      <c r="P495" s="20">
        <f t="shared" si="21"/>
        <v>-21.765279589076215</v>
      </c>
      <c r="Q495" s="20">
        <v>10.651531992020017</v>
      </c>
      <c r="R495" s="20">
        <v>139.650299371503</v>
      </c>
      <c r="S495" s="20"/>
    </row>
    <row r="496" spans="6:19">
      <c r="F496" s="20"/>
      <c r="G496" s="20"/>
      <c r="H496" s="20"/>
      <c r="I496" s="20"/>
      <c r="J496" s="20"/>
      <c r="K496" s="20"/>
      <c r="L496" s="20"/>
      <c r="M496" s="20"/>
      <c r="N496" s="249" t="s">
        <v>543</v>
      </c>
      <c r="O496" s="20">
        <v>-0.88369267054859901</v>
      </c>
      <c r="P496" s="20">
        <f t="shared" si="21"/>
        <v>-9.8663806463029466</v>
      </c>
      <c r="Q496" s="20">
        <v>8.982687975754347</v>
      </c>
      <c r="R496" s="20">
        <v>119.375658921919</v>
      </c>
      <c r="S496" s="20"/>
    </row>
    <row r="497" spans="6:19">
      <c r="F497" s="20"/>
      <c r="G497" s="20"/>
      <c r="H497" s="20"/>
      <c r="I497" s="20"/>
      <c r="J497" s="20"/>
      <c r="K497" s="20"/>
      <c r="L497" s="20"/>
      <c r="M497" s="20"/>
      <c r="N497" s="249" t="s">
        <v>544</v>
      </c>
      <c r="O497" s="20">
        <v>-5.0358342455036302</v>
      </c>
      <c r="P497" s="20">
        <f t="shared" si="21"/>
        <v>-11.975927745357966</v>
      </c>
      <c r="Q497" s="20">
        <v>6.9400934998543358</v>
      </c>
      <c r="R497" s="20">
        <v>74.672780938926806</v>
      </c>
      <c r="S497" s="20"/>
    </row>
    <row r="498" spans="6:19">
      <c r="F498" s="20"/>
      <c r="G498" s="20"/>
      <c r="H498" s="20"/>
      <c r="I498" s="20"/>
      <c r="J498" s="20"/>
      <c r="K498" s="20"/>
      <c r="L498" s="20"/>
      <c r="M498" s="20"/>
      <c r="N498" s="249" t="s">
        <v>545</v>
      </c>
      <c r="O498" s="20">
        <v>-6.0680035639513603</v>
      </c>
      <c r="P498" s="20">
        <f t="shared" si="21"/>
        <v>-15.710629617503503</v>
      </c>
      <c r="Q498" s="20">
        <v>9.642626053552144</v>
      </c>
      <c r="R498" s="20">
        <v>122.56815543184101</v>
      </c>
      <c r="S498" s="20"/>
    </row>
    <row r="499" spans="6:19">
      <c r="F499" s="20"/>
      <c r="G499" s="20"/>
      <c r="H499" s="20"/>
      <c r="I499" s="20"/>
      <c r="J499" s="20"/>
      <c r="K499" s="20"/>
      <c r="L499" s="20"/>
      <c r="M499" s="20"/>
      <c r="N499" s="249" t="s">
        <v>546</v>
      </c>
      <c r="O499" s="20">
        <v>-11.873581637778599</v>
      </c>
      <c r="P499" s="20">
        <f t="shared" si="21"/>
        <v>-18.340043245416162</v>
      </c>
      <c r="Q499" s="20">
        <v>6.4664616076375614</v>
      </c>
      <c r="R499" s="20">
        <v>57.709645974288598</v>
      </c>
      <c r="S499" s="20"/>
    </row>
    <row r="500" spans="6:19">
      <c r="F500" s="20"/>
      <c r="G500" s="20"/>
      <c r="H500" s="20"/>
      <c r="I500" s="20"/>
      <c r="J500" s="20"/>
      <c r="K500" s="20"/>
      <c r="L500" s="20"/>
      <c r="M500" s="20"/>
      <c r="N500" s="249" t="s">
        <v>130</v>
      </c>
      <c r="O500" s="20">
        <v>-2.1585222641203101</v>
      </c>
      <c r="P500" s="20">
        <f t="shared" si="21"/>
        <v>-8.442987772007875</v>
      </c>
      <c r="Q500" s="20">
        <v>6.284465507887564</v>
      </c>
      <c r="R500" s="20">
        <v>69.711793787498607</v>
      </c>
      <c r="S500" s="20"/>
    </row>
    <row r="501" spans="6:19">
      <c r="F501" s="20"/>
      <c r="G501" s="20"/>
      <c r="H501" s="20"/>
      <c r="I501" s="20"/>
      <c r="J501" s="20"/>
      <c r="K501" s="20"/>
      <c r="L501" s="20"/>
      <c r="M501" s="20"/>
      <c r="N501" s="249" t="s">
        <v>547</v>
      </c>
      <c r="O501" s="20">
        <v>-3.6341433798096898</v>
      </c>
      <c r="P501" s="20">
        <f t="shared" si="21"/>
        <v>-16.887838205228771</v>
      </c>
      <c r="Q501" s="20">
        <v>13.25369482541908</v>
      </c>
      <c r="R501" s="20">
        <v>192.75591276874599</v>
      </c>
      <c r="S501" s="20"/>
    </row>
    <row r="502" spans="6:19">
      <c r="F502" s="20"/>
      <c r="G502" s="20"/>
      <c r="H502" s="20"/>
      <c r="I502" s="20"/>
      <c r="J502" s="20"/>
      <c r="K502" s="20"/>
      <c r="L502" s="20"/>
      <c r="M502" s="20"/>
      <c r="N502" s="249" t="s">
        <v>548</v>
      </c>
      <c r="O502" s="20">
        <v>-0.11472969615607</v>
      </c>
      <c r="P502" s="20">
        <f t="shared" si="21"/>
        <v>-5.3282702475982937</v>
      </c>
      <c r="Q502" s="20">
        <v>5.2135405514422235</v>
      </c>
      <c r="R502" s="20">
        <v>45.663409389960499</v>
      </c>
      <c r="S502" s="20"/>
    </row>
    <row r="503" spans="6:19">
      <c r="F503" s="20"/>
      <c r="G503" s="20"/>
      <c r="H503" s="20"/>
      <c r="I503" s="20"/>
      <c r="J503" s="20"/>
      <c r="K503" s="20"/>
      <c r="L503" s="20"/>
      <c r="M503" s="20"/>
      <c r="N503" s="249" t="s">
        <v>549</v>
      </c>
      <c r="O503" s="20">
        <v>1.3601604667654299</v>
      </c>
      <c r="P503" s="20">
        <f t="shared" si="21"/>
        <v>-6.3324281601829213</v>
      </c>
      <c r="Q503" s="20">
        <v>7.6925886269483517</v>
      </c>
      <c r="R503" s="20">
        <v>97.711614376882906</v>
      </c>
      <c r="S503" s="20"/>
    </row>
    <row r="504" spans="6:19">
      <c r="F504" s="20"/>
      <c r="G504" s="20"/>
      <c r="H504" s="20"/>
      <c r="I504" s="20"/>
      <c r="J504" s="20"/>
      <c r="K504" s="20"/>
      <c r="L504" s="20"/>
      <c r="M504" s="20"/>
      <c r="S504" s="20"/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53"/>
  <sheetViews>
    <sheetView zoomScale="65" zoomScaleNormal="65" workbookViewId="0">
      <selection activeCell="K39" sqref="K39:K41"/>
    </sheetView>
  </sheetViews>
  <sheetFormatPr baseColWidth="10" defaultColWidth="8.83203125" defaultRowHeight="17"/>
  <cols>
    <col min="1" max="1" width="13" style="143"/>
    <col min="2" max="2" width="16.33203125" style="143"/>
    <col min="3" max="3" width="22.33203125" style="143"/>
    <col min="4" max="4" width="22.1640625" style="143"/>
    <col min="5" max="6" width="11" style="143"/>
    <col min="7" max="7" width="16.33203125" style="143"/>
    <col min="8" max="8" width="11" style="143"/>
    <col min="9" max="9" width="14.83203125" style="143"/>
    <col min="10" max="10" width="14.83203125" style="144"/>
    <col min="11" max="11" width="27.83203125" style="145"/>
    <col min="12" max="12" width="45" style="143"/>
    <col min="13" max="16" width="19.33203125" style="143"/>
    <col min="17" max="17" width="11" style="143"/>
    <col min="18" max="18" width="19.83203125" style="143"/>
    <col min="19" max="1025" width="11" style="143"/>
  </cols>
  <sheetData>
    <row r="1" spans="1:1024" ht="17" customHeight="1">
      <c r="A1" s="238" t="s">
        <v>762</v>
      </c>
      <c r="B1" s="238" t="s">
        <v>763</v>
      </c>
      <c r="C1" s="239" t="s">
        <v>764</v>
      </c>
      <c r="D1" s="238" t="s">
        <v>3</v>
      </c>
      <c r="E1" s="238" t="s">
        <v>765</v>
      </c>
      <c r="F1" s="238" t="s">
        <v>766</v>
      </c>
      <c r="G1" s="238" t="s">
        <v>4</v>
      </c>
      <c r="H1" s="238" t="s">
        <v>767</v>
      </c>
      <c r="I1" s="240" t="s">
        <v>5</v>
      </c>
      <c r="J1" s="240"/>
      <c r="K1" s="146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6" customHeight="1">
      <c r="A2" s="238"/>
      <c r="B2" s="238"/>
      <c r="C2" s="239"/>
      <c r="D2" s="238"/>
      <c r="E2" s="238"/>
      <c r="F2" s="238"/>
      <c r="G2" s="238"/>
      <c r="H2" s="238"/>
      <c r="I2" s="147" t="s">
        <v>768</v>
      </c>
      <c r="J2" s="147" t="s">
        <v>769</v>
      </c>
      <c r="K2" s="148" t="s">
        <v>770</v>
      </c>
      <c r="L2" s="149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50" t="s">
        <v>757</v>
      </c>
      <c r="B3" s="151"/>
      <c r="C3" s="23" t="s">
        <v>56</v>
      </c>
      <c r="D3" s="152">
        <v>243.2</v>
      </c>
      <c r="E3" s="153"/>
      <c r="F3" s="153"/>
      <c r="G3" s="152">
        <v>35.700000000000003</v>
      </c>
      <c r="H3" s="153"/>
      <c r="I3" s="154">
        <v>207.5</v>
      </c>
      <c r="J3" s="48">
        <f t="shared" ref="J3:J10" si="0">I3/4.184</f>
        <v>49.593690248565963</v>
      </c>
      <c r="K3" s="241">
        <f>J4-J6</f>
        <v>18.641261950286797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55" t="s">
        <v>756</v>
      </c>
      <c r="B4" s="151"/>
      <c r="C4" s="23" t="s">
        <v>56</v>
      </c>
      <c r="D4" s="152">
        <v>255.7</v>
      </c>
      <c r="E4" s="153"/>
      <c r="F4" s="153"/>
      <c r="G4" s="152">
        <v>35.700000000000003</v>
      </c>
      <c r="H4" s="153"/>
      <c r="I4" s="154">
        <v>220</v>
      </c>
      <c r="J4" s="48">
        <f t="shared" si="0"/>
        <v>52.581261950286802</v>
      </c>
      <c r="K4" s="24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56" t="s">
        <v>771</v>
      </c>
      <c r="B5" s="45" t="s">
        <v>162</v>
      </c>
      <c r="C5" s="157"/>
      <c r="D5" s="152">
        <v>166.7</v>
      </c>
      <c r="E5" s="153"/>
      <c r="F5" s="153"/>
      <c r="G5" s="152">
        <v>25.8</v>
      </c>
      <c r="H5" s="153"/>
      <c r="I5" s="154">
        <v>140.9</v>
      </c>
      <c r="J5" s="48">
        <f t="shared" si="0"/>
        <v>33.675908221797322</v>
      </c>
      <c r="K5" s="24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58" t="s">
        <v>772</v>
      </c>
      <c r="B6" s="45" t="s">
        <v>162</v>
      </c>
      <c r="C6" s="157"/>
      <c r="D6" s="159"/>
      <c r="E6" s="159"/>
      <c r="F6" s="159"/>
      <c r="G6" s="159"/>
      <c r="H6" s="153"/>
      <c r="I6" s="154">
        <v>142.00496000000001</v>
      </c>
      <c r="J6" s="48">
        <f t="shared" si="0"/>
        <v>33.940000000000005</v>
      </c>
      <c r="K6" s="24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56" t="s">
        <v>771</v>
      </c>
      <c r="B7"/>
      <c r="C7" s="160" t="s">
        <v>88</v>
      </c>
      <c r="D7" s="161">
        <v>166.8</v>
      </c>
      <c r="E7" s="162"/>
      <c r="F7" s="162"/>
      <c r="G7" s="161">
        <v>66</v>
      </c>
      <c r="H7" s="162"/>
      <c r="I7" s="163">
        <v>108.8</v>
      </c>
      <c r="J7" s="48">
        <f t="shared" si="0"/>
        <v>26.003824091778203</v>
      </c>
      <c r="K7" s="241">
        <f>J7-J10</f>
        <v>20.023824091778202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3" customFormat="1" ht="19">
      <c r="A8" s="150" t="s">
        <v>757</v>
      </c>
      <c r="C8" s="160" t="s">
        <v>88</v>
      </c>
      <c r="D8" s="161">
        <v>160</v>
      </c>
      <c r="E8" s="162"/>
      <c r="F8" s="162"/>
      <c r="G8" s="161">
        <v>65.400000000000006</v>
      </c>
      <c r="H8" s="162"/>
      <c r="I8" s="163">
        <f>D8-G8</f>
        <v>94.6</v>
      </c>
      <c r="J8" s="48">
        <f t="shared" si="0"/>
        <v>22.609942638623323</v>
      </c>
      <c r="K8" s="241"/>
    </row>
    <row r="9" spans="1:1024" ht="17" customHeight="1">
      <c r="A9" s="156" t="s">
        <v>771</v>
      </c>
      <c r="B9" s="164" t="s">
        <v>164</v>
      </c>
      <c r="C9" s="157"/>
      <c r="D9" s="161">
        <v>88.8</v>
      </c>
      <c r="E9" s="153"/>
      <c r="F9" s="153"/>
      <c r="G9" s="161">
        <v>65.8</v>
      </c>
      <c r="H9" s="153"/>
      <c r="I9" s="163">
        <v>23</v>
      </c>
      <c r="J9" s="48">
        <f t="shared" si="0"/>
        <v>5.497131931166348</v>
      </c>
      <c r="K9" s="24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7" customHeight="1">
      <c r="A10" s="158" t="s">
        <v>772</v>
      </c>
      <c r="B10" s="164" t="s">
        <v>164</v>
      </c>
      <c r="C10" s="157"/>
      <c r="D10" s="159"/>
      <c r="E10" s="159"/>
      <c r="F10" s="159"/>
      <c r="G10" s="159"/>
      <c r="H10" s="153"/>
      <c r="I10" s="163">
        <v>25.020320000000002</v>
      </c>
      <c r="J10" s="48">
        <f t="shared" si="0"/>
        <v>5.98</v>
      </c>
      <c r="K10" s="24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7" customHeight="1">
      <c r="A11" s="135"/>
      <c r="B11"/>
      <c r="C11" s="165" t="s">
        <v>141</v>
      </c>
      <c r="D11" s="166" t="s">
        <v>773</v>
      </c>
      <c r="E11" s="153"/>
      <c r="F11" s="153"/>
      <c r="G11" s="166" t="s">
        <v>773</v>
      </c>
      <c r="H11" s="153"/>
      <c r="I11" s="167" t="s">
        <v>773</v>
      </c>
      <c r="J11" s="48" t="s">
        <v>774</v>
      </c>
      <c r="K11" s="242" t="s">
        <v>773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7" customHeight="1">
      <c r="A12" s="156" t="s">
        <v>771</v>
      </c>
      <c r="B12" s="165" t="s">
        <v>166</v>
      </c>
      <c r="C12"/>
      <c r="D12" s="166" t="s">
        <v>773</v>
      </c>
      <c r="E12" s="153"/>
      <c r="F12" s="153"/>
      <c r="G12" s="166" t="s">
        <v>773</v>
      </c>
      <c r="H12" s="153"/>
      <c r="I12" s="167" t="s">
        <v>773</v>
      </c>
      <c r="J12" s="48" t="s">
        <v>773</v>
      </c>
      <c r="K12" s="24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7" customHeight="1">
      <c r="A13" s="158" t="s">
        <v>772</v>
      </c>
      <c r="B13" s="165" t="s">
        <v>166</v>
      </c>
      <c r="C13"/>
      <c r="D13" s="159"/>
      <c r="E13" s="159"/>
      <c r="F13" s="159"/>
      <c r="G13" s="159"/>
      <c r="H13" s="153"/>
      <c r="I13" s="167">
        <v>213.00744</v>
      </c>
      <c r="J13" s="48">
        <f t="shared" ref="J13:J20" si="1">I13/4.184</f>
        <v>50.91</v>
      </c>
      <c r="K13" s="24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50" t="s">
        <v>757</v>
      </c>
      <c r="B14" s="151"/>
      <c r="C14" s="27" t="s">
        <v>60</v>
      </c>
      <c r="D14" s="168">
        <v>470.5</v>
      </c>
      <c r="E14" s="153"/>
      <c r="F14" s="153"/>
      <c r="G14" s="168">
        <v>97.5</v>
      </c>
      <c r="H14" s="153"/>
      <c r="I14" s="169">
        <v>373</v>
      </c>
      <c r="J14" s="48">
        <f t="shared" si="1"/>
        <v>89.149139579349907</v>
      </c>
      <c r="K14" s="241">
        <f>J15-J17</f>
        <v>17.927208413001907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55" t="s">
        <v>756</v>
      </c>
      <c r="B15" s="151"/>
      <c r="C15" s="27" t="s">
        <v>60</v>
      </c>
      <c r="D15" s="168">
        <v>482.2</v>
      </c>
      <c r="E15" s="153"/>
      <c r="F15" s="153"/>
      <c r="G15" s="168">
        <v>97.2</v>
      </c>
      <c r="H15" s="153"/>
      <c r="I15" s="169">
        <v>385</v>
      </c>
      <c r="J15" s="48">
        <f t="shared" si="1"/>
        <v>92.01720841300191</v>
      </c>
      <c r="K15" s="24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56" t="s">
        <v>771</v>
      </c>
      <c r="B16" s="55" t="s">
        <v>169</v>
      </c>
      <c r="C16"/>
      <c r="D16" s="168">
        <v>402.3</v>
      </c>
      <c r="E16" s="153"/>
      <c r="F16" s="153"/>
      <c r="G16" s="168">
        <v>93.4</v>
      </c>
      <c r="H16" s="153"/>
      <c r="I16" s="169">
        <v>308.89999999999998</v>
      </c>
      <c r="J16" s="48">
        <f t="shared" si="1"/>
        <v>73.82887189292542</v>
      </c>
      <c r="K16" s="24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58" t="s">
        <v>772</v>
      </c>
      <c r="B17" s="55" t="s">
        <v>169</v>
      </c>
      <c r="C17"/>
      <c r="D17" s="159"/>
      <c r="E17" s="159"/>
      <c r="F17" s="159"/>
      <c r="G17" s="159"/>
      <c r="H17" s="153"/>
      <c r="I17" s="169">
        <v>309.99256000000003</v>
      </c>
      <c r="J17" s="48">
        <f t="shared" si="1"/>
        <v>74.09</v>
      </c>
      <c r="K17" s="24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55" t="s">
        <v>756</v>
      </c>
      <c r="B18" s="151"/>
      <c r="C18" s="28" t="s">
        <v>14</v>
      </c>
      <c r="D18" s="170">
        <v>467.9</v>
      </c>
      <c r="E18" s="153"/>
      <c r="F18" s="153"/>
      <c r="G18" s="170">
        <v>97.3</v>
      </c>
      <c r="H18" s="153"/>
      <c r="I18" s="171">
        <v>370.6</v>
      </c>
      <c r="J18" s="48">
        <f t="shared" si="1"/>
        <v>88.575525812619503</v>
      </c>
      <c r="K18" s="241">
        <f>J18-J20</f>
        <v>19.265525812619501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56" t="s">
        <v>771</v>
      </c>
      <c r="B19" s="56" t="s">
        <v>171</v>
      </c>
      <c r="C19"/>
      <c r="D19" s="170">
        <v>381.7</v>
      </c>
      <c r="E19" s="153"/>
      <c r="F19" s="153"/>
      <c r="G19" s="170">
        <v>93.4</v>
      </c>
      <c r="H19" s="153"/>
      <c r="I19" s="171">
        <v>288.3</v>
      </c>
      <c r="J19" s="48">
        <f t="shared" si="1"/>
        <v>68.905353728489487</v>
      </c>
      <c r="K19" s="24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58" t="s">
        <v>772</v>
      </c>
      <c r="B20" s="56" t="s">
        <v>171</v>
      </c>
      <c r="C20"/>
      <c r="D20" s="159"/>
      <c r="E20" s="159"/>
      <c r="F20" s="159"/>
      <c r="G20" s="159"/>
      <c r="H20" s="153"/>
      <c r="I20" s="171">
        <v>289.99304000000001</v>
      </c>
      <c r="J20" s="48">
        <f t="shared" si="1"/>
        <v>69.31</v>
      </c>
      <c r="K20" s="241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35"/>
      <c r="B21" s="151"/>
      <c r="C21" s="29" t="s">
        <v>142</v>
      </c>
      <c r="D21" s="172" t="s">
        <v>773</v>
      </c>
      <c r="E21" s="153"/>
      <c r="F21" s="153"/>
      <c r="G21" s="172" t="s">
        <v>773</v>
      </c>
      <c r="H21" s="153"/>
      <c r="I21" s="173" t="s">
        <v>773</v>
      </c>
      <c r="J21" s="48" t="s">
        <v>775</v>
      </c>
      <c r="K21" s="242" t="s">
        <v>773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56" t="s">
        <v>771</v>
      </c>
      <c r="B22" s="57" t="s">
        <v>173</v>
      </c>
      <c r="C22"/>
      <c r="D22" s="172">
        <v>175.9</v>
      </c>
      <c r="E22" s="153"/>
      <c r="F22" s="153"/>
      <c r="G22" s="172">
        <v>91.8</v>
      </c>
      <c r="H22" s="153"/>
      <c r="I22" s="173">
        <v>84.1</v>
      </c>
      <c r="J22" s="48">
        <f t="shared" ref="J22:J38" si="2">I22/4.184</f>
        <v>20.100382409177818</v>
      </c>
      <c r="K22" s="24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58" t="s">
        <v>772</v>
      </c>
      <c r="B23" s="57" t="s">
        <v>173</v>
      </c>
      <c r="C23"/>
      <c r="D23" s="159"/>
      <c r="E23" s="159"/>
      <c r="F23" s="159"/>
      <c r="G23" s="159"/>
      <c r="H23" s="153"/>
      <c r="I23" s="173">
        <v>85.981200000000001</v>
      </c>
      <c r="J23" s="48">
        <f t="shared" si="2"/>
        <v>20.55</v>
      </c>
      <c r="K23" s="242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74" t="s">
        <v>776</v>
      </c>
      <c r="B24"/>
      <c r="C24" s="175" t="s">
        <v>80</v>
      </c>
      <c r="D24" s="176">
        <v>461</v>
      </c>
      <c r="E24" s="153">
        <v>155.6</v>
      </c>
      <c r="F24" s="153">
        <v>305</v>
      </c>
      <c r="G24" s="176">
        <v>101.7</v>
      </c>
      <c r="H24" s="153">
        <v>-53.9</v>
      </c>
      <c r="I24" s="177">
        <v>359</v>
      </c>
      <c r="J24" s="48">
        <f t="shared" si="2"/>
        <v>85.803059273422562</v>
      </c>
      <c r="K24" s="241">
        <f>J24-J28</f>
        <v>17.683059273422572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55" t="s">
        <v>756</v>
      </c>
      <c r="B25"/>
      <c r="C25" s="175" t="s">
        <v>80</v>
      </c>
      <c r="D25" s="176">
        <v>426.6</v>
      </c>
      <c r="E25" s="153"/>
      <c r="F25" s="153"/>
      <c r="G25" s="176">
        <v>103.6</v>
      </c>
      <c r="H25" s="153"/>
      <c r="I25" s="177">
        <v>323</v>
      </c>
      <c r="J25" s="48">
        <f t="shared" si="2"/>
        <v>77.198852772466537</v>
      </c>
      <c r="K25" s="241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50" t="s">
        <v>757</v>
      </c>
      <c r="B26"/>
      <c r="C26" s="175" t="s">
        <v>80</v>
      </c>
      <c r="D26" s="176">
        <v>430</v>
      </c>
      <c r="E26" s="153"/>
      <c r="F26" s="153"/>
      <c r="G26" s="176">
        <v>103.6</v>
      </c>
      <c r="H26" s="153"/>
      <c r="I26" s="177">
        <v>326.39999999999998</v>
      </c>
      <c r="J26" s="48">
        <f t="shared" si="2"/>
        <v>78.011472275334597</v>
      </c>
      <c r="K26" s="241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56" t="s">
        <v>771</v>
      </c>
      <c r="B27" s="178" t="s">
        <v>174</v>
      </c>
      <c r="C27" s="179"/>
      <c r="D27" s="176">
        <v>383</v>
      </c>
      <c r="E27" s="153"/>
      <c r="F27" s="153"/>
      <c r="G27" s="176">
        <v>99.7</v>
      </c>
      <c r="H27" s="153"/>
      <c r="I27" s="177">
        <v>283.3</v>
      </c>
      <c r="J27" s="48">
        <f t="shared" si="2"/>
        <v>67.710325047801149</v>
      </c>
      <c r="K27" s="24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58" t="s">
        <v>772</v>
      </c>
      <c r="B28" s="178" t="s">
        <v>174</v>
      </c>
      <c r="C28" s="179"/>
      <c r="D28" s="159"/>
      <c r="E28" s="159"/>
      <c r="F28" s="159"/>
      <c r="G28" s="159"/>
      <c r="H28" s="153"/>
      <c r="I28" s="177">
        <v>285.01407999999998</v>
      </c>
      <c r="J28" s="48">
        <f t="shared" si="2"/>
        <v>68.11999999999999</v>
      </c>
      <c r="K28" s="24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35" customFormat="1">
      <c r="A29" s="156" t="s">
        <v>771</v>
      </c>
      <c r="B29" s="180"/>
      <c r="C29" s="181" t="s">
        <v>58</v>
      </c>
      <c r="D29" s="182">
        <v>158.30000000000001</v>
      </c>
      <c r="E29" s="159"/>
      <c r="F29" s="159"/>
      <c r="G29" s="182">
        <v>43.9</v>
      </c>
      <c r="H29" s="159"/>
      <c r="I29" s="183">
        <v>114.4</v>
      </c>
      <c r="J29" s="48">
        <f t="shared" si="2"/>
        <v>27.342256214149138</v>
      </c>
      <c r="K29" s="241">
        <f>J29-J33</f>
        <v>16.822256214149139</v>
      </c>
    </row>
    <row r="30" spans="1:1024">
      <c r="A30" s="155" t="s">
        <v>756</v>
      </c>
      <c r="B30" s="180"/>
      <c r="C30" s="181" t="s">
        <v>58</v>
      </c>
      <c r="D30" s="182">
        <v>157.9</v>
      </c>
      <c r="E30" s="159"/>
      <c r="F30" s="159"/>
      <c r="G30" s="182">
        <v>43.9</v>
      </c>
      <c r="H30" s="159"/>
      <c r="I30" s="183">
        <v>114</v>
      </c>
      <c r="J30" s="48">
        <f t="shared" si="2"/>
        <v>27.246653919694072</v>
      </c>
      <c r="K30" s="241"/>
      <c r="L30"/>
      <c r="M30"/>
      <c r="N30"/>
      <c r="O30"/>
      <c r="P30"/>
    </row>
    <row r="31" spans="1:1024">
      <c r="A31" s="150" t="s">
        <v>757</v>
      </c>
      <c r="B31" s="180"/>
      <c r="C31" s="181" t="s">
        <v>58</v>
      </c>
      <c r="D31" s="182">
        <v>158.19999999999999</v>
      </c>
      <c r="E31" s="159"/>
      <c r="F31" s="159"/>
      <c r="G31" s="182">
        <v>43.9</v>
      </c>
      <c r="H31" s="159"/>
      <c r="I31" s="183">
        <v>114.3</v>
      </c>
      <c r="J31" s="48">
        <f t="shared" si="2"/>
        <v>27.318355640535373</v>
      </c>
      <c r="K31" s="241"/>
      <c r="L31" s="184"/>
      <c r="M31"/>
      <c r="N31"/>
      <c r="O31"/>
      <c r="P31"/>
    </row>
    <row r="32" spans="1:1024">
      <c r="A32" s="156" t="s">
        <v>771</v>
      </c>
      <c r="B32" s="185" t="s">
        <v>176</v>
      </c>
      <c r="C32"/>
      <c r="D32" s="182">
        <v>81.2</v>
      </c>
      <c r="E32" s="153"/>
      <c r="F32" s="153"/>
      <c r="G32" s="182">
        <v>38.799999999999997</v>
      </c>
      <c r="H32" s="153"/>
      <c r="I32" s="183">
        <v>42.4</v>
      </c>
      <c r="J32" s="48">
        <f t="shared" si="2"/>
        <v>10.133843212237093</v>
      </c>
      <c r="K32" s="241"/>
      <c r="L32" s="186"/>
      <c r="M32"/>
      <c r="N32"/>
      <c r="O32"/>
      <c r="P32"/>
    </row>
    <row r="33" spans="1:16">
      <c r="A33" s="158" t="s">
        <v>772</v>
      </c>
      <c r="B33" s="185" t="s">
        <v>176</v>
      </c>
      <c r="C33"/>
      <c r="D33" s="159"/>
      <c r="E33" s="159"/>
      <c r="F33" s="159"/>
      <c r="G33" s="159"/>
      <c r="H33" s="153"/>
      <c r="I33" s="183">
        <v>44.015680000000003</v>
      </c>
      <c r="J33" s="48">
        <f t="shared" si="2"/>
        <v>10.52</v>
      </c>
      <c r="K33" s="241"/>
      <c r="L33" s="184"/>
      <c r="M33"/>
      <c r="N33"/>
      <c r="O33"/>
      <c r="P33"/>
    </row>
    <row r="34" spans="1:16">
      <c r="A34" s="174" t="s">
        <v>776</v>
      </c>
      <c r="B34" s="187"/>
      <c r="C34" s="33" t="s">
        <v>43</v>
      </c>
      <c r="D34" s="188">
        <v>262.5</v>
      </c>
      <c r="E34" s="153">
        <f>G34-H34</f>
        <v>112.2</v>
      </c>
      <c r="F34" s="153">
        <v>150.30000000000001</v>
      </c>
      <c r="G34" s="188">
        <v>65.2</v>
      </c>
      <c r="H34" s="153">
        <f>F34-I34</f>
        <v>-47</v>
      </c>
      <c r="I34" s="189">
        <v>197.3</v>
      </c>
      <c r="J34" s="48">
        <f t="shared" si="2"/>
        <v>47.155831739961762</v>
      </c>
      <c r="K34" s="241">
        <f>J36-J38</f>
        <v>18.402141491395795</v>
      </c>
      <c r="L34" s="184"/>
      <c r="M34"/>
      <c r="N34"/>
      <c r="O34"/>
      <c r="P34"/>
    </row>
    <row r="35" spans="1:16">
      <c r="A35" s="150" t="s">
        <v>757</v>
      </c>
      <c r="B35" s="184"/>
      <c r="C35" s="33" t="s">
        <v>43</v>
      </c>
      <c r="D35" s="188">
        <v>260.3</v>
      </c>
      <c r="E35" s="153"/>
      <c r="F35" s="153"/>
      <c r="G35" s="188">
        <v>65.400000000000006</v>
      </c>
      <c r="H35" s="153"/>
      <c r="I35" s="189">
        <v>194.9</v>
      </c>
      <c r="J35" s="48">
        <f t="shared" si="2"/>
        <v>46.582217973231359</v>
      </c>
      <c r="K35" s="241"/>
      <c r="L35"/>
      <c r="M35"/>
      <c r="N35"/>
      <c r="O35"/>
      <c r="P35"/>
    </row>
    <row r="36" spans="1:16">
      <c r="A36" s="155" t="s">
        <v>756</v>
      </c>
      <c r="B36" s="184"/>
      <c r="C36" s="33" t="s">
        <v>43</v>
      </c>
      <c r="D36" s="188">
        <v>263.2</v>
      </c>
      <c r="E36" s="153"/>
      <c r="F36" s="153"/>
      <c r="G36" s="188">
        <v>64.2</v>
      </c>
      <c r="H36" s="153"/>
      <c r="I36" s="189">
        <v>199</v>
      </c>
      <c r="J36" s="48">
        <f t="shared" si="2"/>
        <v>47.562141491395792</v>
      </c>
      <c r="K36" s="241"/>
      <c r="L36"/>
      <c r="M36"/>
      <c r="N36"/>
      <c r="O36"/>
      <c r="P36"/>
    </row>
    <row r="37" spans="1:16">
      <c r="A37" s="156" t="s">
        <v>771</v>
      </c>
      <c r="B37" s="61" t="s">
        <v>177</v>
      </c>
      <c r="C37"/>
      <c r="D37" s="188">
        <v>184.5</v>
      </c>
      <c r="E37" s="153"/>
      <c r="F37" s="153"/>
      <c r="G37" s="188">
        <v>63.7</v>
      </c>
      <c r="H37" s="153"/>
      <c r="I37" s="189">
        <v>120.8</v>
      </c>
      <c r="J37" s="48">
        <f t="shared" si="2"/>
        <v>28.87189292543021</v>
      </c>
      <c r="K37" s="241"/>
      <c r="L37"/>
      <c r="M37"/>
      <c r="N37"/>
      <c r="O37"/>
      <c r="P37"/>
    </row>
    <row r="38" spans="1:16">
      <c r="A38" s="158" t="s">
        <v>772</v>
      </c>
      <c r="B38" s="61" t="s">
        <v>177</v>
      </c>
      <c r="C38"/>
      <c r="D38" s="159"/>
      <c r="E38" s="159"/>
      <c r="F38" s="159"/>
      <c r="G38" s="159"/>
      <c r="H38" s="153"/>
      <c r="I38" s="189">
        <v>122.00543999999999</v>
      </c>
      <c r="J38" s="48">
        <f t="shared" si="2"/>
        <v>29.159999999999997</v>
      </c>
      <c r="K38" s="241"/>
      <c r="L38"/>
      <c r="M38"/>
      <c r="N38"/>
      <c r="O38"/>
      <c r="P38"/>
    </row>
    <row r="39" spans="1:16" ht="19">
      <c r="A39" s="135"/>
      <c r="B39" s="184"/>
      <c r="C39" s="34" t="s">
        <v>148</v>
      </c>
      <c r="D39" s="34" t="s">
        <v>773</v>
      </c>
      <c r="E39" s="153"/>
      <c r="F39" s="153"/>
      <c r="G39" s="34" t="s">
        <v>773</v>
      </c>
      <c r="H39" s="153"/>
      <c r="I39" s="190" t="s">
        <v>773</v>
      </c>
      <c r="J39" s="48" t="s">
        <v>777</v>
      </c>
      <c r="K39" s="242" t="s">
        <v>773</v>
      </c>
      <c r="L39"/>
      <c r="M39" s="4"/>
      <c r="N39" s="4"/>
      <c r="O39" s="4"/>
      <c r="P39" s="4"/>
    </row>
    <row r="40" spans="1:16" ht="21">
      <c r="A40" s="156" t="s">
        <v>771</v>
      </c>
      <c r="B40" s="34" t="s">
        <v>178</v>
      </c>
      <c r="C40"/>
      <c r="D40" s="191">
        <v>458.5</v>
      </c>
      <c r="E40" s="153"/>
      <c r="F40" s="153"/>
      <c r="G40" s="191">
        <v>124.1</v>
      </c>
      <c r="H40" s="153"/>
      <c r="I40" s="192">
        <v>334.4</v>
      </c>
      <c r="J40" s="48">
        <f t="shared" ref="J40:J48" si="3">I40/4.184</f>
        <v>79.923518164435933</v>
      </c>
      <c r="K40" s="242"/>
      <c r="L40"/>
      <c r="M40" s="193"/>
      <c r="N40" s="193"/>
      <c r="O40" s="193"/>
      <c r="P40" s="193"/>
    </row>
    <row r="41" spans="1:16" ht="19">
      <c r="A41" s="158" t="s">
        <v>772</v>
      </c>
      <c r="B41" s="34" t="s">
        <v>178</v>
      </c>
      <c r="C41"/>
      <c r="D41" s="159"/>
      <c r="E41" s="159"/>
      <c r="F41" s="159"/>
      <c r="G41" s="159"/>
      <c r="H41" s="153"/>
      <c r="I41" s="192">
        <v>336.01704000000001</v>
      </c>
      <c r="J41" s="48">
        <f t="shared" si="3"/>
        <v>80.31</v>
      </c>
      <c r="K41" s="242"/>
      <c r="L41"/>
      <c r="M41" s="194" t="s">
        <v>131</v>
      </c>
      <c r="N41" s="194" t="s">
        <v>778</v>
      </c>
      <c r="O41" s="143" t="s">
        <v>779</v>
      </c>
      <c r="P41" s="194" t="s">
        <v>778</v>
      </c>
    </row>
    <row r="42" spans="1:16" ht="17" customHeight="1">
      <c r="A42" s="150" t="s">
        <v>757</v>
      </c>
      <c r="B42" s="151"/>
      <c r="C42" s="195" t="s">
        <v>112</v>
      </c>
      <c r="D42" s="196">
        <v>384</v>
      </c>
      <c r="E42" s="153"/>
      <c r="F42" s="153"/>
      <c r="G42" s="196">
        <v>124.5</v>
      </c>
      <c r="H42" s="153"/>
      <c r="I42" s="197">
        <v>259.5</v>
      </c>
      <c r="J42" s="48">
        <f t="shared" si="3"/>
        <v>62.021988527724666</v>
      </c>
      <c r="K42" s="241">
        <f>J42-J44</f>
        <v>20.431988527724663</v>
      </c>
      <c r="L42" s="243" t="s">
        <v>780</v>
      </c>
      <c r="M42" s="23" t="s">
        <v>56</v>
      </c>
      <c r="N42" s="48">
        <v>52.581261950286802</v>
      </c>
      <c r="O42" s="45" t="s">
        <v>162</v>
      </c>
      <c r="P42" s="48">
        <v>33.94</v>
      </c>
    </row>
    <row r="43" spans="1:16">
      <c r="A43" s="156" t="s">
        <v>771</v>
      </c>
      <c r="B43" s="198" t="s">
        <v>179</v>
      </c>
      <c r="C43"/>
      <c r="D43" s="196">
        <v>301.7</v>
      </c>
      <c r="E43" s="153"/>
      <c r="F43" s="153"/>
      <c r="G43" s="196">
        <v>128.9</v>
      </c>
      <c r="H43" s="153"/>
      <c r="I43" s="197">
        <v>172.8</v>
      </c>
      <c r="J43" s="48">
        <f t="shared" si="3"/>
        <v>41.300191204588913</v>
      </c>
      <c r="K43" s="241"/>
      <c r="L43" s="243"/>
      <c r="M43" s="25" t="s">
        <v>88</v>
      </c>
      <c r="N43" s="48">
        <v>26.003824091778199</v>
      </c>
      <c r="O43" s="50" t="s">
        <v>164</v>
      </c>
      <c r="P43" s="48">
        <v>5.98</v>
      </c>
    </row>
    <row r="44" spans="1:16">
      <c r="A44" s="158" t="s">
        <v>772</v>
      </c>
      <c r="B44" s="198" t="s">
        <v>179</v>
      </c>
      <c r="C44"/>
      <c r="D44" s="159"/>
      <c r="E44" s="159"/>
      <c r="F44" s="159"/>
      <c r="G44" s="159"/>
      <c r="H44" s="153"/>
      <c r="I44" s="197">
        <v>174.01256000000001</v>
      </c>
      <c r="J44" s="48">
        <f t="shared" si="3"/>
        <v>41.59</v>
      </c>
      <c r="K44" s="241"/>
      <c r="L44" s="243"/>
      <c r="M44" s="26" t="s">
        <v>141</v>
      </c>
      <c r="N44" s="48">
        <v>69.7</v>
      </c>
      <c r="O44" s="26" t="s">
        <v>166</v>
      </c>
      <c r="P44" s="48">
        <v>50.91</v>
      </c>
    </row>
    <row r="45" spans="1:16">
      <c r="A45" s="150" t="s">
        <v>757</v>
      </c>
      <c r="B45" s="151"/>
      <c r="C45" s="38" t="s">
        <v>78</v>
      </c>
      <c r="D45" s="199">
        <v>368.3</v>
      </c>
      <c r="E45" s="153"/>
      <c r="F45" s="153"/>
      <c r="G45" s="199">
        <v>73.5</v>
      </c>
      <c r="H45" s="153"/>
      <c r="I45" s="200">
        <v>294.8</v>
      </c>
      <c r="J45" s="48">
        <f t="shared" si="3"/>
        <v>70.458891013384317</v>
      </c>
      <c r="K45" s="241">
        <f>J46-J48</f>
        <v>20.071892925430205</v>
      </c>
      <c r="L45" s="243"/>
      <c r="M45" s="27" t="s">
        <v>60</v>
      </c>
      <c r="N45" s="48">
        <v>92.017208413001896</v>
      </c>
      <c r="O45" s="55" t="s">
        <v>169</v>
      </c>
      <c r="P45" s="48">
        <v>74.09</v>
      </c>
    </row>
    <row r="46" spans="1:16">
      <c r="A46" s="155" t="s">
        <v>756</v>
      </c>
      <c r="B46" s="151"/>
      <c r="C46" s="38" t="s">
        <v>78</v>
      </c>
      <c r="D46" s="199">
        <v>404.4</v>
      </c>
      <c r="E46" s="153"/>
      <c r="F46" s="153"/>
      <c r="G46" s="199">
        <v>74.400000000000006</v>
      </c>
      <c r="H46" s="153"/>
      <c r="I46" s="200">
        <v>330</v>
      </c>
      <c r="J46" s="48">
        <f t="shared" si="3"/>
        <v>78.871892925430203</v>
      </c>
      <c r="K46" s="241"/>
      <c r="L46" s="243"/>
      <c r="M46" s="28" t="s">
        <v>14</v>
      </c>
      <c r="N46" s="48">
        <v>88.575525812619503</v>
      </c>
      <c r="O46" s="56" t="s">
        <v>171</v>
      </c>
      <c r="P46" s="48">
        <v>69.31</v>
      </c>
    </row>
    <row r="47" spans="1:16">
      <c r="A47" s="174" t="s">
        <v>776</v>
      </c>
      <c r="B47" s="63" t="s">
        <v>180</v>
      </c>
      <c r="C47"/>
      <c r="D47" s="199">
        <v>314.39999999999998</v>
      </c>
      <c r="E47" s="153"/>
      <c r="F47" s="153"/>
      <c r="G47" s="199">
        <v>70.400000000000006</v>
      </c>
      <c r="H47" s="153"/>
      <c r="I47" s="200">
        <v>244</v>
      </c>
      <c r="J47" s="48">
        <f t="shared" si="3"/>
        <v>58.317399617590823</v>
      </c>
      <c r="K47" s="241"/>
      <c r="L47" s="243"/>
      <c r="M47" s="29" t="s">
        <v>142</v>
      </c>
      <c r="N47" s="48">
        <v>39.799999999999997</v>
      </c>
      <c r="O47" s="57" t="s">
        <v>173</v>
      </c>
      <c r="P47" s="48">
        <v>20.55</v>
      </c>
    </row>
    <row r="48" spans="1:16">
      <c r="A48" s="158" t="s">
        <v>772</v>
      </c>
      <c r="B48" s="63" t="s">
        <v>180</v>
      </c>
      <c r="C48"/>
      <c r="D48" s="159"/>
      <c r="E48" s="159"/>
      <c r="F48" s="159"/>
      <c r="G48" s="159"/>
      <c r="H48" s="153"/>
      <c r="I48" s="200">
        <v>246.01920000000001</v>
      </c>
      <c r="J48" s="48">
        <f t="shared" si="3"/>
        <v>58.8</v>
      </c>
      <c r="K48" s="241"/>
      <c r="L48" s="243"/>
      <c r="M48" s="31" t="s">
        <v>80</v>
      </c>
      <c r="N48" s="48">
        <v>85.803059273422605</v>
      </c>
      <c r="O48" s="59" t="s">
        <v>174</v>
      </c>
      <c r="P48" s="48">
        <v>68.12</v>
      </c>
    </row>
    <row r="49" spans="1:16" ht="17" customHeight="1">
      <c r="A49" s="244" t="s">
        <v>137</v>
      </c>
      <c r="B49" s="244"/>
      <c r="C49" s="244"/>
      <c r="D49" s="244"/>
      <c r="E49" s="244"/>
      <c r="F49" s="244"/>
      <c r="G49" s="244"/>
      <c r="H49" s="244"/>
      <c r="I49" s="238" t="s">
        <v>781</v>
      </c>
      <c r="J49" s="238"/>
      <c r="K49" s="245">
        <f>AVERAGE(K3:K48)</f>
        <v>18.807684299978753</v>
      </c>
      <c r="L49" s="243"/>
      <c r="M49" s="32" t="s">
        <v>58</v>
      </c>
      <c r="N49" s="48">
        <v>27.342256214149099</v>
      </c>
      <c r="O49" s="60" t="s">
        <v>176</v>
      </c>
      <c r="P49" s="48">
        <v>10.52</v>
      </c>
    </row>
    <row r="50" spans="1:16" ht="17" customHeight="1">
      <c r="A50" s="246" t="s">
        <v>782</v>
      </c>
      <c r="B50" s="246"/>
      <c r="C50" s="246"/>
      <c r="D50" s="246"/>
      <c r="E50" s="246"/>
      <c r="F50" s="246"/>
      <c r="G50" s="246"/>
      <c r="H50" s="246"/>
      <c r="I50" s="238"/>
      <c r="J50" s="238"/>
      <c r="K50" s="245"/>
      <c r="L50" s="243"/>
      <c r="M50" s="33" t="s">
        <v>43</v>
      </c>
      <c r="N50" s="48">
        <v>47.562141491395799</v>
      </c>
      <c r="O50" s="61" t="s">
        <v>177</v>
      </c>
      <c r="P50" s="48">
        <v>29.16</v>
      </c>
    </row>
    <row r="51" spans="1:16" ht="17" customHeight="1">
      <c r="A51" s="246" t="s">
        <v>783</v>
      </c>
      <c r="B51" s="246"/>
      <c r="C51" s="246"/>
      <c r="D51" s="246"/>
      <c r="E51" s="246"/>
      <c r="F51" s="246"/>
      <c r="G51" s="246"/>
      <c r="H51" s="246"/>
      <c r="I51" s="238"/>
      <c r="J51" s="238"/>
      <c r="K51" s="245"/>
      <c r="L51" s="243"/>
      <c r="M51" s="34" t="s">
        <v>148</v>
      </c>
      <c r="N51" s="48">
        <v>99.1</v>
      </c>
      <c r="O51" s="34" t="s">
        <v>178</v>
      </c>
      <c r="P51" s="48">
        <v>80.31</v>
      </c>
    </row>
    <row r="52" spans="1:16" ht="17" customHeight="1">
      <c r="A52" s="246" t="s">
        <v>784</v>
      </c>
      <c r="B52" s="246"/>
      <c r="C52" s="246"/>
      <c r="D52" s="246"/>
      <c r="E52" s="246"/>
      <c r="F52" s="246"/>
      <c r="G52" s="246"/>
      <c r="H52" s="246"/>
      <c r="I52" s="238"/>
      <c r="J52" s="238"/>
      <c r="K52" s="245"/>
      <c r="L52" s="243"/>
      <c r="M52" s="36" t="s">
        <v>112</v>
      </c>
      <c r="N52" s="48">
        <v>62.021988527724702</v>
      </c>
      <c r="O52" s="62" t="s">
        <v>179</v>
      </c>
      <c r="P52" s="48">
        <v>41.59</v>
      </c>
    </row>
    <row r="53" spans="1:16" ht="18" customHeight="1">
      <c r="A53" s="143" t="s">
        <v>785</v>
      </c>
      <c r="B53" s="201" t="s">
        <v>786</v>
      </c>
      <c r="C53" s="201" t="s">
        <v>787</v>
      </c>
      <c r="D53" s="202"/>
      <c r="E53" s="202"/>
      <c r="F53" s="202"/>
      <c r="G53" s="202"/>
      <c r="H53" s="202"/>
      <c r="I53" s="238"/>
      <c r="J53" s="238"/>
      <c r="K53" s="245"/>
      <c r="L53" s="243"/>
      <c r="M53" s="38" t="s">
        <v>78</v>
      </c>
      <c r="N53" s="48">
        <v>78.871892925430203</v>
      </c>
      <c r="O53" s="63" t="s">
        <v>180</v>
      </c>
      <c r="P53" s="48">
        <v>58.8</v>
      </c>
    </row>
  </sheetData>
  <mergeCells count="28">
    <mergeCell ref="L42:L53"/>
    <mergeCell ref="K45:K48"/>
    <mergeCell ref="A49:H49"/>
    <mergeCell ref="I49:J53"/>
    <mergeCell ref="K49:K53"/>
    <mergeCell ref="A50:H50"/>
    <mergeCell ref="A51:H51"/>
    <mergeCell ref="A52:H52"/>
    <mergeCell ref="K24:K28"/>
    <mergeCell ref="K29:K33"/>
    <mergeCell ref="K34:K38"/>
    <mergeCell ref="K39:K41"/>
    <mergeCell ref="K42:K44"/>
    <mergeCell ref="K7:K10"/>
    <mergeCell ref="K11:K13"/>
    <mergeCell ref="K14:K17"/>
    <mergeCell ref="K18:K20"/>
    <mergeCell ref="K21:K23"/>
    <mergeCell ref="F1:F2"/>
    <mergeCell ref="G1:G2"/>
    <mergeCell ref="H1:H2"/>
    <mergeCell ref="I1:J1"/>
    <mergeCell ref="K3:K6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9"/>
  <sheetViews>
    <sheetView topLeftCell="A5" zoomScaleNormal="65" workbookViewId="0">
      <selection activeCell="E8" sqref="E8"/>
    </sheetView>
  </sheetViews>
  <sheetFormatPr baseColWidth="10" defaultColWidth="8.83203125" defaultRowHeight="16"/>
  <cols>
    <col min="1" max="1" width="22.83203125"/>
    <col min="2" max="3" width="20"/>
    <col min="4" max="4" width="22.83203125"/>
    <col min="5" max="6" width="18.83203125"/>
    <col min="7" max="1025" width="10.6640625"/>
  </cols>
  <sheetData>
    <row r="1" spans="1:6" ht="19">
      <c r="A1" s="194" t="s">
        <v>131</v>
      </c>
      <c r="B1" s="194" t="s">
        <v>788</v>
      </c>
      <c r="C1" s="194"/>
      <c r="D1" s="203" t="s">
        <v>131</v>
      </c>
      <c r="E1" s="247" t="s">
        <v>788</v>
      </c>
      <c r="F1" s="247"/>
    </row>
    <row r="2" spans="1:6">
      <c r="A2" t="s">
        <v>233</v>
      </c>
      <c r="B2" s="20">
        <v>-26.02</v>
      </c>
      <c r="C2" s="20">
        <f t="shared" ref="C2:C33" si="0">B2/4.184</f>
        <v>-6.2189292543021031</v>
      </c>
      <c r="D2" s="14" t="s">
        <v>20</v>
      </c>
      <c r="E2" s="14">
        <v>-24.1</v>
      </c>
      <c r="F2" s="14">
        <f t="shared" ref="F2:F65" si="1">E2/4.184</f>
        <v>-5.7600382409177824</v>
      </c>
    </row>
    <row r="3" spans="1:6">
      <c r="A3" t="s">
        <v>170</v>
      </c>
      <c r="B3" s="20">
        <v>-26.56</v>
      </c>
      <c r="C3" s="20">
        <f t="shared" si="0"/>
        <v>-6.3479923518164432</v>
      </c>
      <c r="D3" s="14" t="s">
        <v>59</v>
      </c>
      <c r="E3" s="14">
        <v>-13.5</v>
      </c>
      <c r="F3" s="14">
        <f t="shared" si="1"/>
        <v>-3.2265774378585084</v>
      </c>
    </row>
    <row r="4" spans="1:6">
      <c r="A4" t="s">
        <v>254</v>
      </c>
      <c r="B4" s="20">
        <v>-26.45</v>
      </c>
      <c r="C4" s="20">
        <f t="shared" si="0"/>
        <v>-6.3217017208412996</v>
      </c>
      <c r="D4" s="14" t="s">
        <v>229</v>
      </c>
      <c r="E4" s="14">
        <v>-28.2</v>
      </c>
      <c r="F4" s="14">
        <f t="shared" si="1"/>
        <v>-6.7399617590822176</v>
      </c>
    </row>
    <row r="5" spans="1:6">
      <c r="A5" t="s">
        <v>259</v>
      </c>
      <c r="B5" s="20">
        <v>-36.729999999999997</v>
      </c>
      <c r="C5" s="20">
        <f t="shared" si="0"/>
        <v>-8.7786806883365198</v>
      </c>
      <c r="D5" s="14" t="s">
        <v>231</v>
      </c>
      <c r="E5" s="14">
        <v>-34.5</v>
      </c>
      <c r="F5" s="14">
        <f t="shared" si="1"/>
        <v>-8.2456978967495225</v>
      </c>
    </row>
    <row r="6" spans="1:6">
      <c r="A6" t="s">
        <v>262</v>
      </c>
      <c r="B6" s="20">
        <v>-49.3</v>
      </c>
      <c r="C6" s="20">
        <f t="shared" si="0"/>
        <v>-11.782982791586997</v>
      </c>
      <c r="D6" s="14" t="s">
        <v>232</v>
      </c>
      <c r="E6" s="14">
        <v>-34.1</v>
      </c>
      <c r="F6" s="14">
        <f t="shared" si="1"/>
        <v>-8.1500956022944546</v>
      </c>
    </row>
    <row r="7" spans="1:6">
      <c r="A7" t="s">
        <v>263</v>
      </c>
      <c r="B7" s="20">
        <v>-29.58</v>
      </c>
      <c r="C7" s="20">
        <f t="shared" si="0"/>
        <v>-7.0697896749521982</v>
      </c>
      <c r="D7" s="14" t="s">
        <v>233</v>
      </c>
      <c r="E7" s="14">
        <v>-27</v>
      </c>
      <c r="F7" s="14">
        <f t="shared" si="1"/>
        <v>-6.4531548757170167</v>
      </c>
    </row>
    <row r="8" spans="1:6">
      <c r="A8" t="s">
        <v>270</v>
      </c>
      <c r="B8" s="20">
        <v>-60.8</v>
      </c>
      <c r="C8" s="20">
        <f t="shared" si="0"/>
        <v>-14.531548757170171</v>
      </c>
      <c r="D8" s="14" t="s">
        <v>170</v>
      </c>
      <c r="E8" s="14">
        <v>-30.4</v>
      </c>
      <c r="F8" s="14">
        <f t="shared" si="1"/>
        <v>-7.2657743785850855</v>
      </c>
    </row>
    <row r="9" spans="1:6">
      <c r="A9" t="s">
        <v>15</v>
      </c>
      <c r="B9" s="20">
        <v>-28.73</v>
      </c>
      <c r="C9" s="20">
        <f t="shared" si="0"/>
        <v>-6.8666347992351815</v>
      </c>
      <c r="D9" s="14" t="s">
        <v>239</v>
      </c>
      <c r="E9" s="14">
        <v>-35.299999999999997</v>
      </c>
      <c r="F9" s="14">
        <f t="shared" si="1"/>
        <v>-8.4369024856596546</v>
      </c>
    </row>
    <row r="10" spans="1:6">
      <c r="A10" t="s">
        <v>378</v>
      </c>
      <c r="B10" s="20">
        <v>-50.23</v>
      </c>
      <c r="C10" s="20">
        <f t="shared" si="0"/>
        <v>-12.005258126195027</v>
      </c>
      <c r="D10" s="14" t="s">
        <v>243</v>
      </c>
      <c r="E10" s="14">
        <v>-45</v>
      </c>
      <c r="F10" s="14">
        <f t="shared" si="1"/>
        <v>-10.755258126195029</v>
      </c>
    </row>
    <row r="11" spans="1:6">
      <c r="A11" t="s">
        <v>380</v>
      </c>
      <c r="B11" s="20">
        <v>-51.19</v>
      </c>
      <c r="C11" s="20">
        <f t="shared" si="0"/>
        <v>-12.234703632887188</v>
      </c>
      <c r="D11" s="14" t="s">
        <v>248</v>
      </c>
      <c r="E11" s="14">
        <v>-34.4</v>
      </c>
      <c r="F11" s="14">
        <f t="shared" si="1"/>
        <v>-8.2217973231357551</v>
      </c>
    </row>
    <row r="12" spans="1:6">
      <c r="A12" t="s">
        <v>18</v>
      </c>
      <c r="B12" s="20">
        <v>-30.98</v>
      </c>
      <c r="C12" s="20">
        <f t="shared" si="0"/>
        <v>-7.404397705544933</v>
      </c>
      <c r="D12" s="14" t="s">
        <v>172</v>
      </c>
      <c r="E12" s="14">
        <v>-39.200000000000003</v>
      </c>
      <c r="F12" s="14">
        <f t="shared" si="1"/>
        <v>-9.3690248565965586</v>
      </c>
    </row>
    <row r="13" spans="1:6">
      <c r="A13" t="s">
        <v>22</v>
      </c>
      <c r="B13" s="20">
        <v>-51.84</v>
      </c>
      <c r="C13" s="20">
        <f t="shared" si="0"/>
        <v>-12.390057361376673</v>
      </c>
      <c r="D13" s="14" t="s">
        <v>64</v>
      </c>
      <c r="E13" s="14">
        <v>-30.2</v>
      </c>
      <c r="F13" s="14">
        <f t="shared" si="1"/>
        <v>-7.2179732313575524</v>
      </c>
    </row>
    <row r="14" spans="1:6">
      <c r="A14" t="s">
        <v>68</v>
      </c>
      <c r="B14" s="20">
        <v>-27.36</v>
      </c>
      <c r="C14" s="20">
        <f t="shared" si="0"/>
        <v>-6.5391969407265771</v>
      </c>
      <c r="D14" s="14" t="s">
        <v>250</v>
      </c>
      <c r="E14" s="14">
        <v>-30.3</v>
      </c>
      <c r="F14" s="14">
        <f t="shared" si="1"/>
        <v>-7.2418738049713189</v>
      </c>
    </row>
    <row r="15" spans="1:6">
      <c r="A15" t="s">
        <v>485</v>
      </c>
      <c r="B15" s="20">
        <v>-37.130000000000003</v>
      </c>
      <c r="C15" s="20">
        <f t="shared" si="0"/>
        <v>-8.8742829827915877</v>
      </c>
      <c r="D15" s="14" t="s">
        <v>251</v>
      </c>
      <c r="E15" s="14">
        <v>-28.5</v>
      </c>
      <c r="F15" s="14">
        <f t="shared" si="1"/>
        <v>-6.8116634799235181</v>
      </c>
    </row>
    <row r="16" spans="1:6">
      <c r="A16" t="s">
        <v>102</v>
      </c>
      <c r="B16" s="20">
        <v>-45.11</v>
      </c>
      <c r="C16" s="20">
        <f t="shared" si="0"/>
        <v>-10.781548757170171</v>
      </c>
      <c r="D16" s="14" t="s">
        <v>253</v>
      </c>
      <c r="E16" s="14">
        <v>-20.7</v>
      </c>
      <c r="F16" s="14">
        <f t="shared" si="1"/>
        <v>-4.9474187380497128</v>
      </c>
    </row>
    <row r="17" spans="1:6">
      <c r="A17" t="s">
        <v>395</v>
      </c>
      <c r="B17" s="20">
        <v>-31.39</v>
      </c>
      <c r="C17" s="20">
        <f t="shared" si="0"/>
        <v>-7.5023900573613762</v>
      </c>
      <c r="D17" s="14" t="s">
        <v>254</v>
      </c>
      <c r="E17" s="14">
        <v>-28.7</v>
      </c>
      <c r="F17" s="14">
        <f t="shared" si="1"/>
        <v>-6.8594646271510511</v>
      </c>
    </row>
    <row r="18" spans="1:6">
      <c r="A18" t="s">
        <v>25</v>
      </c>
      <c r="B18" s="20">
        <v>-35.5</v>
      </c>
      <c r="C18" s="20">
        <f t="shared" si="0"/>
        <v>-8.4847036328871894</v>
      </c>
      <c r="D18" s="14" t="s">
        <v>213</v>
      </c>
      <c r="E18" s="14">
        <v>-53.5</v>
      </c>
      <c r="F18" s="14">
        <f t="shared" si="1"/>
        <v>-12.7868068833652</v>
      </c>
    </row>
    <row r="19" spans="1:6">
      <c r="A19" t="s">
        <v>402</v>
      </c>
      <c r="B19" s="20">
        <v>-34.340000000000003</v>
      </c>
      <c r="C19" s="20">
        <f t="shared" si="0"/>
        <v>-8.207456978967496</v>
      </c>
      <c r="D19" s="14" t="s">
        <v>257</v>
      </c>
      <c r="E19" s="14">
        <v>-36.200000000000003</v>
      </c>
      <c r="F19" s="14">
        <f t="shared" si="1"/>
        <v>-8.6520076481835559</v>
      </c>
    </row>
    <row r="20" spans="1:6">
      <c r="A20" t="s">
        <v>403</v>
      </c>
      <c r="B20" s="20">
        <v>-81.400000000000006</v>
      </c>
      <c r="C20" s="20">
        <f t="shared" si="0"/>
        <v>-19.455066921606118</v>
      </c>
      <c r="D20" s="14" t="s">
        <v>259</v>
      </c>
      <c r="E20" s="14">
        <v>-32.5</v>
      </c>
      <c r="F20" s="14">
        <f t="shared" si="1"/>
        <v>-7.7676864244741868</v>
      </c>
    </row>
    <row r="21" spans="1:6">
      <c r="A21" t="s">
        <v>408</v>
      </c>
      <c r="B21" s="20">
        <v>-38.08</v>
      </c>
      <c r="C21" s="20">
        <f t="shared" si="0"/>
        <v>-9.10133843212237</v>
      </c>
      <c r="D21" s="14" t="s">
        <v>258</v>
      </c>
      <c r="E21" s="14">
        <v>-28.8</v>
      </c>
      <c r="F21" s="14">
        <f t="shared" si="1"/>
        <v>-6.8833652007648185</v>
      </c>
    </row>
    <row r="22" spans="1:6">
      <c r="A22" t="s">
        <v>409</v>
      </c>
      <c r="B22" s="20">
        <v>-27.86</v>
      </c>
      <c r="C22" s="20">
        <f t="shared" si="0"/>
        <v>-6.6586998087954106</v>
      </c>
      <c r="D22" s="14" t="s">
        <v>260</v>
      </c>
      <c r="E22" s="14">
        <v>-34.799999999999997</v>
      </c>
      <c r="F22" s="14">
        <f t="shared" si="1"/>
        <v>-8.3173996175908211</v>
      </c>
    </row>
    <row r="23" spans="1:6">
      <c r="A23" t="s">
        <v>411</v>
      </c>
      <c r="B23" s="20">
        <v>-24.86</v>
      </c>
      <c r="C23" s="20">
        <f t="shared" si="0"/>
        <v>-5.9416826003824088</v>
      </c>
      <c r="D23" s="14" t="s">
        <v>262</v>
      </c>
      <c r="E23" s="14">
        <v>-37.299999999999997</v>
      </c>
      <c r="F23" s="14">
        <f t="shared" si="1"/>
        <v>-8.9149139579349885</v>
      </c>
    </row>
    <row r="24" spans="1:6">
      <c r="A24" t="s">
        <v>84</v>
      </c>
      <c r="B24" s="20">
        <v>-42.52</v>
      </c>
      <c r="C24" s="20">
        <f t="shared" si="0"/>
        <v>-10.162523900573614</v>
      </c>
      <c r="D24" s="14" t="s">
        <v>263</v>
      </c>
      <c r="E24" s="14">
        <v>-27.9</v>
      </c>
      <c r="F24" s="14">
        <f t="shared" si="1"/>
        <v>-6.6682600382409172</v>
      </c>
    </row>
    <row r="25" spans="1:6">
      <c r="A25" t="s">
        <v>43</v>
      </c>
      <c r="B25" s="20">
        <v>-41.79</v>
      </c>
      <c r="C25" s="20">
        <f t="shared" si="0"/>
        <v>-9.9880497131931154</v>
      </c>
      <c r="D25" s="14" t="s">
        <v>264</v>
      </c>
      <c r="E25" s="14">
        <v>-31.1</v>
      </c>
      <c r="F25" s="14">
        <f t="shared" si="1"/>
        <v>-7.4330783938814529</v>
      </c>
    </row>
    <row r="26" spans="1:6">
      <c r="A26" t="s">
        <v>45</v>
      </c>
      <c r="B26" s="20">
        <v>-6.25</v>
      </c>
      <c r="C26" s="20">
        <f t="shared" si="0"/>
        <v>-1.4937858508604205</v>
      </c>
      <c r="D26" s="14" t="s">
        <v>265</v>
      </c>
      <c r="E26" s="14">
        <v>-71.900000000000006</v>
      </c>
      <c r="F26" s="14">
        <f t="shared" si="1"/>
        <v>-17.18451242829828</v>
      </c>
    </row>
    <row r="27" spans="1:6">
      <c r="A27" t="s">
        <v>89</v>
      </c>
      <c r="B27" s="20">
        <v>-27.78</v>
      </c>
      <c r="C27" s="20">
        <f t="shared" si="0"/>
        <v>-6.6395793499043974</v>
      </c>
      <c r="D27" s="14" t="s">
        <v>9</v>
      </c>
      <c r="E27" s="14">
        <v>-59.3</v>
      </c>
      <c r="F27" s="14">
        <f t="shared" si="1"/>
        <v>-14.17304015296367</v>
      </c>
    </row>
    <row r="28" spans="1:6">
      <c r="A28" t="s">
        <v>425</v>
      </c>
      <c r="B28" s="20">
        <v>-54.52</v>
      </c>
      <c r="C28" s="20">
        <f t="shared" si="0"/>
        <v>-13.030592734225621</v>
      </c>
      <c r="D28" s="14" t="s">
        <v>9</v>
      </c>
      <c r="E28" s="14">
        <v>-5.93</v>
      </c>
      <c r="F28" s="14">
        <f t="shared" si="1"/>
        <v>-1.417304015296367</v>
      </c>
    </row>
    <row r="29" spans="1:6">
      <c r="A29" t="s">
        <v>47</v>
      </c>
      <c r="B29" s="20">
        <v>-39.909999999999997</v>
      </c>
      <c r="C29" s="20">
        <f t="shared" si="0"/>
        <v>-9.5387189292543013</v>
      </c>
      <c r="D29" s="14" t="s">
        <v>266</v>
      </c>
      <c r="E29" s="14">
        <v>-32.6</v>
      </c>
      <c r="F29" s="14">
        <f t="shared" si="1"/>
        <v>-7.7915869980879542</v>
      </c>
    </row>
    <row r="30" spans="1:6">
      <c r="A30" t="s">
        <v>144</v>
      </c>
      <c r="B30" s="20">
        <v>-35.31</v>
      </c>
      <c r="C30" s="20">
        <f t="shared" si="0"/>
        <v>-8.4392925430210326</v>
      </c>
      <c r="D30" s="14" t="s">
        <v>187</v>
      </c>
      <c r="E30" s="14">
        <v>-37.36</v>
      </c>
      <c r="F30" s="14">
        <f t="shared" si="1"/>
        <v>-8.9292543021032493</v>
      </c>
    </row>
    <row r="31" spans="1:6">
      <c r="A31" t="s">
        <v>53</v>
      </c>
      <c r="B31" s="20">
        <v>-61.49</v>
      </c>
      <c r="C31" s="20">
        <f t="shared" si="0"/>
        <v>-14.696462715105163</v>
      </c>
      <c r="D31" s="14" t="s">
        <v>267</v>
      </c>
      <c r="E31" s="14">
        <v>-35</v>
      </c>
      <c r="F31" s="14">
        <f t="shared" si="1"/>
        <v>-8.3652007648183559</v>
      </c>
    </row>
    <row r="32" spans="1:6">
      <c r="A32" t="s">
        <v>200</v>
      </c>
      <c r="B32" s="20">
        <v>-36.119999999999997</v>
      </c>
      <c r="C32" s="20">
        <f t="shared" si="0"/>
        <v>-8.6328871892925427</v>
      </c>
      <c r="D32" s="14" t="s">
        <v>188</v>
      </c>
      <c r="E32" s="14">
        <v>-36.6</v>
      </c>
      <c r="F32" s="14">
        <f t="shared" si="1"/>
        <v>-8.7476099426386238</v>
      </c>
    </row>
    <row r="33" spans="1:6">
      <c r="A33" t="s">
        <v>62</v>
      </c>
      <c r="B33" s="20">
        <v>-30.33</v>
      </c>
      <c r="C33" s="20">
        <f t="shared" si="0"/>
        <v>-7.2490439770554485</v>
      </c>
      <c r="D33" s="204" t="s">
        <v>61</v>
      </c>
      <c r="E33" s="14">
        <v>-31.4</v>
      </c>
      <c r="F33" s="14">
        <f t="shared" si="1"/>
        <v>-7.5047801147227524</v>
      </c>
    </row>
    <row r="34" spans="1:6">
      <c r="A34" t="s">
        <v>97</v>
      </c>
      <c r="B34" s="20">
        <v>-41</v>
      </c>
      <c r="C34" s="20">
        <f t="shared" ref="C34:C62" si="2">B34/4.184</f>
        <v>-9.7992351816443595</v>
      </c>
      <c r="D34" s="14" t="s">
        <v>271</v>
      </c>
      <c r="E34" s="14">
        <v>-35.299999999999997</v>
      </c>
      <c r="F34" s="14">
        <f t="shared" si="1"/>
        <v>-8.4369024856596546</v>
      </c>
    </row>
    <row r="35" spans="1:6">
      <c r="A35" t="s">
        <v>56</v>
      </c>
      <c r="B35" s="20">
        <v>-3.9</v>
      </c>
      <c r="C35" s="20">
        <f t="shared" si="2"/>
        <v>-0.93212237093690242</v>
      </c>
      <c r="D35" s="14" t="s">
        <v>272</v>
      </c>
      <c r="E35" s="14">
        <v>-29.7</v>
      </c>
      <c r="F35" s="14">
        <f t="shared" si="1"/>
        <v>-7.0984703632887181</v>
      </c>
    </row>
    <row r="36" spans="1:6">
      <c r="A36" t="s">
        <v>58</v>
      </c>
      <c r="B36" s="20">
        <v>-37.08</v>
      </c>
      <c r="C36" s="20">
        <f t="shared" si="2"/>
        <v>-8.8623326959847031</v>
      </c>
      <c r="D36" s="14" t="s">
        <v>274</v>
      </c>
      <c r="E36" s="14">
        <v>-34.200000000000003</v>
      </c>
      <c r="F36" s="14">
        <f t="shared" si="1"/>
        <v>-8.173996175908222</v>
      </c>
    </row>
    <row r="37" spans="1:6">
      <c r="A37" t="s">
        <v>98</v>
      </c>
      <c r="B37" s="20">
        <v>-24.62</v>
      </c>
      <c r="C37" s="20">
        <f t="shared" si="2"/>
        <v>-5.8843212237093692</v>
      </c>
      <c r="D37" s="14" t="s">
        <v>189</v>
      </c>
      <c r="E37" s="14">
        <v>-39.119999999999997</v>
      </c>
      <c r="F37" s="14">
        <f t="shared" si="1"/>
        <v>-9.3499043977055436</v>
      </c>
    </row>
    <row r="38" spans="1:6">
      <c r="A38" t="s">
        <v>461</v>
      </c>
      <c r="B38" s="20">
        <v>-33.04</v>
      </c>
      <c r="C38" s="20">
        <f t="shared" si="2"/>
        <v>-7.8967495219885269</v>
      </c>
      <c r="D38" s="14" t="s">
        <v>275</v>
      </c>
      <c r="E38" s="14">
        <v>-28.4</v>
      </c>
      <c r="F38" s="14">
        <f t="shared" si="1"/>
        <v>-6.7877629063097507</v>
      </c>
    </row>
    <row r="39" spans="1:6">
      <c r="A39" t="s">
        <v>469</v>
      </c>
      <c r="B39" s="20">
        <v>-21.4</v>
      </c>
      <c r="C39" s="20">
        <f t="shared" si="2"/>
        <v>-5.1147227533460802</v>
      </c>
      <c r="D39" s="14" t="s">
        <v>15</v>
      </c>
      <c r="E39" s="14">
        <v>-48.4</v>
      </c>
      <c r="F39" s="14">
        <f t="shared" si="1"/>
        <v>-11.567877629063096</v>
      </c>
    </row>
    <row r="40" spans="1:6">
      <c r="A40" t="s">
        <v>476</v>
      </c>
      <c r="B40" s="20">
        <v>-37.020000000000003</v>
      </c>
      <c r="C40" s="20">
        <f t="shared" si="2"/>
        <v>-8.8479923518164441</v>
      </c>
      <c r="D40" s="14" t="s">
        <v>23</v>
      </c>
      <c r="E40" s="14">
        <v>-62.72</v>
      </c>
      <c r="F40" s="14">
        <f t="shared" si="1"/>
        <v>-14.990439770554492</v>
      </c>
    </row>
    <row r="41" spans="1:6">
      <c r="A41" t="s">
        <v>501</v>
      </c>
      <c r="B41" s="20">
        <v>-47.14</v>
      </c>
      <c r="C41" s="20">
        <f t="shared" si="2"/>
        <v>-11.266730401529637</v>
      </c>
      <c r="D41" s="14" t="s">
        <v>17</v>
      </c>
      <c r="E41" s="14">
        <v>-73.599999999999994</v>
      </c>
      <c r="F41" s="14">
        <f t="shared" si="1"/>
        <v>-17.59082217973231</v>
      </c>
    </row>
    <row r="42" spans="1:6">
      <c r="A42" t="s">
        <v>491</v>
      </c>
      <c r="B42" s="20">
        <v>-44.89</v>
      </c>
      <c r="C42" s="20">
        <f t="shared" si="2"/>
        <v>-10.728967495219885</v>
      </c>
      <c r="D42" s="14" t="s">
        <v>283</v>
      </c>
      <c r="E42" s="14">
        <v>-34.6</v>
      </c>
      <c r="F42" s="14">
        <f t="shared" si="1"/>
        <v>-8.2695984703632881</v>
      </c>
    </row>
    <row r="43" spans="1:6">
      <c r="A43" t="s">
        <v>186</v>
      </c>
      <c r="B43" s="20">
        <v>-41.53</v>
      </c>
      <c r="C43" s="20">
        <f t="shared" si="2"/>
        <v>-9.9259082217973233</v>
      </c>
      <c r="D43" s="14" t="s">
        <v>214</v>
      </c>
      <c r="E43" s="14">
        <v>-42.56</v>
      </c>
      <c r="F43" s="14">
        <f t="shared" si="1"/>
        <v>-10.172084130019121</v>
      </c>
    </row>
    <row r="44" spans="1:6">
      <c r="A44" t="s">
        <v>67</v>
      </c>
      <c r="B44" s="20">
        <v>-70.98</v>
      </c>
      <c r="C44" s="20">
        <f t="shared" si="2"/>
        <v>-16.964627151051626</v>
      </c>
      <c r="D44" s="14" t="s">
        <v>286</v>
      </c>
      <c r="E44" s="14">
        <v>-38.299999999999997</v>
      </c>
      <c r="F44" s="14">
        <f t="shared" si="1"/>
        <v>-9.1539196940726573</v>
      </c>
    </row>
    <row r="45" spans="1:6">
      <c r="A45" t="s">
        <v>146</v>
      </c>
      <c r="B45" s="20">
        <v>-40.08</v>
      </c>
      <c r="C45" s="20">
        <f t="shared" si="2"/>
        <v>-9.579349904397704</v>
      </c>
      <c r="D45" s="14" t="s">
        <v>19</v>
      </c>
      <c r="E45" s="14">
        <v>-66.400000000000006</v>
      </c>
      <c r="F45" s="14">
        <f t="shared" si="1"/>
        <v>-15.86998087954111</v>
      </c>
    </row>
    <row r="46" spans="1:6">
      <c r="A46" t="s">
        <v>113</v>
      </c>
      <c r="B46" s="20">
        <v>-40.590000000000003</v>
      </c>
      <c r="C46" s="20">
        <f t="shared" si="2"/>
        <v>-9.7012428298279172</v>
      </c>
      <c r="D46" s="14" t="s">
        <v>206</v>
      </c>
      <c r="E46" s="14">
        <v>-55.7</v>
      </c>
      <c r="F46" s="14">
        <f t="shared" si="1"/>
        <v>-13.312619502868069</v>
      </c>
    </row>
    <row r="47" spans="1:6">
      <c r="A47" t="s">
        <v>69</v>
      </c>
      <c r="B47" s="20">
        <v>-56.74</v>
      </c>
      <c r="C47" s="20">
        <f t="shared" si="2"/>
        <v>-13.561185468451242</v>
      </c>
      <c r="D47" s="14" t="s">
        <v>291</v>
      </c>
      <c r="E47" s="14">
        <v>-36.6</v>
      </c>
      <c r="F47" s="14">
        <f t="shared" si="1"/>
        <v>-8.7476099426386238</v>
      </c>
    </row>
    <row r="48" spans="1:6">
      <c r="A48" t="s">
        <v>198</v>
      </c>
      <c r="B48" s="20">
        <v>-31.03</v>
      </c>
      <c r="C48" s="20">
        <f t="shared" si="2"/>
        <v>-7.4163479923518167</v>
      </c>
      <c r="D48" s="14" t="s">
        <v>21</v>
      </c>
      <c r="E48" s="14">
        <v>-60.4</v>
      </c>
      <c r="F48" s="14">
        <f t="shared" si="1"/>
        <v>-14.435946462715105</v>
      </c>
    </row>
    <row r="49" spans="1:6">
      <c r="A49" t="s">
        <v>114</v>
      </c>
      <c r="B49" s="20">
        <v>-32.86</v>
      </c>
      <c r="C49" s="20">
        <f t="shared" si="2"/>
        <v>-7.8537284894837471</v>
      </c>
      <c r="D49" s="14" t="s">
        <v>296</v>
      </c>
      <c r="E49" s="14">
        <v>-62.6</v>
      </c>
      <c r="F49" s="14">
        <f t="shared" si="1"/>
        <v>-14.961759082217974</v>
      </c>
    </row>
    <row r="50" spans="1:6">
      <c r="A50" t="s">
        <v>63</v>
      </c>
      <c r="B50" s="20">
        <v>-25.52</v>
      </c>
      <c r="C50" s="20">
        <f t="shared" si="2"/>
        <v>-6.0994263862332696</v>
      </c>
      <c r="D50" s="204" t="s">
        <v>8</v>
      </c>
      <c r="E50" s="14">
        <v>-68.44</v>
      </c>
      <c r="F50" s="14">
        <f t="shared" si="1"/>
        <v>-16.357552581261949</v>
      </c>
    </row>
    <row r="51" spans="1:6">
      <c r="A51" t="s">
        <v>116</v>
      </c>
      <c r="B51" s="20">
        <v>-75.5</v>
      </c>
      <c r="C51" s="20">
        <f t="shared" si="2"/>
        <v>-18.044933078393882</v>
      </c>
      <c r="D51" s="204" t="s">
        <v>167</v>
      </c>
      <c r="E51" s="14">
        <v>-26.61</v>
      </c>
      <c r="F51" s="14">
        <f t="shared" si="1"/>
        <v>-6.3599426386233269</v>
      </c>
    </row>
    <row r="52" spans="1:6">
      <c r="A52" t="s">
        <v>119</v>
      </c>
      <c r="B52" s="20">
        <v>-48.99</v>
      </c>
      <c r="C52" s="20">
        <f t="shared" si="2"/>
        <v>-11.708891013384321</v>
      </c>
      <c r="D52" s="14" t="s">
        <v>150</v>
      </c>
      <c r="E52" s="14">
        <v>-30.5</v>
      </c>
      <c r="F52" s="14">
        <f t="shared" si="1"/>
        <v>-7.2896749521988529</v>
      </c>
    </row>
    <row r="53" spans="1:6">
      <c r="A53" t="s">
        <v>75</v>
      </c>
      <c r="B53" s="20">
        <v>-46.96</v>
      </c>
      <c r="C53" s="20">
        <f t="shared" si="2"/>
        <v>-11.223709369024856</v>
      </c>
      <c r="D53" s="14" t="s">
        <v>204</v>
      </c>
      <c r="E53" s="14">
        <v>-64.8</v>
      </c>
      <c r="F53" s="14">
        <f t="shared" si="1"/>
        <v>-15.487571701720841</v>
      </c>
    </row>
    <row r="54" spans="1:6">
      <c r="A54" t="s">
        <v>123</v>
      </c>
      <c r="B54" s="20">
        <v>-76.3</v>
      </c>
      <c r="C54" s="20">
        <f t="shared" si="2"/>
        <v>-18.236137667304014</v>
      </c>
      <c r="D54" s="14" t="s">
        <v>10</v>
      </c>
      <c r="E54" s="14">
        <v>-60.2</v>
      </c>
      <c r="F54" s="14">
        <f t="shared" si="1"/>
        <v>-14.388145315487572</v>
      </c>
    </row>
    <row r="55" spans="1:6">
      <c r="A55" t="s">
        <v>534</v>
      </c>
      <c r="B55" s="20">
        <v>-28.76</v>
      </c>
      <c r="C55" s="20">
        <f t="shared" si="2"/>
        <v>-6.8738049713193119</v>
      </c>
      <c r="D55" s="14" t="s">
        <v>14</v>
      </c>
      <c r="E55" s="14">
        <v>-21.7</v>
      </c>
      <c r="F55" s="14">
        <f t="shared" si="1"/>
        <v>-5.1864244741873797</v>
      </c>
    </row>
    <row r="56" spans="1:6">
      <c r="A56" t="s">
        <v>127</v>
      </c>
      <c r="B56" s="20">
        <v>0.92</v>
      </c>
      <c r="C56" s="20">
        <f t="shared" si="2"/>
        <v>0.21988527724665391</v>
      </c>
      <c r="D56" s="14" t="s">
        <v>27</v>
      </c>
      <c r="E56" s="14">
        <v>-22.7</v>
      </c>
      <c r="F56" s="14">
        <f t="shared" si="1"/>
        <v>-5.4254302103250476</v>
      </c>
    </row>
    <row r="57" spans="1:6">
      <c r="A57" t="s">
        <v>128</v>
      </c>
      <c r="B57" s="20">
        <v>-28.32</v>
      </c>
      <c r="C57" s="20">
        <f t="shared" si="2"/>
        <v>-6.7686424474187374</v>
      </c>
      <c r="D57" s="14" t="s">
        <v>29</v>
      </c>
      <c r="E57" s="14">
        <v>-50.3</v>
      </c>
      <c r="F57" s="14">
        <f t="shared" si="1"/>
        <v>-12.021988527724664</v>
      </c>
    </row>
    <row r="58" spans="1:6">
      <c r="A58" t="s">
        <v>129</v>
      </c>
      <c r="B58" s="20">
        <v>-30.66</v>
      </c>
      <c r="C58" s="20">
        <f t="shared" si="2"/>
        <v>-7.3279158699808793</v>
      </c>
      <c r="D58" s="14" t="s">
        <v>304</v>
      </c>
      <c r="E58" s="14">
        <v>-51.4</v>
      </c>
      <c r="F58" s="14">
        <f t="shared" si="1"/>
        <v>-12.284894837476099</v>
      </c>
    </row>
    <row r="59" spans="1:6">
      <c r="A59" t="s">
        <v>80</v>
      </c>
      <c r="B59" s="20">
        <v>-35.99</v>
      </c>
      <c r="C59" s="20">
        <f t="shared" si="2"/>
        <v>-8.6018164435946467</v>
      </c>
      <c r="D59" s="14" t="s">
        <v>309</v>
      </c>
      <c r="E59" s="14">
        <v>-49.8</v>
      </c>
      <c r="F59" s="14">
        <f t="shared" si="1"/>
        <v>-11.902485659655831</v>
      </c>
    </row>
    <row r="60" spans="1:6">
      <c r="A60" t="s">
        <v>540</v>
      </c>
      <c r="B60" s="20">
        <v>-34.43</v>
      </c>
      <c r="C60" s="20">
        <f t="shared" si="2"/>
        <v>-8.2289674952198855</v>
      </c>
      <c r="D60" s="14" t="s">
        <v>311</v>
      </c>
      <c r="E60" s="14">
        <v>-46.4</v>
      </c>
      <c r="F60" s="14">
        <f t="shared" si="1"/>
        <v>-11.089866156787762</v>
      </c>
    </row>
    <row r="61" spans="1:6">
      <c r="A61" t="s">
        <v>541</v>
      </c>
      <c r="B61" s="20">
        <v>-32.69</v>
      </c>
      <c r="C61" s="20">
        <f t="shared" si="2"/>
        <v>-7.8130975143403436</v>
      </c>
      <c r="D61" s="14" t="s">
        <v>202</v>
      </c>
      <c r="E61" s="14">
        <v>-65.3</v>
      </c>
      <c r="F61" s="14">
        <f t="shared" si="1"/>
        <v>-15.607074569789674</v>
      </c>
    </row>
    <row r="62" spans="1:6">
      <c r="A62" t="s">
        <v>543</v>
      </c>
      <c r="B62" s="20">
        <v>-43.58</v>
      </c>
      <c r="C62" s="20">
        <f t="shared" si="2"/>
        <v>-10.41586998087954</v>
      </c>
      <c r="D62" s="14" t="s">
        <v>520</v>
      </c>
      <c r="E62" s="14">
        <v>-63.3</v>
      </c>
      <c r="F62" s="14">
        <f t="shared" si="1"/>
        <v>-15.129063097514338</v>
      </c>
    </row>
    <row r="63" spans="1:6">
      <c r="D63" s="14" t="s">
        <v>31</v>
      </c>
      <c r="E63" s="14">
        <v>-69.599999999999994</v>
      </c>
      <c r="F63" s="14">
        <f t="shared" si="1"/>
        <v>-16.634799235181642</v>
      </c>
    </row>
    <row r="64" spans="1:6">
      <c r="D64" s="14" t="s">
        <v>16</v>
      </c>
      <c r="E64" s="14">
        <v>-23.4</v>
      </c>
      <c r="F64" s="14">
        <f t="shared" si="1"/>
        <v>-5.5927342256214141</v>
      </c>
    </row>
    <row r="65" spans="4:6">
      <c r="D65" s="14" t="s">
        <v>215</v>
      </c>
      <c r="E65" s="14">
        <v>-50.2</v>
      </c>
      <c r="F65" s="14">
        <f t="shared" si="1"/>
        <v>-11.998087954110899</v>
      </c>
    </row>
    <row r="66" spans="4:6">
      <c r="D66" s="14" t="s">
        <v>315</v>
      </c>
      <c r="E66" s="14">
        <v>-31</v>
      </c>
      <c r="F66" s="14">
        <f t="shared" ref="F66:F129" si="3">E66/4.184</f>
        <v>-7.4091778202676863</v>
      </c>
    </row>
    <row r="67" spans="4:6">
      <c r="D67" s="14" t="s">
        <v>152</v>
      </c>
      <c r="E67" s="14">
        <v>-32.4</v>
      </c>
      <c r="F67" s="14">
        <f t="shared" si="3"/>
        <v>-7.7437858508604203</v>
      </c>
    </row>
    <row r="68" spans="4:6">
      <c r="D68" s="14" t="s">
        <v>207</v>
      </c>
      <c r="E68" s="14">
        <v>-57.7</v>
      </c>
      <c r="F68" s="14">
        <f t="shared" si="3"/>
        <v>-13.790630975143404</v>
      </c>
    </row>
    <row r="69" spans="4:6">
      <c r="D69" s="14" t="s">
        <v>321</v>
      </c>
      <c r="E69" s="14">
        <v>-38.5</v>
      </c>
      <c r="F69" s="14">
        <f t="shared" si="3"/>
        <v>-9.2017208413001903</v>
      </c>
    </row>
    <row r="70" spans="4:6">
      <c r="D70" s="14" t="s">
        <v>208</v>
      </c>
      <c r="E70" s="14">
        <v>-60.7</v>
      </c>
      <c r="F70" s="14">
        <f t="shared" si="3"/>
        <v>-14.507648183556405</v>
      </c>
    </row>
    <row r="71" spans="4:6">
      <c r="D71" s="14" t="s">
        <v>209</v>
      </c>
      <c r="E71" s="14">
        <v>-54.9</v>
      </c>
      <c r="F71" s="14">
        <f t="shared" si="3"/>
        <v>-13.121414913957935</v>
      </c>
    </row>
    <row r="72" spans="4:6">
      <c r="D72" s="14" t="s">
        <v>325</v>
      </c>
      <c r="E72" s="14">
        <v>-56.3</v>
      </c>
      <c r="F72" s="14">
        <f t="shared" si="3"/>
        <v>-13.456022944550668</v>
      </c>
    </row>
    <row r="73" spans="4:6">
      <c r="D73" s="14" t="s">
        <v>326</v>
      </c>
      <c r="E73" s="14">
        <v>-60.5</v>
      </c>
      <c r="F73" s="14">
        <f t="shared" si="3"/>
        <v>-14.45984703632887</v>
      </c>
    </row>
    <row r="74" spans="4:6">
      <c r="D74" s="14" t="s">
        <v>36</v>
      </c>
      <c r="E74" s="14">
        <v>-52.3</v>
      </c>
      <c r="F74" s="14">
        <f t="shared" si="3"/>
        <v>-12.499999999999998</v>
      </c>
    </row>
    <row r="75" spans="4:6">
      <c r="D75" s="14" t="s">
        <v>216</v>
      </c>
      <c r="E75" s="14">
        <v>-50.3</v>
      </c>
      <c r="F75" s="14">
        <f t="shared" si="3"/>
        <v>-12.021988527724664</v>
      </c>
    </row>
    <row r="76" spans="4:6">
      <c r="D76" s="14" t="s">
        <v>217</v>
      </c>
      <c r="E76" s="14">
        <v>-46.2</v>
      </c>
      <c r="F76" s="14">
        <f t="shared" si="3"/>
        <v>-11.042065009560229</v>
      </c>
    </row>
    <row r="77" spans="4:6">
      <c r="D77" s="14" t="s">
        <v>332</v>
      </c>
      <c r="E77" s="14">
        <v>-70.7</v>
      </c>
      <c r="F77" s="14">
        <f t="shared" si="3"/>
        <v>-16.897705544933078</v>
      </c>
    </row>
    <row r="78" spans="4:6">
      <c r="D78" s="14" t="s">
        <v>335</v>
      </c>
      <c r="E78" s="14">
        <v>-53.5</v>
      </c>
      <c r="F78" s="14">
        <f t="shared" si="3"/>
        <v>-12.7868068833652</v>
      </c>
    </row>
    <row r="79" spans="4:6">
      <c r="D79" s="14" t="s">
        <v>337</v>
      </c>
      <c r="E79" s="14">
        <v>-70.7</v>
      </c>
      <c r="F79" s="14">
        <f t="shared" si="3"/>
        <v>-16.897705544933078</v>
      </c>
    </row>
    <row r="80" spans="4:6">
      <c r="D80" s="204" t="s">
        <v>342</v>
      </c>
      <c r="E80" s="14">
        <v>-66</v>
      </c>
      <c r="F80" s="14">
        <f t="shared" si="3"/>
        <v>-15.774378585086042</v>
      </c>
    </row>
    <row r="81" spans="4:6">
      <c r="D81" s="14" t="s">
        <v>346</v>
      </c>
      <c r="E81" s="14">
        <v>-36.799999999999997</v>
      </c>
      <c r="F81" s="14">
        <f t="shared" si="3"/>
        <v>-8.7954110898661551</v>
      </c>
    </row>
    <row r="82" spans="4:6">
      <c r="D82" s="14" t="s">
        <v>205</v>
      </c>
      <c r="E82" s="14">
        <v>-58.7</v>
      </c>
      <c r="F82" s="14">
        <f t="shared" si="3"/>
        <v>-14.029636711281071</v>
      </c>
    </row>
    <row r="83" spans="4:6">
      <c r="D83" s="14" t="s">
        <v>40</v>
      </c>
      <c r="E83" s="14">
        <v>-67.7</v>
      </c>
      <c r="F83" s="14">
        <f t="shared" si="3"/>
        <v>-16.180688336520078</v>
      </c>
    </row>
    <row r="84" spans="4:6">
      <c r="D84" s="14" t="s">
        <v>348</v>
      </c>
      <c r="E84" s="14">
        <v>-38.5</v>
      </c>
      <c r="F84" s="14">
        <f t="shared" si="3"/>
        <v>-9.2017208413001903</v>
      </c>
    </row>
    <row r="85" spans="4:6">
      <c r="D85" s="14" t="s">
        <v>71</v>
      </c>
      <c r="E85" s="14">
        <v>-59.6</v>
      </c>
      <c r="F85" s="14">
        <f t="shared" si="3"/>
        <v>-14.244741873804971</v>
      </c>
    </row>
    <row r="86" spans="4:6">
      <c r="D86" s="204" t="s">
        <v>201</v>
      </c>
      <c r="E86" s="14">
        <v>-47.5</v>
      </c>
      <c r="F86" s="14">
        <f t="shared" si="3"/>
        <v>-11.352772466539196</v>
      </c>
    </row>
    <row r="87" spans="4:6">
      <c r="D87" s="14" t="s">
        <v>210</v>
      </c>
      <c r="E87" s="14">
        <v>-50.5</v>
      </c>
      <c r="F87" s="14">
        <f t="shared" si="3"/>
        <v>-12.069789674952199</v>
      </c>
    </row>
    <row r="88" spans="4:6">
      <c r="D88" s="14" t="s">
        <v>211</v>
      </c>
      <c r="E88" s="14">
        <v>-51.3</v>
      </c>
      <c r="F88" s="14">
        <f t="shared" si="3"/>
        <v>-12.260994263862331</v>
      </c>
    </row>
    <row r="89" spans="4:6">
      <c r="D89" s="14" t="s">
        <v>359</v>
      </c>
      <c r="E89" s="14">
        <v>-70.3</v>
      </c>
      <c r="F89" s="14">
        <f t="shared" si="3"/>
        <v>-16.802103250478009</v>
      </c>
    </row>
    <row r="90" spans="4:6">
      <c r="D90" s="14" t="s">
        <v>362</v>
      </c>
      <c r="E90" s="14">
        <v>-52.2</v>
      </c>
      <c r="F90" s="14">
        <f t="shared" si="3"/>
        <v>-12.476099426386233</v>
      </c>
    </row>
    <row r="91" spans="4:6">
      <c r="D91" s="14" t="s">
        <v>367</v>
      </c>
      <c r="E91" s="14">
        <v>-34.6</v>
      </c>
      <c r="F91" s="14">
        <f t="shared" si="3"/>
        <v>-8.2695984703632881</v>
      </c>
    </row>
    <row r="92" spans="4:6">
      <c r="D92" s="204" t="s">
        <v>373</v>
      </c>
      <c r="E92" s="14">
        <v>-69.900000000000006</v>
      </c>
      <c r="F92" s="14">
        <f t="shared" si="3"/>
        <v>-16.706500956022946</v>
      </c>
    </row>
    <row r="93" spans="4:6">
      <c r="D93" s="14" t="s">
        <v>42</v>
      </c>
      <c r="E93" s="14">
        <v>-44.6</v>
      </c>
      <c r="F93" s="14">
        <f t="shared" si="3"/>
        <v>-10.659655831739961</v>
      </c>
    </row>
    <row r="94" spans="4:6">
      <c r="D94" s="14" t="s">
        <v>112</v>
      </c>
      <c r="E94" s="14">
        <v>-61.3</v>
      </c>
      <c r="F94" s="14">
        <f t="shared" si="3"/>
        <v>-14.651051625239004</v>
      </c>
    </row>
    <row r="95" spans="4:6">
      <c r="D95" s="14" t="s">
        <v>44</v>
      </c>
      <c r="E95" s="14">
        <v>-51.8</v>
      </c>
      <c r="F95" s="14">
        <f t="shared" si="3"/>
        <v>-12.380497131931165</v>
      </c>
    </row>
    <row r="96" spans="4:6">
      <c r="D96" s="14" t="s">
        <v>46</v>
      </c>
      <c r="E96" s="14">
        <v>-68.599999999999994</v>
      </c>
      <c r="F96" s="14">
        <f t="shared" si="3"/>
        <v>-16.395793499043975</v>
      </c>
    </row>
    <row r="97" spans="4:6">
      <c r="D97" s="14" t="s">
        <v>376</v>
      </c>
      <c r="E97" s="14">
        <v>-63.8</v>
      </c>
      <c r="F97" s="14">
        <f t="shared" si="3"/>
        <v>-15.248565965583174</v>
      </c>
    </row>
    <row r="98" spans="4:6">
      <c r="D98" s="14" t="s">
        <v>48</v>
      </c>
      <c r="E98" s="14">
        <v>-52.1</v>
      </c>
      <c r="F98" s="14">
        <f t="shared" si="3"/>
        <v>-12.452198852772467</v>
      </c>
    </row>
    <row r="99" spans="4:6">
      <c r="D99" s="14" t="s">
        <v>52</v>
      </c>
      <c r="E99" s="14">
        <v>-52.8</v>
      </c>
      <c r="F99" s="14">
        <f t="shared" si="3"/>
        <v>-12.619502868068832</v>
      </c>
    </row>
    <row r="100" spans="4:6">
      <c r="D100" s="14" t="s">
        <v>377</v>
      </c>
      <c r="E100" s="14">
        <v>-34.799999999999997</v>
      </c>
      <c r="F100" s="14">
        <f t="shared" si="3"/>
        <v>-8.3173996175908211</v>
      </c>
    </row>
    <row r="101" spans="4:6">
      <c r="D101" s="14" t="s">
        <v>378</v>
      </c>
      <c r="E101" s="14">
        <v>-53.3</v>
      </c>
      <c r="F101" s="14">
        <f t="shared" si="3"/>
        <v>-12.739005736137667</v>
      </c>
    </row>
    <row r="102" spans="4:6">
      <c r="D102" s="14" t="s">
        <v>380</v>
      </c>
      <c r="E102" s="14">
        <v>-56.5</v>
      </c>
      <c r="F102" s="14">
        <f t="shared" si="3"/>
        <v>-13.503824091778203</v>
      </c>
    </row>
    <row r="103" spans="4:6">
      <c r="D103" s="14" t="s">
        <v>383</v>
      </c>
      <c r="E103" s="14">
        <v>-42.1</v>
      </c>
      <c r="F103" s="14">
        <f t="shared" si="3"/>
        <v>-10.062141491395794</v>
      </c>
    </row>
    <row r="104" spans="4:6">
      <c r="D104" s="14" t="s">
        <v>18</v>
      </c>
      <c r="E104" s="14">
        <v>-28.1</v>
      </c>
      <c r="F104" s="14">
        <f t="shared" si="3"/>
        <v>-6.7160611854684511</v>
      </c>
    </row>
    <row r="105" spans="4:6">
      <c r="D105" s="14" t="s">
        <v>385</v>
      </c>
      <c r="E105" s="14">
        <v>-48.5</v>
      </c>
      <c r="F105" s="14">
        <f t="shared" si="3"/>
        <v>-11.591778202676863</v>
      </c>
    </row>
    <row r="106" spans="4:6">
      <c r="D106" s="204" t="s">
        <v>387</v>
      </c>
      <c r="E106" s="14">
        <v>-66.94</v>
      </c>
      <c r="F106" s="14">
        <f t="shared" si="3"/>
        <v>-15.999043977055448</v>
      </c>
    </row>
    <row r="107" spans="4:6">
      <c r="D107" s="14" t="s">
        <v>390</v>
      </c>
      <c r="E107" s="14">
        <v>-47.2</v>
      </c>
      <c r="F107" s="14">
        <f t="shared" si="3"/>
        <v>-11.281070745697898</v>
      </c>
    </row>
    <row r="108" spans="4:6">
      <c r="D108" s="14" t="s">
        <v>392</v>
      </c>
      <c r="E108" s="14">
        <v>-33.5</v>
      </c>
      <c r="F108" s="14">
        <f t="shared" si="3"/>
        <v>-8.0066921606118537</v>
      </c>
    </row>
    <row r="109" spans="4:6">
      <c r="D109" s="14" t="s">
        <v>393</v>
      </c>
      <c r="E109" s="14">
        <v>-29.5</v>
      </c>
      <c r="F109" s="14">
        <f t="shared" si="3"/>
        <v>-7.050669216061185</v>
      </c>
    </row>
    <row r="110" spans="4:6">
      <c r="D110" s="14" t="s">
        <v>57</v>
      </c>
      <c r="E110" s="14">
        <v>-23.8</v>
      </c>
      <c r="F110" s="14">
        <f t="shared" si="3"/>
        <v>-5.6883365200764819</v>
      </c>
    </row>
    <row r="111" spans="4:6">
      <c r="D111" s="14" t="s">
        <v>22</v>
      </c>
      <c r="E111" s="14">
        <v>-61.9</v>
      </c>
      <c r="F111" s="14">
        <f t="shared" si="3"/>
        <v>-14.794455066921605</v>
      </c>
    </row>
    <row r="112" spans="4:6">
      <c r="D112" s="14" t="s">
        <v>60</v>
      </c>
      <c r="E112" s="14">
        <v>-24.8</v>
      </c>
      <c r="F112" s="14">
        <f t="shared" si="3"/>
        <v>-5.9273422562141489</v>
      </c>
    </row>
    <row r="113" spans="4:6">
      <c r="D113" s="14" t="s">
        <v>66</v>
      </c>
      <c r="E113" s="14">
        <v>-59.5</v>
      </c>
      <c r="F113" s="14">
        <f t="shared" si="3"/>
        <v>-14.220841300191204</v>
      </c>
    </row>
    <row r="114" spans="4:6">
      <c r="D114" s="14" t="s">
        <v>68</v>
      </c>
      <c r="E114" s="14">
        <v>-41.9</v>
      </c>
      <c r="F114" s="14">
        <f t="shared" si="3"/>
        <v>-10.014340344168259</v>
      </c>
    </row>
    <row r="115" spans="4:6">
      <c r="D115" s="14" t="s">
        <v>485</v>
      </c>
      <c r="E115" s="14">
        <v>-52.7</v>
      </c>
      <c r="F115" s="14">
        <f t="shared" si="3"/>
        <v>-12.595602294455068</v>
      </c>
    </row>
    <row r="116" spans="4:6">
      <c r="D116" s="14" t="s">
        <v>102</v>
      </c>
      <c r="E116" s="14">
        <v>-59.2</v>
      </c>
      <c r="F116" s="14">
        <f t="shared" si="3"/>
        <v>-14.149139579349905</v>
      </c>
    </row>
    <row r="117" spans="4:6">
      <c r="D117" s="14" t="s">
        <v>191</v>
      </c>
      <c r="E117" s="14">
        <v>-38.5</v>
      </c>
      <c r="F117" s="14">
        <f t="shared" si="3"/>
        <v>-9.2017208413001903</v>
      </c>
    </row>
    <row r="118" spans="4:6">
      <c r="D118" s="204" t="s">
        <v>395</v>
      </c>
      <c r="E118" s="14">
        <v>-42.1</v>
      </c>
      <c r="F118" s="14">
        <f t="shared" si="3"/>
        <v>-10.062141491395794</v>
      </c>
    </row>
    <row r="119" spans="4:6">
      <c r="D119" s="14" t="s">
        <v>397</v>
      </c>
      <c r="E119" s="14">
        <v>-30.6</v>
      </c>
      <c r="F119" s="14">
        <f t="shared" si="3"/>
        <v>-7.3135755258126194</v>
      </c>
    </row>
    <row r="120" spans="4:6">
      <c r="D120" s="14" t="s">
        <v>398</v>
      </c>
      <c r="E120" s="14">
        <v>-22</v>
      </c>
      <c r="F120" s="14">
        <f t="shared" si="3"/>
        <v>-5.2581261950286802</v>
      </c>
    </row>
    <row r="121" spans="4:6">
      <c r="D121" s="14" t="s">
        <v>76</v>
      </c>
      <c r="E121" s="14">
        <v>-20.2</v>
      </c>
      <c r="F121" s="14">
        <f t="shared" si="3"/>
        <v>-4.8279158699808793</v>
      </c>
    </row>
    <row r="122" spans="4:6">
      <c r="D122" s="14" t="s">
        <v>399</v>
      </c>
      <c r="E122" s="14">
        <v>-38.299999999999997</v>
      </c>
      <c r="F122" s="14">
        <f t="shared" si="3"/>
        <v>-9.1539196940726573</v>
      </c>
    </row>
    <row r="123" spans="4:6">
      <c r="D123" s="14" t="s">
        <v>24</v>
      </c>
      <c r="E123" s="14">
        <v>-74.599999999999994</v>
      </c>
      <c r="F123" s="14">
        <f t="shared" si="3"/>
        <v>-17.829827915869977</v>
      </c>
    </row>
    <row r="124" spans="4:6">
      <c r="D124" s="14" t="s">
        <v>25</v>
      </c>
      <c r="E124" s="14">
        <v>-30</v>
      </c>
      <c r="F124" s="14">
        <f t="shared" si="3"/>
        <v>-7.1701720841300185</v>
      </c>
    </row>
    <row r="125" spans="4:6">
      <c r="D125" s="14" t="s">
        <v>26</v>
      </c>
      <c r="E125" s="14">
        <v>-70.7</v>
      </c>
      <c r="F125" s="14">
        <f t="shared" si="3"/>
        <v>-16.897705544933078</v>
      </c>
    </row>
    <row r="126" spans="4:6">
      <c r="D126" s="14" t="s">
        <v>401</v>
      </c>
      <c r="E126" s="14">
        <v>-49.8</v>
      </c>
      <c r="F126" s="14">
        <f t="shared" si="3"/>
        <v>-11.902485659655831</v>
      </c>
    </row>
    <row r="127" spans="4:6">
      <c r="D127" s="14" t="s">
        <v>184</v>
      </c>
      <c r="E127" s="14">
        <v>-27.3</v>
      </c>
      <c r="F127" s="14">
        <f t="shared" si="3"/>
        <v>-6.5248565965583172</v>
      </c>
    </row>
    <row r="128" spans="4:6">
      <c r="D128" s="14" t="s">
        <v>181</v>
      </c>
      <c r="E128" s="14">
        <v>-30.33</v>
      </c>
      <c r="F128" s="14">
        <f t="shared" si="3"/>
        <v>-7.2490439770554485</v>
      </c>
    </row>
    <row r="129" spans="4:6">
      <c r="D129" s="14" t="s">
        <v>28</v>
      </c>
      <c r="E129" s="14">
        <v>-58.5</v>
      </c>
      <c r="F129" s="14">
        <f t="shared" si="3"/>
        <v>-13.981835564053537</v>
      </c>
    </row>
    <row r="130" spans="4:6">
      <c r="D130" s="14" t="s">
        <v>402</v>
      </c>
      <c r="E130" s="14">
        <v>-44.3</v>
      </c>
      <c r="F130" s="14">
        <f t="shared" ref="F130:F193" si="4">E130/4.184</f>
        <v>-10.587954110898661</v>
      </c>
    </row>
    <row r="131" spans="4:6">
      <c r="D131" s="14" t="s">
        <v>30</v>
      </c>
      <c r="E131" s="14">
        <v>-15.4</v>
      </c>
      <c r="F131" s="14">
        <f t="shared" si="4"/>
        <v>-3.6806883365200762</v>
      </c>
    </row>
    <row r="132" spans="4:6">
      <c r="D132" s="204" t="s">
        <v>415</v>
      </c>
      <c r="E132" s="14">
        <v>-51.7</v>
      </c>
      <c r="F132" s="14">
        <f t="shared" si="4"/>
        <v>-12.356596558317399</v>
      </c>
    </row>
    <row r="133" spans="4:6">
      <c r="D133" s="204" t="s">
        <v>407</v>
      </c>
      <c r="E133" s="14">
        <v>-49.9</v>
      </c>
      <c r="F133" s="14">
        <f t="shared" si="4"/>
        <v>-11.926386233269598</v>
      </c>
    </row>
    <row r="134" spans="4:6">
      <c r="D134" s="14" t="s">
        <v>408</v>
      </c>
      <c r="E134" s="14">
        <v>-33</v>
      </c>
      <c r="F134" s="14">
        <f t="shared" si="4"/>
        <v>-7.8871892925430211</v>
      </c>
    </row>
    <row r="135" spans="4:6">
      <c r="D135" s="204" t="s">
        <v>406</v>
      </c>
      <c r="E135" s="14">
        <v>-55.8</v>
      </c>
      <c r="F135" s="14">
        <f t="shared" si="4"/>
        <v>-13.336520076481834</v>
      </c>
    </row>
    <row r="136" spans="4:6">
      <c r="D136" s="204" t="s">
        <v>82</v>
      </c>
      <c r="E136" s="14">
        <v>-59.3</v>
      </c>
      <c r="F136" s="14">
        <f t="shared" si="4"/>
        <v>-14.17304015296367</v>
      </c>
    </row>
    <row r="137" spans="4:6">
      <c r="D137" s="14" t="s">
        <v>409</v>
      </c>
      <c r="E137" s="14">
        <v>-30.3</v>
      </c>
      <c r="F137" s="14">
        <f t="shared" si="4"/>
        <v>-7.2418738049713189</v>
      </c>
    </row>
    <row r="138" spans="4:6">
      <c r="D138" s="14" t="s">
        <v>411</v>
      </c>
      <c r="E138" s="14">
        <v>-45.3</v>
      </c>
      <c r="F138" s="14">
        <f t="shared" si="4"/>
        <v>-10.826959847036328</v>
      </c>
    </row>
    <row r="139" spans="4:6">
      <c r="D139" s="14" t="s">
        <v>84</v>
      </c>
      <c r="E139" s="14">
        <v>-64.3</v>
      </c>
      <c r="F139" s="14">
        <f t="shared" si="4"/>
        <v>-15.368068833652007</v>
      </c>
    </row>
    <row r="140" spans="4:6">
      <c r="D140" s="14" t="s">
        <v>35</v>
      </c>
      <c r="E140" s="14">
        <v>-40.200000000000003</v>
      </c>
      <c r="F140" s="14">
        <f t="shared" si="4"/>
        <v>-9.6080305927342256</v>
      </c>
    </row>
    <row r="141" spans="4:6">
      <c r="D141" s="14" t="s">
        <v>414</v>
      </c>
      <c r="E141" s="14">
        <v>-41.6</v>
      </c>
      <c r="F141" s="14">
        <f t="shared" si="4"/>
        <v>-9.9426386233269604</v>
      </c>
    </row>
    <row r="142" spans="4:6">
      <c r="D142" s="14" t="s">
        <v>417</v>
      </c>
      <c r="E142" s="14">
        <v>-34</v>
      </c>
      <c r="F142" s="14">
        <f t="shared" si="4"/>
        <v>-8.1261950286806872</v>
      </c>
    </row>
    <row r="143" spans="4:6">
      <c r="D143" s="14" t="s">
        <v>86</v>
      </c>
      <c r="E143" s="14">
        <v>-71.900000000000006</v>
      </c>
      <c r="F143" s="14">
        <f t="shared" si="4"/>
        <v>-17.18451242829828</v>
      </c>
    </row>
    <row r="144" spans="4:6">
      <c r="D144" s="14" t="s">
        <v>87</v>
      </c>
      <c r="E144" s="14">
        <v>-53.09</v>
      </c>
      <c r="F144" s="14">
        <f t="shared" si="4"/>
        <v>-12.688814531548758</v>
      </c>
    </row>
    <row r="145" spans="4:6">
      <c r="D145" s="14" t="s">
        <v>39</v>
      </c>
      <c r="E145" s="14">
        <v>-31.5</v>
      </c>
      <c r="F145" s="14">
        <f t="shared" si="4"/>
        <v>-7.5286806883365198</v>
      </c>
    </row>
    <row r="146" spans="4:6">
      <c r="D146" s="204" t="s">
        <v>32</v>
      </c>
      <c r="E146" s="14">
        <v>-47.6</v>
      </c>
      <c r="F146" s="14">
        <f t="shared" si="4"/>
        <v>-11.376673040152964</v>
      </c>
    </row>
    <row r="147" spans="4:6">
      <c r="D147" s="14" t="s">
        <v>83</v>
      </c>
      <c r="E147" s="14">
        <v>-65.2</v>
      </c>
      <c r="F147" s="14">
        <f t="shared" si="4"/>
        <v>-15.583173996175908</v>
      </c>
    </row>
    <row r="148" spans="4:6">
      <c r="D148" s="14" t="s">
        <v>11</v>
      </c>
      <c r="E148" s="14">
        <v>-77.3</v>
      </c>
      <c r="F148" s="14">
        <f t="shared" si="4"/>
        <v>-18.475143403441681</v>
      </c>
    </row>
    <row r="149" spans="4:6">
      <c r="D149" s="14" t="s">
        <v>41</v>
      </c>
      <c r="E149" s="14">
        <v>-17.899999999999999</v>
      </c>
      <c r="F149" s="14">
        <f t="shared" si="4"/>
        <v>-4.278202676864244</v>
      </c>
    </row>
    <row r="150" spans="4:6">
      <c r="D150" s="14" t="s">
        <v>195</v>
      </c>
      <c r="E150" s="14">
        <v>-28.3</v>
      </c>
      <c r="F150" s="14">
        <f t="shared" si="4"/>
        <v>-6.763862332695985</v>
      </c>
    </row>
    <row r="151" spans="4:6">
      <c r="D151" s="14" t="s">
        <v>43</v>
      </c>
      <c r="E151" s="14">
        <v>-50.6</v>
      </c>
      <c r="F151" s="14">
        <f t="shared" si="4"/>
        <v>-12.093690248565965</v>
      </c>
    </row>
    <row r="152" spans="4:6">
      <c r="D152" s="14" t="s">
        <v>45</v>
      </c>
      <c r="E152" s="14">
        <v>-13.7</v>
      </c>
      <c r="F152" s="14">
        <f t="shared" si="4"/>
        <v>-3.2743785850860418</v>
      </c>
    </row>
    <row r="153" spans="4:6">
      <c r="D153" s="14" t="s">
        <v>89</v>
      </c>
      <c r="E153" s="14">
        <v>-40.799999999999997</v>
      </c>
      <c r="F153" s="14">
        <f t="shared" si="4"/>
        <v>-9.7514340344168247</v>
      </c>
    </row>
    <row r="154" spans="4:6">
      <c r="D154" s="14" t="s">
        <v>426</v>
      </c>
      <c r="E154" s="14">
        <v>-52.7</v>
      </c>
      <c r="F154" s="14">
        <f t="shared" si="4"/>
        <v>-12.595602294455068</v>
      </c>
    </row>
    <row r="155" spans="4:6">
      <c r="D155" s="14" t="s">
        <v>427</v>
      </c>
      <c r="E155" s="14">
        <v>-38.1</v>
      </c>
      <c r="F155" s="14">
        <f t="shared" si="4"/>
        <v>-9.1061185468451242</v>
      </c>
    </row>
    <row r="156" spans="4:6">
      <c r="D156" s="14" t="s">
        <v>428</v>
      </c>
      <c r="E156" s="14">
        <v>-60.2</v>
      </c>
      <c r="F156" s="14">
        <f t="shared" si="4"/>
        <v>-14.388145315487572</v>
      </c>
    </row>
    <row r="157" spans="4:6">
      <c r="D157" s="14" t="s">
        <v>429</v>
      </c>
      <c r="E157" s="14">
        <v>-56.5</v>
      </c>
      <c r="F157" s="14">
        <f t="shared" si="4"/>
        <v>-13.503824091778203</v>
      </c>
    </row>
    <row r="158" spans="4:6">
      <c r="D158" s="14" t="s">
        <v>431</v>
      </c>
      <c r="E158" s="14">
        <v>-49.5</v>
      </c>
      <c r="F158" s="14">
        <f t="shared" si="4"/>
        <v>-11.83078393881453</v>
      </c>
    </row>
    <row r="159" spans="4:6">
      <c r="D159" s="14" t="s">
        <v>197</v>
      </c>
      <c r="E159" s="14">
        <v>-53.68</v>
      </c>
      <c r="F159" s="14">
        <f t="shared" si="4"/>
        <v>-12.829827915869981</v>
      </c>
    </row>
    <row r="160" spans="4:6">
      <c r="D160" s="14" t="s">
        <v>47</v>
      </c>
      <c r="E160" s="14">
        <v>-39.4</v>
      </c>
      <c r="F160" s="14">
        <f t="shared" si="4"/>
        <v>-9.4168260038240916</v>
      </c>
    </row>
    <row r="161" spans="4:6">
      <c r="D161" s="14" t="s">
        <v>90</v>
      </c>
      <c r="E161" s="14">
        <v>-42.7</v>
      </c>
      <c r="F161" s="14">
        <f t="shared" si="4"/>
        <v>-10.205544933078395</v>
      </c>
    </row>
    <row r="162" spans="4:6">
      <c r="D162" s="14" t="s">
        <v>432</v>
      </c>
      <c r="E162" s="14">
        <v>-29.3</v>
      </c>
      <c r="F162" s="14">
        <f t="shared" si="4"/>
        <v>-7.002868068833652</v>
      </c>
    </row>
    <row r="163" spans="4:6">
      <c r="D163" s="14" t="s">
        <v>91</v>
      </c>
      <c r="E163" s="14">
        <v>-16.100000000000001</v>
      </c>
      <c r="F163" s="14">
        <f t="shared" si="4"/>
        <v>-3.8479923518164436</v>
      </c>
    </row>
    <row r="164" spans="4:6">
      <c r="D164" s="14" t="s">
        <v>51</v>
      </c>
      <c r="E164" s="14">
        <v>-72.13</v>
      </c>
      <c r="F164" s="14">
        <f t="shared" si="4"/>
        <v>-17.239483747609942</v>
      </c>
    </row>
    <row r="165" spans="4:6">
      <c r="D165" s="14" t="s">
        <v>92</v>
      </c>
      <c r="E165" s="14">
        <v>-54.9</v>
      </c>
      <c r="F165" s="14">
        <f t="shared" si="4"/>
        <v>-13.121414913957935</v>
      </c>
    </row>
    <row r="166" spans="4:6">
      <c r="D166" s="14" t="s">
        <v>93</v>
      </c>
      <c r="E166" s="14">
        <v>-58.1</v>
      </c>
      <c r="F166" s="14">
        <f t="shared" si="4"/>
        <v>-13.88623326959847</v>
      </c>
    </row>
    <row r="167" spans="4:6">
      <c r="D167" s="14" t="s">
        <v>437</v>
      </c>
      <c r="E167" s="14">
        <v>-56.6</v>
      </c>
      <c r="F167" s="14">
        <f t="shared" si="4"/>
        <v>-13.52772466539197</v>
      </c>
    </row>
    <row r="168" spans="4:6">
      <c r="D168" s="14" t="s">
        <v>144</v>
      </c>
      <c r="E168" s="14">
        <v>-34</v>
      </c>
      <c r="F168" s="14">
        <f t="shared" si="4"/>
        <v>-8.1261950286806872</v>
      </c>
    </row>
    <row r="169" spans="4:6">
      <c r="D169" s="14" t="s">
        <v>94</v>
      </c>
      <c r="E169" s="14">
        <v>-17.399999999999999</v>
      </c>
      <c r="F169" s="14">
        <f t="shared" si="4"/>
        <v>-4.1586998087954106</v>
      </c>
    </row>
    <row r="170" spans="4:6">
      <c r="D170" s="14" t="s">
        <v>53</v>
      </c>
      <c r="E170" s="14">
        <v>-67.400000000000006</v>
      </c>
      <c r="F170" s="14">
        <f t="shared" si="4"/>
        <v>-16.108986615678777</v>
      </c>
    </row>
    <row r="171" spans="4:6">
      <c r="D171" s="14" t="s">
        <v>200</v>
      </c>
      <c r="E171" s="14">
        <v>-48.9</v>
      </c>
      <c r="F171" s="14">
        <f t="shared" si="4"/>
        <v>-11.68738049713193</v>
      </c>
    </row>
    <row r="172" spans="4:6">
      <c r="D172" s="14" t="s">
        <v>55</v>
      </c>
      <c r="E172" s="14">
        <v>-69.599999999999994</v>
      </c>
      <c r="F172" s="14">
        <f t="shared" si="4"/>
        <v>-16.634799235181642</v>
      </c>
    </row>
    <row r="173" spans="4:6">
      <c r="D173" s="14" t="s">
        <v>440</v>
      </c>
      <c r="E173" s="14">
        <v>-55.2</v>
      </c>
      <c r="F173" s="14">
        <f t="shared" si="4"/>
        <v>-13.193116634799235</v>
      </c>
    </row>
    <row r="174" spans="4:6">
      <c r="D174" s="14" t="s">
        <v>62</v>
      </c>
      <c r="E174" s="14">
        <v>-31.9</v>
      </c>
      <c r="F174" s="14">
        <f t="shared" si="4"/>
        <v>-7.6242829827915868</v>
      </c>
    </row>
    <row r="175" spans="4:6">
      <c r="D175" s="14" t="s">
        <v>488</v>
      </c>
      <c r="E175" s="14">
        <v>-60.8</v>
      </c>
      <c r="F175" s="14">
        <f t="shared" si="4"/>
        <v>-14.531548757170171</v>
      </c>
    </row>
    <row r="176" spans="4:6">
      <c r="D176" s="14" t="s">
        <v>103</v>
      </c>
      <c r="E176" s="14">
        <v>-65.930000000000007</v>
      </c>
      <c r="F176" s="14">
        <f t="shared" si="4"/>
        <v>-15.757648183556407</v>
      </c>
    </row>
    <row r="177" spans="4:6">
      <c r="D177" s="14" t="s">
        <v>193</v>
      </c>
      <c r="E177" s="14">
        <v>-52.72</v>
      </c>
      <c r="F177" s="14">
        <f t="shared" si="4"/>
        <v>-12.60038240917782</v>
      </c>
    </row>
    <row r="178" spans="4:6">
      <c r="D178" s="14" t="s">
        <v>443</v>
      </c>
      <c r="E178" s="14">
        <v>-18</v>
      </c>
      <c r="F178" s="14">
        <f t="shared" si="4"/>
        <v>-4.3021032504780115</v>
      </c>
    </row>
    <row r="179" spans="4:6">
      <c r="D179" s="14" t="s">
        <v>446</v>
      </c>
      <c r="E179" s="14">
        <v>-31.7</v>
      </c>
      <c r="F179" s="14">
        <f t="shared" si="4"/>
        <v>-7.5764818355640529</v>
      </c>
    </row>
    <row r="180" spans="4:6">
      <c r="D180" s="14" t="s">
        <v>96</v>
      </c>
      <c r="E180" s="14">
        <v>-28.2</v>
      </c>
      <c r="F180" s="14">
        <f t="shared" si="4"/>
        <v>-6.7399617590822176</v>
      </c>
    </row>
    <row r="181" spans="4:6">
      <c r="D181" s="204" t="s">
        <v>451</v>
      </c>
      <c r="E181" s="14">
        <v>-55.3</v>
      </c>
      <c r="F181" s="14">
        <f t="shared" si="4"/>
        <v>-13.217017208413001</v>
      </c>
    </row>
    <row r="182" spans="4:6">
      <c r="D182" s="14" t="s">
        <v>449</v>
      </c>
      <c r="E182" s="14">
        <v>-51.8</v>
      </c>
      <c r="F182" s="14">
        <f t="shared" si="4"/>
        <v>-12.380497131931165</v>
      </c>
    </row>
    <row r="183" spans="4:6">
      <c r="D183" s="204" t="s">
        <v>453</v>
      </c>
      <c r="E183" s="14">
        <v>-40</v>
      </c>
      <c r="F183" s="14">
        <f t="shared" si="4"/>
        <v>-9.5602294455066925</v>
      </c>
    </row>
    <row r="184" spans="4:6">
      <c r="D184" s="14" t="s">
        <v>450</v>
      </c>
      <c r="E184" s="14">
        <v>-43</v>
      </c>
      <c r="F184" s="14">
        <f t="shared" si="4"/>
        <v>-10.277246653919693</v>
      </c>
    </row>
    <row r="185" spans="4:6">
      <c r="D185" s="14" t="s">
        <v>454</v>
      </c>
      <c r="E185" s="14">
        <v>-35.299999999999997</v>
      </c>
      <c r="F185" s="14">
        <f t="shared" si="4"/>
        <v>-8.4369024856596546</v>
      </c>
    </row>
    <row r="186" spans="4:6">
      <c r="D186" s="14" t="s">
        <v>455</v>
      </c>
      <c r="E186" s="14">
        <v>-46.8</v>
      </c>
      <c r="F186" s="14">
        <f t="shared" si="4"/>
        <v>-11.185468451242828</v>
      </c>
    </row>
    <row r="187" spans="4:6">
      <c r="D187" s="14" t="s">
        <v>456</v>
      </c>
      <c r="E187" s="14">
        <v>-43</v>
      </c>
      <c r="F187" s="14">
        <f t="shared" si="4"/>
        <v>-10.277246653919693</v>
      </c>
    </row>
    <row r="188" spans="4:6">
      <c r="D188" s="14" t="s">
        <v>190</v>
      </c>
      <c r="E188" s="14">
        <v>-33.700000000000003</v>
      </c>
      <c r="F188" s="14">
        <f t="shared" si="4"/>
        <v>-8.0544933078393885</v>
      </c>
    </row>
    <row r="189" spans="4:6">
      <c r="D189" s="14" t="s">
        <v>97</v>
      </c>
      <c r="E189" s="14">
        <v>-38.6</v>
      </c>
      <c r="F189" s="14">
        <f t="shared" si="4"/>
        <v>-9.2256214149139577</v>
      </c>
    </row>
    <row r="190" spans="4:6">
      <c r="D190" s="14" t="s">
        <v>56</v>
      </c>
      <c r="E190" s="14">
        <v>-12</v>
      </c>
      <c r="F190" s="14">
        <f t="shared" si="4"/>
        <v>-2.8680688336520075</v>
      </c>
    </row>
    <row r="191" spans="4:6">
      <c r="D191" s="14" t="s">
        <v>141</v>
      </c>
      <c r="E191" s="14">
        <v>-25.8</v>
      </c>
      <c r="F191" s="14">
        <f t="shared" si="4"/>
        <v>-6.1663479923518167</v>
      </c>
    </row>
    <row r="192" spans="4:6">
      <c r="D192" s="14" t="s">
        <v>58</v>
      </c>
      <c r="E192" s="14">
        <v>-52</v>
      </c>
      <c r="F192" s="14">
        <f t="shared" si="4"/>
        <v>-12.4282982791587</v>
      </c>
    </row>
    <row r="193" spans="4:6">
      <c r="D193" s="14" t="s">
        <v>459</v>
      </c>
      <c r="E193" s="14">
        <v>-30.4</v>
      </c>
      <c r="F193" s="14">
        <f t="shared" si="4"/>
        <v>-7.2657743785850855</v>
      </c>
    </row>
    <row r="194" spans="4:6">
      <c r="D194" s="14" t="s">
        <v>98</v>
      </c>
      <c r="E194" s="14">
        <v>-38.1</v>
      </c>
      <c r="F194" s="14">
        <f t="shared" ref="F194:F257" si="5">E194/4.184</f>
        <v>-9.1061185468451242</v>
      </c>
    </row>
    <row r="195" spans="4:6">
      <c r="D195" s="14" t="s">
        <v>460</v>
      </c>
      <c r="E195" s="14">
        <v>-50.25</v>
      </c>
      <c r="F195" s="14">
        <f t="shared" si="5"/>
        <v>-12.010038240917781</v>
      </c>
    </row>
    <row r="196" spans="4:6">
      <c r="D196" s="14" t="s">
        <v>461</v>
      </c>
      <c r="E196" s="14">
        <v>-47.5</v>
      </c>
      <c r="F196" s="14">
        <f t="shared" si="5"/>
        <v>-11.352772466539196</v>
      </c>
    </row>
    <row r="197" spans="4:6">
      <c r="D197" s="14" t="s">
        <v>469</v>
      </c>
      <c r="E197" s="14">
        <v>-32.700000000000003</v>
      </c>
      <c r="F197" s="14">
        <f t="shared" si="5"/>
        <v>-7.8154875717017216</v>
      </c>
    </row>
    <row r="198" spans="4:6">
      <c r="D198" s="14" t="s">
        <v>470</v>
      </c>
      <c r="E198" s="14">
        <v>-54.7</v>
      </c>
      <c r="F198" s="14">
        <f t="shared" si="5"/>
        <v>-13.073613766730402</v>
      </c>
    </row>
    <row r="199" spans="4:6">
      <c r="D199" s="204" t="s">
        <v>199</v>
      </c>
      <c r="E199" s="14">
        <v>-57.6</v>
      </c>
      <c r="F199" s="14">
        <f t="shared" si="5"/>
        <v>-13.766730401529637</v>
      </c>
    </row>
    <row r="200" spans="4:6">
      <c r="D200" s="14" t="s">
        <v>476</v>
      </c>
      <c r="E200" s="14">
        <v>-50.4</v>
      </c>
      <c r="F200" s="14">
        <f t="shared" si="5"/>
        <v>-12.045889101338432</v>
      </c>
    </row>
    <row r="201" spans="4:6">
      <c r="D201" s="14" t="s">
        <v>477</v>
      </c>
      <c r="E201" s="14">
        <v>-44.5</v>
      </c>
      <c r="F201" s="14">
        <f t="shared" si="5"/>
        <v>-10.635755258126194</v>
      </c>
    </row>
    <row r="202" spans="4:6">
      <c r="D202" s="14" t="s">
        <v>478</v>
      </c>
      <c r="E202" s="14">
        <v>-38</v>
      </c>
      <c r="F202" s="14">
        <f t="shared" si="5"/>
        <v>-9.0822179732313568</v>
      </c>
    </row>
    <row r="203" spans="4:6">
      <c r="D203" s="204" t="s">
        <v>480</v>
      </c>
      <c r="E203" s="14">
        <v>-48.7</v>
      </c>
      <c r="F203" s="14">
        <f t="shared" si="5"/>
        <v>-11.639579349904398</v>
      </c>
    </row>
    <row r="204" spans="4:6">
      <c r="D204" s="14" t="s">
        <v>99</v>
      </c>
      <c r="E204" s="14">
        <v>-45.27</v>
      </c>
      <c r="F204" s="14">
        <f t="shared" si="5"/>
        <v>-10.819789674952199</v>
      </c>
    </row>
    <row r="205" spans="4:6">
      <c r="D205" s="14" t="s">
        <v>100</v>
      </c>
      <c r="E205" s="14">
        <v>-69.5</v>
      </c>
      <c r="F205" s="14">
        <f t="shared" si="5"/>
        <v>-16.610898661567877</v>
      </c>
    </row>
    <row r="206" spans="4:6">
      <c r="D206" s="14" t="s">
        <v>789</v>
      </c>
      <c r="E206" s="14">
        <v>-68.7</v>
      </c>
      <c r="F206" s="14">
        <f t="shared" si="5"/>
        <v>-16.419694072657744</v>
      </c>
    </row>
    <row r="207" spans="4:6">
      <c r="D207" s="14" t="s">
        <v>790</v>
      </c>
      <c r="E207" s="14">
        <v>-65.77</v>
      </c>
      <c r="F207" s="14">
        <f t="shared" si="5"/>
        <v>-15.719407265774377</v>
      </c>
    </row>
    <row r="208" spans="4:6">
      <c r="D208" s="14" t="s">
        <v>791</v>
      </c>
      <c r="E208" s="14">
        <v>-49.6</v>
      </c>
      <c r="F208" s="14">
        <f t="shared" si="5"/>
        <v>-11.854684512428298</v>
      </c>
    </row>
    <row r="209" spans="4:6">
      <c r="D209" s="14" t="s">
        <v>792</v>
      </c>
      <c r="E209" s="14">
        <v>-62.9</v>
      </c>
      <c r="F209" s="14">
        <f t="shared" si="5"/>
        <v>-15.033460803059272</v>
      </c>
    </row>
    <row r="210" spans="4:6">
      <c r="D210" s="14" t="s">
        <v>110</v>
      </c>
      <c r="E210" s="14">
        <v>-42.8</v>
      </c>
      <c r="F210" s="14">
        <f t="shared" si="5"/>
        <v>-10.22944550669216</v>
      </c>
    </row>
    <row r="211" spans="4:6">
      <c r="D211" s="14" t="s">
        <v>501</v>
      </c>
      <c r="E211" s="14">
        <v>-43.8</v>
      </c>
      <c r="F211" s="14">
        <f t="shared" si="5"/>
        <v>-10.468451242829827</v>
      </c>
    </row>
    <row r="212" spans="4:6">
      <c r="D212" s="14" t="s">
        <v>502</v>
      </c>
      <c r="E212" s="14">
        <v>-32.5</v>
      </c>
      <c r="F212" s="14">
        <f t="shared" si="5"/>
        <v>-7.7676864244741868</v>
      </c>
    </row>
    <row r="213" spans="4:6">
      <c r="D213" s="14" t="s">
        <v>212</v>
      </c>
      <c r="E213" s="14">
        <v>-35.700000000000003</v>
      </c>
      <c r="F213" s="14">
        <f t="shared" si="5"/>
        <v>-8.5325047801147225</v>
      </c>
    </row>
    <row r="214" spans="4:6">
      <c r="D214" s="14" t="s">
        <v>203</v>
      </c>
      <c r="E214" s="14">
        <v>-62.8</v>
      </c>
      <c r="F214" s="14">
        <f t="shared" si="5"/>
        <v>-15.009560229445505</v>
      </c>
    </row>
    <row r="215" spans="4:6">
      <c r="D215" s="14" t="s">
        <v>186</v>
      </c>
      <c r="E215" s="14">
        <v>-37.700000000000003</v>
      </c>
      <c r="F215" s="14">
        <f t="shared" si="5"/>
        <v>-9.0105162523900582</v>
      </c>
    </row>
    <row r="216" spans="4:6">
      <c r="D216" s="14" t="s">
        <v>67</v>
      </c>
      <c r="E216" s="14">
        <v>-74.14</v>
      </c>
      <c r="F216" s="14">
        <f t="shared" si="5"/>
        <v>-17.719885277246654</v>
      </c>
    </row>
    <row r="217" spans="4:6">
      <c r="D217" s="14" t="s">
        <v>512</v>
      </c>
      <c r="E217" s="14">
        <v>-58.3</v>
      </c>
      <c r="F217" s="14">
        <f t="shared" si="5"/>
        <v>-13.934034416826002</v>
      </c>
    </row>
    <row r="218" spans="4:6">
      <c r="D218" s="14" t="s">
        <v>513</v>
      </c>
      <c r="E218" s="14">
        <v>-48.8</v>
      </c>
      <c r="F218" s="14">
        <f t="shared" si="5"/>
        <v>-11.663479923518164</v>
      </c>
    </row>
    <row r="219" spans="4:6">
      <c r="D219" s="14" t="s">
        <v>146</v>
      </c>
      <c r="E219" s="14">
        <v>-36</v>
      </c>
      <c r="F219" s="14">
        <f t="shared" si="5"/>
        <v>-8.6042065009560229</v>
      </c>
    </row>
    <row r="220" spans="4:6">
      <c r="D220" s="14" t="s">
        <v>492</v>
      </c>
      <c r="E220" s="14">
        <v>-52.3</v>
      </c>
      <c r="F220" s="14">
        <f t="shared" si="5"/>
        <v>-12.499999999999998</v>
      </c>
    </row>
    <row r="221" spans="4:6">
      <c r="D221" s="14" t="s">
        <v>113</v>
      </c>
      <c r="E221" s="14">
        <v>-34.799999999999997</v>
      </c>
      <c r="F221" s="14">
        <f t="shared" si="5"/>
        <v>-8.3173996175908211</v>
      </c>
    </row>
    <row r="222" spans="4:6">
      <c r="D222" s="14" t="s">
        <v>69</v>
      </c>
      <c r="E222" s="14">
        <v>-61.9</v>
      </c>
      <c r="F222" s="14">
        <f t="shared" si="5"/>
        <v>-14.794455066921605</v>
      </c>
    </row>
    <row r="223" spans="4:6">
      <c r="D223" s="14" t="s">
        <v>198</v>
      </c>
      <c r="E223" s="14">
        <v>-45.31</v>
      </c>
      <c r="F223" s="14">
        <f t="shared" si="5"/>
        <v>-10.829349904397706</v>
      </c>
    </row>
    <row r="224" spans="4:6">
      <c r="D224" s="14" t="s">
        <v>114</v>
      </c>
      <c r="E224" s="14">
        <v>-49.45</v>
      </c>
      <c r="F224" s="14">
        <f t="shared" si="5"/>
        <v>-11.818833652007648</v>
      </c>
    </row>
    <row r="225" spans="4:6">
      <c r="D225" s="14" t="s">
        <v>521</v>
      </c>
      <c r="E225" s="14">
        <v>-42.9</v>
      </c>
      <c r="F225" s="14">
        <f t="shared" si="5"/>
        <v>-10.253346080305926</v>
      </c>
    </row>
    <row r="226" spans="4:6">
      <c r="D226" s="14" t="s">
        <v>63</v>
      </c>
      <c r="E226" s="14">
        <v>-28.3</v>
      </c>
      <c r="F226" s="14">
        <f t="shared" si="5"/>
        <v>-6.763862332695985</v>
      </c>
    </row>
    <row r="227" spans="4:6">
      <c r="D227" s="14" t="s">
        <v>522</v>
      </c>
      <c r="E227" s="14">
        <v>-45.6</v>
      </c>
      <c r="F227" s="14">
        <f t="shared" si="5"/>
        <v>-10.898661567877628</v>
      </c>
    </row>
    <row r="228" spans="4:6">
      <c r="D228" s="14" t="s">
        <v>493</v>
      </c>
      <c r="E228" s="14">
        <v>-55.34</v>
      </c>
      <c r="F228" s="14">
        <f t="shared" si="5"/>
        <v>-13.226577437858509</v>
      </c>
    </row>
    <row r="229" spans="4:6">
      <c r="D229" s="14" t="s">
        <v>108</v>
      </c>
      <c r="E229" s="14">
        <v>-62.13</v>
      </c>
      <c r="F229" s="14">
        <f t="shared" si="5"/>
        <v>-14.84942638623327</v>
      </c>
    </row>
    <row r="230" spans="4:6">
      <c r="D230" s="14" t="s">
        <v>192</v>
      </c>
      <c r="E230" s="14">
        <v>-49.45</v>
      </c>
      <c r="F230" s="14">
        <f t="shared" si="5"/>
        <v>-11.818833652007648</v>
      </c>
    </row>
    <row r="231" spans="4:6">
      <c r="D231" s="14" t="s">
        <v>117</v>
      </c>
      <c r="E231" s="14">
        <v>-57.7</v>
      </c>
      <c r="F231" s="14">
        <f t="shared" si="5"/>
        <v>-13.790630975143404</v>
      </c>
    </row>
    <row r="232" spans="4:6">
      <c r="D232" s="204" t="s">
        <v>381</v>
      </c>
      <c r="E232" s="14">
        <v>-41.42</v>
      </c>
      <c r="F232" s="14">
        <f t="shared" si="5"/>
        <v>-9.8996175908221797</v>
      </c>
    </row>
    <row r="233" spans="4:6">
      <c r="D233" s="14" t="s">
        <v>119</v>
      </c>
      <c r="E233" s="14">
        <v>-65.41</v>
      </c>
      <c r="F233" s="14">
        <f t="shared" si="5"/>
        <v>-15.633365200764818</v>
      </c>
    </row>
    <row r="234" spans="4:6">
      <c r="D234" s="14" t="s">
        <v>75</v>
      </c>
      <c r="E234" s="14">
        <v>-59.9</v>
      </c>
      <c r="F234" s="14">
        <f t="shared" si="5"/>
        <v>-14.316443594646271</v>
      </c>
    </row>
    <row r="235" spans="4:6">
      <c r="D235" s="14" t="s">
        <v>77</v>
      </c>
      <c r="E235" s="14">
        <v>-58.2</v>
      </c>
      <c r="F235" s="14">
        <f t="shared" si="5"/>
        <v>-13.910133843212238</v>
      </c>
    </row>
    <row r="236" spans="4:6">
      <c r="D236" s="14" t="s">
        <v>78</v>
      </c>
      <c r="E236" s="14">
        <v>-20.399999999999999</v>
      </c>
      <c r="F236" s="14">
        <f t="shared" si="5"/>
        <v>-4.8757170172084123</v>
      </c>
    </row>
    <row r="237" spans="4:6">
      <c r="D237" s="14" t="s">
        <v>120</v>
      </c>
      <c r="E237" s="14">
        <v>-56.5</v>
      </c>
      <c r="F237" s="14">
        <f t="shared" si="5"/>
        <v>-13.503824091778203</v>
      </c>
    </row>
    <row r="238" spans="4:6">
      <c r="D238" s="14" t="s">
        <v>121</v>
      </c>
      <c r="E238" s="14">
        <v>-39.700000000000003</v>
      </c>
      <c r="F238" s="14">
        <f t="shared" si="5"/>
        <v>-9.4885277246653921</v>
      </c>
    </row>
    <row r="239" spans="4:6">
      <c r="D239" s="14" t="s">
        <v>79</v>
      </c>
      <c r="E239" s="14">
        <v>-21.6</v>
      </c>
      <c r="F239" s="14">
        <f t="shared" si="5"/>
        <v>-5.1625239005736141</v>
      </c>
    </row>
    <row r="240" spans="4:6">
      <c r="D240" s="14" t="s">
        <v>496</v>
      </c>
      <c r="E240" s="14">
        <v>-48.7</v>
      </c>
      <c r="F240" s="14">
        <f t="shared" si="5"/>
        <v>-11.639579349904398</v>
      </c>
    </row>
    <row r="241" spans="4:6">
      <c r="D241" s="14" t="s">
        <v>498</v>
      </c>
      <c r="E241" s="14">
        <v>-40.51</v>
      </c>
      <c r="F241" s="14">
        <f t="shared" si="5"/>
        <v>-9.6821223709369022</v>
      </c>
    </row>
    <row r="242" spans="4:6">
      <c r="D242" s="14" t="s">
        <v>499</v>
      </c>
      <c r="E242" s="14">
        <v>-51.2</v>
      </c>
      <c r="F242" s="14">
        <f t="shared" si="5"/>
        <v>-12.237093690248566</v>
      </c>
    </row>
    <row r="243" spans="4:6">
      <c r="D243" s="14" t="s">
        <v>109</v>
      </c>
      <c r="E243" s="14">
        <v>-55.98</v>
      </c>
      <c r="F243" s="14">
        <f t="shared" si="5"/>
        <v>-13.379541108986615</v>
      </c>
    </row>
    <row r="244" spans="4:6">
      <c r="D244" s="14" t="s">
        <v>65</v>
      </c>
      <c r="E244" s="14">
        <v>-36.4</v>
      </c>
      <c r="F244" s="14">
        <f t="shared" si="5"/>
        <v>-8.699808795411089</v>
      </c>
    </row>
    <row r="245" spans="4:6">
      <c r="D245" s="14" t="s">
        <v>122</v>
      </c>
      <c r="E245" s="14">
        <v>-15.6</v>
      </c>
      <c r="F245" s="14">
        <f t="shared" si="5"/>
        <v>-3.7284894837476097</v>
      </c>
    </row>
    <row r="246" spans="4:6">
      <c r="D246" s="14" t="s">
        <v>124</v>
      </c>
      <c r="E246" s="14">
        <v>-42.1</v>
      </c>
      <c r="F246" s="14">
        <f t="shared" si="5"/>
        <v>-10.062141491395794</v>
      </c>
    </row>
    <row r="247" spans="4:6">
      <c r="D247" s="14" t="s">
        <v>126</v>
      </c>
      <c r="E247" s="14">
        <v>-58.2</v>
      </c>
      <c r="F247" s="14">
        <f t="shared" si="5"/>
        <v>-13.910133843212238</v>
      </c>
    </row>
    <row r="248" spans="4:6">
      <c r="D248" s="14" t="s">
        <v>530</v>
      </c>
      <c r="E248" s="14">
        <v>-28.4</v>
      </c>
      <c r="F248" s="14">
        <f t="shared" si="5"/>
        <v>-6.7877629063097507</v>
      </c>
    </row>
    <row r="249" spans="4:6">
      <c r="D249" s="14" t="s">
        <v>534</v>
      </c>
      <c r="E249" s="14">
        <v>-30.5</v>
      </c>
      <c r="F249" s="14">
        <f t="shared" si="5"/>
        <v>-7.2896749521988529</v>
      </c>
    </row>
    <row r="250" spans="4:6">
      <c r="D250" s="14" t="s">
        <v>127</v>
      </c>
      <c r="E250" s="14">
        <v>-13.5</v>
      </c>
      <c r="F250" s="14">
        <f t="shared" si="5"/>
        <v>-3.2265774378585084</v>
      </c>
    </row>
    <row r="251" spans="4:6">
      <c r="D251" s="14" t="s">
        <v>128</v>
      </c>
      <c r="E251" s="14">
        <v>-47.3</v>
      </c>
      <c r="F251" s="14">
        <f t="shared" si="5"/>
        <v>-11.304971319311662</v>
      </c>
    </row>
    <row r="252" spans="4:6">
      <c r="D252" s="14" t="s">
        <v>129</v>
      </c>
      <c r="E252" s="14">
        <v>-48.9</v>
      </c>
      <c r="F252" s="14">
        <f t="shared" si="5"/>
        <v>-11.68738049713193</v>
      </c>
    </row>
    <row r="253" spans="4:6">
      <c r="D253" s="14" t="s">
        <v>535</v>
      </c>
      <c r="E253" s="14">
        <v>-29.9</v>
      </c>
      <c r="F253" s="14">
        <f t="shared" si="5"/>
        <v>-7.146271510516252</v>
      </c>
    </row>
    <row r="254" spans="4:6">
      <c r="D254" s="14" t="s">
        <v>80</v>
      </c>
      <c r="E254" s="14">
        <v>-32.4</v>
      </c>
      <c r="F254" s="14">
        <f t="shared" si="5"/>
        <v>-7.7437858508604203</v>
      </c>
    </row>
    <row r="255" spans="4:6">
      <c r="D255" s="14" t="s">
        <v>539</v>
      </c>
      <c r="E255" s="14">
        <v>-35.799999999999997</v>
      </c>
      <c r="F255" s="14">
        <f t="shared" si="5"/>
        <v>-8.5564053537284881</v>
      </c>
    </row>
    <row r="256" spans="4:6">
      <c r="D256" s="204" t="s">
        <v>540</v>
      </c>
      <c r="E256" s="14">
        <v>-32.200000000000003</v>
      </c>
      <c r="F256" s="14">
        <f t="shared" si="5"/>
        <v>-7.6959847036328872</v>
      </c>
    </row>
    <row r="257" spans="4:6">
      <c r="D257" s="14" t="s">
        <v>541</v>
      </c>
      <c r="E257" s="14">
        <v>-33.5</v>
      </c>
      <c r="F257" s="14">
        <f t="shared" si="5"/>
        <v>-8.0066921606118537</v>
      </c>
    </row>
    <row r="258" spans="4:6">
      <c r="D258" s="14" t="s">
        <v>543</v>
      </c>
      <c r="E258" s="14">
        <v>-69.7</v>
      </c>
      <c r="F258" s="14">
        <f t="shared" ref="F258:F259" si="6">E258/4.184</f>
        <v>-16.658699808795411</v>
      </c>
    </row>
    <row r="259" spans="4:6">
      <c r="D259" s="14" t="s">
        <v>130</v>
      </c>
      <c r="E259" s="14">
        <v>-52.71</v>
      </c>
      <c r="F259" s="14">
        <f t="shared" si="6"/>
        <v>-12.597992351816444</v>
      </c>
    </row>
  </sheetData>
  <mergeCells count="1"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1E81-5B58-324C-AF31-2E32493F9008}">
  <dimension ref="A1:H491"/>
  <sheetViews>
    <sheetView topLeftCell="A89" zoomScale="93" workbookViewId="0">
      <selection activeCell="C11" sqref="C11"/>
    </sheetView>
  </sheetViews>
  <sheetFormatPr baseColWidth="10" defaultRowHeight="16"/>
  <cols>
    <col min="1" max="1" width="23.6640625" customWidth="1"/>
    <col min="3" max="4" width="18.6640625" customWidth="1"/>
    <col min="5" max="5" width="11" style="205" customWidth="1"/>
    <col min="6" max="6" width="10.83203125" style="205"/>
    <col min="7" max="7" width="18.1640625" style="205" bestFit="1" customWidth="1"/>
  </cols>
  <sheetData>
    <row r="1" spans="1:8" s="1" customFormat="1">
      <c r="A1" s="207" t="s">
        <v>131</v>
      </c>
      <c r="B1" s="207" t="s">
        <v>795</v>
      </c>
      <c r="C1" s="207" t="s">
        <v>796</v>
      </c>
      <c r="D1" s="207" t="s">
        <v>797</v>
      </c>
      <c r="E1" s="205"/>
      <c r="F1" s="205"/>
      <c r="G1" s="205"/>
    </row>
    <row r="2" spans="1:8">
      <c r="A2" t="s">
        <v>7</v>
      </c>
      <c r="B2" s="20">
        <v>96.845124282982781</v>
      </c>
      <c r="C2" s="20">
        <v>85.877898943126198</v>
      </c>
      <c r="D2" s="20">
        <v>112.487030606226</v>
      </c>
      <c r="E2" s="213"/>
      <c r="F2" s="213"/>
      <c r="G2" s="213"/>
      <c r="H2" s="1"/>
    </row>
    <row r="3" spans="1:8">
      <c r="A3" s="208" t="s">
        <v>9</v>
      </c>
      <c r="B3" s="20">
        <v>57.839388145315482</v>
      </c>
      <c r="C3" s="20">
        <v>77.542982925694204</v>
      </c>
      <c r="D3" s="20">
        <v>75.205510362683597</v>
      </c>
      <c r="E3" s="213"/>
      <c r="F3" s="213"/>
      <c r="G3" s="213"/>
      <c r="H3" s="1"/>
    </row>
    <row r="4" spans="1:8">
      <c r="A4" s="208" t="s">
        <v>11</v>
      </c>
      <c r="B4" s="20">
        <v>27.222753346080307</v>
      </c>
      <c r="C4" s="20">
        <v>40.081712120028698</v>
      </c>
      <c r="D4" s="20">
        <v>34.803003338484103</v>
      </c>
      <c r="E4" s="213"/>
      <c r="F4" s="213"/>
      <c r="G4" s="213"/>
      <c r="H4" s="1"/>
    </row>
    <row r="5" spans="1:8">
      <c r="A5" s="208" t="s">
        <v>13</v>
      </c>
      <c r="B5" s="20">
        <v>70.458891013384317</v>
      </c>
      <c r="C5" s="20">
        <v>100.672303629165</v>
      </c>
      <c r="D5" s="20">
        <v>96.844665248314101</v>
      </c>
      <c r="E5" s="213"/>
      <c r="F5" s="213"/>
      <c r="G5" s="213"/>
      <c r="H5" s="1"/>
    </row>
    <row r="6" spans="1:8">
      <c r="A6" s="208" t="s">
        <v>15</v>
      </c>
      <c r="B6" s="20">
        <v>30.544933078393878</v>
      </c>
      <c r="C6" s="20">
        <v>56.409614380387097</v>
      </c>
      <c r="D6" s="20">
        <v>56.148072987233398</v>
      </c>
      <c r="E6" s="213"/>
      <c r="F6" s="213"/>
      <c r="G6" s="213"/>
      <c r="H6" s="1"/>
    </row>
    <row r="7" spans="1:8">
      <c r="A7" s="208" t="s">
        <v>17</v>
      </c>
      <c r="B7" s="20">
        <v>92.901529636711274</v>
      </c>
      <c r="C7" s="20">
        <v>123.910867566446</v>
      </c>
      <c r="D7" s="20">
        <v>87.015432065461894</v>
      </c>
      <c r="E7" s="213"/>
      <c r="F7" s="213"/>
      <c r="G7" s="213"/>
      <c r="H7" s="1"/>
    </row>
    <row r="8" spans="1:8">
      <c r="A8" s="208" t="s">
        <v>19</v>
      </c>
      <c r="B8" s="20">
        <v>62.762906309751436</v>
      </c>
      <c r="C8" s="20">
        <v>79.025235612260801</v>
      </c>
      <c r="D8" s="20">
        <v>69.171747722434006</v>
      </c>
      <c r="E8" s="213"/>
      <c r="F8" s="213"/>
      <c r="G8" s="213"/>
      <c r="H8" s="118"/>
    </row>
    <row r="9" spans="1:8">
      <c r="A9" s="208" t="s">
        <v>21</v>
      </c>
      <c r="B9" s="20">
        <v>44.622370936902485</v>
      </c>
      <c r="C9" s="20">
        <v>59.930274603882502</v>
      </c>
      <c r="D9" s="20">
        <v>53.8826858969406</v>
      </c>
      <c r="E9" s="213"/>
      <c r="F9" s="213"/>
      <c r="G9" s="213"/>
      <c r="H9" s="1"/>
    </row>
    <row r="10" spans="1:8" ht="19">
      <c r="A10" s="9" t="s">
        <v>8</v>
      </c>
      <c r="B10" s="212">
        <v>96.797323135755249</v>
      </c>
      <c r="C10" s="20">
        <v>95.357154634660603</v>
      </c>
      <c r="D10" s="20">
        <v>62.192807788672098</v>
      </c>
      <c r="E10" s="213"/>
      <c r="F10" s="213"/>
      <c r="G10" s="213"/>
      <c r="H10" s="1"/>
    </row>
    <row r="11" spans="1:8" ht="19">
      <c r="A11" s="9" t="s">
        <v>10</v>
      </c>
      <c r="B11" s="212">
        <v>78.871892925430203</v>
      </c>
      <c r="C11" s="20">
        <v>85.534798224670993</v>
      </c>
      <c r="D11" s="20">
        <v>48.262105356522902</v>
      </c>
      <c r="E11" s="213"/>
      <c r="F11" s="213"/>
      <c r="G11" s="213"/>
      <c r="H11" s="1"/>
    </row>
    <row r="12" spans="1:8" ht="19">
      <c r="A12" s="9" t="s">
        <v>12</v>
      </c>
      <c r="B12" s="212">
        <v>84.369024856596553</v>
      </c>
      <c r="C12" s="20">
        <v>80.820809486779396</v>
      </c>
      <c r="D12" s="20">
        <v>56.148298808884199</v>
      </c>
      <c r="E12" s="213"/>
      <c r="F12" s="213"/>
      <c r="G12" s="213"/>
      <c r="H12" s="1"/>
    </row>
    <row r="13" spans="1:8" ht="19">
      <c r="A13" s="9" t="s">
        <v>14</v>
      </c>
      <c r="B13" s="212">
        <v>88.432122370936895</v>
      </c>
      <c r="C13" s="20">
        <v>91.523104365461606</v>
      </c>
      <c r="D13" s="20">
        <v>48.107376104096502</v>
      </c>
      <c r="E13" s="213"/>
      <c r="F13" s="213"/>
      <c r="G13" s="213"/>
      <c r="H13" s="1"/>
    </row>
    <row r="14" spans="1:8">
      <c r="A14" s="208" t="s">
        <v>27</v>
      </c>
      <c r="B14" s="20">
        <v>65.368068833652003</v>
      </c>
      <c r="C14" s="20">
        <v>82.053763110897194</v>
      </c>
      <c r="D14" s="20">
        <v>44.797594562537597</v>
      </c>
      <c r="E14" s="213"/>
      <c r="F14" s="213"/>
      <c r="G14" s="213"/>
      <c r="H14" s="1"/>
    </row>
    <row r="15" spans="1:8">
      <c r="A15" s="208" t="s">
        <v>29</v>
      </c>
      <c r="B15" s="20">
        <v>64.531548757170171</v>
      </c>
      <c r="C15" s="20">
        <v>77.770784203484794</v>
      </c>
      <c r="D15" s="20">
        <v>66.167268887570998</v>
      </c>
      <c r="E15" s="213"/>
      <c r="F15" s="213"/>
      <c r="G15" s="213"/>
      <c r="H15" s="1"/>
    </row>
    <row r="16" spans="1:8">
      <c r="A16" s="208" t="s">
        <v>31</v>
      </c>
      <c r="B16" s="20">
        <v>78.154875717017205</v>
      </c>
      <c r="C16" s="20">
        <v>98.657013310507494</v>
      </c>
      <c r="D16" s="20">
        <v>88.572852677430404</v>
      </c>
      <c r="E16" s="213"/>
      <c r="F16" s="213"/>
      <c r="G16" s="213"/>
      <c r="H16" s="1"/>
    </row>
    <row r="17" spans="1:8" ht="19">
      <c r="A17" s="9" t="s">
        <v>16</v>
      </c>
      <c r="B17" s="212">
        <v>117.11281070745697</v>
      </c>
      <c r="C17" s="20">
        <v>102.817394224382</v>
      </c>
      <c r="D17" s="20">
        <v>55.218791046588301</v>
      </c>
      <c r="E17" s="213"/>
      <c r="F17" s="213"/>
      <c r="G17" s="213"/>
      <c r="H17" s="1"/>
    </row>
    <row r="18" spans="1:8">
      <c r="A18" s="208" t="s">
        <v>36</v>
      </c>
      <c r="B18" s="20">
        <v>75.549713193116631</v>
      </c>
      <c r="C18" s="20">
        <v>100.10263138795401</v>
      </c>
      <c r="D18" s="20">
        <v>77.846942796658894</v>
      </c>
      <c r="E18" s="213"/>
      <c r="F18" s="213"/>
      <c r="G18" s="213"/>
      <c r="H18" s="1"/>
    </row>
    <row r="19" spans="1:8">
      <c r="A19" s="208" t="s">
        <v>38</v>
      </c>
      <c r="B19" s="20">
        <v>67.065009560229441</v>
      </c>
      <c r="C19" s="20">
        <v>78.871219386595797</v>
      </c>
      <c r="D19" s="20">
        <v>63.611675683022497</v>
      </c>
      <c r="E19" s="213"/>
      <c r="F19" s="213"/>
      <c r="G19" s="213"/>
      <c r="H19" s="1"/>
    </row>
    <row r="20" spans="1:8">
      <c r="A20" s="208" t="s">
        <v>40</v>
      </c>
      <c r="B20" s="20">
        <v>59.53632887189292</v>
      </c>
      <c r="C20" s="20">
        <v>68.225975821373197</v>
      </c>
      <c r="D20" s="20">
        <v>47.2489316855781</v>
      </c>
      <c r="E20" s="213"/>
      <c r="F20" s="213"/>
      <c r="G20" s="213"/>
      <c r="H20" s="1"/>
    </row>
    <row r="21" spans="1:8">
      <c r="A21" s="208" t="s">
        <v>42</v>
      </c>
      <c r="B21" s="20">
        <v>66.921606118546848</v>
      </c>
      <c r="C21" s="20">
        <v>103.82675755787101</v>
      </c>
      <c r="D21" s="20">
        <v>81.935638449266307</v>
      </c>
      <c r="E21" s="213"/>
      <c r="F21" s="213"/>
      <c r="G21" s="213"/>
      <c r="H21" s="1"/>
    </row>
    <row r="22" spans="1:8">
      <c r="A22" s="208" t="s">
        <v>44</v>
      </c>
      <c r="B22" s="20">
        <v>66.132887189292532</v>
      </c>
      <c r="C22" s="20">
        <v>76.831202119106507</v>
      </c>
      <c r="D22" s="20">
        <v>63.684481433696199</v>
      </c>
      <c r="E22" s="213"/>
      <c r="F22" s="213"/>
      <c r="G22" s="213"/>
      <c r="H22" s="1"/>
    </row>
    <row r="23" spans="1:8">
      <c r="A23" s="208" t="s">
        <v>46</v>
      </c>
      <c r="B23" s="20">
        <v>55.736137667304007</v>
      </c>
      <c r="C23" s="20">
        <v>66.698962380854795</v>
      </c>
      <c r="D23" s="20">
        <v>46.249589844014302</v>
      </c>
      <c r="E23" s="213"/>
      <c r="F23" s="213"/>
      <c r="G23" s="213"/>
      <c r="H23" s="1"/>
    </row>
    <row r="24" spans="1:8">
      <c r="A24" s="208" t="s">
        <v>48</v>
      </c>
      <c r="B24" s="20">
        <v>93.092734225621413</v>
      </c>
      <c r="C24" s="20">
        <v>107.69540583771401</v>
      </c>
      <c r="D24" s="20">
        <v>79.918889837054095</v>
      </c>
      <c r="E24" s="213"/>
      <c r="F24" s="213"/>
      <c r="G24" s="213"/>
      <c r="H24" s="1"/>
    </row>
    <row r="25" spans="1:8">
      <c r="A25" s="208" t="s">
        <v>50</v>
      </c>
      <c r="B25" s="20">
        <v>21.845124282982791</v>
      </c>
      <c r="C25" s="20">
        <v>29.3856292046449</v>
      </c>
      <c r="D25" s="20">
        <v>36.8050502723232</v>
      </c>
      <c r="E25" s="213"/>
      <c r="F25" s="213"/>
      <c r="G25" s="213"/>
      <c r="H25" s="1"/>
    </row>
    <row r="26" spans="1:8">
      <c r="A26" s="208" t="s">
        <v>52</v>
      </c>
      <c r="B26" s="20">
        <v>23.542065009560229</v>
      </c>
      <c r="C26" s="20">
        <v>42.4415700997248</v>
      </c>
      <c r="D26" s="20">
        <v>32.725079306198303</v>
      </c>
      <c r="E26" s="213"/>
      <c r="F26" s="213"/>
      <c r="G26" s="213"/>
      <c r="H26" s="1"/>
    </row>
    <row r="27" spans="1:8" ht="19">
      <c r="A27" s="9" t="s">
        <v>18</v>
      </c>
      <c r="B27" s="212">
        <v>69.31166347992351</v>
      </c>
      <c r="C27" s="20">
        <v>67.579570457098399</v>
      </c>
      <c r="D27" s="20">
        <v>47.210973896177201</v>
      </c>
      <c r="E27" s="213"/>
      <c r="F27" s="213"/>
      <c r="G27" s="210"/>
      <c r="H27" s="1"/>
    </row>
    <row r="28" spans="1:8">
      <c r="A28" s="208" t="s">
        <v>57</v>
      </c>
      <c r="B28" s="20">
        <v>47.992351816443595</v>
      </c>
      <c r="C28" s="20">
        <v>39.060077866564797</v>
      </c>
      <c r="D28" s="20">
        <v>22.8838837451454</v>
      </c>
      <c r="E28" s="213"/>
      <c r="F28" s="213"/>
      <c r="G28" s="210"/>
      <c r="H28" s="1"/>
    </row>
    <row r="29" spans="1:8" ht="19">
      <c r="A29" s="9" t="s">
        <v>20</v>
      </c>
      <c r="B29" s="212">
        <v>93.212237093690248</v>
      </c>
      <c r="C29" s="20">
        <v>83.343741855138404</v>
      </c>
      <c r="D29" s="20">
        <v>45.709158761425499</v>
      </c>
      <c r="E29" s="213"/>
      <c r="F29" s="213"/>
      <c r="G29" s="210"/>
      <c r="H29" s="1"/>
    </row>
    <row r="30" spans="1:8">
      <c r="A30" s="208" t="s">
        <v>61</v>
      </c>
      <c r="B30" s="20">
        <v>138.79063097514342</v>
      </c>
      <c r="C30" s="20">
        <v>68.371544631626705</v>
      </c>
      <c r="D30" s="20">
        <v>40.448921380105801</v>
      </c>
      <c r="E30" s="213"/>
      <c r="F30" s="213"/>
      <c r="G30" s="210"/>
      <c r="H30" s="1"/>
    </row>
    <row r="31" spans="1:8">
      <c r="A31" s="208" t="s">
        <v>61</v>
      </c>
      <c r="B31" s="20">
        <v>10.898661567877628</v>
      </c>
      <c r="C31" s="20">
        <v>68.371544631626705</v>
      </c>
      <c r="D31" s="20">
        <v>40.448921380105801</v>
      </c>
      <c r="E31" s="213"/>
      <c r="F31" s="213"/>
      <c r="G31" s="210"/>
      <c r="H31" s="1"/>
    </row>
    <row r="32" spans="1:8" ht="19">
      <c r="A32" s="9" t="s">
        <v>22</v>
      </c>
      <c r="B32" s="212">
        <v>80.066921606118541</v>
      </c>
      <c r="C32" s="20">
        <v>86.993882608717499</v>
      </c>
      <c r="D32" s="20">
        <v>55.864859685849197</v>
      </c>
      <c r="E32" s="213"/>
      <c r="F32" s="213"/>
      <c r="G32" s="210"/>
      <c r="H32" s="1"/>
    </row>
    <row r="33" spans="1:8" ht="19">
      <c r="A33" s="9" t="s">
        <v>23</v>
      </c>
      <c r="B33" s="212">
        <v>81.261950286806879</v>
      </c>
      <c r="C33" s="20">
        <v>84.472240994117897</v>
      </c>
      <c r="D33" s="20">
        <v>52.228421784023503</v>
      </c>
      <c r="E33" s="213"/>
      <c r="F33" s="213"/>
      <c r="G33" s="210"/>
      <c r="H33" s="1"/>
    </row>
    <row r="34" spans="1:8">
      <c r="A34" s="208" t="s">
        <v>66</v>
      </c>
      <c r="B34" s="20">
        <v>52.868068833652003</v>
      </c>
      <c r="C34" s="20">
        <v>86.249776288501494</v>
      </c>
      <c r="D34" s="20">
        <v>53.7976515545799</v>
      </c>
      <c r="E34" s="213"/>
      <c r="F34" s="213"/>
      <c r="G34" s="210"/>
      <c r="H34" s="1"/>
    </row>
    <row r="35" spans="1:8">
      <c r="A35" s="208" t="s">
        <v>68</v>
      </c>
      <c r="B35" s="20">
        <v>55.855640535372842</v>
      </c>
      <c r="C35" s="20">
        <v>65.992057442165404</v>
      </c>
      <c r="D35" s="20">
        <v>60.778065336191702</v>
      </c>
      <c r="E35" s="213"/>
      <c r="F35" s="213"/>
      <c r="G35" s="210"/>
      <c r="H35" s="1"/>
    </row>
    <row r="36" spans="1:8">
      <c r="A36" s="208" t="s">
        <v>72</v>
      </c>
      <c r="B36" s="20">
        <v>30.903441682600384</v>
      </c>
      <c r="C36" s="20">
        <v>46.016328354752197</v>
      </c>
      <c r="D36" s="20">
        <v>28.5567404383332</v>
      </c>
      <c r="E36" s="213"/>
      <c r="F36" s="213"/>
      <c r="G36" s="210"/>
      <c r="H36" s="1"/>
    </row>
    <row r="37" spans="1:8">
      <c r="A37" s="208" t="s">
        <v>74</v>
      </c>
      <c r="B37" s="20">
        <v>36.854684512428292</v>
      </c>
      <c r="C37" s="20">
        <v>21.473866062344399</v>
      </c>
      <c r="D37" s="20">
        <v>20.5575498259198</v>
      </c>
      <c r="E37" s="213"/>
      <c r="F37" s="213"/>
      <c r="G37" s="210"/>
      <c r="H37" s="1"/>
    </row>
    <row r="38" spans="1:8">
      <c r="A38" s="208" t="s">
        <v>76</v>
      </c>
      <c r="B38" s="20">
        <v>44.048757170172088</v>
      </c>
      <c r="C38" s="20">
        <v>34.583269232262602</v>
      </c>
      <c r="D38" s="20">
        <v>20.826755134962099</v>
      </c>
      <c r="E38" s="213"/>
      <c r="F38" s="213"/>
      <c r="G38" s="210"/>
      <c r="H38" s="1"/>
    </row>
    <row r="39" spans="1:8" ht="19">
      <c r="A39" s="9" t="s">
        <v>24</v>
      </c>
      <c r="B39" s="212">
        <v>105.1625239005736</v>
      </c>
      <c r="C39" s="20">
        <v>105.630447567232</v>
      </c>
      <c r="D39" s="20">
        <v>73.030016804598105</v>
      </c>
      <c r="E39" s="213"/>
      <c r="F39" s="213"/>
      <c r="G39" s="210"/>
      <c r="H39" s="1"/>
    </row>
    <row r="40" spans="1:8" ht="19">
      <c r="A40" s="9" t="s">
        <v>25</v>
      </c>
      <c r="B40" s="212">
        <v>97.992351816443588</v>
      </c>
      <c r="C40" s="20">
        <v>107.40067839434499</v>
      </c>
      <c r="D40" s="20">
        <v>58.186226585447599</v>
      </c>
      <c r="E40" s="213"/>
      <c r="F40" s="213"/>
      <c r="G40" s="210"/>
      <c r="H40" s="1"/>
    </row>
    <row r="41" spans="1:8" ht="19">
      <c r="A41" s="9" t="s">
        <v>26</v>
      </c>
      <c r="B41" s="212">
        <v>81.261950286806879</v>
      </c>
      <c r="C41" s="20">
        <v>103.697445556239</v>
      </c>
      <c r="D41" s="20">
        <v>64.645613093458394</v>
      </c>
      <c r="E41" s="213"/>
      <c r="F41" s="213"/>
      <c r="G41" s="210"/>
      <c r="H41" s="1"/>
    </row>
    <row r="42" spans="1:8">
      <c r="A42" s="208" t="s">
        <v>81</v>
      </c>
      <c r="B42" s="20">
        <v>82.863288718929255</v>
      </c>
      <c r="C42" s="20">
        <v>104.250603651804</v>
      </c>
      <c r="D42" s="20">
        <v>62.858416253837802</v>
      </c>
      <c r="E42" s="213"/>
      <c r="F42" s="213"/>
      <c r="G42" s="210"/>
      <c r="H42" s="1"/>
    </row>
    <row r="43" spans="1:8" ht="19">
      <c r="A43" s="9" t="s">
        <v>28</v>
      </c>
      <c r="B43" s="212">
        <v>88.432122370936895</v>
      </c>
      <c r="C43" s="20">
        <v>91.136063304482903</v>
      </c>
      <c r="D43" s="20">
        <v>53.946465962067002</v>
      </c>
      <c r="E43" s="213"/>
      <c r="F43" s="213"/>
      <c r="G43" s="210"/>
      <c r="H43" s="1"/>
    </row>
    <row r="44" spans="1:8" ht="19">
      <c r="A44" s="9" t="s">
        <v>30</v>
      </c>
      <c r="B44" s="212">
        <v>74.091778202676863</v>
      </c>
      <c r="C44" s="20">
        <v>66.726212985441606</v>
      </c>
      <c r="D44" s="20">
        <v>33.311144412461701</v>
      </c>
      <c r="E44" s="213"/>
      <c r="F44" s="213"/>
      <c r="G44" s="210"/>
      <c r="H44" s="1"/>
    </row>
    <row r="45" spans="1:8" ht="19">
      <c r="A45" s="9" t="s">
        <v>32</v>
      </c>
      <c r="B45" s="212">
        <v>116.39579349904398</v>
      </c>
      <c r="C45" s="20">
        <v>132.951258844129</v>
      </c>
      <c r="D45" s="20">
        <v>82.652359643357102</v>
      </c>
      <c r="E45" s="213"/>
      <c r="F45" s="213"/>
      <c r="G45" s="210"/>
      <c r="H45" s="1"/>
    </row>
    <row r="46" spans="1:8">
      <c r="A46" s="208" t="s">
        <v>83</v>
      </c>
      <c r="B46" s="20">
        <v>95.434990439770559</v>
      </c>
      <c r="C46" s="20">
        <v>133.251895363909</v>
      </c>
      <c r="D46" s="20">
        <v>92.841784413497393</v>
      </c>
      <c r="E46" s="213"/>
      <c r="F46" s="213"/>
      <c r="G46" s="210"/>
      <c r="H46" s="1"/>
    </row>
    <row r="47" spans="1:8" ht="19">
      <c r="A47" s="9" t="s">
        <v>33</v>
      </c>
      <c r="B47" s="212">
        <v>86.75908221797323</v>
      </c>
      <c r="C47" s="20">
        <v>108.03022540901701</v>
      </c>
      <c r="D47" s="20">
        <v>70.172988427793399</v>
      </c>
      <c r="E47" s="213"/>
      <c r="F47" s="213"/>
      <c r="G47" s="210"/>
      <c r="H47" s="1"/>
    </row>
    <row r="48" spans="1:8" ht="19">
      <c r="A48" s="9" t="s">
        <v>35</v>
      </c>
      <c r="B48" s="212">
        <v>76.48183556405354</v>
      </c>
      <c r="C48" s="20">
        <v>98.108622539574398</v>
      </c>
      <c r="D48" s="20">
        <v>61.004284288683699</v>
      </c>
      <c r="E48" s="213"/>
      <c r="F48" s="213"/>
      <c r="G48" s="210"/>
      <c r="H48" s="1"/>
    </row>
    <row r="49" spans="1:8">
      <c r="A49" s="208" t="s">
        <v>84</v>
      </c>
      <c r="B49" s="20">
        <v>88.647227533460793</v>
      </c>
      <c r="C49" s="20">
        <v>98.048811109075103</v>
      </c>
      <c r="D49" s="20">
        <v>71.409229794477</v>
      </c>
      <c r="E49" s="213"/>
      <c r="F49" s="213"/>
      <c r="G49" s="210"/>
      <c r="H49" s="1"/>
    </row>
    <row r="50" spans="1:8">
      <c r="A50" s="208" t="s">
        <v>85</v>
      </c>
      <c r="B50" s="20">
        <v>42.997131931166351</v>
      </c>
      <c r="C50" s="20">
        <v>62.590835250316303</v>
      </c>
      <c r="D50" s="20">
        <v>51.367086230647999</v>
      </c>
      <c r="E50" s="213"/>
      <c r="F50" s="213"/>
      <c r="G50" s="210"/>
      <c r="H50" s="1"/>
    </row>
    <row r="51" spans="1:8" ht="19">
      <c r="A51" s="9" t="s">
        <v>37</v>
      </c>
      <c r="B51" s="212">
        <v>68.355640535372842</v>
      </c>
      <c r="C51" s="20">
        <v>80.283482271351303</v>
      </c>
      <c r="D51" s="20">
        <v>45.908525674117598</v>
      </c>
      <c r="E51" s="213"/>
      <c r="F51" s="213"/>
      <c r="G51" s="210"/>
      <c r="H51" s="1"/>
    </row>
    <row r="52" spans="1:8" ht="19">
      <c r="A52" s="9" t="s">
        <v>39</v>
      </c>
      <c r="B52" s="212">
        <v>54.493307839388144</v>
      </c>
      <c r="C52" s="20">
        <v>57.479435501834701</v>
      </c>
      <c r="D52" s="20">
        <v>35.411039514597</v>
      </c>
      <c r="E52" s="213"/>
      <c r="F52" s="213"/>
      <c r="G52" s="210"/>
      <c r="H52" s="1"/>
    </row>
    <row r="53" spans="1:8" ht="19">
      <c r="A53" s="9" t="s">
        <v>41</v>
      </c>
      <c r="B53" s="212">
        <v>66.921606118546848</v>
      </c>
      <c r="C53" s="20">
        <v>60.912861696725898</v>
      </c>
      <c r="D53" s="20">
        <v>28.711493550978201</v>
      </c>
      <c r="E53" s="213"/>
      <c r="F53" s="213"/>
      <c r="H53" s="1"/>
    </row>
    <row r="54" spans="1:8" ht="19">
      <c r="A54" s="9" t="s">
        <v>43</v>
      </c>
      <c r="B54" s="212">
        <v>47.562141491395792</v>
      </c>
      <c r="C54" s="20">
        <v>53.1631062849439</v>
      </c>
      <c r="D54" s="20">
        <v>30.905989691772199</v>
      </c>
      <c r="E54" s="213"/>
      <c r="F54" s="213"/>
      <c r="H54" s="1"/>
    </row>
    <row r="55" spans="1:8" ht="19">
      <c r="A55" s="9" t="s">
        <v>45</v>
      </c>
      <c r="B55" s="212">
        <v>57.361376673040148</v>
      </c>
      <c r="C55" s="20">
        <v>45.758483305391898</v>
      </c>
      <c r="D55" s="20">
        <v>22.261907767187498</v>
      </c>
      <c r="E55" s="213"/>
      <c r="F55" s="213"/>
      <c r="H55" s="1"/>
    </row>
    <row r="56" spans="1:8">
      <c r="A56" s="208" t="s">
        <v>89</v>
      </c>
      <c r="B56" s="20">
        <v>67.638623326959845</v>
      </c>
      <c r="C56" s="20">
        <v>83.699823285226103</v>
      </c>
      <c r="D56" s="20">
        <v>71.340647147898196</v>
      </c>
      <c r="E56" s="213"/>
      <c r="F56" s="213"/>
      <c r="H56" s="1"/>
    </row>
    <row r="57" spans="1:8" ht="19">
      <c r="A57" s="9" t="s">
        <v>47</v>
      </c>
      <c r="B57" s="212">
        <v>88.432122370936895</v>
      </c>
      <c r="C57" s="20">
        <v>103.212828267666</v>
      </c>
      <c r="D57" s="20">
        <v>68.031755688091707</v>
      </c>
      <c r="E57" s="213"/>
      <c r="F57" s="213"/>
      <c r="H57" s="1"/>
    </row>
    <row r="58" spans="1:8">
      <c r="A58" s="208" t="s">
        <v>91</v>
      </c>
      <c r="B58" s="20">
        <v>36.328871892925427</v>
      </c>
      <c r="C58" s="20">
        <v>25.936278650308601</v>
      </c>
      <c r="D58" s="20">
        <v>16.288285570088998</v>
      </c>
      <c r="E58" s="213"/>
      <c r="F58" s="213"/>
      <c r="H58" s="1"/>
    </row>
    <row r="59" spans="1:8" ht="19">
      <c r="A59" s="9" t="s">
        <v>51</v>
      </c>
      <c r="B59" s="212">
        <v>124.28298279158699</v>
      </c>
      <c r="C59" s="20">
        <v>135.63074582351501</v>
      </c>
      <c r="D59" s="20">
        <v>88.145510950085296</v>
      </c>
      <c r="E59" s="213"/>
      <c r="F59" s="213"/>
      <c r="H59" s="1"/>
    </row>
    <row r="60" spans="1:8" ht="19">
      <c r="A60" s="9" t="s">
        <v>53</v>
      </c>
      <c r="B60" s="212">
        <v>109.94263862332696</v>
      </c>
      <c r="C60" s="20">
        <v>120.382116005527</v>
      </c>
      <c r="D60" s="20">
        <v>79.573424712733896</v>
      </c>
      <c r="E60" s="213"/>
      <c r="F60" s="213"/>
      <c r="H60" s="1"/>
    </row>
    <row r="61" spans="1:8" ht="19">
      <c r="A61" s="9" t="s">
        <v>55</v>
      </c>
      <c r="B61" s="212">
        <v>112.33269598470363</v>
      </c>
      <c r="C61" s="20">
        <v>118.698214639418</v>
      </c>
      <c r="D61" s="20">
        <v>72.197419984239701</v>
      </c>
      <c r="E61" s="213"/>
      <c r="F61" s="213"/>
      <c r="H61" s="1"/>
    </row>
    <row r="62" spans="1:8">
      <c r="A62" s="208" t="s">
        <v>95</v>
      </c>
      <c r="B62" s="20">
        <v>27.366156787762904</v>
      </c>
      <c r="C62" s="20">
        <v>38.905859893441402</v>
      </c>
      <c r="D62" s="20">
        <v>39.774792831763897</v>
      </c>
      <c r="E62" s="213"/>
      <c r="F62" s="213"/>
      <c r="H62" s="1"/>
    </row>
    <row r="63" spans="1:8">
      <c r="A63" s="208" t="s">
        <v>97</v>
      </c>
      <c r="B63" s="20">
        <v>98.08795411089865</v>
      </c>
      <c r="C63" s="20">
        <v>105.88638163698199</v>
      </c>
      <c r="D63" s="20">
        <v>68.527141772673701</v>
      </c>
      <c r="E63" s="213"/>
      <c r="F63" s="213"/>
      <c r="H63" s="1"/>
    </row>
    <row r="64" spans="1:8" ht="19">
      <c r="A64" s="9" t="s">
        <v>56</v>
      </c>
      <c r="B64" s="212">
        <v>52.581261950286802</v>
      </c>
      <c r="C64" s="20">
        <v>40.237877123438601</v>
      </c>
      <c r="D64" s="20">
        <v>15.6183973609535</v>
      </c>
      <c r="E64" s="213"/>
      <c r="F64" s="213"/>
      <c r="H64" s="1"/>
    </row>
    <row r="65" spans="1:8" ht="19">
      <c r="A65" s="9" t="s">
        <v>58</v>
      </c>
      <c r="B65" s="212">
        <v>27.246653919694072</v>
      </c>
      <c r="C65" s="20">
        <v>33.822349732288103</v>
      </c>
      <c r="D65" s="20">
        <v>18.620704109650699</v>
      </c>
      <c r="E65" s="213"/>
      <c r="F65" s="213"/>
      <c r="H65" s="1"/>
    </row>
    <row r="66" spans="1:8">
      <c r="A66" s="208" t="s">
        <v>98</v>
      </c>
      <c r="B66" s="20">
        <v>49.020076481835559</v>
      </c>
      <c r="C66" s="20">
        <v>55.041853274045401</v>
      </c>
      <c r="D66" s="20">
        <v>61.292917555928099</v>
      </c>
      <c r="E66" s="213"/>
      <c r="F66" s="213"/>
      <c r="H66" s="1"/>
    </row>
    <row r="67" spans="1:8">
      <c r="A67" s="208" t="s">
        <v>99</v>
      </c>
      <c r="B67" s="20">
        <v>25.0717017208413</v>
      </c>
      <c r="C67" s="20">
        <v>36.602824318284704</v>
      </c>
      <c r="D67" s="20">
        <v>30.716743990868501</v>
      </c>
      <c r="E67" s="213"/>
      <c r="F67" s="213"/>
      <c r="H67" s="1"/>
    </row>
    <row r="68" spans="1:8">
      <c r="A68" s="208" t="s">
        <v>100</v>
      </c>
      <c r="B68" s="20">
        <v>33.173996175908222</v>
      </c>
      <c r="C68" s="20">
        <v>68.654140776333804</v>
      </c>
      <c r="D68" s="20">
        <v>64.078108620730305</v>
      </c>
      <c r="E68" s="213"/>
      <c r="F68" s="213"/>
      <c r="H68" s="1"/>
    </row>
    <row r="69" spans="1:8" ht="19">
      <c r="A69" s="9" t="s">
        <v>60</v>
      </c>
      <c r="B69" s="212">
        <v>92.01720841300191</v>
      </c>
      <c r="C69" s="20">
        <v>94.531582058279895</v>
      </c>
      <c r="D69" s="20">
        <v>50.012158979247097</v>
      </c>
      <c r="E69" s="213"/>
      <c r="F69" s="213"/>
      <c r="H69" s="1"/>
    </row>
    <row r="70" spans="1:8">
      <c r="A70" s="208" t="s">
        <v>101</v>
      </c>
      <c r="B70" s="20">
        <v>85.444550669216056</v>
      </c>
      <c r="C70" s="20">
        <v>115.38744359511701</v>
      </c>
      <c r="D70" s="20">
        <v>100.78351051932999</v>
      </c>
      <c r="E70" s="213"/>
      <c r="F70" s="213"/>
      <c r="H70" s="1"/>
    </row>
    <row r="71" spans="1:8">
      <c r="A71" s="208" t="s">
        <v>102</v>
      </c>
      <c r="B71" s="20">
        <v>72.538240917782019</v>
      </c>
      <c r="C71" s="20">
        <v>92.0189366574932</v>
      </c>
      <c r="D71" s="20">
        <v>69.9210649123835</v>
      </c>
      <c r="E71" s="213"/>
      <c r="F71" s="213"/>
      <c r="H71" s="1"/>
    </row>
    <row r="72" spans="1:8" ht="19">
      <c r="A72" s="9" t="s">
        <v>62</v>
      </c>
      <c r="B72" s="212">
        <v>117.11281070745697</v>
      </c>
      <c r="C72" s="20">
        <v>127.899299721368</v>
      </c>
      <c r="D72" s="20">
        <v>71.157027536610002</v>
      </c>
      <c r="E72" s="213"/>
      <c r="F72" s="213"/>
      <c r="H72" s="1"/>
    </row>
    <row r="73" spans="1:8">
      <c r="A73" s="208" t="s">
        <v>103</v>
      </c>
      <c r="B73" s="20">
        <v>104.94741873804972</v>
      </c>
      <c r="C73" s="20">
        <v>126.50452436011101</v>
      </c>
      <c r="D73" s="20">
        <v>86.658024825526098</v>
      </c>
      <c r="E73" s="213"/>
      <c r="F73" s="213"/>
      <c r="H73" s="1"/>
    </row>
    <row r="74" spans="1:8">
      <c r="A74" s="208" t="s">
        <v>104</v>
      </c>
      <c r="B74" s="20">
        <v>40.03346080305927</v>
      </c>
      <c r="C74" s="20">
        <v>59.972995088653498</v>
      </c>
      <c r="D74" s="20">
        <v>71.808727048480407</v>
      </c>
      <c r="E74" s="213"/>
      <c r="F74" s="213"/>
      <c r="H74" s="1"/>
    </row>
    <row r="75" spans="1:8">
      <c r="A75" s="208" t="s">
        <v>105</v>
      </c>
      <c r="B75" s="20">
        <v>47.825047801147221</v>
      </c>
      <c r="C75" s="20">
        <v>79.863512078271</v>
      </c>
      <c r="D75" s="20">
        <v>81.7454496045263</v>
      </c>
      <c r="E75" s="213"/>
      <c r="F75" s="213"/>
      <c r="H75" s="1"/>
    </row>
    <row r="76" spans="1:8" ht="17">
      <c r="A76" s="208" t="s">
        <v>106</v>
      </c>
      <c r="B76" s="20">
        <v>52.963671128107073</v>
      </c>
      <c r="C76" s="20">
        <v>88.410625495771797</v>
      </c>
      <c r="D76" s="20">
        <v>96.444817946488996</v>
      </c>
      <c r="E76" s="213"/>
      <c r="F76" s="213"/>
      <c r="H76" s="143"/>
    </row>
    <row r="77" spans="1:8">
      <c r="A77" s="208" t="s">
        <v>107</v>
      </c>
      <c r="B77" s="20">
        <v>96.653919694072655</v>
      </c>
      <c r="C77" s="20">
        <v>103.726391773562</v>
      </c>
      <c r="D77" s="20">
        <v>83.330787437910203</v>
      </c>
      <c r="E77" s="213"/>
      <c r="F77" s="213"/>
      <c r="H77" s="75"/>
    </row>
    <row r="78" spans="1:8" ht="19">
      <c r="A78" s="9" t="s">
        <v>63</v>
      </c>
      <c r="B78" s="212">
        <v>105.1625239005736</v>
      </c>
      <c r="C78" s="20">
        <v>111.191940942076</v>
      </c>
      <c r="D78" s="20">
        <v>60.566928147408703</v>
      </c>
      <c r="E78" s="213"/>
      <c r="F78" s="213"/>
      <c r="H78" s="157"/>
    </row>
    <row r="79" spans="1:8">
      <c r="A79" s="208" t="s">
        <v>108</v>
      </c>
      <c r="B79" s="20">
        <v>89.435946462715094</v>
      </c>
      <c r="C79" s="20">
        <v>109.337958422482</v>
      </c>
      <c r="D79" s="20">
        <v>85.945704314298496</v>
      </c>
      <c r="E79" s="213"/>
      <c r="F79" s="213"/>
      <c r="H79" s="1"/>
    </row>
    <row r="80" spans="1:8" ht="19">
      <c r="A80" s="9" t="s">
        <v>64</v>
      </c>
      <c r="B80" s="212">
        <v>78.871892925430203</v>
      </c>
      <c r="C80" s="20">
        <v>73.081882696946195</v>
      </c>
      <c r="D80" s="20">
        <v>489.092946353895</v>
      </c>
      <c r="E80" s="213"/>
      <c r="F80" s="213"/>
      <c r="H80" s="1"/>
    </row>
    <row r="81" spans="1:8">
      <c r="A81" s="208" t="s">
        <v>109</v>
      </c>
      <c r="B81" s="20">
        <v>55.258126195028673</v>
      </c>
      <c r="C81" s="20">
        <v>75.950844411173605</v>
      </c>
      <c r="D81" s="20">
        <v>54.788836362478598</v>
      </c>
      <c r="E81" s="213"/>
      <c r="F81" s="213"/>
      <c r="H81" s="1"/>
    </row>
    <row r="82" spans="1:8" ht="19">
      <c r="A82" s="9" t="s">
        <v>65</v>
      </c>
      <c r="B82" s="212">
        <v>107.55258126195028</v>
      </c>
      <c r="C82" s="20">
        <v>120.2579711569</v>
      </c>
      <c r="D82" s="20">
        <v>78.612489965271294</v>
      </c>
      <c r="E82" s="213"/>
      <c r="F82" s="213"/>
      <c r="H82" s="1"/>
    </row>
    <row r="83" spans="1:8">
      <c r="A83" s="208" t="s">
        <v>110</v>
      </c>
      <c r="B83" s="20">
        <v>82.098470363288712</v>
      </c>
      <c r="C83" s="20">
        <v>85.346419868592307</v>
      </c>
      <c r="D83" s="20">
        <v>67.612472378866102</v>
      </c>
      <c r="E83" s="213"/>
      <c r="F83" s="213"/>
      <c r="H83" s="1"/>
    </row>
    <row r="84" spans="1:8">
      <c r="A84" s="208" t="s">
        <v>111</v>
      </c>
      <c r="B84" s="20">
        <v>32.55258126195028</v>
      </c>
      <c r="C84" s="20">
        <v>48.309540140598699</v>
      </c>
      <c r="D84" s="20">
        <v>65.443968674913194</v>
      </c>
      <c r="E84" s="213"/>
      <c r="F84" s="213"/>
      <c r="H84" s="1"/>
    </row>
    <row r="85" spans="1:8" ht="19">
      <c r="A85" s="9" t="s">
        <v>67</v>
      </c>
      <c r="B85" s="212">
        <v>136.23326959847037</v>
      </c>
      <c r="C85" s="20">
        <v>158.23835797812799</v>
      </c>
      <c r="D85" s="20">
        <v>92.887509006609704</v>
      </c>
      <c r="E85" s="213"/>
      <c r="F85" s="213"/>
      <c r="H85" s="1"/>
    </row>
    <row r="86" spans="1:8">
      <c r="A86" s="208" t="s">
        <v>112</v>
      </c>
      <c r="B86" s="20">
        <v>62.021988527724666</v>
      </c>
      <c r="C86" s="20">
        <v>81.032009580146706</v>
      </c>
      <c r="D86" s="20">
        <v>53.655906516292603</v>
      </c>
      <c r="E86" s="213"/>
      <c r="F86" s="213"/>
      <c r="H86" s="1"/>
    </row>
    <row r="87" spans="1:8">
      <c r="A87" s="208" t="s">
        <v>113</v>
      </c>
      <c r="B87" s="20">
        <v>80.090822179732314</v>
      </c>
      <c r="C87" s="20">
        <v>105.76659085845699</v>
      </c>
      <c r="D87" s="20">
        <v>68.555053759848406</v>
      </c>
      <c r="E87" s="213"/>
      <c r="F87" s="213"/>
      <c r="H87" s="1"/>
    </row>
    <row r="88" spans="1:8" ht="19">
      <c r="A88" s="9" t="s">
        <v>69</v>
      </c>
      <c r="B88" s="212">
        <v>96.080305927342252</v>
      </c>
      <c r="C88" s="20">
        <v>104.708373621847</v>
      </c>
      <c r="D88" s="20">
        <v>66.131052797791199</v>
      </c>
      <c r="E88" s="213"/>
      <c r="F88" s="213"/>
      <c r="H88" s="1"/>
    </row>
    <row r="89" spans="1:8" ht="19">
      <c r="A89" s="9" t="s">
        <v>71</v>
      </c>
      <c r="B89" s="212">
        <v>97.992351816443588</v>
      </c>
      <c r="C89" s="20">
        <v>104.951376984818</v>
      </c>
      <c r="D89" s="20">
        <v>66.529493394732398</v>
      </c>
      <c r="E89" s="213"/>
      <c r="F89" s="213"/>
      <c r="H89" s="1"/>
    </row>
    <row r="90" spans="1:8">
      <c r="A90" s="208" t="s">
        <v>114</v>
      </c>
      <c r="B90" s="20">
        <v>71.988527724665389</v>
      </c>
      <c r="C90" s="20">
        <v>92.759080632073093</v>
      </c>
      <c r="D90" s="20">
        <v>75.231080634726297</v>
      </c>
      <c r="E90" s="213"/>
      <c r="F90" s="213"/>
      <c r="H90" s="1"/>
    </row>
    <row r="91" spans="1:8">
      <c r="A91" s="208" t="s">
        <v>115</v>
      </c>
      <c r="B91" s="20">
        <v>70.076481835564053</v>
      </c>
      <c r="C91" s="20">
        <v>101.321005075687</v>
      </c>
      <c r="D91" s="20">
        <v>67.061773065625701</v>
      </c>
      <c r="E91" s="213"/>
      <c r="F91" s="213"/>
      <c r="H91" s="1"/>
    </row>
    <row r="92" spans="1:8">
      <c r="A92" s="208" t="s">
        <v>117</v>
      </c>
      <c r="B92" s="20">
        <v>50.525812619502865</v>
      </c>
      <c r="C92" s="20">
        <v>61.505316202081602</v>
      </c>
      <c r="D92" s="20">
        <v>43.032157603799703</v>
      </c>
      <c r="E92" s="213"/>
      <c r="F92" s="213"/>
      <c r="H92" s="1"/>
    </row>
    <row r="93" spans="1:8">
      <c r="A93" s="208" t="s">
        <v>118</v>
      </c>
      <c r="B93" s="20">
        <v>42.399617590822182</v>
      </c>
      <c r="C93" s="20">
        <v>74.840394692666393</v>
      </c>
      <c r="D93" s="20">
        <v>66.633158765436406</v>
      </c>
      <c r="E93" s="213"/>
      <c r="F93" s="213"/>
      <c r="H93" s="1"/>
    </row>
    <row r="94" spans="1:8">
      <c r="A94" s="208" t="s">
        <v>119</v>
      </c>
      <c r="B94" s="20">
        <v>76.123326959847034</v>
      </c>
      <c r="C94" s="20">
        <v>92.242208024543203</v>
      </c>
      <c r="D94" s="20">
        <v>63.659618510289299</v>
      </c>
      <c r="E94" s="213"/>
      <c r="F94" s="213"/>
      <c r="H94" s="1"/>
    </row>
    <row r="95" spans="1:8" ht="19">
      <c r="A95" s="9" t="s">
        <v>73</v>
      </c>
      <c r="B95" s="212">
        <v>62.141491395793494</v>
      </c>
      <c r="C95" s="20">
        <v>59.817427658739902</v>
      </c>
      <c r="D95" s="20">
        <v>38.0755766448709</v>
      </c>
      <c r="E95" s="213"/>
      <c r="F95" s="213"/>
      <c r="H95" s="1"/>
    </row>
    <row r="96" spans="1:8" ht="19">
      <c r="A96" s="9" t="s">
        <v>75</v>
      </c>
      <c r="B96" s="212">
        <v>64.05353728489483</v>
      </c>
      <c r="C96" s="20">
        <v>71.1983356659278</v>
      </c>
      <c r="D96" s="20">
        <v>44.640425375436401</v>
      </c>
      <c r="E96" s="213"/>
      <c r="F96" s="213"/>
      <c r="H96" s="1"/>
    </row>
    <row r="97" spans="1:8" ht="19">
      <c r="A97" s="9" t="s">
        <v>77</v>
      </c>
      <c r="B97" s="212">
        <v>65.009560229445498</v>
      </c>
      <c r="C97" s="20">
        <v>68.734948529670206</v>
      </c>
      <c r="D97" s="20">
        <v>46.206906922184203</v>
      </c>
      <c r="E97" s="213"/>
      <c r="F97" s="213"/>
      <c r="H97" s="1"/>
    </row>
    <row r="98" spans="1:8" ht="19">
      <c r="A98" s="9" t="s">
        <v>78</v>
      </c>
      <c r="B98" s="212">
        <v>78.871892925430203</v>
      </c>
      <c r="C98" s="20">
        <v>77.808545337786796</v>
      </c>
      <c r="D98" s="20">
        <v>39.424109469449697</v>
      </c>
      <c r="E98" s="213"/>
      <c r="F98" s="213"/>
      <c r="H98" s="1"/>
    </row>
    <row r="99" spans="1:8">
      <c r="A99" s="208" t="s">
        <v>120</v>
      </c>
      <c r="B99" s="20">
        <v>38.288718929254301</v>
      </c>
      <c r="C99" s="20">
        <v>67.184748926192697</v>
      </c>
      <c r="D99" s="20">
        <v>44.551889005888</v>
      </c>
      <c r="E99" s="213"/>
      <c r="F99" s="213"/>
      <c r="H99" s="1"/>
    </row>
    <row r="100" spans="1:8">
      <c r="A100" s="208" t="s">
        <v>121</v>
      </c>
      <c r="B100" s="20">
        <v>39.770554493307841</v>
      </c>
      <c r="C100" s="20">
        <v>55.593336820250997</v>
      </c>
      <c r="D100" s="20">
        <v>51.719492291336302</v>
      </c>
      <c r="E100" s="213"/>
      <c r="F100" s="213"/>
      <c r="H100" s="1"/>
    </row>
    <row r="101" spans="1:8" ht="19">
      <c r="A101" s="9" t="s">
        <v>79</v>
      </c>
      <c r="B101" s="212">
        <v>66.921606118546848</v>
      </c>
      <c r="C101" s="20">
        <v>65.694638740572501</v>
      </c>
      <c r="D101" s="20">
        <v>34.802835436862999</v>
      </c>
      <c r="E101" s="213"/>
      <c r="F101" s="213"/>
      <c r="H101" s="1"/>
    </row>
    <row r="102" spans="1:8">
      <c r="A102" s="208" t="s">
        <v>122</v>
      </c>
      <c r="B102" s="20">
        <v>79.541108986615683</v>
      </c>
      <c r="C102" s="20">
        <v>53.734043237125398</v>
      </c>
      <c r="D102" s="20">
        <v>30.671296913328401</v>
      </c>
      <c r="E102" s="213"/>
      <c r="F102" s="213"/>
      <c r="H102" s="1"/>
    </row>
    <row r="103" spans="1:8">
      <c r="A103" s="208" t="s">
        <v>123</v>
      </c>
      <c r="B103" s="20">
        <v>129.97131931166345</v>
      </c>
      <c r="C103" s="20">
        <v>100.24770952801801</v>
      </c>
      <c r="D103" s="20">
        <v>90.202523228988696</v>
      </c>
      <c r="E103" s="213"/>
      <c r="F103" s="213"/>
      <c r="H103" s="1"/>
    </row>
    <row r="104" spans="1:8">
      <c r="A104" s="208" t="s">
        <v>124</v>
      </c>
      <c r="B104" s="20">
        <v>54.397705544933075</v>
      </c>
      <c r="C104" s="20">
        <v>55.349501781880797</v>
      </c>
      <c r="D104" s="20">
        <v>52.990451800532803</v>
      </c>
      <c r="E104" s="213"/>
      <c r="F104" s="213"/>
      <c r="H104" s="1"/>
    </row>
    <row r="105" spans="1:8">
      <c r="A105" s="208" t="s">
        <v>125</v>
      </c>
      <c r="B105" s="20">
        <v>60.325047801147228</v>
      </c>
      <c r="C105" s="20">
        <v>78.303265869968399</v>
      </c>
      <c r="D105" s="20">
        <v>62.720221713761902</v>
      </c>
      <c r="E105" s="213"/>
      <c r="F105" s="213"/>
      <c r="H105" s="1"/>
    </row>
    <row r="106" spans="1:8">
      <c r="A106" s="208" t="s">
        <v>126</v>
      </c>
      <c r="B106" s="20">
        <v>68.355640535372842</v>
      </c>
      <c r="C106" s="20">
        <v>80.946046772951107</v>
      </c>
      <c r="D106" s="20">
        <v>74.676352821676105</v>
      </c>
      <c r="E106" s="213"/>
      <c r="F106" s="213"/>
      <c r="H106" s="1"/>
    </row>
    <row r="107" spans="1:8">
      <c r="A107" s="208" t="s">
        <v>127</v>
      </c>
      <c r="B107" s="20">
        <v>90.750478011472268</v>
      </c>
      <c r="C107" s="20">
        <v>49.619755484783902</v>
      </c>
      <c r="D107" s="20">
        <v>27.2254999141858</v>
      </c>
      <c r="E107" s="213"/>
      <c r="F107" s="213"/>
      <c r="H107" s="1"/>
    </row>
    <row r="108" spans="1:8">
      <c r="A108" s="208" t="s">
        <v>128</v>
      </c>
      <c r="B108" s="20">
        <v>50.286806883365202</v>
      </c>
      <c r="C108" s="20">
        <v>74.179989723565896</v>
      </c>
      <c r="D108" s="20">
        <v>52.443823595537197</v>
      </c>
      <c r="E108" s="213"/>
      <c r="F108" s="213"/>
      <c r="H108" s="1"/>
    </row>
    <row r="109" spans="1:8">
      <c r="A109" s="208" t="s">
        <v>129</v>
      </c>
      <c r="B109" s="20">
        <v>63.599426386233276</v>
      </c>
      <c r="C109" s="20">
        <v>88.335698579527005</v>
      </c>
      <c r="D109" s="20">
        <v>58.397576491318802</v>
      </c>
      <c r="E109" s="213"/>
      <c r="F109" s="213"/>
      <c r="H109" s="1"/>
    </row>
    <row r="110" spans="1:8" ht="19">
      <c r="A110" s="9" t="s">
        <v>80</v>
      </c>
      <c r="B110" s="212">
        <v>81.261950286806879</v>
      </c>
      <c r="C110" s="20">
        <v>86.607658891330999</v>
      </c>
      <c r="D110" s="20">
        <v>57.888538083251603</v>
      </c>
      <c r="E110" s="213"/>
      <c r="F110" s="213"/>
      <c r="H110" s="1"/>
    </row>
    <row r="111" spans="1:8">
      <c r="A111" s="208" t="s">
        <v>130</v>
      </c>
      <c r="B111" s="20">
        <v>72.944550669216056</v>
      </c>
      <c r="C111" s="20">
        <v>69.711793787498607</v>
      </c>
      <c r="D111" s="20">
        <v>63.400632009232297</v>
      </c>
      <c r="E111" s="213"/>
      <c r="F111" s="213"/>
      <c r="H111" s="1"/>
    </row>
    <row r="112" spans="1:8">
      <c r="A112" s="214" t="s">
        <v>794</v>
      </c>
      <c r="B112" s="20"/>
      <c r="C112" s="215">
        <v>19.516601470977772</v>
      </c>
      <c r="D112" s="215">
        <v>47.401824260015211</v>
      </c>
      <c r="E112" s="213"/>
      <c r="F112" s="213"/>
      <c r="H112" s="1"/>
    </row>
    <row r="113" spans="2:8">
      <c r="B113" s="20"/>
      <c r="C113" s="20"/>
      <c r="D113" s="20"/>
      <c r="E113" s="209"/>
      <c r="H113" s="1"/>
    </row>
    <row r="114" spans="2:8">
      <c r="B114" s="20"/>
      <c r="C114" s="20"/>
      <c r="D114" s="20"/>
      <c r="E114" s="209"/>
      <c r="H114" s="1"/>
    </row>
    <row r="115" spans="2:8">
      <c r="B115" s="20"/>
      <c r="C115" s="20"/>
      <c r="D115" s="20"/>
      <c r="E115" s="209"/>
      <c r="H115" s="1"/>
    </row>
    <row r="116" spans="2:8">
      <c r="B116" s="20"/>
      <c r="C116" s="20"/>
      <c r="D116" s="20"/>
      <c r="E116" s="209"/>
      <c r="H116" s="1"/>
    </row>
    <row r="117" spans="2:8">
      <c r="B117" s="20"/>
      <c r="C117" s="20"/>
      <c r="D117" s="20"/>
      <c r="E117" s="209"/>
      <c r="H117" s="1"/>
    </row>
    <row r="118" spans="2:8">
      <c r="B118" s="20"/>
      <c r="C118" s="20"/>
      <c r="D118" s="20"/>
      <c r="E118" s="209"/>
      <c r="H118" s="1"/>
    </row>
    <row r="119" spans="2:8">
      <c r="B119" s="20"/>
      <c r="C119" s="20"/>
      <c r="D119" s="20"/>
      <c r="E119" s="209"/>
      <c r="H119" s="1"/>
    </row>
    <row r="120" spans="2:8">
      <c r="B120" s="20"/>
      <c r="C120" s="20"/>
      <c r="D120" s="20"/>
      <c r="E120" s="209"/>
      <c r="H120" s="1"/>
    </row>
    <row r="121" spans="2:8">
      <c r="B121" s="20"/>
      <c r="C121" s="20"/>
      <c r="D121" s="20"/>
      <c r="E121" s="209"/>
      <c r="H121" s="1"/>
    </row>
    <row r="122" spans="2:8">
      <c r="B122" s="20"/>
      <c r="C122" s="20"/>
      <c r="D122" s="20"/>
      <c r="E122" s="209"/>
      <c r="H122" s="1"/>
    </row>
    <row r="123" spans="2:8">
      <c r="B123" s="20"/>
      <c r="C123" s="20"/>
      <c r="D123" s="20"/>
      <c r="E123" s="209"/>
      <c r="H123" s="1"/>
    </row>
    <row r="124" spans="2:8">
      <c r="B124" s="20"/>
      <c r="C124" s="20"/>
      <c r="D124" s="20"/>
      <c r="E124" s="209"/>
      <c r="H124" s="1"/>
    </row>
    <row r="125" spans="2:8">
      <c r="B125" s="20"/>
      <c r="C125" s="20"/>
      <c r="D125" s="20"/>
      <c r="E125" s="209"/>
      <c r="H125" s="1"/>
    </row>
    <row r="126" spans="2:8">
      <c r="B126" s="20"/>
      <c r="C126" s="20"/>
      <c r="D126" s="20"/>
      <c r="E126" s="209"/>
      <c r="H126" s="1"/>
    </row>
    <row r="127" spans="2:8">
      <c r="B127" s="20"/>
      <c r="C127" s="20"/>
      <c r="D127" s="20"/>
      <c r="E127" s="209"/>
      <c r="H127" s="1"/>
    </row>
    <row r="128" spans="2:8">
      <c r="B128" s="20"/>
      <c r="C128" s="20"/>
      <c r="D128" s="20"/>
      <c r="E128" s="209"/>
      <c r="H128" s="1"/>
    </row>
    <row r="129" spans="2:8">
      <c r="B129" s="20"/>
      <c r="C129" s="20"/>
      <c r="D129" s="20"/>
      <c r="E129" s="209"/>
      <c r="H129" s="1"/>
    </row>
    <row r="130" spans="2:8">
      <c r="B130" s="20"/>
      <c r="C130" s="20"/>
      <c r="D130" s="20"/>
      <c r="E130" s="209"/>
      <c r="H130" s="1"/>
    </row>
    <row r="131" spans="2:8">
      <c r="B131" s="20"/>
      <c r="C131" s="20"/>
      <c r="D131" s="20"/>
      <c r="E131" s="209"/>
      <c r="H131" s="1"/>
    </row>
    <row r="132" spans="2:8">
      <c r="B132" s="20"/>
      <c r="C132" s="20"/>
      <c r="D132" s="20"/>
      <c r="E132" s="209"/>
      <c r="H132" s="1"/>
    </row>
    <row r="133" spans="2:8">
      <c r="B133" s="20"/>
      <c r="C133" s="20"/>
      <c r="D133" s="20"/>
      <c r="E133" s="209"/>
      <c r="H133" s="1"/>
    </row>
    <row r="134" spans="2:8">
      <c r="B134" s="20"/>
      <c r="C134" s="20"/>
      <c r="D134" s="20"/>
      <c r="E134" s="209"/>
      <c r="H134" s="1"/>
    </row>
    <row r="135" spans="2:8">
      <c r="B135" s="20"/>
      <c r="C135" s="20"/>
      <c r="D135" s="20"/>
      <c r="E135" s="209"/>
      <c r="H135" s="1"/>
    </row>
    <row r="136" spans="2:8">
      <c r="B136" s="20"/>
      <c r="C136" s="20"/>
      <c r="D136" s="20"/>
      <c r="E136" s="209"/>
      <c r="H136" s="1"/>
    </row>
    <row r="137" spans="2:8">
      <c r="B137" s="20"/>
      <c r="C137" s="20"/>
      <c r="D137" s="20"/>
      <c r="E137" s="209"/>
      <c r="H137" s="1"/>
    </row>
    <row r="138" spans="2:8">
      <c r="B138" s="20"/>
      <c r="C138" s="20"/>
      <c r="D138" s="20"/>
      <c r="E138" s="209"/>
      <c r="H138" s="1"/>
    </row>
    <row r="139" spans="2:8">
      <c r="B139" s="20"/>
      <c r="C139" s="20"/>
      <c r="D139" s="20"/>
      <c r="E139" s="209"/>
      <c r="H139" s="1"/>
    </row>
    <row r="140" spans="2:8">
      <c r="B140" s="20"/>
      <c r="C140" s="20"/>
      <c r="D140" s="20"/>
      <c r="E140" s="209"/>
      <c r="H140" s="1"/>
    </row>
    <row r="141" spans="2:8">
      <c r="B141" s="20"/>
      <c r="C141" s="20"/>
      <c r="D141" s="20"/>
      <c r="E141" s="209"/>
      <c r="H141" s="1"/>
    </row>
    <row r="142" spans="2:8">
      <c r="B142" s="20"/>
      <c r="C142" s="20"/>
      <c r="D142" s="20"/>
      <c r="E142" s="209"/>
      <c r="H142" s="1"/>
    </row>
    <row r="143" spans="2:8">
      <c r="B143" s="20"/>
      <c r="C143" s="20"/>
      <c r="D143" s="20"/>
      <c r="E143" s="209"/>
      <c r="H143" s="1"/>
    </row>
    <row r="144" spans="2:8">
      <c r="B144" s="20"/>
      <c r="C144" s="20"/>
      <c r="D144" s="20"/>
      <c r="E144" s="209"/>
      <c r="H144" s="1"/>
    </row>
    <row r="145" spans="2:8">
      <c r="B145" s="20"/>
      <c r="C145" s="20"/>
      <c r="D145" s="20"/>
      <c r="E145" s="209"/>
      <c r="H145" s="1"/>
    </row>
    <row r="146" spans="2:8">
      <c r="B146" s="20"/>
      <c r="C146" s="20"/>
      <c r="D146" s="20"/>
      <c r="E146" s="209"/>
      <c r="H146" s="1"/>
    </row>
    <row r="147" spans="2:8">
      <c r="B147" s="20"/>
      <c r="C147" s="20"/>
      <c r="D147" s="20"/>
      <c r="E147" s="209"/>
      <c r="H147" s="1"/>
    </row>
    <row r="148" spans="2:8">
      <c r="B148" s="20"/>
      <c r="C148" s="20"/>
      <c r="D148" s="20"/>
      <c r="E148" s="209"/>
      <c r="H148" s="1"/>
    </row>
    <row r="149" spans="2:8">
      <c r="B149" s="20"/>
      <c r="C149" s="20"/>
      <c r="D149" s="20"/>
      <c r="E149" s="209"/>
      <c r="H149" s="1"/>
    </row>
    <row r="150" spans="2:8">
      <c r="B150" s="20"/>
      <c r="C150" s="20"/>
      <c r="D150" s="20"/>
      <c r="E150" s="209"/>
      <c r="H150" s="1"/>
    </row>
    <row r="151" spans="2:8">
      <c r="B151" s="20"/>
      <c r="C151" s="20"/>
      <c r="D151" s="20"/>
      <c r="E151" s="209"/>
      <c r="H151" s="1"/>
    </row>
    <row r="152" spans="2:8">
      <c r="B152" s="20"/>
      <c r="C152" s="20"/>
      <c r="D152" s="20"/>
      <c r="E152" s="209"/>
      <c r="H152" s="1"/>
    </row>
    <row r="153" spans="2:8">
      <c r="B153" s="20"/>
      <c r="C153" s="20"/>
      <c r="D153" s="20"/>
      <c r="E153" s="209"/>
      <c r="H153" s="1"/>
    </row>
    <row r="154" spans="2:8">
      <c r="B154" s="20"/>
      <c r="C154" s="20"/>
      <c r="D154" s="20"/>
      <c r="E154" s="209"/>
      <c r="H154" s="1"/>
    </row>
    <row r="155" spans="2:8">
      <c r="B155" s="20"/>
      <c r="C155" s="20"/>
      <c r="D155" s="20"/>
      <c r="E155" s="209"/>
      <c r="H155" s="1"/>
    </row>
    <row r="156" spans="2:8">
      <c r="B156" s="20"/>
      <c r="C156" s="20"/>
      <c r="D156" s="20"/>
      <c r="E156" s="209"/>
      <c r="H156" s="1"/>
    </row>
    <row r="157" spans="2:8">
      <c r="B157" s="20"/>
      <c r="C157" s="20"/>
      <c r="D157" s="20"/>
      <c r="E157" s="209"/>
      <c r="H157" s="1"/>
    </row>
    <row r="158" spans="2:8">
      <c r="B158" s="20"/>
      <c r="C158" s="20"/>
      <c r="D158" s="20"/>
      <c r="E158" s="209"/>
      <c r="H158" s="1"/>
    </row>
    <row r="159" spans="2:8">
      <c r="B159" s="20"/>
      <c r="C159" s="20"/>
      <c r="D159" s="20"/>
      <c r="E159" s="209"/>
      <c r="H159" s="1"/>
    </row>
    <row r="160" spans="2:8">
      <c r="B160" s="20"/>
      <c r="C160" s="20"/>
      <c r="D160" s="20"/>
      <c r="E160" s="209"/>
      <c r="H160" s="1"/>
    </row>
    <row r="161" spans="2:8">
      <c r="B161" s="20"/>
      <c r="C161" s="20"/>
      <c r="D161" s="20"/>
      <c r="E161" s="209"/>
      <c r="H161" s="1"/>
    </row>
    <row r="162" spans="2:8">
      <c r="B162" s="20"/>
      <c r="C162" s="20"/>
      <c r="D162" s="20"/>
      <c r="E162" s="209"/>
      <c r="H162" s="1"/>
    </row>
    <row r="163" spans="2:8">
      <c r="B163" s="20"/>
      <c r="C163" s="20"/>
      <c r="D163" s="20"/>
      <c r="E163" s="209"/>
      <c r="H163" s="1"/>
    </row>
    <row r="164" spans="2:8">
      <c r="B164" s="20"/>
      <c r="C164" s="20"/>
      <c r="D164" s="20"/>
      <c r="E164" s="209"/>
      <c r="H164" s="1"/>
    </row>
    <row r="165" spans="2:8">
      <c r="B165" s="20"/>
      <c r="C165" s="20"/>
      <c r="D165" s="20"/>
      <c r="E165" s="209"/>
      <c r="H165" s="1"/>
    </row>
    <row r="166" spans="2:8">
      <c r="B166" s="20"/>
      <c r="C166" s="20"/>
      <c r="D166" s="20"/>
      <c r="E166" s="209"/>
      <c r="H166" s="1"/>
    </row>
    <row r="167" spans="2:8">
      <c r="B167" s="20"/>
      <c r="C167" s="20"/>
      <c r="D167" s="20"/>
      <c r="E167" s="209"/>
      <c r="H167" s="1"/>
    </row>
    <row r="168" spans="2:8">
      <c r="B168" s="20"/>
      <c r="C168" s="20"/>
      <c r="D168" s="20"/>
      <c r="E168" s="209"/>
      <c r="H168" s="1"/>
    </row>
    <row r="169" spans="2:8">
      <c r="B169" s="20"/>
      <c r="C169" s="20"/>
      <c r="D169" s="20"/>
      <c r="E169" s="209"/>
      <c r="H169" s="1"/>
    </row>
    <row r="170" spans="2:8">
      <c r="B170" s="20"/>
      <c r="C170" s="20"/>
      <c r="D170" s="20"/>
      <c r="E170" s="209"/>
      <c r="H170" s="1"/>
    </row>
    <row r="171" spans="2:8">
      <c r="B171" s="20"/>
      <c r="C171" s="20"/>
      <c r="D171" s="20"/>
      <c r="E171" s="209"/>
      <c r="H171" s="1"/>
    </row>
    <row r="172" spans="2:8">
      <c r="B172" s="20"/>
      <c r="C172" s="20"/>
      <c r="D172" s="20"/>
      <c r="E172" s="209"/>
      <c r="H172" s="1"/>
    </row>
    <row r="173" spans="2:8">
      <c r="B173" s="20"/>
      <c r="C173" s="20"/>
      <c r="D173" s="20"/>
      <c r="E173" s="209"/>
      <c r="H173" s="1"/>
    </row>
    <row r="174" spans="2:8">
      <c r="B174" s="20"/>
      <c r="C174" s="20"/>
      <c r="D174" s="20"/>
      <c r="E174" s="209"/>
      <c r="H174" s="1"/>
    </row>
    <row r="175" spans="2:8">
      <c r="B175" s="20"/>
      <c r="C175" s="20"/>
      <c r="D175" s="20"/>
      <c r="E175" s="209"/>
      <c r="H175" s="1"/>
    </row>
    <row r="176" spans="2:8">
      <c r="B176" s="20"/>
      <c r="C176" s="20"/>
      <c r="D176" s="20"/>
      <c r="E176" s="209"/>
      <c r="H176" s="1"/>
    </row>
    <row r="177" spans="2:8">
      <c r="B177" s="20"/>
      <c r="C177" s="20"/>
      <c r="D177" s="20"/>
      <c r="E177" s="209"/>
      <c r="H177" s="1"/>
    </row>
    <row r="178" spans="2:8">
      <c r="B178" s="20"/>
      <c r="C178" s="20"/>
      <c r="D178" s="20"/>
      <c r="E178" s="209"/>
      <c r="H178" s="1"/>
    </row>
    <row r="179" spans="2:8">
      <c r="B179" s="20"/>
      <c r="C179" s="20"/>
      <c r="D179" s="20"/>
      <c r="E179" s="209"/>
      <c r="H179" s="1"/>
    </row>
    <row r="180" spans="2:8">
      <c r="B180" s="20"/>
      <c r="C180" s="20"/>
      <c r="D180" s="20"/>
      <c r="E180" s="209"/>
      <c r="H180" s="1"/>
    </row>
    <row r="181" spans="2:8">
      <c r="B181" s="20"/>
      <c r="C181" s="20"/>
      <c r="D181" s="20"/>
      <c r="E181" s="209"/>
      <c r="H181" s="1"/>
    </row>
    <row r="182" spans="2:8">
      <c r="B182" s="20"/>
      <c r="C182" s="20"/>
      <c r="D182" s="20"/>
      <c r="E182" s="209"/>
      <c r="H182" s="1"/>
    </row>
    <row r="183" spans="2:8">
      <c r="B183" s="20"/>
      <c r="C183" s="20"/>
      <c r="D183" s="20"/>
      <c r="E183" s="209"/>
      <c r="H183" s="1"/>
    </row>
    <row r="184" spans="2:8">
      <c r="B184" s="20"/>
      <c r="C184" s="20"/>
      <c r="D184" s="20"/>
      <c r="E184" s="209"/>
      <c r="H184" s="1"/>
    </row>
    <row r="185" spans="2:8">
      <c r="B185" s="20"/>
      <c r="C185" s="20"/>
      <c r="D185" s="20"/>
      <c r="E185" s="209"/>
      <c r="H185" s="1"/>
    </row>
    <row r="186" spans="2:8">
      <c r="B186" s="20"/>
      <c r="C186" s="20"/>
      <c r="D186" s="20"/>
      <c r="E186" s="209"/>
      <c r="H186" s="1"/>
    </row>
    <row r="187" spans="2:8">
      <c r="B187" s="20"/>
      <c r="C187" s="20"/>
      <c r="D187" s="20"/>
      <c r="E187" s="209"/>
      <c r="H187" s="1"/>
    </row>
    <row r="188" spans="2:8">
      <c r="B188" s="20"/>
      <c r="C188" s="20"/>
      <c r="D188" s="20"/>
      <c r="E188" s="209"/>
      <c r="H188" s="1"/>
    </row>
    <row r="189" spans="2:8">
      <c r="B189" s="20"/>
      <c r="C189" s="20"/>
      <c r="D189" s="20"/>
      <c r="E189" s="209"/>
      <c r="H189" s="1"/>
    </row>
    <row r="190" spans="2:8">
      <c r="B190" s="20"/>
      <c r="C190" s="20"/>
      <c r="D190" s="20"/>
      <c r="E190" s="209"/>
      <c r="H190" s="1"/>
    </row>
    <row r="191" spans="2:8">
      <c r="B191" s="20"/>
      <c r="C191" s="20"/>
      <c r="D191" s="20"/>
      <c r="E191" s="209"/>
      <c r="H191" s="1"/>
    </row>
    <row r="192" spans="2:8">
      <c r="B192" s="20"/>
      <c r="C192" s="20"/>
      <c r="D192" s="20"/>
      <c r="E192" s="209"/>
      <c r="H192" s="1"/>
    </row>
    <row r="193" spans="2:8">
      <c r="B193" s="20"/>
      <c r="C193" s="20"/>
      <c r="D193" s="20"/>
      <c r="E193" s="209"/>
      <c r="H193" s="1"/>
    </row>
    <row r="194" spans="2:8">
      <c r="B194" s="20"/>
      <c r="C194" s="20"/>
      <c r="D194" s="20"/>
      <c r="E194" s="209"/>
      <c r="H194" s="1"/>
    </row>
    <row r="195" spans="2:8">
      <c r="B195" s="20"/>
      <c r="C195" s="20"/>
      <c r="D195" s="20"/>
      <c r="E195" s="209"/>
      <c r="H195" s="1"/>
    </row>
    <row r="196" spans="2:8">
      <c r="B196" s="20"/>
      <c r="C196" s="20"/>
      <c r="D196" s="20"/>
      <c r="E196" s="209"/>
      <c r="H196" s="1"/>
    </row>
    <row r="197" spans="2:8">
      <c r="B197" s="20"/>
      <c r="C197" s="20"/>
      <c r="D197" s="20"/>
      <c r="E197" s="209"/>
      <c r="H197" s="1"/>
    </row>
    <row r="198" spans="2:8">
      <c r="B198" s="20"/>
      <c r="C198" s="20"/>
      <c r="D198" s="20"/>
      <c r="E198" s="209"/>
      <c r="H198" s="1"/>
    </row>
    <row r="199" spans="2:8">
      <c r="B199" s="20"/>
      <c r="C199" s="20"/>
      <c r="D199" s="20"/>
      <c r="E199" s="209"/>
      <c r="H199" s="1"/>
    </row>
    <row r="200" spans="2:8">
      <c r="B200" s="20"/>
      <c r="C200" s="20"/>
      <c r="D200" s="20"/>
      <c r="E200" s="209"/>
      <c r="H200" s="1"/>
    </row>
    <row r="201" spans="2:8">
      <c r="B201" s="20"/>
      <c r="C201" s="20"/>
      <c r="D201" s="20"/>
      <c r="E201" s="209"/>
      <c r="H201" s="1"/>
    </row>
    <row r="202" spans="2:8">
      <c r="B202" s="20"/>
      <c r="C202" s="20"/>
      <c r="D202" s="20"/>
      <c r="E202" s="209"/>
      <c r="H202" s="1"/>
    </row>
    <row r="203" spans="2:8">
      <c r="B203" s="20"/>
      <c r="C203" s="20"/>
      <c r="D203" s="20"/>
      <c r="E203" s="209"/>
      <c r="H203" s="1"/>
    </row>
    <row r="204" spans="2:8">
      <c r="B204" s="20"/>
      <c r="C204" s="20"/>
      <c r="D204" s="20"/>
      <c r="E204" s="209"/>
      <c r="H204" s="1"/>
    </row>
    <row r="205" spans="2:8">
      <c r="B205" s="20"/>
      <c r="C205" s="20"/>
      <c r="D205" s="20"/>
      <c r="E205" s="209"/>
      <c r="H205" s="1"/>
    </row>
    <row r="206" spans="2:8">
      <c r="B206" s="20"/>
      <c r="C206" s="20"/>
      <c r="D206" s="20"/>
      <c r="E206" s="209"/>
      <c r="H206" s="1"/>
    </row>
    <row r="207" spans="2:8">
      <c r="B207" s="20"/>
      <c r="C207" s="20"/>
      <c r="D207" s="20"/>
      <c r="E207" s="209"/>
      <c r="H207" s="1"/>
    </row>
    <row r="208" spans="2:8">
      <c r="B208" s="20"/>
      <c r="C208" s="20"/>
      <c r="D208" s="20"/>
      <c r="E208" s="209"/>
      <c r="H208" s="1"/>
    </row>
    <row r="209" spans="2:8">
      <c r="B209" s="20"/>
      <c r="C209" s="20"/>
      <c r="D209" s="20"/>
      <c r="E209" s="209"/>
      <c r="H209" s="1"/>
    </row>
    <row r="210" spans="2:8">
      <c r="B210" s="20"/>
      <c r="C210" s="20"/>
      <c r="D210" s="20"/>
      <c r="E210" s="209"/>
      <c r="H210" s="1"/>
    </row>
    <row r="211" spans="2:8">
      <c r="B211" s="20"/>
      <c r="C211" s="20"/>
      <c r="D211" s="20"/>
      <c r="E211" s="209"/>
      <c r="H211" s="1"/>
    </row>
    <row r="212" spans="2:8">
      <c r="B212" s="20"/>
      <c r="C212" s="20"/>
      <c r="D212" s="20"/>
      <c r="E212" s="209"/>
      <c r="H212" s="1"/>
    </row>
    <row r="213" spans="2:8">
      <c r="B213" s="20"/>
      <c r="C213" s="20"/>
      <c r="D213" s="20"/>
      <c r="E213" s="209"/>
      <c r="H213" s="1"/>
    </row>
    <row r="214" spans="2:8">
      <c r="B214" s="20"/>
      <c r="C214" s="20"/>
      <c r="D214" s="20"/>
      <c r="E214" s="209"/>
      <c r="H214" s="1"/>
    </row>
    <row r="215" spans="2:8">
      <c r="B215" s="20"/>
      <c r="C215" s="20"/>
      <c r="D215" s="20"/>
      <c r="E215" s="209"/>
      <c r="H215" s="1"/>
    </row>
    <row r="216" spans="2:8">
      <c r="B216" s="20"/>
      <c r="C216" s="20"/>
      <c r="D216" s="20"/>
      <c r="E216" s="209"/>
      <c r="H216" s="1"/>
    </row>
    <row r="217" spans="2:8">
      <c r="B217" s="20"/>
      <c r="C217" s="20"/>
      <c r="D217" s="20"/>
      <c r="E217" s="209"/>
      <c r="H217" s="1"/>
    </row>
    <row r="218" spans="2:8">
      <c r="B218" s="20"/>
      <c r="C218" s="20"/>
      <c r="D218" s="20"/>
      <c r="E218" s="209"/>
      <c r="H218" s="1"/>
    </row>
    <row r="219" spans="2:8">
      <c r="B219" s="20"/>
      <c r="C219" s="20"/>
      <c r="D219" s="20"/>
      <c r="E219" s="209"/>
      <c r="H219" s="1"/>
    </row>
    <row r="220" spans="2:8">
      <c r="B220" s="20"/>
      <c r="C220" s="20"/>
      <c r="D220" s="20"/>
      <c r="E220" s="209"/>
      <c r="H220" s="1"/>
    </row>
    <row r="221" spans="2:8">
      <c r="B221" s="20"/>
      <c r="C221" s="20"/>
      <c r="D221" s="20"/>
      <c r="E221" s="209"/>
      <c r="H221" s="1"/>
    </row>
    <row r="222" spans="2:8">
      <c r="B222" s="20"/>
      <c r="C222" s="20"/>
      <c r="D222" s="20"/>
      <c r="E222" s="209"/>
      <c r="H222" s="1"/>
    </row>
    <row r="223" spans="2:8">
      <c r="B223" s="20"/>
      <c r="C223" s="20"/>
      <c r="D223" s="20"/>
      <c r="E223" s="209"/>
      <c r="H223" s="1"/>
    </row>
    <row r="224" spans="2:8">
      <c r="B224" s="20"/>
      <c r="C224" s="20"/>
      <c r="D224" s="20"/>
      <c r="E224" s="209"/>
      <c r="H224" s="1"/>
    </row>
    <row r="225" spans="2:8">
      <c r="B225" s="20"/>
      <c r="C225" s="20"/>
      <c r="D225" s="20"/>
      <c r="E225" s="209"/>
      <c r="H225" s="1"/>
    </row>
    <row r="226" spans="2:8">
      <c r="B226" s="20"/>
      <c r="C226" s="20"/>
      <c r="D226" s="20"/>
      <c r="E226" s="209"/>
      <c r="H226" s="1"/>
    </row>
    <row r="227" spans="2:8">
      <c r="B227" s="20"/>
      <c r="C227" s="20"/>
      <c r="D227" s="20"/>
      <c r="E227" s="209"/>
      <c r="H227" s="1"/>
    </row>
    <row r="228" spans="2:8">
      <c r="B228" s="20"/>
      <c r="C228" s="20"/>
      <c r="D228" s="20"/>
      <c r="E228" s="209"/>
      <c r="H228" s="1"/>
    </row>
    <row r="229" spans="2:8">
      <c r="B229" s="20"/>
      <c r="C229" s="20"/>
      <c r="D229" s="20"/>
      <c r="E229" s="209"/>
      <c r="H229" s="1"/>
    </row>
    <row r="230" spans="2:8">
      <c r="B230" s="20"/>
      <c r="C230" s="20"/>
      <c r="D230" s="20"/>
      <c r="E230" s="209"/>
      <c r="H230" s="1"/>
    </row>
    <row r="231" spans="2:8">
      <c r="B231" s="20"/>
      <c r="C231" s="20"/>
      <c r="D231" s="20"/>
      <c r="E231" s="209"/>
      <c r="H231" s="1"/>
    </row>
    <row r="232" spans="2:8">
      <c r="B232" s="20"/>
      <c r="C232" s="20"/>
      <c r="D232" s="20"/>
      <c r="E232" s="209"/>
      <c r="H232" s="1"/>
    </row>
    <row r="233" spans="2:8">
      <c r="B233" s="20"/>
      <c r="C233" s="20"/>
      <c r="D233" s="20"/>
      <c r="E233" s="209"/>
      <c r="H233" s="1"/>
    </row>
    <row r="234" spans="2:8">
      <c r="B234" s="20"/>
      <c r="C234" s="20"/>
      <c r="D234" s="20"/>
      <c r="E234" s="209"/>
      <c r="H234" s="1"/>
    </row>
    <row r="235" spans="2:8">
      <c r="B235" s="20"/>
      <c r="C235" s="20"/>
      <c r="D235" s="20"/>
      <c r="E235" s="209"/>
      <c r="H235" s="1"/>
    </row>
    <row r="236" spans="2:8">
      <c r="B236" s="20"/>
      <c r="C236" s="20"/>
      <c r="D236" s="20"/>
      <c r="E236" s="209"/>
      <c r="H236" s="1"/>
    </row>
    <row r="237" spans="2:8">
      <c r="B237" s="20"/>
      <c r="C237" s="20"/>
      <c r="D237" s="20"/>
      <c r="E237" s="209"/>
      <c r="H237" s="1"/>
    </row>
    <row r="238" spans="2:8">
      <c r="B238" s="20"/>
      <c r="C238" s="20"/>
      <c r="D238" s="20"/>
      <c r="E238" s="209"/>
      <c r="H238" s="1"/>
    </row>
    <row r="239" spans="2:8">
      <c r="B239" s="20"/>
      <c r="C239" s="20"/>
      <c r="D239" s="20"/>
      <c r="E239" s="209"/>
      <c r="H239" s="1"/>
    </row>
    <row r="240" spans="2:8">
      <c r="B240" s="20"/>
      <c r="C240" s="20"/>
      <c r="D240" s="20"/>
      <c r="E240" s="209"/>
      <c r="H240" s="1"/>
    </row>
    <row r="241" spans="2:8">
      <c r="B241" s="20"/>
      <c r="C241" s="20"/>
      <c r="D241" s="20"/>
      <c r="E241" s="209"/>
      <c r="H241" s="1"/>
    </row>
    <row r="242" spans="2:8">
      <c r="B242" s="20"/>
      <c r="C242" s="20"/>
      <c r="D242" s="20"/>
      <c r="E242" s="209"/>
      <c r="H242" s="1"/>
    </row>
    <row r="243" spans="2:8">
      <c r="B243" s="20"/>
      <c r="C243" s="20"/>
      <c r="D243" s="20"/>
      <c r="E243" s="209"/>
      <c r="H243" s="1"/>
    </row>
    <row r="244" spans="2:8">
      <c r="B244" s="20"/>
      <c r="C244" s="20"/>
      <c r="D244" s="20"/>
      <c r="E244" s="209"/>
      <c r="H244" s="1"/>
    </row>
    <row r="245" spans="2:8">
      <c r="B245" s="20"/>
      <c r="C245" s="20"/>
      <c r="D245" s="20"/>
      <c r="E245" s="209"/>
      <c r="H245" s="1"/>
    </row>
    <row r="246" spans="2:8">
      <c r="B246" s="20"/>
      <c r="C246" s="20"/>
      <c r="D246" s="20"/>
      <c r="E246" s="209"/>
      <c r="H246" s="1"/>
    </row>
    <row r="247" spans="2:8">
      <c r="B247" s="20"/>
      <c r="C247" s="20"/>
      <c r="D247" s="20"/>
      <c r="E247" s="209"/>
      <c r="H247" s="1"/>
    </row>
    <row r="248" spans="2:8">
      <c r="B248" s="20"/>
      <c r="C248" s="20"/>
      <c r="D248" s="20"/>
      <c r="E248" s="209"/>
      <c r="H248" s="1"/>
    </row>
    <row r="249" spans="2:8">
      <c r="B249" s="20"/>
      <c r="C249" s="20"/>
      <c r="D249" s="20"/>
      <c r="E249" s="209"/>
      <c r="H249" s="1"/>
    </row>
    <row r="250" spans="2:8">
      <c r="B250" s="20"/>
      <c r="C250" s="20"/>
      <c r="D250" s="20"/>
      <c r="E250" s="209"/>
      <c r="H250" s="1"/>
    </row>
    <row r="251" spans="2:8">
      <c r="B251" s="20"/>
      <c r="C251" s="20"/>
      <c r="D251" s="20"/>
      <c r="E251" s="209"/>
      <c r="H251" s="1"/>
    </row>
    <row r="252" spans="2:8">
      <c r="B252" s="20"/>
      <c r="C252" s="20"/>
      <c r="D252" s="20"/>
      <c r="E252" s="209"/>
      <c r="H252" s="1"/>
    </row>
    <row r="253" spans="2:8">
      <c r="B253" s="20"/>
      <c r="C253" s="20"/>
      <c r="D253" s="20"/>
      <c r="E253" s="209"/>
      <c r="H253" s="1"/>
    </row>
    <row r="254" spans="2:8">
      <c r="B254" s="20"/>
      <c r="C254" s="20"/>
      <c r="D254" s="20"/>
      <c r="E254" s="209"/>
      <c r="H254" s="1"/>
    </row>
    <row r="255" spans="2:8">
      <c r="B255" s="20"/>
      <c r="C255" s="20"/>
      <c r="D255" s="20"/>
      <c r="E255" s="209"/>
      <c r="H255" s="1"/>
    </row>
    <row r="256" spans="2:8">
      <c r="B256" s="20"/>
      <c r="C256" s="20"/>
      <c r="D256" s="20"/>
      <c r="E256" s="209"/>
      <c r="H256" s="1"/>
    </row>
    <row r="257" spans="2:8">
      <c r="B257" s="20"/>
      <c r="C257" s="20"/>
      <c r="D257" s="20"/>
      <c r="E257" s="209"/>
      <c r="H257" s="1"/>
    </row>
    <row r="258" spans="2:8">
      <c r="B258" s="20"/>
      <c r="C258" s="20"/>
      <c r="D258" s="20"/>
      <c r="E258" s="209"/>
      <c r="H258" s="1"/>
    </row>
    <row r="259" spans="2:8">
      <c r="B259" s="20"/>
      <c r="C259" s="20"/>
      <c r="D259" s="20"/>
      <c r="E259" s="209"/>
      <c r="H259" s="1"/>
    </row>
    <row r="260" spans="2:8">
      <c r="B260" s="20"/>
      <c r="C260" s="20"/>
      <c r="D260" s="20"/>
      <c r="E260" s="209"/>
      <c r="H260" s="1"/>
    </row>
    <row r="261" spans="2:8">
      <c r="B261" s="20"/>
      <c r="C261" s="20"/>
      <c r="D261" s="20"/>
      <c r="E261" s="209"/>
      <c r="H261" s="1"/>
    </row>
    <row r="262" spans="2:8">
      <c r="B262" s="20"/>
      <c r="C262" s="20"/>
      <c r="D262" s="20"/>
      <c r="E262" s="209"/>
      <c r="H262" s="1"/>
    </row>
    <row r="263" spans="2:8">
      <c r="B263" s="20"/>
      <c r="C263" s="20"/>
      <c r="D263" s="20"/>
      <c r="E263" s="209"/>
      <c r="H263" s="1"/>
    </row>
    <row r="264" spans="2:8">
      <c r="B264" s="20"/>
      <c r="C264" s="20"/>
      <c r="D264" s="20"/>
      <c r="E264" s="209"/>
      <c r="H264" s="1"/>
    </row>
    <row r="265" spans="2:8">
      <c r="B265" s="20"/>
      <c r="C265" s="20"/>
      <c r="D265" s="20"/>
      <c r="E265" s="209"/>
      <c r="H265" s="1"/>
    </row>
    <row r="266" spans="2:8">
      <c r="B266" s="20"/>
      <c r="C266" s="20"/>
      <c r="D266" s="20"/>
      <c r="E266" s="209"/>
      <c r="H266" s="1"/>
    </row>
    <row r="267" spans="2:8">
      <c r="B267" s="20"/>
      <c r="C267" s="20"/>
      <c r="D267" s="20"/>
      <c r="E267" s="209"/>
      <c r="H267" s="1"/>
    </row>
    <row r="268" spans="2:8">
      <c r="B268" s="20"/>
      <c r="C268" s="20"/>
      <c r="D268" s="20"/>
      <c r="E268" s="209"/>
      <c r="H268" s="1"/>
    </row>
    <row r="269" spans="2:8">
      <c r="B269" s="20"/>
      <c r="C269" s="20"/>
      <c r="D269" s="20"/>
      <c r="E269" s="209"/>
      <c r="H269" s="1"/>
    </row>
    <row r="270" spans="2:8">
      <c r="B270" s="20"/>
      <c r="C270" s="20"/>
      <c r="D270" s="20"/>
      <c r="E270" s="209"/>
      <c r="H270" s="1"/>
    </row>
    <row r="271" spans="2:8">
      <c r="B271" s="20"/>
      <c r="C271" s="20"/>
      <c r="D271" s="20"/>
      <c r="E271" s="209"/>
      <c r="H271" s="1"/>
    </row>
    <row r="272" spans="2:8">
      <c r="B272" s="20"/>
      <c r="C272" s="20"/>
      <c r="D272" s="20"/>
      <c r="E272" s="209"/>
      <c r="H272" s="1"/>
    </row>
    <row r="273" spans="2:8">
      <c r="B273" s="20"/>
      <c r="C273" s="20"/>
      <c r="D273" s="20"/>
      <c r="E273" s="209"/>
      <c r="H273" s="1"/>
    </row>
    <row r="274" spans="2:8">
      <c r="B274" s="20"/>
      <c r="C274" s="20"/>
      <c r="D274" s="20"/>
      <c r="E274" s="209"/>
      <c r="H274" s="1"/>
    </row>
    <row r="275" spans="2:8">
      <c r="B275" s="20"/>
      <c r="C275" s="20"/>
      <c r="D275" s="20"/>
      <c r="E275" s="209"/>
      <c r="H275" s="1"/>
    </row>
    <row r="276" spans="2:8">
      <c r="B276" s="20"/>
      <c r="C276" s="20"/>
      <c r="D276" s="20"/>
      <c r="E276" s="209"/>
      <c r="H276" s="1"/>
    </row>
    <row r="277" spans="2:8">
      <c r="B277" s="20"/>
      <c r="C277" s="20"/>
      <c r="D277" s="20"/>
      <c r="E277" s="209"/>
      <c r="H277" s="1"/>
    </row>
    <row r="278" spans="2:8">
      <c r="B278" s="20"/>
      <c r="C278" s="20"/>
      <c r="D278" s="20"/>
      <c r="E278" s="209"/>
      <c r="H278" s="1"/>
    </row>
    <row r="279" spans="2:8">
      <c r="B279" s="20"/>
      <c r="C279" s="20"/>
      <c r="D279" s="20"/>
      <c r="E279" s="209"/>
      <c r="H279" s="1"/>
    </row>
    <row r="280" spans="2:8">
      <c r="B280" s="20"/>
      <c r="C280" s="20"/>
      <c r="D280" s="20"/>
      <c r="E280" s="209"/>
      <c r="H280" s="1"/>
    </row>
    <row r="281" spans="2:8">
      <c r="B281" s="20"/>
      <c r="C281" s="20"/>
      <c r="D281" s="20"/>
      <c r="E281" s="209"/>
      <c r="H281" s="1"/>
    </row>
    <row r="282" spans="2:8">
      <c r="B282" s="20"/>
      <c r="C282" s="20"/>
      <c r="D282" s="20"/>
      <c r="E282" s="209"/>
      <c r="H282" s="1"/>
    </row>
    <row r="283" spans="2:8">
      <c r="B283" s="20"/>
      <c r="C283" s="20"/>
      <c r="D283" s="20"/>
      <c r="E283" s="209"/>
      <c r="H283" s="1"/>
    </row>
    <row r="284" spans="2:8">
      <c r="B284" s="20"/>
      <c r="C284" s="20"/>
      <c r="D284" s="20"/>
      <c r="E284" s="209"/>
      <c r="H284" s="1"/>
    </row>
    <row r="285" spans="2:8">
      <c r="B285" s="20"/>
      <c r="C285" s="20"/>
      <c r="D285" s="20"/>
      <c r="E285" s="209"/>
      <c r="H285" s="1"/>
    </row>
    <row r="286" spans="2:8">
      <c r="B286" s="20"/>
      <c r="C286" s="20"/>
      <c r="D286" s="20"/>
      <c r="E286" s="209"/>
      <c r="H286" s="1"/>
    </row>
    <row r="287" spans="2:8">
      <c r="B287" s="20"/>
      <c r="C287" s="20"/>
      <c r="D287" s="20"/>
      <c r="E287" s="209"/>
      <c r="H287" s="1"/>
    </row>
    <row r="288" spans="2:8">
      <c r="B288" s="20"/>
      <c r="C288" s="20"/>
      <c r="D288" s="20"/>
      <c r="E288" s="209"/>
      <c r="H288" s="1"/>
    </row>
    <row r="289" spans="2:8">
      <c r="B289" s="20"/>
      <c r="C289" s="20"/>
      <c r="D289" s="20"/>
      <c r="E289" s="209"/>
      <c r="H289" s="1"/>
    </row>
    <row r="290" spans="2:8">
      <c r="B290" s="20"/>
      <c r="C290" s="20"/>
      <c r="D290" s="20"/>
      <c r="E290" s="209"/>
      <c r="H290" s="1"/>
    </row>
    <row r="291" spans="2:8">
      <c r="B291" s="20"/>
      <c r="C291" s="20"/>
      <c r="D291" s="20"/>
      <c r="E291" s="209"/>
      <c r="H291" s="1"/>
    </row>
    <row r="292" spans="2:8">
      <c r="B292" s="20"/>
      <c r="C292" s="20"/>
      <c r="D292" s="20"/>
      <c r="E292" s="209"/>
      <c r="H292" s="1"/>
    </row>
    <row r="293" spans="2:8">
      <c r="B293" s="20"/>
      <c r="C293" s="20"/>
      <c r="D293" s="20"/>
      <c r="E293" s="209"/>
      <c r="H293" s="1"/>
    </row>
    <row r="294" spans="2:8">
      <c r="B294" s="20"/>
      <c r="C294" s="20"/>
      <c r="D294" s="20"/>
      <c r="E294" s="209"/>
      <c r="H294" s="1"/>
    </row>
    <row r="295" spans="2:8">
      <c r="B295" s="20"/>
      <c r="C295" s="20"/>
      <c r="D295" s="20"/>
      <c r="E295" s="209"/>
      <c r="H295" s="1"/>
    </row>
    <row r="296" spans="2:8">
      <c r="B296" s="20"/>
      <c r="C296" s="20"/>
      <c r="D296" s="20"/>
      <c r="E296" s="209"/>
      <c r="H296" s="1"/>
    </row>
    <row r="297" spans="2:8">
      <c r="B297" s="20"/>
      <c r="C297" s="20"/>
      <c r="D297" s="20"/>
      <c r="E297" s="209"/>
      <c r="H297" s="1"/>
    </row>
    <row r="298" spans="2:8">
      <c r="B298" s="20"/>
      <c r="C298" s="20"/>
      <c r="D298" s="20"/>
      <c r="E298" s="209"/>
      <c r="H298" s="1"/>
    </row>
    <row r="299" spans="2:8">
      <c r="B299" s="20"/>
      <c r="C299" s="20"/>
      <c r="D299" s="20"/>
      <c r="E299" s="209"/>
      <c r="H299" s="1"/>
    </row>
    <row r="300" spans="2:8">
      <c r="B300" s="20"/>
      <c r="C300" s="20"/>
      <c r="D300" s="20"/>
      <c r="E300" s="209"/>
      <c r="H300" s="1"/>
    </row>
    <row r="301" spans="2:8">
      <c r="B301" s="20"/>
      <c r="C301" s="20"/>
      <c r="D301" s="20"/>
      <c r="E301" s="209"/>
      <c r="H301" s="1"/>
    </row>
    <row r="302" spans="2:8">
      <c r="B302" s="20"/>
      <c r="C302" s="20"/>
      <c r="D302" s="20"/>
      <c r="E302" s="209"/>
      <c r="H302" s="1"/>
    </row>
    <row r="303" spans="2:8">
      <c r="B303" s="20"/>
      <c r="C303" s="20"/>
      <c r="D303" s="20"/>
      <c r="E303" s="209"/>
      <c r="H303" s="1"/>
    </row>
    <row r="304" spans="2:8">
      <c r="B304" s="20"/>
      <c r="C304" s="20"/>
      <c r="D304" s="20"/>
      <c r="E304" s="209"/>
      <c r="H304" s="1"/>
    </row>
    <row r="305" spans="2:8">
      <c r="B305" s="20"/>
      <c r="C305" s="20"/>
      <c r="D305" s="20"/>
      <c r="E305" s="209"/>
      <c r="H305" s="1"/>
    </row>
    <row r="306" spans="2:8">
      <c r="B306" s="20"/>
      <c r="C306" s="20"/>
      <c r="D306" s="20"/>
      <c r="E306" s="209"/>
      <c r="H306" s="1"/>
    </row>
    <row r="307" spans="2:8">
      <c r="B307" s="20"/>
      <c r="C307" s="20"/>
      <c r="D307" s="20"/>
      <c r="E307" s="209"/>
      <c r="H307" s="1"/>
    </row>
    <row r="308" spans="2:8">
      <c r="B308" s="20"/>
      <c r="C308" s="20"/>
      <c r="D308" s="20"/>
      <c r="E308" s="209"/>
      <c r="H308" s="1"/>
    </row>
    <row r="309" spans="2:8">
      <c r="B309" s="20"/>
      <c r="C309" s="20"/>
      <c r="D309" s="20"/>
      <c r="E309" s="209"/>
      <c r="H309" s="1"/>
    </row>
    <row r="310" spans="2:8">
      <c r="B310" s="20"/>
      <c r="C310" s="20"/>
      <c r="D310" s="20"/>
      <c r="E310" s="209"/>
      <c r="H310" s="1"/>
    </row>
    <row r="311" spans="2:8">
      <c r="B311" s="20"/>
      <c r="C311" s="20"/>
      <c r="D311" s="20"/>
      <c r="E311" s="209"/>
      <c r="H311" s="1"/>
    </row>
    <row r="312" spans="2:8">
      <c r="B312" s="20"/>
      <c r="C312" s="20"/>
      <c r="D312" s="20"/>
      <c r="E312" s="209"/>
      <c r="H312" s="1"/>
    </row>
    <row r="313" spans="2:8">
      <c r="B313" s="20"/>
      <c r="C313" s="20"/>
      <c r="D313" s="20"/>
      <c r="E313" s="209"/>
      <c r="H313" s="1"/>
    </row>
    <row r="314" spans="2:8">
      <c r="B314" s="20"/>
      <c r="C314" s="20"/>
      <c r="D314" s="20"/>
      <c r="E314" s="209"/>
      <c r="H314" s="1"/>
    </row>
    <row r="315" spans="2:8">
      <c r="B315" s="20"/>
      <c r="C315" s="20"/>
      <c r="D315" s="20"/>
      <c r="E315" s="209"/>
      <c r="H315" s="1"/>
    </row>
    <row r="316" spans="2:8">
      <c r="B316" s="20"/>
      <c r="C316" s="20"/>
      <c r="D316" s="20"/>
      <c r="E316" s="209"/>
      <c r="H316" s="1"/>
    </row>
    <row r="317" spans="2:8">
      <c r="B317" s="20"/>
      <c r="C317" s="20"/>
      <c r="D317" s="20"/>
      <c r="E317" s="209"/>
      <c r="H317" s="1"/>
    </row>
    <row r="318" spans="2:8">
      <c r="B318" s="20"/>
      <c r="C318" s="20"/>
      <c r="D318" s="20"/>
      <c r="E318" s="209"/>
      <c r="H318" s="1"/>
    </row>
    <row r="319" spans="2:8">
      <c r="B319" s="20"/>
      <c r="C319" s="20"/>
      <c r="D319" s="20"/>
      <c r="E319" s="209"/>
      <c r="H319" s="1"/>
    </row>
    <row r="320" spans="2:8">
      <c r="B320" s="20"/>
      <c r="C320" s="20"/>
      <c r="D320" s="20"/>
      <c r="E320" s="209"/>
      <c r="H320" s="1"/>
    </row>
    <row r="321" spans="2:8">
      <c r="B321" s="20"/>
      <c r="C321" s="20"/>
      <c r="D321" s="20"/>
      <c r="E321" s="209"/>
      <c r="H321" s="1"/>
    </row>
    <row r="322" spans="2:8">
      <c r="B322" s="20"/>
      <c r="C322" s="20"/>
      <c r="D322" s="20"/>
      <c r="E322" s="209"/>
      <c r="H322" s="1"/>
    </row>
    <row r="323" spans="2:8">
      <c r="B323" s="20"/>
      <c r="C323" s="20"/>
      <c r="D323" s="20"/>
      <c r="E323" s="209"/>
      <c r="H323" s="1"/>
    </row>
    <row r="324" spans="2:8">
      <c r="B324" s="20"/>
      <c r="C324" s="20"/>
      <c r="D324" s="20"/>
      <c r="E324" s="209"/>
      <c r="H324" s="1"/>
    </row>
    <row r="325" spans="2:8">
      <c r="B325" s="20"/>
      <c r="C325" s="20"/>
      <c r="D325" s="20"/>
      <c r="E325" s="209"/>
      <c r="H325" s="1"/>
    </row>
    <row r="326" spans="2:8">
      <c r="B326" s="20"/>
      <c r="C326" s="20"/>
      <c r="D326" s="20"/>
      <c r="E326" s="209"/>
      <c r="H326" s="1"/>
    </row>
    <row r="327" spans="2:8">
      <c r="B327" s="20"/>
      <c r="C327" s="20"/>
      <c r="D327" s="20"/>
      <c r="E327" s="209"/>
      <c r="H327" s="1"/>
    </row>
    <row r="328" spans="2:8">
      <c r="B328" s="20"/>
      <c r="C328" s="20"/>
      <c r="D328" s="20"/>
      <c r="E328" s="209"/>
      <c r="H328" s="1"/>
    </row>
    <row r="329" spans="2:8">
      <c r="B329" s="20"/>
      <c r="C329" s="20"/>
      <c r="D329" s="20"/>
      <c r="E329" s="209"/>
      <c r="H329" s="1"/>
    </row>
    <row r="330" spans="2:8">
      <c r="B330" s="20"/>
      <c r="C330" s="20"/>
      <c r="D330" s="20"/>
      <c r="E330" s="209"/>
      <c r="H330" s="1"/>
    </row>
    <row r="331" spans="2:8">
      <c r="B331" s="20"/>
      <c r="C331" s="20"/>
      <c r="D331" s="20"/>
      <c r="E331" s="209"/>
      <c r="H331" s="1"/>
    </row>
    <row r="332" spans="2:8">
      <c r="B332" s="20"/>
      <c r="C332" s="20"/>
      <c r="D332" s="20"/>
      <c r="E332" s="209"/>
      <c r="H332" s="1"/>
    </row>
    <row r="333" spans="2:8">
      <c r="B333" s="20"/>
      <c r="C333" s="20"/>
      <c r="D333" s="20"/>
      <c r="E333" s="209"/>
      <c r="H333" s="1"/>
    </row>
    <row r="334" spans="2:8">
      <c r="B334" s="20"/>
      <c r="C334" s="20"/>
      <c r="D334" s="20"/>
      <c r="E334" s="209"/>
      <c r="H334" s="1"/>
    </row>
    <row r="335" spans="2:8">
      <c r="B335" s="20"/>
      <c r="C335" s="20"/>
      <c r="D335" s="20"/>
      <c r="E335" s="209"/>
      <c r="H335" s="1"/>
    </row>
    <row r="336" spans="2:8">
      <c r="B336" s="20"/>
      <c r="C336" s="20"/>
      <c r="D336" s="20"/>
      <c r="E336" s="209"/>
      <c r="H336" s="1"/>
    </row>
    <row r="337" spans="2:8">
      <c r="B337" s="20"/>
      <c r="C337" s="20"/>
      <c r="D337" s="20"/>
      <c r="E337" s="209"/>
      <c r="H337" s="1"/>
    </row>
    <row r="338" spans="2:8">
      <c r="B338" s="20"/>
      <c r="C338" s="20"/>
      <c r="D338" s="20"/>
      <c r="E338" s="209"/>
      <c r="H338" s="1"/>
    </row>
    <row r="339" spans="2:8">
      <c r="B339" s="20"/>
      <c r="C339" s="20"/>
      <c r="D339" s="20"/>
      <c r="E339" s="209"/>
      <c r="H339" s="1"/>
    </row>
    <row r="340" spans="2:8">
      <c r="B340" s="20"/>
      <c r="C340" s="20"/>
      <c r="D340" s="20"/>
      <c r="E340" s="209"/>
      <c r="H340" s="1"/>
    </row>
    <row r="341" spans="2:8">
      <c r="B341" s="20"/>
      <c r="C341" s="20"/>
      <c r="D341" s="20"/>
      <c r="E341" s="209"/>
      <c r="H341" s="1"/>
    </row>
    <row r="342" spans="2:8">
      <c r="B342" s="20"/>
      <c r="C342" s="20"/>
      <c r="D342" s="20"/>
      <c r="E342" s="209"/>
      <c r="H342" s="1"/>
    </row>
    <row r="343" spans="2:8">
      <c r="B343" s="20"/>
      <c r="C343" s="20"/>
      <c r="D343" s="20"/>
      <c r="E343" s="209"/>
      <c r="H343" s="1"/>
    </row>
    <row r="344" spans="2:8">
      <c r="B344" s="20"/>
      <c r="C344" s="20"/>
      <c r="D344" s="20"/>
      <c r="E344" s="209"/>
      <c r="H344" s="1"/>
    </row>
    <row r="345" spans="2:8">
      <c r="B345" s="20"/>
      <c r="C345" s="20"/>
      <c r="D345" s="20"/>
      <c r="E345" s="209"/>
      <c r="H345" s="1"/>
    </row>
    <row r="346" spans="2:8">
      <c r="B346" s="20"/>
      <c r="C346" s="20"/>
      <c r="D346" s="20"/>
      <c r="E346" s="209"/>
      <c r="H346" s="1"/>
    </row>
    <row r="347" spans="2:8">
      <c r="B347" s="20"/>
      <c r="C347" s="20"/>
      <c r="D347" s="20"/>
      <c r="E347" s="209"/>
      <c r="H347" s="1"/>
    </row>
    <row r="348" spans="2:8">
      <c r="B348" s="20"/>
      <c r="C348" s="20"/>
      <c r="D348" s="20"/>
      <c r="E348" s="209"/>
      <c r="H348" s="1"/>
    </row>
    <row r="349" spans="2:8">
      <c r="B349" s="20"/>
      <c r="C349" s="20"/>
      <c r="D349" s="20"/>
      <c r="E349" s="209"/>
      <c r="H349" s="1"/>
    </row>
    <row r="350" spans="2:8">
      <c r="B350" s="20"/>
      <c r="C350" s="20"/>
      <c r="D350" s="20"/>
      <c r="E350" s="209"/>
      <c r="H350" s="1"/>
    </row>
    <row r="351" spans="2:8">
      <c r="B351" s="20"/>
      <c r="C351" s="20"/>
      <c r="D351" s="20"/>
      <c r="E351" s="209"/>
      <c r="H351" s="1"/>
    </row>
    <row r="352" spans="2:8">
      <c r="B352" s="20"/>
      <c r="C352" s="20"/>
      <c r="D352" s="20"/>
      <c r="E352" s="209"/>
      <c r="H352" s="1"/>
    </row>
    <row r="353" spans="2:8">
      <c r="B353" s="20"/>
      <c r="C353" s="20"/>
      <c r="D353" s="20"/>
      <c r="E353" s="209"/>
      <c r="H353" s="1"/>
    </row>
    <row r="354" spans="2:8">
      <c r="B354" s="20"/>
      <c r="C354" s="20"/>
      <c r="D354" s="20"/>
      <c r="E354" s="209"/>
      <c r="H354" s="1"/>
    </row>
    <row r="355" spans="2:8">
      <c r="B355" s="20"/>
      <c r="C355" s="20"/>
      <c r="D355" s="20"/>
      <c r="E355" s="209"/>
      <c r="H355" s="1"/>
    </row>
    <row r="356" spans="2:8">
      <c r="B356" s="20"/>
      <c r="C356" s="20"/>
      <c r="D356" s="20"/>
      <c r="E356" s="209"/>
      <c r="H356" s="1"/>
    </row>
    <row r="357" spans="2:8">
      <c r="B357" s="20"/>
      <c r="C357" s="20"/>
      <c r="D357" s="20"/>
      <c r="E357" s="209"/>
      <c r="H357" s="1"/>
    </row>
    <row r="358" spans="2:8">
      <c r="B358" s="20"/>
      <c r="C358" s="20"/>
      <c r="D358" s="20"/>
      <c r="E358" s="209"/>
      <c r="H358" s="1"/>
    </row>
    <row r="359" spans="2:8">
      <c r="B359" s="20"/>
      <c r="C359" s="20"/>
      <c r="D359" s="20"/>
      <c r="E359" s="209"/>
      <c r="H359" s="1"/>
    </row>
    <row r="360" spans="2:8">
      <c r="B360" s="20"/>
      <c r="C360" s="20"/>
      <c r="D360" s="20"/>
      <c r="E360" s="209"/>
      <c r="H360" s="1"/>
    </row>
    <row r="361" spans="2:8">
      <c r="B361" s="20"/>
      <c r="C361" s="20"/>
      <c r="D361" s="20"/>
      <c r="E361" s="209"/>
      <c r="H361" s="1"/>
    </row>
    <row r="362" spans="2:8">
      <c r="B362" s="20"/>
      <c r="C362" s="20"/>
      <c r="D362" s="20"/>
      <c r="E362" s="209"/>
      <c r="H362" s="1"/>
    </row>
    <row r="363" spans="2:8">
      <c r="B363" s="20"/>
      <c r="C363" s="20"/>
      <c r="D363" s="20"/>
      <c r="E363" s="209"/>
      <c r="H363" s="1"/>
    </row>
    <row r="364" spans="2:8">
      <c r="B364" s="20"/>
      <c r="C364" s="20"/>
      <c r="D364" s="20"/>
      <c r="E364" s="209"/>
      <c r="H364" s="1"/>
    </row>
    <row r="365" spans="2:8">
      <c r="B365" s="20"/>
      <c r="C365" s="20"/>
      <c r="D365" s="20"/>
      <c r="E365" s="209"/>
      <c r="H365" s="1"/>
    </row>
    <row r="366" spans="2:8">
      <c r="B366" s="20"/>
      <c r="C366" s="20"/>
      <c r="D366" s="20"/>
      <c r="E366" s="209"/>
      <c r="H366" s="1"/>
    </row>
    <row r="367" spans="2:8">
      <c r="B367" s="20"/>
      <c r="C367" s="20"/>
      <c r="D367" s="20"/>
      <c r="E367" s="209"/>
      <c r="H367" s="1"/>
    </row>
    <row r="368" spans="2:8">
      <c r="B368" s="20"/>
      <c r="C368" s="20"/>
      <c r="D368" s="20"/>
      <c r="E368" s="209"/>
      <c r="H368" s="1"/>
    </row>
    <row r="369" spans="2:8">
      <c r="B369" s="20"/>
      <c r="C369" s="20"/>
      <c r="D369" s="20"/>
      <c r="E369" s="209"/>
      <c r="H369" s="1"/>
    </row>
    <row r="370" spans="2:8">
      <c r="B370" s="20"/>
      <c r="C370" s="20"/>
      <c r="D370" s="20"/>
      <c r="E370" s="209"/>
      <c r="H370" s="1"/>
    </row>
    <row r="371" spans="2:8">
      <c r="B371" s="20"/>
      <c r="C371" s="20"/>
      <c r="D371" s="20"/>
      <c r="E371" s="209"/>
      <c r="H371" s="1"/>
    </row>
    <row r="372" spans="2:8">
      <c r="B372" s="20"/>
      <c r="C372" s="20"/>
      <c r="D372" s="20"/>
      <c r="E372" s="209"/>
      <c r="H372" s="1"/>
    </row>
    <row r="373" spans="2:8">
      <c r="B373" s="20"/>
      <c r="C373" s="20"/>
      <c r="D373" s="20"/>
      <c r="E373" s="209"/>
      <c r="H373" s="1"/>
    </row>
    <row r="374" spans="2:8">
      <c r="B374" s="20"/>
      <c r="C374" s="20"/>
      <c r="D374" s="20"/>
      <c r="E374" s="209"/>
      <c r="H374" s="1"/>
    </row>
    <row r="375" spans="2:8">
      <c r="B375" s="20"/>
      <c r="C375" s="20"/>
      <c r="D375" s="20"/>
      <c r="E375" s="209"/>
      <c r="H375" s="1"/>
    </row>
    <row r="376" spans="2:8">
      <c r="B376" s="20"/>
      <c r="C376" s="20"/>
      <c r="D376" s="20"/>
      <c r="E376" s="209"/>
      <c r="H376" s="1"/>
    </row>
    <row r="377" spans="2:8">
      <c r="B377" s="20"/>
      <c r="C377" s="20"/>
      <c r="D377" s="20"/>
      <c r="E377" s="209"/>
      <c r="H377" s="1"/>
    </row>
    <row r="378" spans="2:8">
      <c r="B378" s="20"/>
      <c r="C378" s="20"/>
      <c r="D378" s="20"/>
      <c r="E378" s="209"/>
      <c r="H378" s="1"/>
    </row>
    <row r="379" spans="2:8">
      <c r="B379" s="20"/>
      <c r="C379" s="20"/>
      <c r="D379" s="20"/>
      <c r="E379" s="209"/>
      <c r="H379" s="1"/>
    </row>
    <row r="380" spans="2:8">
      <c r="B380" s="20"/>
      <c r="C380" s="20"/>
      <c r="D380" s="20"/>
      <c r="E380" s="209"/>
      <c r="H380" s="1"/>
    </row>
    <row r="381" spans="2:8">
      <c r="B381" s="20"/>
      <c r="C381" s="20"/>
      <c r="D381" s="20"/>
      <c r="E381" s="209"/>
      <c r="H381" s="1"/>
    </row>
    <row r="382" spans="2:8">
      <c r="B382" s="20"/>
      <c r="C382" s="20"/>
      <c r="D382" s="20"/>
      <c r="E382" s="209"/>
      <c r="H382" s="1"/>
    </row>
    <row r="383" spans="2:8">
      <c r="B383" s="20"/>
      <c r="C383" s="20"/>
      <c r="D383" s="20"/>
      <c r="E383" s="209"/>
      <c r="H383" s="1"/>
    </row>
    <row r="384" spans="2:8">
      <c r="B384" s="20"/>
      <c r="C384" s="20"/>
      <c r="D384" s="20"/>
      <c r="E384" s="209"/>
      <c r="H384" s="1"/>
    </row>
    <row r="385" spans="2:8">
      <c r="B385" s="20"/>
      <c r="C385" s="20"/>
      <c r="D385" s="20"/>
      <c r="E385" s="209"/>
      <c r="H385" s="1"/>
    </row>
    <row r="386" spans="2:8">
      <c r="B386" s="20"/>
      <c r="C386" s="20"/>
      <c r="D386" s="20"/>
      <c r="E386" s="209"/>
      <c r="H386" s="1"/>
    </row>
    <row r="387" spans="2:8">
      <c r="B387" s="20"/>
      <c r="C387" s="20"/>
      <c r="D387" s="20"/>
      <c r="E387" s="209"/>
      <c r="H387" s="1"/>
    </row>
    <row r="388" spans="2:8">
      <c r="B388" s="20"/>
      <c r="C388" s="20"/>
      <c r="D388" s="20"/>
      <c r="E388" s="209"/>
      <c r="H388" s="1"/>
    </row>
    <row r="389" spans="2:8">
      <c r="B389" s="20"/>
      <c r="C389" s="20"/>
      <c r="D389" s="20"/>
      <c r="E389" s="209"/>
      <c r="H389" s="1"/>
    </row>
    <row r="390" spans="2:8">
      <c r="B390" s="20"/>
      <c r="C390" s="20"/>
      <c r="D390" s="20"/>
      <c r="E390" s="209"/>
      <c r="H390" s="1"/>
    </row>
    <row r="391" spans="2:8">
      <c r="B391" s="20"/>
      <c r="C391" s="20"/>
      <c r="D391" s="20"/>
      <c r="E391" s="209"/>
      <c r="H391" s="1"/>
    </row>
    <row r="392" spans="2:8">
      <c r="B392" s="20"/>
      <c r="C392" s="20"/>
      <c r="D392" s="20"/>
      <c r="E392" s="209"/>
      <c r="H392" s="1"/>
    </row>
    <row r="393" spans="2:8">
      <c r="B393" s="20"/>
      <c r="C393" s="20"/>
      <c r="D393" s="20"/>
      <c r="E393" s="209"/>
      <c r="H393" s="1"/>
    </row>
    <row r="394" spans="2:8">
      <c r="B394" s="20"/>
      <c r="C394" s="20"/>
      <c r="D394" s="20"/>
      <c r="E394" s="209"/>
      <c r="H394" s="1"/>
    </row>
    <row r="395" spans="2:8">
      <c r="B395" s="20"/>
      <c r="C395" s="20"/>
      <c r="D395" s="20"/>
      <c r="E395" s="209"/>
      <c r="H395" s="1"/>
    </row>
    <row r="396" spans="2:8">
      <c r="B396" s="20"/>
      <c r="C396" s="20"/>
      <c r="D396" s="20"/>
      <c r="E396" s="209"/>
      <c r="H396" s="1"/>
    </row>
    <row r="397" spans="2:8">
      <c r="B397" s="20"/>
      <c r="C397" s="20"/>
      <c r="D397" s="20"/>
      <c r="E397" s="209"/>
      <c r="H397" s="1"/>
    </row>
    <row r="398" spans="2:8">
      <c r="B398" s="20"/>
      <c r="C398" s="20"/>
      <c r="D398" s="20"/>
      <c r="E398" s="209"/>
      <c r="H398" s="1"/>
    </row>
    <row r="399" spans="2:8">
      <c r="B399" s="20"/>
      <c r="C399" s="20"/>
      <c r="D399" s="20"/>
      <c r="E399" s="209"/>
      <c r="H399" s="1"/>
    </row>
    <row r="400" spans="2:8">
      <c r="B400" s="20"/>
      <c r="C400" s="20"/>
      <c r="D400" s="20"/>
      <c r="E400" s="209"/>
      <c r="H400" s="1"/>
    </row>
    <row r="401" spans="2:8">
      <c r="B401" s="20"/>
      <c r="C401" s="20"/>
      <c r="D401" s="20"/>
      <c r="E401" s="209"/>
      <c r="H401" s="1"/>
    </row>
    <row r="402" spans="2:8">
      <c r="B402" s="20"/>
      <c r="C402" s="20"/>
      <c r="D402" s="20"/>
      <c r="E402" s="209"/>
      <c r="H402" s="1"/>
    </row>
    <row r="403" spans="2:8">
      <c r="B403" s="20"/>
      <c r="C403" s="20"/>
      <c r="D403" s="20"/>
      <c r="E403" s="209"/>
      <c r="H403" s="1"/>
    </row>
    <row r="404" spans="2:8">
      <c r="B404" s="20"/>
      <c r="C404" s="20"/>
      <c r="D404" s="20"/>
      <c r="E404" s="209"/>
      <c r="H404" s="1"/>
    </row>
    <row r="405" spans="2:8">
      <c r="B405" s="20"/>
      <c r="C405" s="20"/>
      <c r="D405" s="20"/>
      <c r="E405" s="209"/>
      <c r="H405" s="1"/>
    </row>
    <row r="406" spans="2:8">
      <c r="B406" s="20"/>
      <c r="C406" s="20"/>
      <c r="D406" s="20"/>
      <c r="E406" s="209"/>
      <c r="H406" s="1"/>
    </row>
    <row r="407" spans="2:8">
      <c r="B407" s="20"/>
      <c r="C407" s="20"/>
      <c r="D407" s="20"/>
      <c r="E407" s="209"/>
      <c r="H407" s="1"/>
    </row>
    <row r="408" spans="2:8">
      <c r="B408" s="20"/>
      <c r="C408" s="20"/>
      <c r="D408" s="20"/>
      <c r="E408" s="209"/>
      <c r="H408" s="1"/>
    </row>
    <row r="409" spans="2:8">
      <c r="B409" s="20"/>
      <c r="C409" s="20"/>
      <c r="D409" s="20"/>
      <c r="E409" s="209"/>
      <c r="H409" s="1"/>
    </row>
    <row r="410" spans="2:8">
      <c r="B410" s="20"/>
      <c r="C410" s="20"/>
      <c r="D410" s="20"/>
      <c r="E410" s="209"/>
      <c r="H410" s="1"/>
    </row>
    <row r="411" spans="2:8">
      <c r="B411" s="20"/>
      <c r="C411" s="20"/>
      <c r="D411" s="20"/>
      <c r="E411" s="209"/>
      <c r="H411" s="1"/>
    </row>
    <row r="412" spans="2:8">
      <c r="B412" s="20"/>
      <c r="C412" s="20"/>
      <c r="D412" s="20"/>
      <c r="E412" s="209"/>
      <c r="H412" s="1"/>
    </row>
    <row r="413" spans="2:8">
      <c r="B413" s="20"/>
      <c r="C413" s="20"/>
      <c r="D413" s="20"/>
      <c r="E413" s="209"/>
      <c r="H413" s="1"/>
    </row>
    <row r="414" spans="2:8">
      <c r="B414" s="20"/>
      <c r="C414" s="20"/>
      <c r="D414" s="20"/>
      <c r="E414" s="209"/>
      <c r="H414" s="1"/>
    </row>
    <row r="415" spans="2:8">
      <c r="B415" s="20"/>
      <c r="C415" s="20"/>
      <c r="D415" s="20"/>
      <c r="E415" s="209"/>
      <c r="H415" s="1"/>
    </row>
    <row r="416" spans="2:8">
      <c r="B416" s="20"/>
      <c r="C416" s="20"/>
      <c r="D416" s="20"/>
      <c r="E416" s="209"/>
      <c r="H416" s="1"/>
    </row>
    <row r="417" spans="2:8">
      <c r="B417" s="20"/>
      <c r="C417" s="20"/>
      <c r="D417" s="20"/>
      <c r="E417" s="209"/>
      <c r="H417" s="1"/>
    </row>
    <row r="418" spans="2:8">
      <c r="B418" s="20"/>
      <c r="C418" s="20"/>
      <c r="D418" s="20"/>
      <c r="E418" s="209"/>
      <c r="H418" s="1"/>
    </row>
    <row r="419" spans="2:8">
      <c r="B419" s="20"/>
      <c r="C419" s="20"/>
      <c r="D419" s="20"/>
      <c r="E419" s="209"/>
      <c r="H419" s="1"/>
    </row>
    <row r="420" spans="2:8">
      <c r="B420" s="20"/>
      <c r="C420" s="20"/>
      <c r="D420" s="20"/>
      <c r="E420" s="209"/>
      <c r="H420" s="1"/>
    </row>
    <row r="421" spans="2:8">
      <c r="B421" s="20"/>
      <c r="C421" s="20"/>
      <c r="D421" s="20"/>
      <c r="E421" s="209"/>
      <c r="H421" s="1"/>
    </row>
    <row r="422" spans="2:8">
      <c r="B422" s="20"/>
      <c r="C422" s="20"/>
      <c r="D422" s="20"/>
      <c r="E422" s="209"/>
      <c r="H422" s="1"/>
    </row>
    <row r="423" spans="2:8">
      <c r="B423" s="20"/>
      <c r="C423" s="20"/>
      <c r="D423" s="20"/>
      <c r="E423" s="209"/>
      <c r="H423" s="1"/>
    </row>
    <row r="424" spans="2:8">
      <c r="B424" s="20"/>
      <c r="C424" s="20"/>
      <c r="D424" s="20"/>
      <c r="E424" s="209"/>
      <c r="H424" s="1"/>
    </row>
    <row r="425" spans="2:8">
      <c r="B425" s="20"/>
      <c r="C425" s="20"/>
      <c r="D425" s="20"/>
      <c r="E425" s="209"/>
      <c r="H425" s="1"/>
    </row>
    <row r="426" spans="2:8">
      <c r="B426" s="20"/>
      <c r="C426" s="20"/>
      <c r="D426" s="20"/>
      <c r="E426" s="209"/>
      <c r="H426" s="1"/>
    </row>
    <row r="427" spans="2:8">
      <c r="B427" s="20"/>
      <c r="C427" s="20"/>
      <c r="D427" s="20"/>
      <c r="E427" s="209"/>
      <c r="H427" s="1"/>
    </row>
    <row r="428" spans="2:8">
      <c r="B428" s="20"/>
      <c r="C428" s="20"/>
      <c r="D428" s="20"/>
      <c r="E428" s="209"/>
      <c r="H428" s="1"/>
    </row>
    <row r="429" spans="2:8">
      <c r="B429" s="20"/>
      <c r="C429" s="20"/>
      <c r="D429" s="20"/>
      <c r="E429" s="209"/>
      <c r="H429" s="1"/>
    </row>
    <row r="430" spans="2:8">
      <c r="B430" s="20"/>
      <c r="C430" s="20"/>
      <c r="D430" s="20"/>
      <c r="E430" s="209"/>
      <c r="H430" s="1"/>
    </row>
    <row r="431" spans="2:8">
      <c r="B431" s="20"/>
      <c r="C431" s="20"/>
      <c r="D431" s="20"/>
      <c r="E431" s="209"/>
      <c r="H431" s="1"/>
    </row>
    <row r="432" spans="2:8">
      <c r="B432" s="20"/>
      <c r="C432" s="20"/>
      <c r="D432" s="20"/>
      <c r="E432" s="209"/>
      <c r="H432" s="1"/>
    </row>
    <row r="433" spans="2:8">
      <c r="B433" s="20"/>
      <c r="C433" s="20"/>
      <c r="D433" s="20"/>
      <c r="E433" s="209"/>
      <c r="H433" s="1"/>
    </row>
    <row r="434" spans="2:8">
      <c r="B434" s="20"/>
      <c r="C434" s="20"/>
      <c r="D434" s="20"/>
      <c r="E434" s="209"/>
      <c r="H434" s="1"/>
    </row>
    <row r="435" spans="2:8">
      <c r="B435" s="20"/>
      <c r="C435" s="20"/>
      <c r="D435" s="20"/>
      <c r="E435" s="209"/>
      <c r="H435" s="1"/>
    </row>
    <row r="436" spans="2:8">
      <c r="B436" s="20"/>
      <c r="C436" s="20"/>
      <c r="D436" s="20"/>
      <c r="E436" s="209"/>
      <c r="H436" s="1"/>
    </row>
    <row r="437" spans="2:8">
      <c r="B437" s="20"/>
      <c r="C437" s="20"/>
      <c r="D437" s="20"/>
      <c r="E437" s="209"/>
      <c r="H437" s="1"/>
    </row>
    <row r="438" spans="2:8">
      <c r="B438" s="20"/>
      <c r="C438" s="20"/>
      <c r="D438" s="20"/>
      <c r="E438" s="209"/>
      <c r="H438" s="1"/>
    </row>
    <row r="439" spans="2:8">
      <c r="B439" s="20"/>
      <c r="C439" s="20"/>
      <c r="D439" s="20"/>
      <c r="E439" s="209"/>
      <c r="H439" s="1"/>
    </row>
    <row r="440" spans="2:8">
      <c r="B440" s="20"/>
      <c r="C440" s="20"/>
      <c r="D440" s="20"/>
      <c r="E440" s="209"/>
      <c r="H440" s="1"/>
    </row>
    <row r="441" spans="2:8">
      <c r="B441" s="20"/>
      <c r="C441" s="20"/>
      <c r="D441" s="20"/>
      <c r="E441" s="209"/>
      <c r="H441" s="1"/>
    </row>
    <row r="442" spans="2:8">
      <c r="B442" s="20"/>
      <c r="C442" s="20"/>
      <c r="D442" s="20"/>
      <c r="E442" s="209"/>
      <c r="H442" s="1"/>
    </row>
    <row r="443" spans="2:8">
      <c r="B443" s="20"/>
      <c r="C443" s="20"/>
      <c r="D443" s="20"/>
      <c r="E443" s="209"/>
      <c r="H443" s="1"/>
    </row>
    <row r="444" spans="2:8">
      <c r="B444" s="20"/>
      <c r="C444" s="20"/>
      <c r="D444" s="20"/>
      <c r="E444" s="209"/>
      <c r="H444" s="1"/>
    </row>
    <row r="445" spans="2:8">
      <c r="B445" s="20"/>
      <c r="C445" s="20"/>
      <c r="D445" s="20"/>
      <c r="E445" s="209"/>
      <c r="H445" s="1"/>
    </row>
    <row r="446" spans="2:8">
      <c r="B446" s="20"/>
      <c r="C446" s="20"/>
      <c r="D446" s="20"/>
      <c r="E446" s="209"/>
      <c r="H446" s="1"/>
    </row>
    <row r="447" spans="2:8">
      <c r="B447" s="20"/>
      <c r="C447" s="20"/>
      <c r="D447" s="20"/>
      <c r="E447" s="209"/>
      <c r="H447" s="1"/>
    </row>
    <row r="448" spans="2:8">
      <c r="B448" s="20"/>
      <c r="C448" s="20"/>
      <c r="D448" s="20"/>
      <c r="E448" s="209"/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</sheetData>
  <sortState xmlns:xlrd2="http://schemas.microsoft.com/office/spreadsheetml/2017/richdata2" ref="A3:B492">
    <sortCondition ref="A2"/>
  </sortState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1"/>
  <sheetViews>
    <sheetView topLeftCell="A17" zoomScale="90" zoomScaleNormal="65" workbookViewId="0">
      <selection activeCell="A2" sqref="A2:D161"/>
    </sheetView>
  </sheetViews>
  <sheetFormatPr baseColWidth="10" defaultColWidth="8.83203125" defaultRowHeight="16"/>
  <cols>
    <col min="1" max="1" width="26.6640625"/>
    <col min="2" max="3" width="13.83203125" style="14"/>
    <col min="4" max="4" width="15.1640625" style="14"/>
    <col min="5" max="5" width="13.5"/>
    <col min="6" max="7" width="16.6640625"/>
    <col min="8" max="8" width="4"/>
    <col min="9" max="9" width="21.1640625"/>
    <col min="10" max="10" width="10.6640625"/>
    <col min="11" max="11" width="11"/>
    <col min="12" max="13" width="10.6640625"/>
    <col min="14" max="14" width="15.83203125"/>
    <col min="15" max="1025" width="10.6640625"/>
  </cols>
  <sheetData>
    <row r="1" spans="1:20" s="19" customFormat="1" ht="60" customHeight="1">
      <c r="A1" s="15" t="s">
        <v>131</v>
      </c>
      <c r="B1" s="15" t="s">
        <v>132</v>
      </c>
      <c r="C1" s="15" t="s">
        <v>133</v>
      </c>
      <c r="D1" s="15" t="s">
        <v>134</v>
      </c>
      <c r="E1" s="15" t="s">
        <v>135</v>
      </c>
      <c r="F1" s="16" t="s">
        <v>136</v>
      </c>
      <c r="G1" s="17" t="s">
        <v>137</v>
      </c>
      <c r="H1" s="16"/>
      <c r="I1" s="15" t="s">
        <v>138</v>
      </c>
      <c r="J1" s="18" t="s">
        <v>133</v>
      </c>
      <c r="K1" s="18" t="s">
        <v>139</v>
      </c>
      <c r="L1" s="223" t="s">
        <v>137</v>
      </c>
      <c r="M1" s="223"/>
      <c r="N1" s="223"/>
      <c r="O1" s="223"/>
      <c r="P1" s="223"/>
      <c r="Q1" s="223"/>
      <c r="R1" s="223"/>
      <c r="S1" s="223"/>
      <c r="T1" s="223"/>
    </row>
    <row r="2" spans="1:20" ht="17" customHeight="1">
      <c r="A2" t="s">
        <v>213</v>
      </c>
      <c r="B2" s="20">
        <v>-53.54</v>
      </c>
      <c r="C2" s="20">
        <f t="shared" ref="C2:C33" si="0">B2/4.184</f>
        <v>-12.796367112810707</v>
      </c>
      <c r="D2" s="69">
        <v>-12.1963671128107</v>
      </c>
      <c r="E2" s="22">
        <v>-4.16</v>
      </c>
      <c r="F2" s="20">
        <f t="shared" ref="F2:F33" si="1">E2-D2</f>
        <v>8.0363671128106997</v>
      </c>
      <c r="G2" s="224" t="s">
        <v>140</v>
      </c>
      <c r="H2" s="224"/>
      <c r="I2" s="23" t="s">
        <v>56</v>
      </c>
      <c r="J2" s="24" t="e">
        <f>VLOOKUP(I2,$A$2:$C$103,3,0)</f>
        <v>#N/A</v>
      </c>
      <c r="K2" s="24" t="e">
        <f t="shared" ref="K2:K13" si="2">J2+0.6</f>
        <v>#N/A</v>
      </c>
      <c r="L2" s="225"/>
      <c r="M2" s="225"/>
      <c r="N2" s="225"/>
      <c r="O2" s="225"/>
      <c r="P2" s="225"/>
      <c r="Q2" s="225"/>
      <c r="R2" s="225"/>
      <c r="S2" s="225"/>
      <c r="T2" s="225"/>
    </row>
    <row r="3" spans="1:20" ht="17">
      <c r="A3" t="s">
        <v>7</v>
      </c>
      <c r="B3" s="20">
        <v>-71.92</v>
      </c>
      <c r="C3" s="20">
        <f t="shared" si="0"/>
        <v>-17.189292543021033</v>
      </c>
      <c r="D3" s="69">
        <v>-16.589292543020999</v>
      </c>
      <c r="E3" s="22">
        <v>-6.34</v>
      </c>
      <c r="F3" s="20">
        <f t="shared" si="1"/>
        <v>10.249292543020999</v>
      </c>
      <c r="G3" s="224"/>
      <c r="H3" s="224"/>
      <c r="I3" s="25" t="s">
        <v>88</v>
      </c>
      <c r="J3" s="24">
        <f>VLOOKUP(I3,$A$2:$C$103,3,0)</f>
        <v>-16.873804971319309</v>
      </c>
      <c r="K3" s="24">
        <f t="shared" si="2"/>
        <v>-16.273804971319308</v>
      </c>
      <c r="L3" s="225"/>
      <c r="M3" s="225"/>
      <c r="N3" s="225"/>
      <c r="O3" s="225"/>
      <c r="P3" s="225"/>
      <c r="Q3" s="225"/>
      <c r="R3" s="225"/>
      <c r="S3" s="225"/>
      <c r="T3" s="225"/>
    </row>
    <row r="4" spans="1:20" ht="17">
      <c r="A4" t="s">
        <v>9</v>
      </c>
      <c r="B4" s="20">
        <v>-59.34</v>
      </c>
      <c r="C4" s="20">
        <f t="shared" si="0"/>
        <v>-14.182600382409179</v>
      </c>
      <c r="D4" s="69">
        <v>-13.582600382409201</v>
      </c>
      <c r="E4" s="22">
        <v>-4.84</v>
      </c>
      <c r="F4" s="20">
        <f t="shared" si="1"/>
        <v>8.7426003824092007</v>
      </c>
      <c r="G4" s="224"/>
      <c r="H4" s="224"/>
      <c r="I4" s="26" t="s">
        <v>141</v>
      </c>
      <c r="J4" s="24" t="e">
        <f>VLOOKUP(I4,$A$2:$C$103,3,0)</f>
        <v>#N/A</v>
      </c>
      <c r="K4" s="24" t="e">
        <f t="shared" si="2"/>
        <v>#N/A</v>
      </c>
      <c r="L4" s="225"/>
      <c r="M4" s="225"/>
      <c r="N4" s="225"/>
      <c r="O4" s="225"/>
      <c r="P4" s="225"/>
      <c r="Q4" s="225"/>
      <c r="R4" s="225"/>
      <c r="S4" s="225"/>
      <c r="T4" s="225"/>
    </row>
    <row r="5" spans="1:20" ht="17">
      <c r="A5" t="s">
        <v>11</v>
      </c>
      <c r="B5" s="20">
        <v>-72.3</v>
      </c>
      <c r="C5" s="20">
        <f t="shared" si="0"/>
        <v>-17.280114722753346</v>
      </c>
      <c r="D5" s="69">
        <v>-16.680114722753299</v>
      </c>
      <c r="E5" s="22">
        <v>-9.3000000000000007</v>
      </c>
      <c r="F5" s="20">
        <f t="shared" si="1"/>
        <v>7.3801147227532979</v>
      </c>
      <c r="G5" s="224"/>
      <c r="H5" s="224"/>
      <c r="I5" s="27" t="s">
        <v>60</v>
      </c>
      <c r="J5" s="24" t="e">
        <f>VLOOKUP(I5,$A$2:$C$103,3,0)</f>
        <v>#N/A</v>
      </c>
      <c r="K5" s="24" t="e">
        <f t="shared" si="2"/>
        <v>#N/A</v>
      </c>
      <c r="L5" s="225"/>
      <c r="M5" s="225"/>
      <c r="N5" s="225"/>
      <c r="O5" s="225"/>
      <c r="P5" s="225"/>
      <c r="Q5" s="225"/>
      <c r="R5" s="225"/>
      <c r="S5" s="225"/>
      <c r="T5" s="225"/>
    </row>
    <row r="6" spans="1:20" ht="17">
      <c r="A6" s="58" t="s">
        <v>187</v>
      </c>
      <c r="B6" s="20">
        <v>-37.5</v>
      </c>
      <c r="C6" s="20">
        <f t="shared" si="0"/>
        <v>-8.9627151051625233</v>
      </c>
      <c r="D6" s="21">
        <v>-8.3627151051625201</v>
      </c>
      <c r="E6" s="22">
        <v>-1.21</v>
      </c>
      <c r="F6" s="20">
        <f t="shared" si="1"/>
        <v>7.1527151051625202</v>
      </c>
      <c r="G6" s="224"/>
      <c r="H6" s="224"/>
      <c r="I6" s="28" t="s">
        <v>14</v>
      </c>
      <c r="J6" s="24">
        <f>VLOOKUP(I6,$A$2:$C$103,3,0)</f>
        <v>-5.783938814531548</v>
      </c>
      <c r="K6" s="24">
        <f t="shared" si="2"/>
        <v>-5.1839388145315484</v>
      </c>
      <c r="L6" s="225"/>
      <c r="M6" s="225"/>
      <c r="N6" s="225"/>
      <c r="O6" s="225"/>
      <c r="P6" s="225"/>
      <c r="Q6" s="225"/>
      <c r="R6" s="225"/>
      <c r="S6" s="225"/>
      <c r="T6" s="225"/>
    </row>
    <row r="7" spans="1:20" ht="17">
      <c r="A7" s="58" t="s">
        <v>188</v>
      </c>
      <c r="B7" s="20">
        <v>-39.9</v>
      </c>
      <c r="C7" s="20">
        <f t="shared" si="0"/>
        <v>-9.5363288718929251</v>
      </c>
      <c r="D7" s="21">
        <v>-8.9363288718929308</v>
      </c>
      <c r="E7" s="22">
        <v>-0.86</v>
      </c>
      <c r="F7" s="20">
        <f t="shared" si="1"/>
        <v>8.0763288718929314</v>
      </c>
      <c r="G7" s="224"/>
      <c r="H7" s="224"/>
      <c r="I7" s="29" t="s">
        <v>142</v>
      </c>
      <c r="J7" s="30">
        <v>-8.57</v>
      </c>
      <c r="K7" s="24">
        <f t="shared" si="2"/>
        <v>-7.9700000000000006</v>
      </c>
      <c r="L7" s="226" t="s">
        <v>143</v>
      </c>
      <c r="M7" s="226"/>
      <c r="N7" s="226"/>
      <c r="O7" s="226"/>
      <c r="P7" s="226"/>
      <c r="Q7" s="226"/>
      <c r="R7" s="226"/>
      <c r="S7" s="226"/>
      <c r="T7" s="226"/>
    </row>
    <row r="8" spans="1:20" ht="17" customHeight="1">
      <c r="A8" s="58" t="s">
        <v>189</v>
      </c>
      <c r="B8" s="20">
        <v>-41</v>
      </c>
      <c r="C8" s="20">
        <f t="shared" si="0"/>
        <v>-9.7992351816443595</v>
      </c>
      <c r="D8" s="21">
        <v>-9.1992351816443598</v>
      </c>
      <c r="E8" s="22">
        <v>-0.9</v>
      </c>
      <c r="F8" s="20">
        <f t="shared" si="1"/>
        <v>8.2992351816443595</v>
      </c>
      <c r="G8" s="227" t="s">
        <v>145</v>
      </c>
      <c r="H8" s="224"/>
      <c r="I8" s="31" t="s">
        <v>80</v>
      </c>
      <c r="J8" s="24" t="e">
        <f>VLOOKUP(I8,$A$2:$C$103,3,0)</f>
        <v>#N/A</v>
      </c>
      <c r="K8" s="24" t="e">
        <f t="shared" si="2"/>
        <v>#N/A</v>
      </c>
      <c r="L8" s="225"/>
      <c r="M8" s="225"/>
      <c r="N8" s="225"/>
      <c r="O8" s="225"/>
      <c r="P8" s="225"/>
      <c r="Q8" s="225"/>
      <c r="R8" s="225"/>
      <c r="S8" s="225"/>
      <c r="T8" s="225"/>
    </row>
    <row r="9" spans="1:20" ht="17">
      <c r="A9" t="s">
        <v>15</v>
      </c>
      <c r="B9" s="20">
        <v>-47.97</v>
      </c>
      <c r="C9" s="20">
        <f t="shared" si="0"/>
        <v>-11.4651051625239</v>
      </c>
      <c r="D9" s="69">
        <v>-10.8651051625239</v>
      </c>
      <c r="E9" s="22">
        <v>-5.0599999999999996</v>
      </c>
      <c r="F9" s="20">
        <f t="shared" si="1"/>
        <v>5.8051051625239003</v>
      </c>
      <c r="G9" s="227"/>
      <c r="H9" s="224"/>
      <c r="I9" s="32" t="s">
        <v>58</v>
      </c>
      <c r="J9" s="24" t="e">
        <f>VLOOKUP(I9,$A$2:$C$103,3,0)</f>
        <v>#N/A</v>
      </c>
      <c r="K9" s="24" t="e">
        <f t="shared" si="2"/>
        <v>#N/A</v>
      </c>
      <c r="L9" s="225"/>
      <c r="M9" s="225"/>
      <c r="N9" s="225"/>
      <c r="O9" s="225"/>
      <c r="P9" s="225"/>
      <c r="Q9" s="225"/>
      <c r="R9" s="225"/>
      <c r="S9" s="225"/>
      <c r="T9" s="225"/>
    </row>
    <row r="10" spans="1:20" ht="17">
      <c r="A10" t="s">
        <v>17</v>
      </c>
      <c r="B10" s="20">
        <v>-73.64</v>
      </c>
      <c r="C10" s="20">
        <f t="shared" si="0"/>
        <v>-17.600382409177818</v>
      </c>
      <c r="D10" s="69">
        <v>-17.000382409177799</v>
      </c>
      <c r="E10" s="22">
        <v>-6.25</v>
      </c>
      <c r="F10" s="20">
        <f t="shared" si="1"/>
        <v>10.750382409177799</v>
      </c>
      <c r="G10" s="227"/>
      <c r="H10" s="224"/>
      <c r="I10" s="33" t="s">
        <v>43</v>
      </c>
      <c r="J10" s="24">
        <f>VLOOKUP(I10,$A$2:$C$103,3,0)</f>
        <v>-12.569311663479924</v>
      </c>
      <c r="K10" s="24">
        <f t="shared" si="2"/>
        <v>-11.969311663479925</v>
      </c>
      <c r="L10" s="225"/>
      <c r="M10" s="225"/>
      <c r="N10" s="225"/>
      <c r="O10" s="225"/>
      <c r="P10" s="225"/>
      <c r="Q10" s="225"/>
      <c r="R10" s="225"/>
      <c r="S10" s="225"/>
      <c r="T10" s="225"/>
    </row>
    <row r="11" spans="1:20" ht="17">
      <c r="A11" t="s">
        <v>214</v>
      </c>
      <c r="B11" s="20">
        <v>-49.45</v>
      </c>
      <c r="C11" s="20">
        <f t="shared" si="0"/>
        <v>-11.818833652007648</v>
      </c>
      <c r="D11" s="69">
        <v>-11.2188336520076</v>
      </c>
      <c r="E11" s="22">
        <v>-4.3899999999999997</v>
      </c>
      <c r="F11" s="20">
        <f t="shared" si="1"/>
        <v>6.8288336520076003</v>
      </c>
      <c r="G11" s="227"/>
      <c r="H11" s="224"/>
      <c r="I11" s="34" t="s">
        <v>148</v>
      </c>
      <c r="J11" s="30">
        <v>-15.06</v>
      </c>
      <c r="K11" s="24">
        <f t="shared" si="2"/>
        <v>-14.46</v>
      </c>
      <c r="L11" s="228" t="s">
        <v>149</v>
      </c>
      <c r="M11" s="228"/>
      <c r="N11" s="228"/>
      <c r="O11" s="228"/>
      <c r="P11" s="228"/>
      <c r="Q11" s="228"/>
      <c r="R11" s="228"/>
      <c r="S11" s="228"/>
      <c r="T11" s="228"/>
    </row>
    <row r="12" spans="1:20" ht="17">
      <c r="A12" t="s">
        <v>19</v>
      </c>
      <c r="B12" s="20">
        <v>-66.36</v>
      </c>
      <c r="C12" s="20">
        <f t="shared" si="0"/>
        <v>-15.860420650095602</v>
      </c>
      <c r="D12" s="69">
        <v>-15.2604206500956</v>
      </c>
      <c r="E12" s="22">
        <v>-6.69</v>
      </c>
      <c r="F12" s="20">
        <f t="shared" si="1"/>
        <v>8.5704206500955991</v>
      </c>
      <c r="G12" s="35"/>
      <c r="H12" s="224"/>
      <c r="I12" s="36" t="s">
        <v>112</v>
      </c>
      <c r="J12" s="24" t="e">
        <f>VLOOKUP(I12,$A$2:$C$118,3,0)</f>
        <v>#N/A</v>
      </c>
      <c r="K12" s="24" t="e">
        <f t="shared" si="2"/>
        <v>#N/A</v>
      </c>
      <c r="L12" s="225"/>
      <c r="M12" s="225"/>
      <c r="N12" s="225"/>
      <c r="O12" s="225"/>
      <c r="P12" s="225"/>
      <c r="Q12" s="225"/>
      <c r="R12" s="225"/>
      <c r="S12" s="225"/>
      <c r="T12" s="225"/>
    </row>
    <row r="13" spans="1:20" ht="17">
      <c r="A13" s="67" t="s">
        <v>206</v>
      </c>
      <c r="B13" s="20">
        <v>-53.47</v>
      </c>
      <c r="C13" s="20">
        <f t="shared" si="0"/>
        <v>-12.77963671128107</v>
      </c>
      <c r="D13" s="66">
        <v>-12.1796367112811</v>
      </c>
      <c r="E13" s="22">
        <v>-4.33</v>
      </c>
      <c r="F13" s="20">
        <f t="shared" si="1"/>
        <v>7.8496367112811001</v>
      </c>
      <c r="G13" s="37" t="s">
        <v>151</v>
      </c>
      <c r="H13" s="224"/>
      <c r="I13" s="38" t="s">
        <v>78</v>
      </c>
      <c r="J13" s="24" t="e">
        <f>VLOOKUP(I13,$A$2:$C$103,3,0)</f>
        <v>#N/A</v>
      </c>
      <c r="K13" s="24" t="e">
        <f t="shared" si="2"/>
        <v>#N/A</v>
      </c>
      <c r="L13" s="225"/>
      <c r="M13" s="225"/>
      <c r="N13" s="225"/>
      <c r="O13" s="225"/>
      <c r="P13" s="225"/>
      <c r="Q13" s="225"/>
      <c r="R13" s="225"/>
      <c r="S13" s="225"/>
      <c r="T13" s="225"/>
    </row>
    <row r="14" spans="1:20">
      <c r="A14" t="s">
        <v>21</v>
      </c>
      <c r="B14" s="20">
        <v>-60.44</v>
      </c>
      <c r="C14" s="20">
        <f t="shared" si="0"/>
        <v>-14.445506692160611</v>
      </c>
      <c r="D14" s="69">
        <v>-13.845506692160599</v>
      </c>
      <c r="E14" s="22">
        <v>-6.76</v>
      </c>
      <c r="F14" s="20">
        <f t="shared" si="1"/>
        <v>7.0855066921605996</v>
      </c>
      <c r="G14" s="39" t="s">
        <v>153</v>
      </c>
      <c r="H14" s="224"/>
    </row>
    <row r="15" spans="1:20" ht="20">
      <c r="A15" t="s">
        <v>167</v>
      </c>
      <c r="B15" s="20">
        <v>-29.6</v>
      </c>
      <c r="C15" s="20">
        <f t="shared" si="0"/>
        <v>-7.0745697896749524</v>
      </c>
      <c r="D15" s="21">
        <v>-6.4745697896749501</v>
      </c>
      <c r="E15" s="22">
        <v>1.31</v>
      </c>
      <c r="F15" s="20">
        <f t="shared" si="1"/>
        <v>7.7845697896749506</v>
      </c>
      <c r="G15" s="40" t="s">
        <v>154</v>
      </c>
      <c r="H15" s="224"/>
      <c r="I15" s="41" t="s">
        <v>155</v>
      </c>
      <c r="J15" s="41" t="s">
        <v>156</v>
      </c>
      <c r="K15" s="42" t="s">
        <v>157</v>
      </c>
      <c r="L15" s="41" t="s">
        <v>158</v>
      </c>
      <c r="M15" s="41" t="s">
        <v>159</v>
      </c>
      <c r="N15" s="41" t="s">
        <v>160</v>
      </c>
      <c r="O15" s="41" t="s">
        <v>156</v>
      </c>
      <c r="P15" s="42" t="s">
        <v>157</v>
      </c>
      <c r="Q15" s="41" t="s">
        <v>158</v>
      </c>
      <c r="R15" s="41" t="s">
        <v>159</v>
      </c>
    </row>
    <row r="16" spans="1:20" ht="17">
      <c r="A16" s="58" t="s">
        <v>175</v>
      </c>
      <c r="B16" s="20">
        <v>-22.7</v>
      </c>
      <c r="C16" s="20">
        <f t="shared" si="0"/>
        <v>-5.4254302103250476</v>
      </c>
      <c r="D16" s="21">
        <v>-4.8254302103250497</v>
      </c>
      <c r="E16" s="22">
        <v>0.68</v>
      </c>
      <c r="F16" s="20">
        <f t="shared" si="1"/>
        <v>5.5054302103250494</v>
      </c>
      <c r="G16" s="43" t="s">
        <v>161</v>
      </c>
      <c r="H16" s="224"/>
      <c r="I16" s="23" t="s">
        <v>56</v>
      </c>
      <c r="J16" s="44">
        <v>1.99</v>
      </c>
      <c r="K16" s="44">
        <v>-2.5299999999999998</v>
      </c>
      <c r="L16" s="44">
        <f t="shared" ref="L16:L27" si="3">J16-K16</f>
        <v>4.5199999999999996</v>
      </c>
      <c r="M16" s="44">
        <v>52.581261950286802</v>
      </c>
      <c r="N16" s="45" t="s">
        <v>162</v>
      </c>
      <c r="O16" s="46">
        <v>1.93594646271511</v>
      </c>
      <c r="P16" s="47">
        <f t="shared" ref="P16:P27" si="4">O16-Q16</f>
        <v>-1.9827535372848899</v>
      </c>
      <c r="Q16" s="47">
        <v>3.9186999999999999</v>
      </c>
      <c r="R16" s="48">
        <v>33.94</v>
      </c>
    </row>
    <row r="17" spans="1:18" ht="16" customHeight="1">
      <c r="A17" s="58" t="s">
        <v>8</v>
      </c>
      <c r="B17" s="20">
        <v>-68.5</v>
      </c>
      <c r="C17" s="20">
        <f t="shared" si="0"/>
        <v>-16.37189292543021</v>
      </c>
      <c r="D17" s="21">
        <v>-15.771892925430199</v>
      </c>
      <c r="E17" s="22">
        <v>-4.43</v>
      </c>
      <c r="F17" s="20">
        <f t="shared" si="1"/>
        <v>11.3418929254302</v>
      </c>
      <c r="G17" s="49" t="s">
        <v>163</v>
      </c>
      <c r="H17" s="224"/>
      <c r="I17" s="25" t="s">
        <v>88</v>
      </c>
      <c r="J17" s="44">
        <v>-9.7100000000000009</v>
      </c>
      <c r="K17" s="44">
        <v>-16.27</v>
      </c>
      <c r="L17" s="44">
        <f t="shared" si="3"/>
        <v>6.5599999999999987</v>
      </c>
      <c r="M17" s="44">
        <v>26.003824091778199</v>
      </c>
      <c r="N17" s="50" t="s">
        <v>164</v>
      </c>
      <c r="O17" s="51">
        <v>-9.6797323135755295</v>
      </c>
      <c r="P17" s="47">
        <f t="shared" si="4"/>
        <v>-16.012232313575531</v>
      </c>
      <c r="Q17" s="47">
        <v>6.3324999999999996</v>
      </c>
      <c r="R17" s="48">
        <v>5.98</v>
      </c>
    </row>
    <row r="18" spans="1:18" ht="17">
      <c r="A18" t="s">
        <v>147</v>
      </c>
      <c r="B18" s="20">
        <v>-25.1</v>
      </c>
      <c r="C18" s="20">
        <f t="shared" si="0"/>
        <v>-5.9990439770554493</v>
      </c>
      <c r="D18" s="21">
        <v>-5.3990439770554497</v>
      </c>
      <c r="E18" s="22">
        <v>2.38</v>
      </c>
      <c r="F18" s="20">
        <f t="shared" si="1"/>
        <v>7.7790439770554496</v>
      </c>
      <c r="G18" s="53" t="s">
        <v>165</v>
      </c>
      <c r="H18" s="224"/>
      <c r="I18" s="26" t="s">
        <v>141</v>
      </c>
      <c r="J18" s="44">
        <v>-1.24</v>
      </c>
      <c r="K18" s="44">
        <v>-5.22</v>
      </c>
      <c r="L18" s="44">
        <f t="shared" si="3"/>
        <v>3.9799999999999995</v>
      </c>
      <c r="M18" s="44">
        <v>69.7</v>
      </c>
      <c r="N18" s="26" t="s">
        <v>166</v>
      </c>
      <c r="O18" s="51">
        <v>-1.24282982791587</v>
      </c>
      <c r="P18" s="47">
        <f t="shared" si="4"/>
        <v>-5.7128298279158702</v>
      </c>
      <c r="Q18" s="47">
        <v>4.47</v>
      </c>
      <c r="R18" s="48">
        <v>50.91</v>
      </c>
    </row>
    <row r="19" spans="1:18" ht="17" customHeight="1">
      <c r="A19" t="s">
        <v>150</v>
      </c>
      <c r="B19" s="20">
        <v>-32.6</v>
      </c>
      <c r="C19" s="20">
        <f t="shared" si="0"/>
        <v>-7.7915869980879542</v>
      </c>
      <c r="D19" s="21">
        <v>-7.1915869980879501</v>
      </c>
      <c r="E19" s="22">
        <v>2.5099999999999998</v>
      </c>
      <c r="F19" s="20">
        <f t="shared" si="1"/>
        <v>9.7015869980879508</v>
      </c>
      <c r="G19" s="54" t="s">
        <v>168</v>
      </c>
      <c r="H19" s="224"/>
      <c r="I19" s="27" t="s">
        <v>60</v>
      </c>
      <c r="J19" s="44">
        <v>2.0699999999999998</v>
      </c>
      <c r="K19" s="44">
        <v>-5.59</v>
      </c>
      <c r="L19" s="44">
        <f t="shared" si="3"/>
        <v>7.66</v>
      </c>
      <c r="M19" s="44">
        <v>92.017208413001896</v>
      </c>
      <c r="N19" s="55" t="s">
        <v>169</v>
      </c>
      <c r="O19" s="51">
        <v>2.1510516252390102</v>
      </c>
      <c r="P19" s="47">
        <f t="shared" si="4"/>
        <v>-4.0860883747609904</v>
      </c>
      <c r="Q19" s="47">
        <v>6.2371400000000001</v>
      </c>
      <c r="R19" s="48">
        <v>74.09</v>
      </c>
    </row>
    <row r="20" spans="1:18" ht="16" customHeight="1">
      <c r="A20" s="58" t="s">
        <v>10</v>
      </c>
      <c r="B20" s="20">
        <v>-60.2</v>
      </c>
      <c r="C20" s="20">
        <f t="shared" si="0"/>
        <v>-14.388145315487572</v>
      </c>
      <c r="D20" s="21">
        <v>-13.788145315487601</v>
      </c>
      <c r="E20" s="22">
        <v>-4.5</v>
      </c>
      <c r="F20" s="20">
        <f t="shared" si="1"/>
        <v>9.2881453154876006</v>
      </c>
      <c r="G20" s="20"/>
      <c r="H20" s="224"/>
      <c r="I20" s="28" t="s">
        <v>14</v>
      </c>
      <c r="J20" s="44">
        <v>2.3199999999999998</v>
      </c>
      <c r="K20" s="44">
        <v>-5.18</v>
      </c>
      <c r="L20" s="44">
        <f t="shared" si="3"/>
        <v>7.5</v>
      </c>
      <c r="M20" s="44">
        <v>88.575525812619503</v>
      </c>
      <c r="N20" s="56" t="s">
        <v>171</v>
      </c>
      <c r="O20" s="51">
        <v>2.2705544933078401</v>
      </c>
      <c r="P20" s="47">
        <f t="shared" si="4"/>
        <v>-4.0857855066921598</v>
      </c>
      <c r="Q20" s="47">
        <v>6.3563400000000003</v>
      </c>
      <c r="R20" s="48">
        <v>69.31</v>
      </c>
    </row>
    <row r="21" spans="1:18" ht="17">
      <c r="A21" s="58" t="s">
        <v>12</v>
      </c>
      <c r="B21" s="20">
        <v>-64.099999999999994</v>
      </c>
      <c r="C21" s="20">
        <f t="shared" si="0"/>
        <v>-15.320267686424472</v>
      </c>
      <c r="D21" s="21">
        <v>-14.720267686424499</v>
      </c>
      <c r="E21" s="22">
        <v>-4.47</v>
      </c>
      <c r="F21" s="20">
        <f t="shared" si="1"/>
        <v>10.2502676864245</v>
      </c>
      <c r="G21" s="20"/>
      <c r="H21" s="224"/>
      <c r="I21" s="29" t="s">
        <v>142</v>
      </c>
      <c r="J21" s="44">
        <v>-1.5</v>
      </c>
      <c r="K21" s="44">
        <v>-7.97</v>
      </c>
      <c r="L21" s="44">
        <f t="shared" si="3"/>
        <v>6.47</v>
      </c>
      <c r="M21" s="44">
        <v>39.799999999999997</v>
      </c>
      <c r="N21" s="57" t="s">
        <v>173</v>
      </c>
      <c r="O21" s="51">
        <v>-1.4818355640535401</v>
      </c>
      <c r="P21" s="47">
        <f t="shared" si="4"/>
        <v>-8.2702755640535397</v>
      </c>
      <c r="Q21" s="47">
        <v>6.7884399999999996</v>
      </c>
      <c r="R21" s="48">
        <v>20.55</v>
      </c>
    </row>
    <row r="22" spans="1:18" ht="17">
      <c r="A22" t="s">
        <v>14</v>
      </c>
      <c r="B22" s="20">
        <v>-24.2</v>
      </c>
      <c r="C22" s="20">
        <f t="shared" si="0"/>
        <v>-5.783938814531548</v>
      </c>
      <c r="D22" s="21">
        <v>-5.1839388145315501</v>
      </c>
      <c r="E22" s="22">
        <v>2.3199999999999998</v>
      </c>
      <c r="F22" s="20">
        <f t="shared" si="1"/>
        <v>7.5039388145315495</v>
      </c>
      <c r="G22" s="20"/>
      <c r="H22" s="224"/>
      <c r="I22" s="31" t="s">
        <v>80</v>
      </c>
      <c r="J22" s="44">
        <v>-0.89</v>
      </c>
      <c r="K22" s="44">
        <v>-8.08</v>
      </c>
      <c r="L22" s="44">
        <f t="shared" si="3"/>
        <v>7.19</v>
      </c>
      <c r="M22" s="44">
        <v>85.803059273422605</v>
      </c>
      <c r="N22" s="59" t="s">
        <v>174</v>
      </c>
      <c r="O22" s="51">
        <v>-0.76481835564053502</v>
      </c>
      <c r="P22" s="47">
        <f t="shared" si="4"/>
        <v>-6.0453783556405352</v>
      </c>
      <c r="Q22" s="47">
        <v>5.2805600000000004</v>
      </c>
      <c r="R22" s="48">
        <v>68.12</v>
      </c>
    </row>
    <row r="23" spans="1:18" ht="17" customHeight="1">
      <c r="A23" t="s">
        <v>27</v>
      </c>
      <c r="B23" s="20">
        <v>-29.6</v>
      </c>
      <c r="C23" s="20">
        <f t="shared" si="0"/>
        <v>-7.0745697896749524</v>
      </c>
      <c r="D23" s="21">
        <v>-6.4745697896749501</v>
      </c>
      <c r="E23" s="52">
        <v>1.1599999999999999</v>
      </c>
      <c r="F23" s="20">
        <f t="shared" si="1"/>
        <v>7.6345697896749503</v>
      </c>
      <c r="G23" s="20"/>
      <c r="H23" s="224"/>
      <c r="I23" s="32" t="s">
        <v>58</v>
      </c>
      <c r="J23" s="44">
        <v>-5.0999999999999996</v>
      </c>
      <c r="K23" s="44">
        <v>-10.19</v>
      </c>
      <c r="L23" s="44">
        <f t="shared" si="3"/>
        <v>5.09</v>
      </c>
      <c r="M23" s="44">
        <v>27.342256214149099</v>
      </c>
      <c r="N23" s="60" t="s">
        <v>176</v>
      </c>
      <c r="O23" s="51">
        <v>-5.0669216061185498</v>
      </c>
      <c r="P23" s="47">
        <f t="shared" si="4"/>
        <v>-10.27596160611855</v>
      </c>
      <c r="Q23" s="47">
        <v>5.2090399999999999</v>
      </c>
      <c r="R23" s="48">
        <v>10.52</v>
      </c>
    </row>
    <row r="24" spans="1:18" ht="17">
      <c r="A24" s="67" t="s">
        <v>29</v>
      </c>
      <c r="B24" s="20">
        <v>-54.6</v>
      </c>
      <c r="C24" s="20">
        <f t="shared" si="0"/>
        <v>-13.049713193116634</v>
      </c>
      <c r="D24" s="66">
        <v>-12.449713193116599</v>
      </c>
      <c r="E24" s="22">
        <v>-4.63</v>
      </c>
      <c r="F24" s="20">
        <f t="shared" si="1"/>
        <v>7.8197131931165993</v>
      </c>
      <c r="G24" s="20"/>
      <c r="H24" s="224"/>
      <c r="I24" s="33" t="s">
        <v>43</v>
      </c>
      <c r="J24" s="44">
        <v>-5</v>
      </c>
      <c r="K24" s="44">
        <v>-11.97</v>
      </c>
      <c r="L24" s="44">
        <f t="shared" si="3"/>
        <v>6.9700000000000006</v>
      </c>
      <c r="M24" s="44">
        <v>47.562141491395799</v>
      </c>
      <c r="N24" s="61" t="s">
        <v>177</v>
      </c>
      <c r="O24" s="51">
        <v>-4.8757170172084097</v>
      </c>
      <c r="P24" s="47">
        <f t="shared" si="4"/>
        <v>-10.755257017208411</v>
      </c>
      <c r="Q24" s="47">
        <v>5.8795400000000004</v>
      </c>
      <c r="R24" s="48">
        <v>29.16</v>
      </c>
    </row>
    <row r="25" spans="1:18" ht="17">
      <c r="A25" t="s">
        <v>31</v>
      </c>
      <c r="B25" s="20">
        <v>-69.95</v>
      </c>
      <c r="C25" s="20">
        <f t="shared" si="0"/>
        <v>-16.718451242829829</v>
      </c>
      <c r="D25" s="69">
        <v>-16.118451242829799</v>
      </c>
      <c r="E25" s="22">
        <v>-6.4</v>
      </c>
      <c r="F25" s="20">
        <f t="shared" si="1"/>
        <v>9.7184512428297989</v>
      </c>
      <c r="G25" s="20"/>
      <c r="H25" s="224"/>
      <c r="I25" s="34" t="s">
        <v>148</v>
      </c>
      <c r="J25" s="44">
        <v>-5.88</v>
      </c>
      <c r="K25" s="44">
        <v>-14.46</v>
      </c>
      <c r="L25" s="44">
        <f t="shared" si="3"/>
        <v>8.5800000000000018</v>
      </c>
      <c r="M25" s="44">
        <v>99.1</v>
      </c>
      <c r="N25" s="34" t="s">
        <v>178</v>
      </c>
      <c r="O25" s="51">
        <v>-5.8795411089866203</v>
      </c>
      <c r="P25" s="47">
        <f t="shared" si="4"/>
        <v>-14.05368110898662</v>
      </c>
      <c r="Q25" s="47">
        <v>8.1741399999999995</v>
      </c>
      <c r="R25" s="48">
        <v>80.31</v>
      </c>
    </row>
    <row r="26" spans="1:18" ht="17">
      <c r="A26" t="s">
        <v>16</v>
      </c>
      <c r="B26" s="20">
        <v>-25.1</v>
      </c>
      <c r="C26" s="20">
        <f t="shared" si="0"/>
        <v>-5.9990439770554493</v>
      </c>
      <c r="D26" s="21">
        <v>-5.3990439770554497</v>
      </c>
      <c r="E26" s="22">
        <v>2.5099999999999998</v>
      </c>
      <c r="F26" s="20">
        <f t="shared" si="1"/>
        <v>7.9090439770554495</v>
      </c>
      <c r="G26" s="20"/>
      <c r="H26" s="224"/>
      <c r="I26" s="36" t="s">
        <v>112</v>
      </c>
      <c r="J26" s="44">
        <v>-6.13</v>
      </c>
      <c r="K26" s="44">
        <v>-14.13</v>
      </c>
      <c r="L26" s="44">
        <f t="shared" si="3"/>
        <v>8</v>
      </c>
      <c r="M26" s="44">
        <v>62.021988527724702</v>
      </c>
      <c r="N26" s="62" t="s">
        <v>179</v>
      </c>
      <c r="O26" s="51">
        <v>-6.1185468451242802</v>
      </c>
      <c r="P26" s="47">
        <f t="shared" si="4"/>
        <v>-13.71754684512428</v>
      </c>
      <c r="Q26" s="47">
        <v>7.5990000000000002</v>
      </c>
      <c r="R26" s="48">
        <v>41.59</v>
      </c>
    </row>
    <row r="27" spans="1:18" ht="17">
      <c r="A27" t="s">
        <v>215</v>
      </c>
      <c r="B27" s="20">
        <v>-50.07</v>
      </c>
      <c r="C27" s="20">
        <f t="shared" si="0"/>
        <v>-11.967017208413001</v>
      </c>
      <c r="D27" s="69">
        <v>-11.367017208412999</v>
      </c>
      <c r="E27" s="22">
        <v>-4.3099999999999996</v>
      </c>
      <c r="F27" s="20">
        <f t="shared" si="1"/>
        <v>7.0570172084129998</v>
      </c>
      <c r="G27" s="20"/>
      <c r="H27" s="224"/>
      <c r="I27" s="38" t="s">
        <v>78</v>
      </c>
      <c r="J27" s="44">
        <v>1.96</v>
      </c>
      <c r="K27" s="44">
        <v>-4.87</v>
      </c>
      <c r="L27" s="44">
        <f t="shared" si="3"/>
        <v>6.83</v>
      </c>
      <c r="M27" s="44">
        <v>78.871892925430203</v>
      </c>
      <c r="N27" s="63" t="s">
        <v>180</v>
      </c>
      <c r="O27" s="51">
        <v>1.9837476099426401</v>
      </c>
      <c r="P27" s="47">
        <f t="shared" si="4"/>
        <v>-3.2729723900573595</v>
      </c>
      <c r="Q27" s="47">
        <v>5.2567199999999996</v>
      </c>
      <c r="R27" s="48">
        <v>58.8</v>
      </c>
    </row>
    <row r="28" spans="1:18">
      <c r="A28" t="s">
        <v>152</v>
      </c>
      <c r="B28" s="20">
        <v>-29.2</v>
      </c>
      <c r="C28" s="20">
        <f t="shared" si="0"/>
        <v>-6.9789674952198846</v>
      </c>
      <c r="D28" s="21">
        <v>-6.3789674952198903</v>
      </c>
      <c r="E28" s="22">
        <v>2.34</v>
      </c>
      <c r="F28" s="20">
        <f t="shared" si="1"/>
        <v>8.7189674952198892</v>
      </c>
      <c r="G28" s="20"/>
      <c r="H28" s="224"/>
    </row>
    <row r="29" spans="1:18">
      <c r="A29" s="67" t="s">
        <v>207</v>
      </c>
      <c r="B29" s="20">
        <v>-57.7</v>
      </c>
      <c r="C29" s="20">
        <f t="shared" si="0"/>
        <v>-13.790630975143404</v>
      </c>
      <c r="D29" s="66">
        <v>-13.190630975143399</v>
      </c>
      <c r="E29" s="22">
        <v>-4.82</v>
      </c>
      <c r="F29" s="20">
        <f t="shared" si="1"/>
        <v>8.3706309751433992</v>
      </c>
      <c r="G29" s="20"/>
      <c r="H29" s="224"/>
    </row>
    <row r="30" spans="1:18">
      <c r="A30" t="s">
        <v>34</v>
      </c>
      <c r="B30" s="20">
        <v>-53</v>
      </c>
      <c r="C30" s="20">
        <f t="shared" si="0"/>
        <v>-12.667304015296367</v>
      </c>
      <c r="D30" s="69">
        <v>-12.067304015296401</v>
      </c>
      <c r="E30" s="22">
        <v>-2.74</v>
      </c>
      <c r="F30" s="20">
        <f t="shared" si="1"/>
        <v>9.3273040152964004</v>
      </c>
      <c r="G30" s="20"/>
      <c r="H30" s="224"/>
    </row>
    <row r="31" spans="1:18">
      <c r="A31" s="67" t="s">
        <v>208</v>
      </c>
      <c r="B31" s="20">
        <v>-60.71</v>
      </c>
      <c r="C31" s="20">
        <f t="shared" si="0"/>
        <v>-14.510038240917781</v>
      </c>
      <c r="D31" s="66">
        <v>-13.9100382409178</v>
      </c>
      <c r="E31" s="22">
        <v>-4.8600000000000003</v>
      </c>
      <c r="F31" s="20">
        <f t="shared" si="1"/>
        <v>9.0500382409178002</v>
      </c>
      <c r="G31" s="20"/>
      <c r="H31" s="224"/>
    </row>
    <row r="32" spans="1:18">
      <c r="A32" s="67" t="s">
        <v>209</v>
      </c>
      <c r="B32" s="20">
        <v>-60.84</v>
      </c>
      <c r="C32" s="20">
        <f t="shared" si="0"/>
        <v>-14.541108986615679</v>
      </c>
      <c r="D32" s="66">
        <v>-13.941108986615699</v>
      </c>
      <c r="E32" s="22">
        <v>-4.72</v>
      </c>
      <c r="F32" s="20">
        <f t="shared" si="1"/>
        <v>9.2211089866157003</v>
      </c>
      <c r="G32" s="20"/>
      <c r="H32" s="224"/>
    </row>
    <row r="33" spans="1:8">
      <c r="A33" s="67" t="s">
        <v>36</v>
      </c>
      <c r="B33" s="20">
        <v>-61.97</v>
      </c>
      <c r="C33" s="20">
        <f t="shared" si="0"/>
        <v>-14.811185468451242</v>
      </c>
      <c r="D33" s="66">
        <v>-14.2111854684512</v>
      </c>
      <c r="E33" s="22">
        <v>-4.59</v>
      </c>
      <c r="F33" s="20">
        <f t="shared" si="1"/>
        <v>9.6211854684512002</v>
      </c>
      <c r="G33" s="20"/>
      <c r="H33" s="224"/>
    </row>
    <row r="34" spans="1:8">
      <c r="A34" t="s">
        <v>216</v>
      </c>
      <c r="B34" s="20">
        <v>-50.33</v>
      </c>
      <c r="C34" s="20">
        <f t="shared" ref="C34:C65" si="5">B34/4.184</f>
        <v>-12.029158699808795</v>
      </c>
      <c r="D34" s="69">
        <v>-11.4291586998088</v>
      </c>
      <c r="E34" s="22">
        <v>-6.62</v>
      </c>
      <c r="F34" s="20">
        <f t="shared" ref="F34:F65" si="6">E34-D34</f>
        <v>4.8091586998088003</v>
      </c>
      <c r="G34" s="20"/>
      <c r="H34" s="224"/>
    </row>
    <row r="35" spans="1:8">
      <c r="A35" t="s">
        <v>217</v>
      </c>
      <c r="B35" s="20">
        <v>-46.23</v>
      </c>
      <c r="C35" s="20">
        <f t="shared" si="5"/>
        <v>-11.049235181644358</v>
      </c>
      <c r="D35" s="69">
        <v>-10.449235181644401</v>
      </c>
      <c r="E35" s="22">
        <v>-4.01</v>
      </c>
      <c r="F35" s="20">
        <f t="shared" si="6"/>
        <v>6.4392351816444009</v>
      </c>
      <c r="G35" s="20"/>
      <c r="H35" s="224"/>
    </row>
    <row r="36" spans="1:8">
      <c r="A36" s="67" t="s">
        <v>199</v>
      </c>
      <c r="B36" s="20">
        <v>-47.4</v>
      </c>
      <c r="C36" s="20">
        <f t="shared" si="5"/>
        <v>-11.328871892925429</v>
      </c>
      <c r="D36" s="66">
        <v>-10.728871892925399</v>
      </c>
      <c r="E36" s="22">
        <v>-3.24</v>
      </c>
      <c r="F36" s="20">
        <f t="shared" si="6"/>
        <v>7.488871892925399</v>
      </c>
      <c r="G36" s="20"/>
      <c r="H36" s="224"/>
    </row>
    <row r="37" spans="1:8">
      <c r="A37" s="67" t="s">
        <v>38</v>
      </c>
      <c r="B37" s="20">
        <v>-55.52</v>
      </c>
      <c r="C37" s="20">
        <f t="shared" si="5"/>
        <v>-13.269598470363288</v>
      </c>
      <c r="D37" s="66">
        <v>-12.669598470363299</v>
      </c>
      <c r="E37" s="22">
        <v>-4.7699999999999996</v>
      </c>
      <c r="F37" s="20">
        <f t="shared" si="6"/>
        <v>7.8995984703632995</v>
      </c>
      <c r="G37" s="20"/>
      <c r="H37" s="224"/>
    </row>
    <row r="38" spans="1:8">
      <c r="A38" s="67" t="s">
        <v>38</v>
      </c>
      <c r="B38" s="20">
        <v>-52.22</v>
      </c>
      <c r="C38" s="20">
        <f t="shared" si="5"/>
        <v>-12.480879541108985</v>
      </c>
      <c r="D38" s="66">
        <v>-11.880879541109</v>
      </c>
      <c r="E38" s="22">
        <v>-4.7699999999999996</v>
      </c>
      <c r="F38" s="20">
        <f t="shared" si="6"/>
        <v>7.110879541109</v>
      </c>
      <c r="G38" s="20"/>
      <c r="H38" s="224"/>
    </row>
    <row r="39" spans="1:8">
      <c r="A39" t="s">
        <v>40</v>
      </c>
      <c r="B39" s="20">
        <v>-67.680000000000007</v>
      </c>
      <c r="C39" s="20">
        <f t="shared" si="5"/>
        <v>-16.175908221797325</v>
      </c>
      <c r="D39" s="69">
        <v>-15.575908221797301</v>
      </c>
      <c r="E39" s="22">
        <v>-9.6199999999999992</v>
      </c>
      <c r="F39" s="20">
        <f t="shared" si="6"/>
        <v>5.9559082217973014</v>
      </c>
      <c r="G39" s="20"/>
      <c r="H39" s="224"/>
    </row>
    <row r="40" spans="1:8">
      <c r="A40" s="67" t="s">
        <v>201</v>
      </c>
      <c r="B40" s="20">
        <v>-49.9</v>
      </c>
      <c r="C40" s="20">
        <f t="shared" si="5"/>
        <v>-11.926386233269598</v>
      </c>
      <c r="D40" s="66">
        <v>-11.3263862332696</v>
      </c>
      <c r="E40" s="22">
        <v>-3.11</v>
      </c>
      <c r="F40" s="20">
        <f t="shared" si="6"/>
        <v>8.2163862332696009</v>
      </c>
      <c r="G40" s="20"/>
      <c r="H40" s="224"/>
    </row>
    <row r="41" spans="1:8">
      <c r="A41" s="67" t="s">
        <v>210</v>
      </c>
      <c r="B41" s="20">
        <v>-56.65</v>
      </c>
      <c r="C41" s="20">
        <f t="shared" si="5"/>
        <v>-13.539674952198851</v>
      </c>
      <c r="D41" s="66">
        <v>-12.939674952198899</v>
      </c>
      <c r="E41" s="22">
        <v>-5.22</v>
      </c>
      <c r="F41" s="20">
        <f t="shared" si="6"/>
        <v>7.7196749521988997</v>
      </c>
      <c r="G41" s="20"/>
      <c r="H41" s="224"/>
    </row>
    <row r="42" spans="1:8">
      <c r="A42" s="67" t="s">
        <v>211</v>
      </c>
      <c r="B42" s="20">
        <v>-60.5</v>
      </c>
      <c r="C42" s="20">
        <f t="shared" si="5"/>
        <v>-14.45984703632887</v>
      </c>
      <c r="D42" s="66">
        <v>-13.859847036328899</v>
      </c>
      <c r="E42" s="22">
        <v>-4.84</v>
      </c>
      <c r="F42" s="20">
        <f t="shared" si="6"/>
        <v>9.0198470363288994</v>
      </c>
      <c r="G42" s="20"/>
      <c r="H42" s="224"/>
    </row>
    <row r="43" spans="1:8">
      <c r="A43" t="s">
        <v>218</v>
      </c>
      <c r="B43" s="20">
        <v>-68.069999999999993</v>
      </c>
      <c r="C43" s="20">
        <f t="shared" si="5"/>
        <v>-16.26912045889101</v>
      </c>
      <c r="D43" s="69">
        <v>-15.669120458890999</v>
      </c>
      <c r="E43" s="22">
        <v>-7.13</v>
      </c>
      <c r="F43" s="20">
        <f t="shared" si="6"/>
        <v>8.5391204588909986</v>
      </c>
      <c r="G43" s="20"/>
      <c r="H43" s="224"/>
    </row>
    <row r="44" spans="1:8">
      <c r="A44" s="67" t="s">
        <v>42</v>
      </c>
      <c r="B44" s="20">
        <v>-47.8</v>
      </c>
      <c r="C44" s="20">
        <f t="shared" si="5"/>
        <v>-11.424474187380495</v>
      </c>
      <c r="D44" s="66">
        <v>-10.824474187380501</v>
      </c>
      <c r="E44" s="22">
        <v>-3.05</v>
      </c>
      <c r="F44" s="20">
        <f t="shared" si="6"/>
        <v>7.774474187380501</v>
      </c>
      <c r="G44" s="20"/>
      <c r="H44" s="224"/>
    </row>
    <row r="45" spans="1:8">
      <c r="A45" s="67" t="s">
        <v>44</v>
      </c>
      <c r="B45" s="20">
        <v>-55.69</v>
      </c>
      <c r="C45" s="20">
        <f t="shared" si="5"/>
        <v>-13.310229445506691</v>
      </c>
      <c r="D45" s="66">
        <v>-12.7102294455067</v>
      </c>
      <c r="E45" s="22">
        <v>-4.93</v>
      </c>
      <c r="F45" s="20">
        <f t="shared" si="6"/>
        <v>7.7802294455067003</v>
      </c>
      <c r="G45" s="20"/>
      <c r="H45" s="224"/>
    </row>
    <row r="46" spans="1:8">
      <c r="A46" t="s">
        <v>46</v>
      </c>
      <c r="B46" s="20">
        <v>-68.62</v>
      </c>
      <c r="C46" s="20">
        <f t="shared" si="5"/>
        <v>-16.400573613766731</v>
      </c>
      <c r="D46" s="69">
        <v>-15.8005736137667</v>
      </c>
      <c r="E46" s="22">
        <v>-10.64</v>
      </c>
      <c r="F46" s="20">
        <f t="shared" si="6"/>
        <v>5.1605736137666991</v>
      </c>
      <c r="G46" s="20"/>
      <c r="H46" s="224"/>
    </row>
    <row r="47" spans="1:8">
      <c r="A47" t="s">
        <v>48</v>
      </c>
      <c r="B47" s="20">
        <v>-49.62</v>
      </c>
      <c r="C47" s="20">
        <f t="shared" si="5"/>
        <v>-11.85946462715105</v>
      </c>
      <c r="D47" s="69">
        <v>-11.2594646271511</v>
      </c>
      <c r="E47" s="22">
        <v>-3.15</v>
      </c>
      <c r="F47" s="20">
        <f t="shared" si="6"/>
        <v>8.1094646271510999</v>
      </c>
      <c r="G47" s="20"/>
      <c r="H47" s="224"/>
    </row>
    <row r="48" spans="1:8">
      <c r="A48" s="67" t="s">
        <v>52</v>
      </c>
      <c r="B48" s="20">
        <v>-52.8</v>
      </c>
      <c r="C48" s="20">
        <f t="shared" si="5"/>
        <v>-12.619502868068832</v>
      </c>
      <c r="D48" s="66">
        <v>-12.0195028680688</v>
      </c>
      <c r="E48" s="22">
        <v>-6.69</v>
      </c>
      <c r="F48" s="20">
        <f t="shared" si="6"/>
        <v>5.3295028680687997</v>
      </c>
      <c r="G48" s="20"/>
      <c r="H48" s="224"/>
    </row>
    <row r="49" spans="1:10">
      <c r="A49" t="s">
        <v>54</v>
      </c>
      <c r="B49" s="20">
        <v>-58.58</v>
      </c>
      <c r="C49" s="20">
        <f t="shared" si="5"/>
        <v>-14.00095602294455</v>
      </c>
      <c r="D49" s="69">
        <v>-13.4009560229446</v>
      </c>
      <c r="E49" s="22">
        <v>-3.95</v>
      </c>
      <c r="F49" s="20">
        <f t="shared" si="6"/>
        <v>9.4509560229445988</v>
      </c>
      <c r="G49" s="20"/>
      <c r="H49" s="224"/>
    </row>
    <row r="50" spans="1:10">
      <c r="A50" t="s">
        <v>18</v>
      </c>
      <c r="B50" s="20">
        <v>-31.7</v>
      </c>
      <c r="C50" s="20">
        <f t="shared" si="5"/>
        <v>-7.5764818355640529</v>
      </c>
      <c r="D50" s="21">
        <v>-6.9764818355640497</v>
      </c>
      <c r="E50" s="22">
        <v>-0.86</v>
      </c>
      <c r="F50" s="20">
        <f t="shared" si="6"/>
        <v>6.1164818355640493</v>
      </c>
      <c r="G50" s="20"/>
      <c r="H50" s="224"/>
    </row>
    <row r="51" spans="1:10">
      <c r="A51" t="s">
        <v>57</v>
      </c>
      <c r="B51" s="20">
        <v>-25.53</v>
      </c>
      <c r="C51" s="20">
        <f t="shared" si="5"/>
        <v>-6.1018164435946467</v>
      </c>
      <c r="D51" s="69">
        <v>-5.5018164435946497</v>
      </c>
      <c r="E51" s="22">
        <v>-0.82</v>
      </c>
      <c r="F51" s="20">
        <f t="shared" si="6"/>
        <v>4.6818164435946494</v>
      </c>
      <c r="G51" s="20"/>
      <c r="H51" s="224"/>
    </row>
    <row r="52" spans="1:10">
      <c r="A52" t="s">
        <v>20</v>
      </c>
      <c r="B52" s="20">
        <v>-24.9</v>
      </c>
      <c r="C52" s="20">
        <f t="shared" si="5"/>
        <v>-5.9512428298279154</v>
      </c>
      <c r="D52" s="21">
        <v>-5.3512428298279202</v>
      </c>
      <c r="E52" s="22">
        <v>1.38</v>
      </c>
      <c r="F52" s="20">
        <f t="shared" si="6"/>
        <v>6.7312428298279201</v>
      </c>
      <c r="G52" s="20"/>
      <c r="H52" s="224"/>
    </row>
    <row r="53" spans="1:10">
      <c r="A53" t="s">
        <v>59</v>
      </c>
      <c r="B53" s="20">
        <v>-16</v>
      </c>
      <c r="C53" s="20">
        <f t="shared" si="5"/>
        <v>-3.8240917782026767</v>
      </c>
      <c r="D53" s="21">
        <v>-3.2240917782026801</v>
      </c>
      <c r="E53" s="22">
        <v>-0.16</v>
      </c>
      <c r="F53" s="20">
        <f t="shared" si="6"/>
        <v>3.06409177820268</v>
      </c>
      <c r="G53" s="20"/>
      <c r="H53" s="224"/>
    </row>
    <row r="54" spans="1:10">
      <c r="A54" s="58" t="s">
        <v>61</v>
      </c>
      <c r="B54" s="20">
        <v>-27</v>
      </c>
      <c r="C54" s="20">
        <f t="shared" si="5"/>
        <v>-6.4531548757170167</v>
      </c>
      <c r="D54" s="21">
        <v>-5.8531548757170198</v>
      </c>
      <c r="E54" s="22">
        <v>0.61</v>
      </c>
      <c r="F54" s="20">
        <f t="shared" si="6"/>
        <v>6.4631548757170201</v>
      </c>
      <c r="G54" s="20"/>
      <c r="H54" s="224"/>
    </row>
    <row r="55" spans="1:10">
      <c r="A55" s="58" t="s">
        <v>22</v>
      </c>
      <c r="B55" s="20">
        <v>-61.72</v>
      </c>
      <c r="C55" s="20">
        <f t="shared" si="5"/>
        <v>-14.751434034416825</v>
      </c>
      <c r="D55" s="21">
        <v>-14.1514340344168</v>
      </c>
      <c r="E55" s="22">
        <v>-4.72</v>
      </c>
      <c r="F55" s="20">
        <f t="shared" si="6"/>
        <v>9.4314340344167995</v>
      </c>
      <c r="G55" s="20"/>
      <c r="H55" s="224"/>
    </row>
    <row r="56" spans="1:10">
      <c r="A56" s="58" t="s">
        <v>23</v>
      </c>
      <c r="B56" s="20">
        <v>-62.8</v>
      </c>
      <c r="C56" s="20">
        <f t="shared" si="5"/>
        <v>-15.009560229445505</v>
      </c>
      <c r="D56" s="21">
        <v>-14.4095602294455</v>
      </c>
      <c r="E56" s="22">
        <v>-4.62</v>
      </c>
      <c r="F56" s="20">
        <f t="shared" si="6"/>
        <v>9.7895602294454989</v>
      </c>
      <c r="G56" s="20"/>
      <c r="H56" s="224"/>
    </row>
    <row r="57" spans="1:10">
      <c r="A57" s="67" t="s">
        <v>66</v>
      </c>
      <c r="B57" s="20">
        <v>-59.5</v>
      </c>
      <c r="C57" s="20">
        <f t="shared" si="5"/>
        <v>-14.220841300191204</v>
      </c>
      <c r="D57" s="66">
        <v>-13.6208413001912</v>
      </c>
      <c r="E57" s="22">
        <v>-6.35</v>
      </c>
      <c r="F57" s="20">
        <f t="shared" si="6"/>
        <v>7.2708413001912007</v>
      </c>
      <c r="G57" s="20"/>
      <c r="H57" s="224"/>
    </row>
    <row r="58" spans="1:10">
      <c r="A58" t="s">
        <v>68</v>
      </c>
      <c r="B58" s="20">
        <v>-45.71</v>
      </c>
      <c r="C58" s="20">
        <f t="shared" si="5"/>
        <v>-10.924952198852772</v>
      </c>
      <c r="D58" s="69">
        <v>-10.324952198852801</v>
      </c>
      <c r="E58" s="22">
        <v>-3.71</v>
      </c>
      <c r="F58" s="20">
        <f t="shared" si="6"/>
        <v>6.6149521988528006</v>
      </c>
      <c r="G58" s="20"/>
      <c r="H58" s="224"/>
    </row>
    <row r="59" spans="1:10">
      <c r="A59" t="s">
        <v>70</v>
      </c>
      <c r="B59" s="20">
        <v>-33.590000000000003</v>
      </c>
      <c r="C59" s="20">
        <f t="shared" si="5"/>
        <v>-8.0282026768642449</v>
      </c>
      <c r="D59" s="69">
        <v>-7.4282026768642497</v>
      </c>
      <c r="E59" s="22">
        <v>-0.5</v>
      </c>
      <c r="F59" s="20">
        <f t="shared" si="6"/>
        <v>6.9282026768642497</v>
      </c>
      <c r="G59" s="20"/>
      <c r="H59" s="224"/>
    </row>
    <row r="60" spans="1:10">
      <c r="A60" t="s">
        <v>72</v>
      </c>
      <c r="B60" s="20">
        <v>-26.51</v>
      </c>
      <c r="C60" s="20">
        <f t="shared" si="5"/>
        <v>-6.3360420650095604</v>
      </c>
      <c r="D60" s="69">
        <v>-5.7360420650095598</v>
      </c>
      <c r="E60" s="22">
        <v>-0.59</v>
      </c>
      <c r="F60" s="20">
        <f t="shared" si="6"/>
        <v>5.14604206500956</v>
      </c>
      <c r="G60" s="20"/>
      <c r="H60" s="224"/>
    </row>
    <row r="61" spans="1:10">
      <c r="A61" t="s">
        <v>74</v>
      </c>
      <c r="B61" s="20">
        <v>-21.7</v>
      </c>
      <c r="C61" s="20">
        <f t="shared" si="5"/>
        <v>-5.1864244741873797</v>
      </c>
      <c r="D61" s="69">
        <v>-4.5864244741873801</v>
      </c>
      <c r="E61" s="22">
        <v>-0.77</v>
      </c>
      <c r="F61" s="20">
        <f t="shared" si="6"/>
        <v>3.8164244741873801</v>
      </c>
      <c r="G61" s="20"/>
      <c r="H61" s="224"/>
    </row>
    <row r="62" spans="1:10">
      <c r="A62" t="s">
        <v>76</v>
      </c>
      <c r="B62" s="20">
        <v>-23.15</v>
      </c>
      <c r="C62" s="20">
        <f t="shared" si="5"/>
        <v>-5.5329827915869974</v>
      </c>
      <c r="D62" s="69">
        <v>-4.9329827915870004</v>
      </c>
      <c r="E62" s="22">
        <v>-0.55000000000000004</v>
      </c>
      <c r="F62" s="20">
        <f t="shared" si="6"/>
        <v>4.3829827915870005</v>
      </c>
      <c r="G62" s="20"/>
      <c r="H62" s="224"/>
      <c r="J62" s="20"/>
    </row>
    <row r="63" spans="1:10">
      <c r="A63" t="s">
        <v>185</v>
      </c>
      <c r="B63" s="20">
        <v>-32.5</v>
      </c>
      <c r="C63" s="20">
        <f t="shared" si="5"/>
        <v>-7.7676864244741868</v>
      </c>
      <c r="D63" s="21">
        <v>-7.1676864244741898</v>
      </c>
      <c r="E63" s="22">
        <v>-0.99</v>
      </c>
      <c r="F63" s="20">
        <f t="shared" si="6"/>
        <v>6.1776864244741896</v>
      </c>
      <c r="G63" s="20"/>
      <c r="H63" s="224"/>
      <c r="J63" s="20"/>
    </row>
    <row r="64" spans="1:10">
      <c r="A64" s="58" t="s">
        <v>24</v>
      </c>
      <c r="B64" s="20">
        <v>-74.7</v>
      </c>
      <c r="C64" s="20">
        <f t="shared" si="5"/>
        <v>-17.853728489483746</v>
      </c>
      <c r="D64" s="21">
        <v>-17.253728489483699</v>
      </c>
      <c r="E64" s="22">
        <v>-5.48</v>
      </c>
      <c r="F64" s="20">
        <f t="shared" si="6"/>
        <v>11.773728489483698</v>
      </c>
      <c r="G64" s="20"/>
      <c r="H64" s="224"/>
      <c r="J64" s="24"/>
    </row>
    <row r="65" spans="1:8">
      <c r="A65" t="s">
        <v>25</v>
      </c>
      <c r="B65" s="20">
        <v>-33.1</v>
      </c>
      <c r="C65" s="20">
        <f t="shared" si="5"/>
        <v>-7.9110898661567877</v>
      </c>
      <c r="D65" s="21">
        <v>-7.3110898661567898</v>
      </c>
      <c r="E65" s="22">
        <v>1.23</v>
      </c>
      <c r="F65" s="20">
        <f t="shared" si="6"/>
        <v>8.5410898661567902</v>
      </c>
      <c r="G65" s="20"/>
      <c r="H65" s="224"/>
    </row>
    <row r="66" spans="1:8">
      <c r="A66" s="58" t="s">
        <v>26</v>
      </c>
      <c r="B66" s="20">
        <v>-70.7</v>
      </c>
      <c r="C66" s="20">
        <f t="shared" ref="C66:C97" si="7">B66/4.184</f>
        <v>-16.897705544933078</v>
      </c>
      <c r="D66" s="21">
        <v>-16.297705544933098</v>
      </c>
      <c r="E66" s="22">
        <v>-5.46</v>
      </c>
      <c r="F66" s="20">
        <f t="shared" ref="F66:F97" si="8">E66-D66</f>
        <v>10.837705544933097</v>
      </c>
      <c r="G66" s="20"/>
      <c r="H66" s="224"/>
    </row>
    <row r="67" spans="1:8">
      <c r="A67" t="s">
        <v>184</v>
      </c>
      <c r="B67" s="20">
        <v>-32</v>
      </c>
      <c r="C67" s="20">
        <f t="shared" si="7"/>
        <v>-7.6481835564053533</v>
      </c>
      <c r="D67" s="21">
        <v>-7.0481835564053501</v>
      </c>
      <c r="E67" s="22">
        <v>0.37</v>
      </c>
      <c r="F67" s="20">
        <f t="shared" si="8"/>
        <v>7.4181835564053502</v>
      </c>
      <c r="G67" s="20"/>
      <c r="H67" s="224"/>
    </row>
    <row r="68" spans="1:8">
      <c r="A68" t="s">
        <v>181</v>
      </c>
      <c r="B68" s="20">
        <v>-27</v>
      </c>
      <c r="C68" s="20">
        <f t="shared" si="7"/>
        <v>-6.4531548757170167</v>
      </c>
      <c r="D68" s="21">
        <v>-5.8531548757170198</v>
      </c>
      <c r="E68" s="22">
        <v>1.2</v>
      </c>
      <c r="F68" s="20">
        <f t="shared" si="8"/>
        <v>7.0531548757170199</v>
      </c>
      <c r="G68" s="20"/>
      <c r="H68" s="224"/>
    </row>
    <row r="69" spans="1:8">
      <c r="A69" s="58" t="s">
        <v>28</v>
      </c>
      <c r="B69" s="20">
        <v>-67.8</v>
      </c>
      <c r="C69" s="20">
        <f t="shared" si="7"/>
        <v>-16.204588910133843</v>
      </c>
      <c r="D69" s="21">
        <v>-15.604588910133799</v>
      </c>
      <c r="E69" s="22">
        <v>-5.49</v>
      </c>
      <c r="F69" s="20">
        <f t="shared" si="8"/>
        <v>10.114588910133799</v>
      </c>
      <c r="G69" s="20"/>
      <c r="H69" s="224"/>
    </row>
    <row r="70" spans="1:8">
      <c r="A70" t="s">
        <v>183</v>
      </c>
      <c r="B70" s="20">
        <v>-25.7</v>
      </c>
      <c r="C70" s="20">
        <f t="shared" si="7"/>
        <v>-6.1424474187380493</v>
      </c>
      <c r="D70" s="21">
        <v>-5.5424474187380497</v>
      </c>
      <c r="E70" s="22">
        <v>0.56000000000000005</v>
      </c>
      <c r="F70" s="20">
        <f t="shared" si="8"/>
        <v>6.1024474187380502</v>
      </c>
      <c r="G70" s="20"/>
      <c r="H70" s="224"/>
    </row>
    <row r="71" spans="1:8">
      <c r="A71" t="s">
        <v>30</v>
      </c>
      <c r="B71" s="20">
        <v>-23.3</v>
      </c>
      <c r="C71" s="20">
        <f t="shared" si="7"/>
        <v>-5.5688336520076485</v>
      </c>
      <c r="D71" s="21">
        <v>-4.9688336520076497</v>
      </c>
      <c r="E71" s="22">
        <v>0.75</v>
      </c>
      <c r="F71" s="20">
        <f t="shared" si="8"/>
        <v>5.7188336520076497</v>
      </c>
      <c r="G71" s="20"/>
      <c r="H71" s="224"/>
    </row>
    <row r="72" spans="1:8">
      <c r="A72" s="67" t="s">
        <v>82</v>
      </c>
      <c r="B72" s="20">
        <v>-75.89</v>
      </c>
      <c r="C72" s="65">
        <f t="shared" si="7"/>
        <v>-18.13814531548757</v>
      </c>
      <c r="D72" s="66">
        <v>-17.538145315487601</v>
      </c>
      <c r="E72" s="22">
        <v>-3.24</v>
      </c>
      <c r="F72" s="20">
        <f t="shared" si="8"/>
        <v>14.2981453154876</v>
      </c>
      <c r="G72" s="20"/>
      <c r="H72" s="224"/>
    </row>
    <row r="73" spans="1:8">
      <c r="A73" s="58" t="s">
        <v>32</v>
      </c>
      <c r="B73" s="20">
        <v>-47.65</v>
      </c>
      <c r="C73" s="20">
        <f t="shared" si="7"/>
        <v>-11.388623326959847</v>
      </c>
      <c r="D73" s="64">
        <v>-10.788623326959801</v>
      </c>
      <c r="E73" s="22">
        <v>-1.28</v>
      </c>
      <c r="F73" s="20">
        <f t="shared" si="8"/>
        <v>9.5086233269598015</v>
      </c>
      <c r="G73" s="20"/>
      <c r="H73" s="224"/>
    </row>
    <row r="74" spans="1:8">
      <c r="A74" s="67" t="s">
        <v>83</v>
      </c>
      <c r="B74" s="20">
        <v>-72.2</v>
      </c>
      <c r="C74" s="65">
        <f t="shared" si="7"/>
        <v>-17.256214149139581</v>
      </c>
      <c r="D74" s="66">
        <v>-16.656214149139601</v>
      </c>
      <c r="E74" s="22">
        <v>-3.65</v>
      </c>
      <c r="F74" s="20">
        <f t="shared" si="8"/>
        <v>13.0062141491396</v>
      </c>
      <c r="G74" s="20"/>
      <c r="H74" s="224"/>
    </row>
    <row r="75" spans="1:8">
      <c r="A75" s="58" t="s">
        <v>33</v>
      </c>
      <c r="B75" s="20">
        <v>-40.96</v>
      </c>
      <c r="C75" s="20">
        <f t="shared" si="7"/>
        <v>-9.7896749521988529</v>
      </c>
      <c r="D75" s="64">
        <v>-9.1896749521988497</v>
      </c>
      <c r="E75" s="22">
        <v>-1.64</v>
      </c>
      <c r="F75" s="20">
        <f t="shared" si="8"/>
        <v>7.54967495219885</v>
      </c>
      <c r="G75" s="20"/>
      <c r="H75" s="224"/>
    </row>
    <row r="76" spans="1:8">
      <c r="A76" s="58" t="s">
        <v>35</v>
      </c>
      <c r="B76" s="20">
        <v>-40.22</v>
      </c>
      <c r="C76" s="20">
        <f t="shared" si="7"/>
        <v>-9.612810707456978</v>
      </c>
      <c r="D76" s="64">
        <v>-9.0128107074569801</v>
      </c>
      <c r="E76" s="22">
        <v>-1.46</v>
      </c>
      <c r="F76" s="20">
        <f t="shared" si="8"/>
        <v>7.5528107074569801</v>
      </c>
      <c r="G76" s="20"/>
      <c r="H76" s="224"/>
    </row>
    <row r="77" spans="1:8">
      <c r="A77" s="67" t="s">
        <v>84</v>
      </c>
      <c r="B77" s="20">
        <v>-65.02</v>
      </c>
      <c r="C77" s="65">
        <f t="shared" si="7"/>
        <v>-15.540152963671126</v>
      </c>
      <c r="D77" s="66">
        <v>-14.9401529636711</v>
      </c>
      <c r="E77" s="22">
        <v>-4.07</v>
      </c>
      <c r="F77" s="20">
        <f t="shared" si="8"/>
        <v>10.870152963671099</v>
      </c>
      <c r="G77" s="20"/>
      <c r="H77" s="224"/>
    </row>
    <row r="78" spans="1:8">
      <c r="A78" s="58" t="s">
        <v>37</v>
      </c>
      <c r="B78" s="20">
        <v>-34.69</v>
      </c>
      <c r="C78" s="20">
        <f t="shared" si="7"/>
        <v>-8.2911089866156775</v>
      </c>
      <c r="D78" s="64">
        <v>-7.6911089866156797</v>
      </c>
      <c r="E78" s="22">
        <v>-1.83</v>
      </c>
      <c r="F78" s="20">
        <f t="shared" si="8"/>
        <v>5.8611089866156796</v>
      </c>
      <c r="G78" s="20"/>
      <c r="H78" s="224"/>
    </row>
    <row r="79" spans="1:8">
      <c r="A79" s="58" t="s">
        <v>39</v>
      </c>
      <c r="B79" s="20">
        <v>-31.47</v>
      </c>
      <c r="C79" s="20">
        <f t="shared" si="7"/>
        <v>-7.5215105162523894</v>
      </c>
      <c r="D79" s="64">
        <v>-6.9215105162523898</v>
      </c>
      <c r="E79" s="22">
        <v>-1.61</v>
      </c>
      <c r="F79" s="20">
        <f t="shared" si="8"/>
        <v>5.3115105162523895</v>
      </c>
      <c r="G79" s="20"/>
      <c r="H79" s="224"/>
    </row>
    <row r="80" spans="1:8">
      <c r="A80" s="67" t="s">
        <v>86</v>
      </c>
      <c r="B80" s="20">
        <v>-71.91</v>
      </c>
      <c r="C80" s="20">
        <f t="shared" si="7"/>
        <v>-17.186902485659655</v>
      </c>
      <c r="D80" s="66">
        <v>-16.586902485659699</v>
      </c>
      <c r="E80" s="22">
        <v>-8.7100000000000009</v>
      </c>
      <c r="F80" s="20">
        <f t="shared" si="8"/>
        <v>7.8769024856596985</v>
      </c>
      <c r="G80" s="20"/>
      <c r="H80" s="224"/>
    </row>
    <row r="81" spans="1:8">
      <c r="A81" s="67" t="s">
        <v>88</v>
      </c>
      <c r="B81" s="20">
        <v>-70.599999999999994</v>
      </c>
      <c r="C81" s="20">
        <f t="shared" si="7"/>
        <v>-16.873804971319309</v>
      </c>
      <c r="D81" s="68">
        <v>-16.273804971319301</v>
      </c>
      <c r="E81" s="22">
        <v>-9.7100000000000009</v>
      </c>
      <c r="F81" s="20">
        <f t="shared" si="8"/>
        <v>6.5638049713192999</v>
      </c>
      <c r="G81" s="20"/>
      <c r="H81" s="224"/>
    </row>
    <row r="82" spans="1:8">
      <c r="A82" t="s">
        <v>41</v>
      </c>
      <c r="B82" s="20">
        <v>-19.399999999999999</v>
      </c>
      <c r="C82" s="20">
        <f t="shared" si="7"/>
        <v>-4.6367112810707454</v>
      </c>
      <c r="D82" s="21">
        <v>-4.0367112810707502</v>
      </c>
      <c r="E82" s="22">
        <v>1.83</v>
      </c>
      <c r="F82" s="20">
        <f t="shared" si="8"/>
        <v>5.8667112810707502</v>
      </c>
      <c r="G82" s="20"/>
      <c r="H82" s="224"/>
    </row>
    <row r="83" spans="1:8">
      <c r="A83" s="58" t="s">
        <v>195</v>
      </c>
      <c r="B83" s="20">
        <v>-28.87</v>
      </c>
      <c r="C83" s="20">
        <f t="shared" si="7"/>
        <v>-6.9000956022944546</v>
      </c>
      <c r="D83" s="64">
        <v>-6.3000956022944603</v>
      </c>
      <c r="E83" s="22">
        <v>-1.1399999999999999</v>
      </c>
      <c r="F83" s="20">
        <f t="shared" si="8"/>
        <v>5.1600956022944606</v>
      </c>
      <c r="G83" s="20"/>
      <c r="H83" s="224"/>
    </row>
    <row r="84" spans="1:8">
      <c r="A84" s="58" t="s">
        <v>43</v>
      </c>
      <c r="B84" s="20">
        <v>-52.59</v>
      </c>
      <c r="C84" s="20">
        <f t="shared" si="7"/>
        <v>-12.569311663479924</v>
      </c>
      <c r="D84" s="21">
        <v>-11.9693116634799</v>
      </c>
      <c r="E84" s="22">
        <v>-5</v>
      </c>
      <c r="F84" s="20">
        <f t="shared" si="8"/>
        <v>6.9693116634798997</v>
      </c>
      <c r="G84" s="20"/>
      <c r="H84" s="224"/>
    </row>
    <row r="85" spans="1:8">
      <c r="A85" t="s">
        <v>45</v>
      </c>
      <c r="B85" s="20">
        <v>-16.5</v>
      </c>
      <c r="C85" s="20">
        <f t="shared" si="7"/>
        <v>-3.9435946462715106</v>
      </c>
      <c r="D85" s="21">
        <v>-3.34359464627151</v>
      </c>
      <c r="E85" s="22">
        <v>1.28</v>
      </c>
      <c r="F85" s="20">
        <f t="shared" si="8"/>
        <v>4.6235946462715098</v>
      </c>
      <c r="G85" s="20"/>
      <c r="H85" s="224"/>
    </row>
    <row r="86" spans="1:8">
      <c r="A86" t="s">
        <v>89</v>
      </c>
      <c r="B86" s="20">
        <v>-45.6</v>
      </c>
      <c r="C86" s="20">
        <f t="shared" si="7"/>
        <v>-10.898661567877628</v>
      </c>
      <c r="D86" s="69">
        <v>-10.2986615678776</v>
      </c>
      <c r="E86" s="22">
        <v>-2.94</v>
      </c>
      <c r="F86" s="20">
        <f t="shared" si="8"/>
        <v>7.3586615678776006</v>
      </c>
      <c r="G86" s="20"/>
      <c r="H86" s="224"/>
    </row>
    <row r="87" spans="1:8">
      <c r="A87" s="58" t="s">
        <v>197</v>
      </c>
      <c r="B87" s="20">
        <v>-54.02</v>
      </c>
      <c r="C87" s="65">
        <f t="shared" si="7"/>
        <v>-12.911089866156788</v>
      </c>
      <c r="D87" s="66">
        <v>-12.3110898661568</v>
      </c>
      <c r="E87" s="22">
        <v>-4.5</v>
      </c>
      <c r="F87" s="20">
        <f t="shared" si="8"/>
        <v>7.8110898661568005</v>
      </c>
      <c r="G87" s="20"/>
      <c r="H87" s="224"/>
    </row>
    <row r="88" spans="1:8">
      <c r="A88" t="s">
        <v>47</v>
      </c>
      <c r="B88" s="20">
        <v>-40.200000000000003</v>
      </c>
      <c r="C88" s="20">
        <f t="shared" si="7"/>
        <v>-9.6080305927342256</v>
      </c>
      <c r="D88" s="21">
        <v>-9.0080305927342295</v>
      </c>
      <c r="E88" s="22">
        <v>-0.79</v>
      </c>
      <c r="F88" s="20">
        <f t="shared" si="8"/>
        <v>8.2180305927342303</v>
      </c>
      <c r="G88" s="20"/>
      <c r="H88" s="224"/>
    </row>
    <row r="89" spans="1:8">
      <c r="A89" t="s">
        <v>49</v>
      </c>
      <c r="B89" s="20">
        <v>-14.6</v>
      </c>
      <c r="C89" s="20">
        <f t="shared" si="7"/>
        <v>-3.4894837476099423</v>
      </c>
      <c r="D89" s="21">
        <v>-2.88948374760994</v>
      </c>
      <c r="E89" s="52">
        <v>-0.05</v>
      </c>
      <c r="F89" s="20">
        <f t="shared" si="8"/>
        <v>2.8394837476099402</v>
      </c>
      <c r="G89" s="20"/>
      <c r="H89" s="224"/>
    </row>
    <row r="90" spans="1:8">
      <c r="A90" t="s">
        <v>90</v>
      </c>
      <c r="B90" s="20">
        <v>-53.14</v>
      </c>
      <c r="C90" s="20">
        <f t="shared" si="7"/>
        <v>-12.700764818355641</v>
      </c>
      <c r="D90" s="69">
        <v>-12.1007648183556</v>
      </c>
      <c r="E90" s="22">
        <v>-3.35</v>
      </c>
      <c r="F90" s="20">
        <f t="shared" si="8"/>
        <v>8.7507648183556004</v>
      </c>
      <c r="G90" s="20"/>
      <c r="H90" s="224"/>
    </row>
    <row r="91" spans="1:8">
      <c r="A91" t="s">
        <v>91</v>
      </c>
      <c r="B91" s="20">
        <v>-18.13</v>
      </c>
      <c r="C91" s="20">
        <f t="shared" si="7"/>
        <v>-4.3331739961759075</v>
      </c>
      <c r="D91" s="69">
        <v>-3.7331739961759101</v>
      </c>
      <c r="E91" s="22">
        <v>-0.22</v>
      </c>
      <c r="F91" s="20">
        <f t="shared" si="8"/>
        <v>3.5131739961759099</v>
      </c>
      <c r="G91" s="20"/>
      <c r="H91" s="224"/>
    </row>
    <row r="92" spans="1:8">
      <c r="A92" s="58" t="s">
        <v>51</v>
      </c>
      <c r="B92" s="20">
        <v>-71.7</v>
      </c>
      <c r="C92" s="20">
        <f t="shared" si="7"/>
        <v>-17.136711281070745</v>
      </c>
      <c r="D92" s="21">
        <v>-16.536711281070701</v>
      </c>
      <c r="E92" s="22">
        <v>-4.21</v>
      </c>
      <c r="F92" s="20">
        <f t="shared" si="8"/>
        <v>12.3267112810707</v>
      </c>
      <c r="G92" s="20"/>
      <c r="H92" s="224"/>
    </row>
    <row r="93" spans="1:8">
      <c r="A93" s="67" t="s">
        <v>92</v>
      </c>
      <c r="B93" s="20">
        <v>-56.9</v>
      </c>
      <c r="C93" s="20">
        <f t="shared" si="7"/>
        <v>-13.599426386233269</v>
      </c>
      <c r="D93" s="66">
        <v>-12.999426386233299</v>
      </c>
      <c r="E93" s="22">
        <v>-3.04</v>
      </c>
      <c r="F93" s="20">
        <f t="shared" si="8"/>
        <v>9.9594263862333001</v>
      </c>
      <c r="G93" s="20"/>
      <c r="H93" s="224"/>
    </row>
    <row r="94" spans="1:8">
      <c r="A94" s="58" t="s">
        <v>194</v>
      </c>
      <c r="B94" s="20">
        <v>-75.3</v>
      </c>
      <c r="C94" s="20">
        <f t="shared" si="7"/>
        <v>-17.997131931166347</v>
      </c>
      <c r="D94" s="21">
        <v>-17.3971319311663</v>
      </c>
      <c r="E94" s="52">
        <v>-4</v>
      </c>
      <c r="F94" s="20">
        <f t="shared" si="8"/>
        <v>13.3971319311663</v>
      </c>
      <c r="G94" s="20"/>
      <c r="H94" s="224"/>
    </row>
    <row r="95" spans="1:8">
      <c r="A95" s="67" t="s">
        <v>93</v>
      </c>
      <c r="B95" s="20">
        <v>-60.25</v>
      </c>
      <c r="C95" s="20">
        <f t="shared" si="7"/>
        <v>-14.400095602294455</v>
      </c>
      <c r="D95" s="66">
        <v>-13.800095602294499</v>
      </c>
      <c r="E95" s="22">
        <v>-2.92</v>
      </c>
      <c r="F95" s="20">
        <f t="shared" si="8"/>
        <v>10.880095602294499</v>
      </c>
      <c r="G95" s="20"/>
      <c r="H95" s="224"/>
    </row>
    <row r="96" spans="1:8">
      <c r="A96" t="s">
        <v>170</v>
      </c>
      <c r="B96" s="20">
        <v>-32.200000000000003</v>
      </c>
      <c r="C96" s="20">
        <f t="shared" si="7"/>
        <v>-7.6959847036328872</v>
      </c>
      <c r="D96" s="21">
        <v>-7.0959847036328902</v>
      </c>
      <c r="E96" s="22">
        <v>1.58</v>
      </c>
      <c r="F96" s="20">
        <f t="shared" si="8"/>
        <v>8.6759847036328903</v>
      </c>
      <c r="G96" s="20"/>
      <c r="H96" s="224"/>
    </row>
    <row r="97" spans="1:8">
      <c r="A97" s="58" t="s">
        <v>53</v>
      </c>
      <c r="B97" s="20">
        <v>-68.099999999999994</v>
      </c>
      <c r="C97" s="20">
        <f t="shared" si="7"/>
        <v>-16.27629063097514</v>
      </c>
      <c r="D97" s="21">
        <v>-15.6762906309751</v>
      </c>
      <c r="E97" s="22">
        <v>-4.4000000000000004</v>
      </c>
      <c r="F97" s="20">
        <f t="shared" si="8"/>
        <v>11.276290630975099</v>
      </c>
      <c r="G97" s="20"/>
      <c r="H97" s="224"/>
    </row>
    <row r="98" spans="1:8">
      <c r="A98" s="67" t="s">
        <v>200</v>
      </c>
      <c r="B98" s="20">
        <v>-51.8</v>
      </c>
      <c r="C98" s="20">
        <f t="shared" ref="C98:C129" si="9">B98/4.184</f>
        <v>-12.380497131931165</v>
      </c>
      <c r="D98" s="66">
        <v>-11.780497131931201</v>
      </c>
      <c r="E98" s="22">
        <v>-3.28</v>
      </c>
      <c r="F98" s="20">
        <f t="shared" ref="F98:F129" si="10">E98-D98</f>
        <v>8.5004971319312013</v>
      </c>
      <c r="G98" s="20"/>
      <c r="H98" s="224"/>
    </row>
    <row r="99" spans="1:8">
      <c r="A99" s="58" t="s">
        <v>55</v>
      </c>
      <c r="B99" s="20">
        <v>-69.599999999999994</v>
      </c>
      <c r="C99" s="20">
        <f t="shared" si="9"/>
        <v>-16.634799235181642</v>
      </c>
      <c r="D99" s="21">
        <v>-16.034799235181602</v>
      </c>
      <c r="E99" s="22">
        <v>-4.0599999999999996</v>
      </c>
      <c r="F99" s="20">
        <f t="shared" si="10"/>
        <v>11.974799235181603</v>
      </c>
      <c r="G99" s="20"/>
      <c r="H99" s="224"/>
    </row>
    <row r="100" spans="1:8">
      <c r="A100" t="s">
        <v>96</v>
      </c>
      <c r="B100" s="20">
        <v>-25.9</v>
      </c>
      <c r="C100" s="20">
        <f t="shared" si="9"/>
        <v>-6.1902485659655824</v>
      </c>
      <c r="D100" s="69">
        <v>-5.5902485659655801</v>
      </c>
      <c r="E100" s="22">
        <v>-0.89</v>
      </c>
      <c r="F100" s="20">
        <f t="shared" si="10"/>
        <v>4.7002485659655804</v>
      </c>
      <c r="G100" s="20"/>
      <c r="H100" s="224"/>
    </row>
    <row r="101" spans="1:8">
      <c r="A101" s="58" t="s">
        <v>190</v>
      </c>
      <c r="B101" s="20">
        <v>-39.6</v>
      </c>
      <c r="C101" s="20">
        <f t="shared" si="9"/>
        <v>-9.4646271510516247</v>
      </c>
      <c r="D101" s="21">
        <v>-8.8646271510516303</v>
      </c>
      <c r="E101" s="22">
        <v>-0.3</v>
      </c>
      <c r="F101" s="20">
        <f t="shared" si="10"/>
        <v>8.5646271510516296</v>
      </c>
      <c r="G101" s="20"/>
      <c r="H101" s="224"/>
    </row>
    <row r="102" spans="1:8">
      <c r="A102" s="67" t="s">
        <v>205</v>
      </c>
      <c r="B102" s="20">
        <v>-58.66</v>
      </c>
      <c r="C102" s="20">
        <f t="shared" si="9"/>
        <v>-14.020076481835563</v>
      </c>
      <c r="D102" s="66">
        <v>-13.420076481835601</v>
      </c>
      <c r="E102" s="22">
        <v>-5.49</v>
      </c>
      <c r="F102" s="20">
        <f t="shared" si="10"/>
        <v>7.9300764818356004</v>
      </c>
      <c r="G102" s="20"/>
      <c r="H102" s="224"/>
    </row>
    <row r="103" spans="1:8">
      <c r="A103" t="s">
        <v>97</v>
      </c>
      <c r="B103" s="20">
        <v>-38.5</v>
      </c>
      <c r="C103" s="20">
        <f t="shared" si="9"/>
        <v>-9.2017208413001903</v>
      </c>
      <c r="D103" s="21">
        <v>-8.6017208413001907</v>
      </c>
      <c r="E103" s="22">
        <v>-0.83</v>
      </c>
      <c r="F103" s="20">
        <f t="shared" si="10"/>
        <v>7.7717208413001906</v>
      </c>
      <c r="G103" s="20"/>
      <c r="H103" s="224"/>
    </row>
    <row r="104" spans="1:8">
      <c r="A104" t="s">
        <v>56</v>
      </c>
      <c r="B104" s="20">
        <v>-13.1</v>
      </c>
      <c r="C104" s="20">
        <f t="shared" si="9"/>
        <v>-3.1309751434034414</v>
      </c>
      <c r="D104" s="21">
        <v>-2.53097514340344</v>
      </c>
      <c r="E104" s="22">
        <v>1.99</v>
      </c>
      <c r="F104" s="20">
        <f t="shared" si="10"/>
        <v>4.5209751434034402</v>
      </c>
      <c r="G104" s="20"/>
      <c r="H104" s="224"/>
    </row>
    <row r="105" spans="1:8">
      <c r="A105" s="58" t="s">
        <v>141</v>
      </c>
      <c r="B105" s="20">
        <v>-24.37</v>
      </c>
      <c r="C105" s="20">
        <f t="shared" si="9"/>
        <v>-5.8245697896749524</v>
      </c>
      <c r="D105" s="64">
        <v>-5.2245697896749501</v>
      </c>
      <c r="E105" s="22">
        <v>-1.24</v>
      </c>
      <c r="F105" s="20">
        <f t="shared" si="10"/>
        <v>3.9845697896749499</v>
      </c>
      <c r="G105" s="20"/>
      <c r="H105" s="224"/>
    </row>
    <row r="106" spans="1:8">
      <c r="A106" s="58" t="s">
        <v>58</v>
      </c>
      <c r="B106" s="20">
        <v>-45.13</v>
      </c>
      <c r="C106" s="20">
        <f t="shared" si="9"/>
        <v>-10.786328871892925</v>
      </c>
      <c r="D106" s="21">
        <v>-10.186328871892901</v>
      </c>
      <c r="E106" s="22">
        <v>-5.0999999999999996</v>
      </c>
      <c r="F106" s="20">
        <f t="shared" si="10"/>
        <v>5.0863288718929009</v>
      </c>
      <c r="G106" s="20"/>
      <c r="H106" s="224"/>
    </row>
    <row r="107" spans="1:8">
      <c r="A107" t="s">
        <v>98</v>
      </c>
      <c r="B107" s="20">
        <v>-42.5</v>
      </c>
      <c r="C107" s="20">
        <f t="shared" si="9"/>
        <v>-10.15774378585086</v>
      </c>
      <c r="D107" s="69">
        <v>-9.5577437858508603</v>
      </c>
      <c r="E107" s="22">
        <v>-3.13</v>
      </c>
      <c r="F107" s="20">
        <f t="shared" si="10"/>
        <v>6.4277437858508604</v>
      </c>
      <c r="G107" s="20"/>
      <c r="H107" s="224"/>
    </row>
    <row r="108" spans="1:8">
      <c r="A108" t="s">
        <v>182</v>
      </c>
      <c r="B108" s="20">
        <v>-45.7</v>
      </c>
      <c r="C108" s="20">
        <f t="shared" si="9"/>
        <v>-10.922562141491396</v>
      </c>
      <c r="D108" s="21">
        <v>-10.3225621414914</v>
      </c>
      <c r="E108" s="22">
        <v>1.7</v>
      </c>
      <c r="F108" s="20">
        <f t="shared" si="10"/>
        <v>12.022562141491399</v>
      </c>
      <c r="G108" s="20"/>
      <c r="H108" s="224"/>
    </row>
    <row r="109" spans="1:8">
      <c r="A109" t="s">
        <v>100</v>
      </c>
      <c r="B109" s="20">
        <v>-69.45</v>
      </c>
      <c r="C109" s="20">
        <f t="shared" si="9"/>
        <v>-16.598948374760994</v>
      </c>
      <c r="D109" s="69">
        <v>-15.998948374761</v>
      </c>
      <c r="E109" s="22">
        <v>-7.17</v>
      </c>
      <c r="F109" s="20">
        <f t="shared" si="10"/>
        <v>8.8289483747609996</v>
      </c>
      <c r="G109" s="20"/>
      <c r="H109" s="224"/>
    </row>
    <row r="110" spans="1:8">
      <c r="A110" t="s">
        <v>60</v>
      </c>
      <c r="B110" s="20">
        <v>-25.9</v>
      </c>
      <c r="C110" s="20">
        <f t="shared" si="9"/>
        <v>-6.1902485659655824</v>
      </c>
      <c r="D110" s="21">
        <v>-5.5902485659655801</v>
      </c>
      <c r="E110" s="22">
        <v>2.0699999999999998</v>
      </c>
      <c r="F110" s="20">
        <f t="shared" si="10"/>
        <v>7.6602485659655795</v>
      </c>
      <c r="G110" s="20"/>
      <c r="H110" s="224"/>
    </row>
    <row r="111" spans="1:8">
      <c r="A111" s="58" t="s">
        <v>196</v>
      </c>
      <c r="B111" s="20">
        <v>-36.29</v>
      </c>
      <c r="C111" s="20">
        <f t="shared" si="9"/>
        <v>-8.6735181644359454</v>
      </c>
      <c r="D111" s="64">
        <v>-8.0735181644359493</v>
      </c>
      <c r="E111" s="22">
        <v>-0.99</v>
      </c>
      <c r="F111" s="20">
        <f t="shared" si="10"/>
        <v>7.0835181644359491</v>
      </c>
      <c r="G111" s="20"/>
      <c r="H111" s="224"/>
    </row>
    <row r="112" spans="1:8">
      <c r="A112" s="67" t="s">
        <v>101</v>
      </c>
      <c r="B112" s="20">
        <v>-89.71</v>
      </c>
      <c r="C112" s="20">
        <f t="shared" si="9"/>
        <v>-21.441204588910132</v>
      </c>
      <c r="D112" s="66">
        <v>-20.841204588910099</v>
      </c>
      <c r="E112" s="22">
        <v>-9.31</v>
      </c>
      <c r="F112" s="20">
        <f t="shared" si="10"/>
        <v>11.531204588910098</v>
      </c>
      <c r="G112" s="20"/>
      <c r="H112" s="224"/>
    </row>
    <row r="113" spans="1:8">
      <c r="A113" s="58" t="s">
        <v>102</v>
      </c>
      <c r="B113" s="20">
        <v>-59.04</v>
      </c>
      <c r="C113" s="65">
        <f t="shared" si="9"/>
        <v>-14.110898661567877</v>
      </c>
      <c r="D113" s="66">
        <v>-13.5108986615679</v>
      </c>
      <c r="E113" s="22">
        <v>-4.24</v>
      </c>
      <c r="F113" s="20">
        <f t="shared" si="10"/>
        <v>9.2708986615678999</v>
      </c>
      <c r="G113" s="20"/>
      <c r="H113" s="224"/>
    </row>
    <row r="114" spans="1:8">
      <c r="A114" s="58" t="s">
        <v>191</v>
      </c>
      <c r="B114" s="20">
        <v>-46.1</v>
      </c>
      <c r="C114" s="20">
        <f t="shared" si="9"/>
        <v>-11.018164435946463</v>
      </c>
      <c r="D114" s="21">
        <v>-10.418164435946499</v>
      </c>
      <c r="E114" s="22">
        <v>-0.4</v>
      </c>
      <c r="F114" s="20">
        <f t="shared" si="10"/>
        <v>10.018164435946499</v>
      </c>
      <c r="G114" s="20"/>
      <c r="H114" s="224"/>
    </row>
    <row r="115" spans="1:8">
      <c r="A115" t="s">
        <v>144</v>
      </c>
      <c r="B115" s="20">
        <v>-35.1</v>
      </c>
      <c r="C115" s="20">
        <f t="shared" si="9"/>
        <v>-8.3891013384321216</v>
      </c>
      <c r="D115" s="21">
        <v>-7.7891013384321202</v>
      </c>
      <c r="E115" s="22">
        <v>2.67</v>
      </c>
      <c r="F115" s="20">
        <f t="shared" si="10"/>
        <v>10.45910133843212</v>
      </c>
      <c r="G115" s="20"/>
      <c r="H115" s="224"/>
    </row>
    <row r="116" spans="1:8">
      <c r="A116" t="s">
        <v>62</v>
      </c>
      <c r="B116" s="20">
        <v>-31.6</v>
      </c>
      <c r="C116" s="20">
        <f t="shared" si="9"/>
        <v>-7.5525812619502872</v>
      </c>
      <c r="D116" s="21">
        <v>-6.9525812619502902</v>
      </c>
      <c r="E116" s="22">
        <v>2.48</v>
      </c>
      <c r="F116" s="20">
        <f t="shared" si="10"/>
        <v>9.4325812619502898</v>
      </c>
      <c r="G116" s="20"/>
      <c r="H116" s="224"/>
    </row>
    <row r="117" spans="1:8">
      <c r="A117" s="58" t="s">
        <v>103</v>
      </c>
      <c r="B117" s="20">
        <v>-65.66</v>
      </c>
      <c r="C117" s="65">
        <f t="shared" si="9"/>
        <v>-15.693116634799233</v>
      </c>
      <c r="D117" s="66">
        <v>-15.0931166347992</v>
      </c>
      <c r="E117" s="22">
        <v>-3.95</v>
      </c>
      <c r="F117" s="20">
        <f t="shared" si="10"/>
        <v>11.143116634799199</v>
      </c>
      <c r="G117" s="20"/>
      <c r="H117" s="224"/>
    </row>
    <row r="118" spans="1:8">
      <c r="A118" s="58" t="s">
        <v>193</v>
      </c>
      <c r="B118" s="20">
        <v>-52.4</v>
      </c>
      <c r="C118" s="20">
        <f t="shared" si="9"/>
        <v>-12.523900573613766</v>
      </c>
      <c r="D118" s="21">
        <v>-11.9239005736138</v>
      </c>
      <c r="E118" s="22">
        <v>-0.04</v>
      </c>
      <c r="F118" s="20">
        <f t="shared" si="10"/>
        <v>11.883900573613801</v>
      </c>
      <c r="G118" s="20"/>
      <c r="H118" s="224"/>
    </row>
    <row r="119" spans="1:8">
      <c r="A119" s="67" t="s">
        <v>104</v>
      </c>
      <c r="B119" s="20">
        <v>-73.3</v>
      </c>
      <c r="C119" s="20">
        <f t="shared" si="9"/>
        <v>-17.519120458891013</v>
      </c>
      <c r="D119" s="68">
        <v>-16.919120458891001</v>
      </c>
      <c r="E119" s="22">
        <v>-10</v>
      </c>
      <c r="F119" s="20">
        <f t="shared" si="10"/>
        <v>6.9191204588910011</v>
      </c>
      <c r="G119" s="20"/>
      <c r="H119" s="224"/>
    </row>
    <row r="120" spans="1:8">
      <c r="A120" t="s">
        <v>105</v>
      </c>
      <c r="B120" s="20">
        <v>-68.66</v>
      </c>
      <c r="C120" s="20">
        <f t="shared" si="9"/>
        <v>-16.410133843212236</v>
      </c>
      <c r="D120" s="69">
        <v>-15.810133843212199</v>
      </c>
      <c r="E120" s="22">
        <v>-6.32</v>
      </c>
      <c r="F120" s="20">
        <f t="shared" si="10"/>
        <v>9.4901338432121989</v>
      </c>
      <c r="G120" s="20"/>
      <c r="H120" s="224"/>
    </row>
    <row r="121" spans="1:8">
      <c r="A121" t="s">
        <v>107</v>
      </c>
      <c r="B121" s="20">
        <v>-65.77</v>
      </c>
      <c r="C121" s="20">
        <f t="shared" si="9"/>
        <v>-15.719407265774377</v>
      </c>
      <c r="D121" s="69">
        <v>-15.119407265774401</v>
      </c>
      <c r="E121" s="22">
        <v>-3.88</v>
      </c>
      <c r="F121" s="20">
        <f t="shared" si="10"/>
        <v>11.2394072657744</v>
      </c>
      <c r="G121" s="20"/>
      <c r="H121" s="224"/>
    </row>
    <row r="122" spans="1:8">
      <c r="A122" t="s">
        <v>146</v>
      </c>
      <c r="B122" s="20">
        <v>-38.4</v>
      </c>
      <c r="C122" s="20">
        <f t="shared" si="9"/>
        <v>-9.1778202676864229</v>
      </c>
      <c r="D122" s="21">
        <v>-8.5778202676864197</v>
      </c>
      <c r="E122" s="22">
        <v>2.88</v>
      </c>
      <c r="F122" s="20">
        <f t="shared" si="10"/>
        <v>11.457820267686419</v>
      </c>
      <c r="G122" s="20"/>
      <c r="H122" s="224"/>
    </row>
    <row r="123" spans="1:8">
      <c r="A123" t="s">
        <v>63</v>
      </c>
      <c r="B123" s="20">
        <v>-28.8</v>
      </c>
      <c r="C123" s="20">
        <f t="shared" si="9"/>
        <v>-6.8833652007648185</v>
      </c>
      <c r="D123" s="21">
        <v>-6.2833652007648197</v>
      </c>
      <c r="E123" s="22">
        <v>2.3199999999999998</v>
      </c>
      <c r="F123" s="20">
        <f t="shared" si="10"/>
        <v>8.60336520076482</v>
      </c>
      <c r="G123" s="20"/>
      <c r="H123" s="224"/>
    </row>
    <row r="124" spans="1:8">
      <c r="A124" s="58" t="s">
        <v>108</v>
      </c>
      <c r="B124" s="20">
        <v>-62.12</v>
      </c>
      <c r="C124" s="65">
        <f t="shared" si="9"/>
        <v>-14.847036328871893</v>
      </c>
      <c r="D124" s="66">
        <v>-14.2470363288719</v>
      </c>
      <c r="E124" s="22">
        <v>-4.09</v>
      </c>
      <c r="F124" s="20">
        <f t="shared" si="10"/>
        <v>10.1570363288719</v>
      </c>
      <c r="G124" s="20"/>
      <c r="H124" s="224"/>
    </row>
    <row r="125" spans="1:8">
      <c r="A125" s="58" t="s">
        <v>192</v>
      </c>
      <c r="B125" s="20">
        <v>-48.8</v>
      </c>
      <c r="C125" s="20">
        <f t="shared" si="9"/>
        <v>-11.663479923518164</v>
      </c>
      <c r="D125" s="21">
        <v>-11.0634799235182</v>
      </c>
      <c r="E125" s="22">
        <v>-0.23</v>
      </c>
      <c r="F125" s="20">
        <f t="shared" si="10"/>
        <v>10.833479923518199</v>
      </c>
      <c r="G125" s="20"/>
      <c r="H125" s="224"/>
    </row>
    <row r="126" spans="1:8">
      <c r="A126" s="58" t="s">
        <v>64</v>
      </c>
      <c r="B126" s="20">
        <v>-30.2</v>
      </c>
      <c r="C126" s="20">
        <f t="shared" si="9"/>
        <v>-7.2179732313575524</v>
      </c>
      <c r="D126" s="64">
        <v>-6.6179732313575501</v>
      </c>
      <c r="E126" s="22">
        <v>-1.06</v>
      </c>
      <c r="F126" s="20">
        <f t="shared" si="10"/>
        <v>5.5579732313575505</v>
      </c>
      <c r="G126" s="20"/>
      <c r="H126" s="224"/>
    </row>
    <row r="127" spans="1:8">
      <c r="A127" s="58" t="s">
        <v>109</v>
      </c>
      <c r="B127" s="20">
        <v>-55.75</v>
      </c>
      <c r="C127" s="65">
        <f t="shared" si="9"/>
        <v>-13.324569789674952</v>
      </c>
      <c r="D127" s="66">
        <v>-12.724569789675</v>
      </c>
      <c r="E127" s="22">
        <v>-4.3899999999999997</v>
      </c>
      <c r="F127" s="20">
        <f t="shared" si="10"/>
        <v>8.3345697896750011</v>
      </c>
      <c r="G127" s="20"/>
      <c r="H127" s="224"/>
    </row>
    <row r="128" spans="1:8">
      <c r="A128" s="58" t="s">
        <v>65</v>
      </c>
      <c r="B128" s="20">
        <v>-43.9</v>
      </c>
      <c r="C128" s="20">
        <f t="shared" si="9"/>
        <v>-10.492351816443595</v>
      </c>
      <c r="D128" s="21">
        <v>-9.8923518164436004</v>
      </c>
      <c r="E128" s="22">
        <v>-0.53</v>
      </c>
      <c r="F128" s="20">
        <f t="shared" si="10"/>
        <v>9.362351816443601</v>
      </c>
      <c r="G128" s="20"/>
      <c r="H128" s="224"/>
    </row>
    <row r="129" spans="1:8">
      <c r="A129" t="s">
        <v>110</v>
      </c>
      <c r="B129" s="20">
        <v>-46.86</v>
      </c>
      <c r="C129" s="20">
        <f t="shared" si="9"/>
        <v>-11.199808795411089</v>
      </c>
      <c r="D129" s="69">
        <v>-10.5998087954111</v>
      </c>
      <c r="E129" s="22">
        <v>-2.4</v>
      </c>
      <c r="F129" s="20">
        <f t="shared" si="10"/>
        <v>8.1998087954110996</v>
      </c>
      <c r="G129" s="20"/>
      <c r="H129" s="224"/>
    </row>
    <row r="130" spans="1:8">
      <c r="A130" t="s">
        <v>212</v>
      </c>
      <c r="B130" s="20">
        <v>-35.729999999999997</v>
      </c>
      <c r="C130" s="20">
        <f t="shared" ref="C130:C161" si="11">B130/4.184</f>
        <v>-8.5396749521988511</v>
      </c>
      <c r="D130" s="69">
        <v>-7.9396749521988497</v>
      </c>
      <c r="E130" s="22">
        <v>-4.0199999999999996</v>
      </c>
      <c r="F130" s="20">
        <f t="shared" ref="F130:F161" si="12">E130-D130</f>
        <v>3.9196749521988501</v>
      </c>
      <c r="G130" s="20"/>
      <c r="H130" s="224"/>
    </row>
    <row r="131" spans="1:8">
      <c r="A131" s="67" t="s">
        <v>111</v>
      </c>
      <c r="B131" s="20">
        <v>-63.2</v>
      </c>
      <c r="C131" s="20">
        <f t="shared" si="11"/>
        <v>-15.105162523900574</v>
      </c>
      <c r="D131" s="68">
        <v>-14.5051625239006</v>
      </c>
      <c r="E131" s="22">
        <v>-7.81</v>
      </c>
      <c r="F131" s="20">
        <f t="shared" si="12"/>
        <v>6.6951625239006001</v>
      </c>
      <c r="G131" s="20"/>
      <c r="H131" s="224"/>
    </row>
    <row r="132" spans="1:8">
      <c r="A132" s="67" t="s">
        <v>202</v>
      </c>
      <c r="B132" s="20">
        <v>-62.34</v>
      </c>
      <c r="C132" s="20">
        <f t="shared" si="11"/>
        <v>-14.89961759082218</v>
      </c>
      <c r="D132" s="66">
        <v>-14.2996175908222</v>
      </c>
      <c r="E132" s="22">
        <v>-2.4900000000000002</v>
      </c>
      <c r="F132" s="20">
        <f t="shared" si="12"/>
        <v>11.809617590822199</v>
      </c>
      <c r="G132" s="20"/>
      <c r="H132" s="224"/>
    </row>
    <row r="133" spans="1:8">
      <c r="A133" s="67" t="s">
        <v>203</v>
      </c>
      <c r="B133" s="20">
        <v>-67.11</v>
      </c>
      <c r="C133" s="20">
        <f t="shared" si="11"/>
        <v>-16.039674952198851</v>
      </c>
      <c r="D133" s="66">
        <v>-15.439674952198899</v>
      </c>
      <c r="E133" s="22">
        <v>-2.64</v>
      </c>
      <c r="F133" s="20">
        <f t="shared" si="12"/>
        <v>12.799674952198899</v>
      </c>
      <c r="G133" s="20"/>
      <c r="H133" s="224"/>
    </row>
    <row r="134" spans="1:8">
      <c r="A134" s="67" t="s">
        <v>204</v>
      </c>
      <c r="B134" s="20">
        <v>-62.68</v>
      </c>
      <c r="C134" s="20">
        <f t="shared" si="11"/>
        <v>-14.980879541108987</v>
      </c>
      <c r="D134" s="66">
        <v>-14.380879541109</v>
      </c>
      <c r="E134" s="22">
        <v>-5.87</v>
      </c>
      <c r="F134" s="20">
        <f t="shared" si="12"/>
        <v>8.5108795411089986</v>
      </c>
      <c r="G134" s="20"/>
      <c r="H134" s="224"/>
    </row>
    <row r="135" spans="1:8">
      <c r="A135" t="s">
        <v>186</v>
      </c>
      <c r="B135" s="20">
        <v>-36.6</v>
      </c>
      <c r="C135" s="20">
        <f t="shared" si="11"/>
        <v>-8.7476099426386238</v>
      </c>
      <c r="D135" s="21">
        <v>-8.1476099426386206</v>
      </c>
      <c r="E135" s="22">
        <v>-0.9</v>
      </c>
      <c r="F135" s="20">
        <f t="shared" si="12"/>
        <v>7.2476099426386202</v>
      </c>
      <c r="G135" s="20"/>
      <c r="H135" s="224"/>
    </row>
    <row r="136" spans="1:8">
      <c r="A136" t="s">
        <v>172</v>
      </c>
      <c r="B136" s="20">
        <v>-36.9</v>
      </c>
      <c r="C136" s="20">
        <f t="shared" si="11"/>
        <v>-8.8193116634799225</v>
      </c>
      <c r="D136" s="21">
        <v>-8.2193116634799193</v>
      </c>
      <c r="E136" s="22">
        <v>1.92</v>
      </c>
      <c r="F136" s="20">
        <f t="shared" si="12"/>
        <v>10.139311663479919</v>
      </c>
      <c r="G136" s="20"/>
      <c r="H136" s="224"/>
    </row>
    <row r="137" spans="1:8">
      <c r="A137" s="58" t="s">
        <v>67</v>
      </c>
      <c r="B137" s="20">
        <v>-74.400000000000006</v>
      </c>
      <c r="C137" s="20">
        <f t="shared" si="11"/>
        <v>-17.782026768642449</v>
      </c>
      <c r="D137" s="21">
        <v>-17.182026768642402</v>
      </c>
      <c r="E137" s="22">
        <v>-4.09</v>
      </c>
      <c r="F137" s="20">
        <f t="shared" si="12"/>
        <v>13.092026768642402</v>
      </c>
      <c r="G137" s="20"/>
      <c r="H137" s="224"/>
    </row>
    <row r="138" spans="1:8">
      <c r="A138" s="67" t="s">
        <v>112</v>
      </c>
      <c r="B138" s="20">
        <v>-61.63</v>
      </c>
      <c r="C138" s="20">
        <f t="shared" si="11"/>
        <v>-14.729923518164435</v>
      </c>
      <c r="D138" s="66">
        <v>-14.1299235181644</v>
      </c>
      <c r="E138" s="22">
        <v>-6.13</v>
      </c>
      <c r="F138" s="20">
        <f t="shared" si="12"/>
        <v>7.9999235181644002</v>
      </c>
      <c r="G138" s="20"/>
      <c r="H138" s="224"/>
    </row>
    <row r="139" spans="1:8">
      <c r="A139" t="s">
        <v>113</v>
      </c>
      <c r="B139" s="20">
        <v>-38.6</v>
      </c>
      <c r="C139" s="20">
        <f t="shared" si="11"/>
        <v>-9.2256214149139577</v>
      </c>
      <c r="D139" s="21">
        <v>-8.6256214149139598</v>
      </c>
      <c r="E139" s="22">
        <v>-0.8</v>
      </c>
      <c r="F139" s="20">
        <f t="shared" si="12"/>
        <v>7.82562141491396</v>
      </c>
      <c r="G139" s="20"/>
      <c r="H139" s="224"/>
    </row>
    <row r="140" spans="1:8">
      <c r="A140" s="58" t="s">
        <v>69</v>
      </c>
      <c r="B140" s="20">
        <v>-65</v>
      </c>
      <c r="C140" s="20">
        <f t="shared" si="11"/>
        <v>-15.535372848948374</v>
      </c>
      <c r="D140" s="21">
        <v>-14.935372848948401</v>
      </c>
      <c r="E140" s="22">
        <v>-4.57</v>
      </c>
      <c r="F140" s="20">
        <f t="shared" si="12"/>
        <v>10.3653728489484</v>
      </c>
      <c r="G140" s="20"/>
      <c r="H140" s="224"/>
    </row>
    <row r="141" spans="1:8">
      <c r="A141" s="67" t="s">
        <v>198</v>
      </c>
      <c r="B141" s="20">
        <v>-48.7</v>
      </c>
      <c r="C141" s="20">
        <f t="shared" si="11"/>
        <v>-11.639579349904398</v>
      </c>
      <c r="D141" s="66">
        <v>-11.0395793499044</v>
      </c>
      <c r="E141" s="22">
        <v>-3.52</v>
      </c>
      <c r="F141" s="20">
        <f t="shared" si="12"/>
        <v>7.5195793499044008</v>
      </c>
      <c r="G141" s="20"/>
      <c r="H141" s="224"/>
    </row>
    <row r="142" spans="1:8">
      <c r="A142" s="58" t="s">
        <v>71</v>
      </c>
      <c r="B142" s="20">
        <v>-66.8</v>
      </c>
      <c r="C142" s="20">
        <f t="shared" si="11"/>
        <v>-15.965583173996174</v>
      </c>
      <c r="D142" s="21">
        <v>-15.3655831739962</v>
      </c>
      <c r="E142" s="22">
        <v>-4.3499999999999996</v>
      </c>
      <c r="F142" s="20">
        <f t="shared" si="12"/>
        <v>11.0155831739962</v>
      </c>
      <c r="G142" s="20"/>
      <c r="H142" s="224"/>
    </row>
    <row r="143" spans="1:8">
      <c r="A143" s="67" t="s">
        <v>114</v>
      </c>
      <c r="B143" s="20">
        <v>-49.45</v>
      </c>
      <c r="C143" s="20">
        <f t="shared" si="11"/>
        <v>-11.818833652007648</v>
      </c>
      <c r="D143" s="66">
        <v>-11.2188336520076</v>
      </c>
      <c r="E143" s="22">
        <v>-3.41</v>
      </c>
      <c r="F143" s="20">
        <f t="shared" si="12"/>
        <v>7.8088336520075998</v>
      </c>
      <c r="G143" s="20"/>
      <c r="H143" s="224"/>
    </row>
    <row r="144" spans="1:8">
      <c r="A144" t="s">
        <v>116</v>
      </c>
      <c r="B144" s="20">
        <v>-54.39</v>
      </c>
      <c r="C144" s="20">
        <f t="shared" si="11"/>
        <v>-12.999521988527725</v>
      </c>
      <c r="D144" s="69">
        <v>-12.399521988527701</v>
      </c>
      <c r="E144" s="22">
        <v>-3.88</v>
      </c>
      <c r="F144" s="20">
        <f t="shared" si="12"/>
        <v>8.5195219885276998</v>
      </c>
      <c r="G144" s="20"/>
      <c r="H144" s="224"/>
    </row>
    <row r="145" spans="1:8">
      <c r="A145" s="67" t="s">
        <v>117</v>
      </c>
      <c r="B145" s="20">
        <v>-56.94</v>
      </c>
      <c r="C145" s="20">
        <f t="shared" si="11"/>
        <v>-13.608986615678775</v>
      </c>
      <c r="D145" s="66">
        <v>-13.008986615678801</v>
      </c>
      <c r="E145" s="22">
        <v>-6.61</v>
      </c>
      <c r="F145" s="20">
        <f t="shared" si="12"/>
        <v>6.3989866156788002</v>
      </c>
      <c r="G145" s="20"/>
      <c r="H145" s="224"/>
    </row>
    <row r="146" spans="1:8">
      <c r="A146" t="s">
        <v>119</v>
      </c>
      <c r="B146" s="20">
        <v>-65.41</v>
      </c>
      <c r="C146" s="20">
        <f t="shared" si="11"/>
        <v>-15.633365200764818</v>
      </c>
      <c r="D146" s="69">
        <v>-15.0333652007648</v>
      </c>
      <c r="E146" s="22">
        <v>-5.1100000000000003</v>
      </c>
      <c r="F146" s="20">
        <f t="shared" si="12"/>
        <v>9.923365200764799</v>
      </c>
      <c r="G146" s="20"/>
      <c r="H146" s="224"/>
    </row>
    <row r="147" spans="1:8">
      <c r="A147" s="58" t="s">
        <v>73</v>
      </c>
      <c r="B147" s="20">
        <v>-54.4</v>
      </c>
      <c r="C147" s="20">
        <f t="shared" si="11"/>
        <v>-13.001912045889101</v>
      </c>
      <c r="D147" s="21">
        <v>-12.4019120458891</v>
      </c>
      <c r="E147" s="22">
        <v>-5.03</v>
      </c>
      <c r="F147" s="20">
        <f t="shared" si="12"/>
        <v>7.3719120458890997</v>
      </c>
      <c r="G147" s="20"/>
      <c r="H147" s="224"/>
    </row>
    <row r="148" spans="1:8">
      <c r="A148" s="58" t="s">
        <v>75</v>
      </c>
      <c r="B148" s="20">
        <v>-57.65</v>
      </c>
      <c r="C148" s="20">
        <f t="shared" si="11"/>
        <v>-13.77868068833652</v>
      </c>
      <c r="D148" s="21">
        <v>-13.178680688336501</v>
      </c>
      <c r="E148" s="22">
        <v>-4.8499999999999996</v>
      </c>
      <c r="F148" s="20">
        <f t="shared" si="12"/>
        <v>8.328680688336501</v>
      </c>
      <c r="G148" s="20"/>
      <c r="H148" s="224"/>
    </row>
    <row r="149" spans="1:8">
      <c r="A149" s="58" t="s">
        <v>77</v>
      </c>
      <c r="B149" s="20">
        <v>-58.5</v>
      </c>
      <c r="C149" s="20">
        <f t="shared" si="11"/>
        <v>-13.981835564053537</v>
      </c>
      <c r="D149" s="21">
        <v>-13.3818355640535</v>
      </c>
      <c r="E149" s="22">
        <v>-4.74</v>
      </c>
      <c r="F149" s="20">
        <f t="shared" si="12"/>
        <v>8.6418355640534994</v>
      </c>
      <c r="G149" s="20"/>
      <c r="H149" s="224"/>
    </row>
    <row r="150" spans="1:8">
      <c r="A150" t="s">
        <v>78</v>
      </c>
      <c r="B150" s="20">
        <v>-22.9</v>
      </c>
      <c r="C150" s="20">
        <f t="shared" si="11"/>
        <v>-5.4732313575525806</v>
      </c>
      <c r="D150" s="21">
        <v>-4.8732313575525801</v>
      </c>
      <c r="E150" s="22">
        <v>1.96</v>
      </c>
      <c r="F150" s="20">
        <f t="shared" si="12"/>
        <v>6.83323135755258</v>
      </c>
      <c r="G150" s="20"/>
      <c r="H150" s="224"/>
    </row>
    <row r="151" spans="1:8">
      <c r="A151" s="67" t="s">
        <v>120</v>
      </c>
      <c r="B151" s="20">
        <v>-56.5</v>
      </c>
      <c r="C151" s="20">
        <f t="shared" si="11"/>
        <v>-13.503824091778203</v>
      </c>
      <c r="D151" s="66">
        <v>-12.903824091778199</v>
      </c>
      <c r="E151" s="22">
        <v>-6.46</v>
      </c>
      <c r="F151" s="20">
        <f t="shared" si="12"/>
        <v>6.4438240917781995</v>
      </c>
      <c r="G151" s="20"/>
      <c r="H151" s="224"/>
    </row>
    <row r="152" spans="1:8">
      <c r="A152" t="s">
        <v>121</v>
      </c>
      <c r="B152" s="20">
        <v>-40.89</v>
      </c>
      <c r="C152" s="20">
        <f t="shared" si="11"/>
        <v>-9.7729445506692159</v>
      </c>
      <c r="D152" s="69">
        <v>-9.1729445506692198</v>
      </c>
      <c r="E152" s="22">
        <v>-3.8</v>
      </c>
      <c r="F152" s="20">
        <f t="shared" si="12"/>
        <v>5.3729445506692199</v>
      </c>
      <c r="G152" s="20"/>
      <c r="H152" s="224"/>
    </row>
    <row r="153" spans="1:8">
      <c r="A153" t="s">
        <v>79</v>
      </c>
      <c r="B153" s="20">
        <v>-21.6</v>
      </c>
      <c r="C153" s="20">
        <f t="shared" si="11"/>
        <v>-5.1625239005736141</v>
      </c>
      <c r="D153" s="21">
        <v>-4.56252390057361</v>
      </c>
      <c r="E153" s="22">
        <v>1.32</v>
      </c>
      <c r="F153" s="20">
        <f t="shared" si="12"/>
        <v>5.8825239005736103</v>
      </c>
      <c r="G153" s="20"/>
      <c r="H153" s="224"/>
    </row>
    <row r="154" spans="1:8">
      <c r="A154" t="s">
        <v>122</v>
      </c>
      <c r="B154" s="20">
        <v>-20.2</v>
      </c>
      <c r="C154" s="20">
        <f t="shared" si="11"/>
        <v>-4.8279158699808793</v>
      </c>
      <c r="D154" s="21">
        <v>-4.2279158699808796</v>
      </c>
      <c r="E154" s="22">
        <v>-0.48</v>
      </c>
      <c r="F154" s="20">
        <f t="shared" si="12"/>
        <v>3.7479158699808797</v>
      </c>
      <c r="G154" s="20"/>
      <c r="H154" s="224"/>
    </row>
    <row r="155" spans="1:8">
      <c r="A155" t="s">
        <v>123</v>
      </c>
      <c r="B155" s="20">
        <v>-63.6</v>
      </c>
      <c r="C155" s="20">
        <f t="shared" si="11"/>
        <v>-15.200764818355641</v>
      </c>
      <c r="D155" s="69">
        <v>-14.6007648183556</v>
      </c>
      <c r="E155" s="22">
        <v>-4.5199999999999996</v>
      </c>
      <c r="F155" s="20">
        <f t="shared" si="12"/>
        <v>10.0807648183556</v>
      </c>
      <c r="G155" s="20"/>
      <c r="H155" s="224"/>
    </row>
    <row r="156" spans="1:8">
      <c r="A156" s="67" t="s">
        <v>124</v>
      </c>
      <c r="B156" s="20">
        <v>-49.84</v>
      </c>
      <c r="C156" s="20">
        <f t="shared" si="11"/>
        <v>-11.912045889101339</v>
      </c>
      <c r="D156" s="66">
        <v>-11.3120458891013</v>
      </c>
      <c r="E156" s="22">
        <v>-4.6900000000000004</v>
      </c>
      <c r="F156" s="20">
        <f t="shared" si="12"/>
        <v>6.6220458891013001</v>
      </c>
      <c r="G156" s="20"/>
      <c r="H156" s="224"/>
    </row>
    <row r="157" spans="1:8">
      <c r="A157" t="s">
        <v>125</v>
      </c>
      <c r="B157" s="20">
        <v>-63.57</v>
      </c>
      <c r="C157" s="20">
        <f t="shared" si="11"/>
        <v>-15.19359464627151</v>
      </c>
      <c r="D157" s="69">
        <v>-14.5935946462715</v>
      </c>
      <c r="E157" s="22">
        <v>-5.48</v>
      </c>
      <c r="F157" s="20">
        <f t="shared" si="12"/>
        <v>9.1135946462714994</v>
      </c>
      <c r="G157" s="20"/>
      <c r="H157" s="224"/>
    </row>
    <row r="158" spans="1:8">
      <c r="A158" t="s">
        <v>127</v>
      </c>
      <c r="B158" s="20">
        <v>-15.06</v>
      </c>
      <c r="C158" s="20">
        <f t="shared" si="11"/>
        <v>-3.5994263862332696</v>
      </c>
      <c r="D158" s="69">
        <v>-2.99942638623327</v>
      </c>
      <c r="E158" s="22">
        <v>3.12</v>
      </c>
      <c r="F158" s="20">
        <f t="shared" si="12"/>
        <v>6.1194263862332701</v>
      </c>
      <c r="G158" s="20"/>
      <c r="H158" s="224"/>
    </row>
    <row r="159" spans="1:8">
      <c r="A159" t="s">
        <v>128</v>
      </c>
      <c r="B159" s="20">
        <v>-47.26</v>
      </c>
      <c r="C159" s="20">
        <f t="shared" si="11"/>
        <v>-11.295411089866155</v>
      </c>
      <c r="D159" s="69">
        <v>-10.6954110898662</v>
      </c>
      <c r="E159" s="22">
        <v>-3.47</v>
      </c>
      <c r="F159" s="20">
        <f t="shared" si="12"/>
        <v>7.2254110898661992</v>
      </c>
      <c r="G159" s="20"/>
      <c r="H159" s="224"/>
    </row>
    <row r="160" spans="1:8">
      <c r="A160" t="s">
        <v>129</v>
      </c>
      <c r="B160" s="20">
        <v>-48.88</v>
      </c>
      <c r="C160" s="20">
        <f t="shared" si="11"/>
        <v>-11.682600382409179</v>
      </c>
      <c r="D160" s="69">
        <v>-11.082600382409201</v>
      </c>
      <c r="E160" s="22">
        <v>-3.12</v>
      </c>
      <c r="F160" s="20">
        <f t="shared" si="12"/>
        <v>7.9626003824092004</v>
      </c>
      <c r="G160" s="20"/>
      <c r="H160" s="224"/>
    </row>
    <row r="161" spans="1:8">
      <c r="A161" t="s">
        <v>80</v>
      </c>
      <c r="B161" s="20">
        <v>-36.299999999999997</v>
      </c>
      <c r="C161" s="20">
        <f t="shared" si="11"/>
        <v>-8.6759082217973216</v>
      </c>
      <c r="D161" s="21">
        <v>-8.0759082217973202</v>
      </c>
      <c r="E161" s="22">
        <v>-0.89</v>
      </c>
      <c r="F161" s="20">
        <f t="shared" si="12"/>
        <v>7.1859082217973205</v>
      </c>
      <c r="G161" s="20"/>
      <c r="H161" s="224"/>
    </row>
  </sheetData>
  <sortState xmlns:xlrd2="http://schemas.microsoft.com/office/spreadsheetml/2017/richdata2" ref="A2:F161">
    <sortCondition ref="A1"/>
  </sortState>
  <mergeCells count="16">
    <mergeCell ref="L1:T1"/>
    <mergeCell ref="G2:G7"/>
    <mergeCell ref="H2:H161"/>
    <mergeCell ref="L2:T2"/>
    <mergeCell ref="L3:T3"/>
    <mergeCell ref="L4:T4"/>
    <mergeCell ref="L5:T5"/>
    <mergeCell ref="L6:T6"/>
    <mergeCell ref="L7:T7"/>
    <mergeCell ref="G8:G11"/>
    <mergeCell ref="L8:T8"/>
    <mergeCell ref="L9:T9"/>
    <mergeCell ref="L10:T10"/>
    <mergeCell ref="L11:T11"/>
    <mergeCell ref="L12:T12"/>
    <mergeCell ref="L13:T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C40C-81A1-464D-83D6-CA11FB633154}">
  <dimension ref="B1:B160"/>
  <sheetViews>
    <sheetView workbookViewId="0">
      <selection activeCell="B1" sqref="B1:B160"/>
    </sheetView>
  </sheetViews>
  <sheetFormatPr baseColWidth="10" defaultRowHeight="16"/>
  <sheetData>
    <row r="1" spans="2:2">
      <c r="B1">
        <v>-12.1963671128107</v>
      </c>
    </row>
    <row r="2" spans="2:2">
      <c r="B2">
        <v>-16.589292543020999</v>
      </c>
    </row>
    <row r="3" spans="2:2">
      <c r="B3">
        <v>-13.582600382409201</v>
      </c>
    </row>
    <row r="4" spans="2:2">
      <c r="B4">
        <v>-16.680114722753299</v>
      </c>
    </row>
    <row r="5" spans="2:2">
      <c r="B5">
        <v>-8.3627151051625201</v>
      </c>
    </row>
    <row r="6" spans="2:2">
      <c r="B6">
        <v>-8.9363288718929308</v>
      </c>
    </row>
    <row r="7" spans="2:2">
      <c r="B7">
        <v>-9.1992351816443598</v>
      </c>
    </row>
    <row r="8" spans="2:2">
      <c r="B8">
        <v>-10.8651051625239</v>
      </c>
    </row>
    <row r="9" spans="2:2">
      <c r="B9">
        <v>-17.000382409177799</v>
      </c>
    </row>
    <row r="10" spans="2:2">
      <c r="B10">
        <v>-11.2188336520076</v>
      </c>
    </row>
    <row r="11" spans="2:2">
      <c r="B11">
        <v>-15.2604206500956</v>
      </c>
    </row>
    <row r="12" spans="2:2">
      <c r="B12">
        <v>-12.1796367112811</v>
      </c>
    </row>
    <row r="13" spans="2:2">
      <c r="B13">
        <v>-13.845506692160599</v>
      </c>
    </row>
    <row r="14" spans="2:2">
      <c r="B14">
        <v>-6.4745697896749501</v>
      </c>
    </row>
    <row r="15" spans="2:2">
      <c r="B15">
        <v>-4.8254302103250497</v>
      </c>
    </row>
    <row r="16" spans="2:2">
      <c r="B16">
        <v>-15.771892925430199</v>
      </c>
    </row>
    <row r="17" spans="2:2">
      <c r="B17">
        <v>-5.3990439770554497</v>
      </c>
    </row>
    <row r="18" spans="2:2">
      <c r="B18">
        <v>-7.1915869980879501</v>
      </c>
    </row>
    <row r="19" spans="2:2">
      <c r="B19">
        <v>-13.788145315487601</v>
      </c>
    </row>
    <row r="20" spans="2:2">
      <c r="B20">
        <v>-14.720267686424499</v>
      </c>
    </row>
    <row r="21" spans="2:2">
      <c r="B21">
        <v>-5.1839388145315501</v>
      </c>
    </row>
    <row r="22" spans="2:2">
      <c r="B22">
        <v>-6.4745697896749501</v>
      </c>
    </row>
    <row r="23" spans="2:2">
      <c r="B23">
        <v>-12.449713193116599</v>
      </c>
    </row>
    <row r="24" spans="2:2">
      <c r="B24">
        <v>-16.118451242829799</v>
      </c>
    </row>
    <row r="25" spans="2:2">
      <c r="B25">
        <v>-5.3990439770554497</v>
      </c>
    </row>
    <row r="26" spans="2:2">
      <c r="B26">
        <v>-11.367017208412999</v>
      </c>
    </row>
    <row r="27" spans="2:2">
      <c r="B27">
        <v>-6.3789674952198903</v>
      </c>
    </row>
    <row r="28" spans="2:2">
      <c r="B28">
        <v>-13.190630975143399</v>
      </c>
    </row>
    <row r="29" spans="2:2">
      <c r="B29">
        <v>-12.067304015296401</v>
      </c>
    </row>
    <row r="30" spans="2:2">
      <c r="B30">
        <v>-13.9100382409178</v>
      </c>
    </row>
    <row r="31" spans="2:2">
      <c r="B31">
        <v>-13.941108986615699</v>
      </c>
    </row>
    <row r="32" spans="2:2">
      <c r="B32">
        <v>-14.2111854684512</v>
      </c>
    </row>
    <row r="33" spans="2:2">
      <c r="B33">
        <v>-11.4291586998088</v>
      </c>
    </row>
    <row r="34" spans="2:2">
      <c r="B34">
        <v>-10.449235181644401</v>
      </c>
    </row>
    <row r="35" spans="2:2">
      <c r="B35">
        <v>-10.728871892925399</v>
      </c>
    </row>
    <row r="36" spans="2:2">
      <c r="B36">
        <v>-12.669598470363299</v>
      </c>
    </row>
    <row r="37" spans="2:2">
      <c r="B37">
        <v>-11.880879541109</v>
      </c>
    </row>
    <row r="38" spans="2:2">
      <c r="B38">
        <v>-15.575908221797301</v>
      </c>
    </row>
    <row r="39" spans="2:2">
      <c r="B39">
        <v>-11.3263862332696</v>
      </c>
    </row>
    <row r="40" spans="2:2">
      <c r="B40">
        <v>-12.939674952198899</v>
      </c>
    </row>
    <row r="41" spans="2:2">
      <c r="B41">
        <v>-13.859847036328899</v>
      </c>
    </row>
    <row r="42" spans="2:2">
      <c r="B42">
        <v>-15.669120458890999</v>
      </c>
    </row>
    <row r="43" spans="2:2">
      <c r="B43">
        <v>-10.824474187380501</v>
      </c>
    </row>
    <row r="44" spans="2:2">
      <c r="B44">
        <v>-12.7102294455067</v>
      </c>
    </row>
    <row r="45" spans="2:2">
      <c r="B45">
        <v>-15.8005736137667</v>
      </c>
    </row>
    <row r="46" spans="2:2">
      <c r="B46">
        <v>-11.2594646271511</v>
      </c>
    </row>
    <row r="47" spans="2:2">
      <c r="B47">
        <v>-12.0195028680688</v>
      </c>
    </row>
    <row r="48" spans="2:2">
      <c r="B48">
        <v>-13.4009560229446</v>
      </c>
    </row>
    <row r="49" spans="2:2">
      <c r="B49">
        <v>-6.9764818355640497</v>
      </c>
    </row>
    <row r="50" spans="2:2">
      <c r="B50">
        <v>-5.5018164435946497</v>
      </c>
    </row>
    <row r="51" spans="2:2">
      <c r="B51">
        <v>-5.3512428298279202</v>
      </c>
    </row>
    <row r="52" spans="2:2">
      <c r="B52">
        <v>-3.2240917782026801</v>
      </c>
    </row>
    <row r="53" spans="2:2">
      <c r="B53">
        <v>-5.8531548757170198</v>
      </c>
    </row>
    <row r="54" spans="2:2">
      <c r="B54">
        <v>-14.1514340344168</v>
      </c>
    </row>
    <row r="55" spans="2:2">
      <c r="B55">
        <v>-14.4095602294455</v>
      </c>
    </row>
    <row r="56" spans="2:2">
      <c r="B56">
        <v>-13.6208413001912</v>
      </c>
    </row>
    <row r="57" spans="2:2">
      <c r="B57">
        <v>-10.324952198852801</v>
      </c>
    </row>
    <row r="58" spans="2:2">
      <c r="B58">
        <v>-7.4282026768642497</v>
      </c>
    </row>
    <row r="59" spans="2:2">
      <c r="B59">
        <v>-5.7360420650095598</v>
      </c>
    </row>
    <row r="60" spans="2:2">
      <c r="B60">
        <v>-4.5864244741873801</v>
      </c>
    </row>
    <row r="61" spans="2:2">
      <c r="B61">
        <v>-4.9329827915870004</v>
      </c>
    </row>
    <row r="62" spans="2:2">
      <c r="B62">
        <v>-7.1676864244741898</v>
      </c>
    </row>
    <row r="63" spans="2:2">
      <c r="B63">
        <v>-17.253728489483699</v>
      </c>
    </row>
    <row r="64" spans="2:2">
      <c r="B64">
        <v>-7.3110898661567898</v>
      </c>
    </row>
    <row r="65" spans="2:2">
      <c r="B65">
        <v>-16.297705544933098</v>
      </c>
    </row>
    <row r="66" spans="2:2">
      <c r="B66">
        <v>-7.0481835564053501</v>
      </c>
    </row>
    <row r="67" spans="2:2">
      <c r="B67">
        <v>-5.8531548757170198</v>
      </c>
    </row>
    <row r="68" spans="2:2">
      <c r="B68">
        <v>-15.604588910133799</v>
      </c>
    </row>
    <row r="69" spans="2:2">
      <c r="B69">
        <v>-5.5424474187380497</v>
      </c>
    </row>
    <row r="70" spans="2:2">
      <c r="B70">
        <v>-4.9688336520076497</v>
      </c>
    </row>
    <row r="71" spans="2:2">
      <c r="B71">
        <v>-17.538145315487601</v>
      </c>
    </row>
    <row r="72" spans="2:2">
      <c r="B72">
        <v>-10.788623326959801</v>
      </c>
    </row>
    <row r="73" spans="2:2">
      <c r="B73">
        <v>-16.656214149139601</v>
      </c>
    </row>
    <row r="74" spans="2:2">
      <c r="B74">
        <v>-9.1896749521988497</v>
      </c>
    </row>
    <row r="75" spans="2:2">
      <c r="B75">
        <v>-9.0128107074569801</v>
      </c>
    </row>
    <row r="76" spans="2:2">
      <c r="B76">
        <v>-14.9401529636711</v>
      </c>
    </row>
    <row r="77" spans="2:2">
      <c r="B77">
        <v>-7.6911089866156797</v>
      </c>
    </row>
    <row r="78" spans="2:2">
      <c r="B78">
        <v>-6.9215105162523898</v>
      </c>
    </row>
    <row r="79" spans="2:2">
      <c r="B79">
        <v>-16.586902485659699</v>
      </c>
    </row>
    <row r="80" spans="2:2">
      <c r="B80">
        <v>-16.273804971319301</v>
      </c>
    </row>
    <row r="81" spans="2:2">
      <c r="B81">
        <v>-4.0367112810707502</v>
      </c>
    </row>
    <row r="82" spans="2:2">
      <c r="B82">
        <v>-6.3000956022944603</v>
      </c>
    </row>
    <row r="83" spans="2:2">
      <c r="B83">
        <v>-11.9693116634799</v>
      </c>
    </row>
    <row r="84" spans="2:2">
      <c r="B84">
        <v>-3.34359464627151</v>
      </c>
    </row>
    <row r="85" spans="2:2">
      <c r="B85">
        <v>-10.2986615678776</v>
      </c>
    </row>
    <row r="86" spans="2:2">
      <c r="B86">
        <v>-12.3110898661568</v>
      </c>
    </row>
    <row r="87" spans="2:2">
      <c r="B87">
        <v>-9.0080305927342295</v>
      </c>
    </row>
    <row r="88" spans="2:2">
      <c r="B88">
        <v>-2.88948374760994</v>
      </c>
    </row>
    <row r="89" spans="2:2">
      <c r="B89">
        <v>-12.1007648183556</v>
      </c>
    </row>
    <row r="90" spans="2:2">
      <c r="B90">
        <v>-3.7331739961759101</v>
      </c>
    </row>
    <row r="91" spans="2:2">
      <c r="B91">
        <v>-16.536711281070701</v>
      </c>
    </row>
    <row r="92" spans="2:2">
      <c r="B92">
        <v>-12.999426386233299</v>
      </c>
    </row>
    <row r="93" spans="2:2">
      <c r="B93">
        <v>-17.3971319311663</v>
      </c>
    </row>
    <row r="94" spans="2:2">
      <c r="B94">
        <v>-13.800095602294499</v>
      </c>
    </row>
    <row r="95" spans="2:2">
      <c r="B95">
        <v>-7.0959847036328902</v>
      </c>
    </row>
    <row r="96" spans="2:2">
      <c r="B96">
        <v>-15.6762906309751</v>
      </c>
    </row>
    <row r="97" spans="2:2">
      <c r="B97">
        <v>-11.780497131931201</v>
      </c>
    </row>
    <row r="98" spans="2:2">
      <c r="B98">
        <v>-16.034799235181602</v>
      </c>
    </row>
    <row r="99" spans="2:2">
      <c r="B99">
        <v>-5.5902485659655801</v>
      </c>
    </row>
    <row r="100" spans="2:2">
      <c r="B100">
        <v>-8.8646271510516303</v>
      </c>
    </row>
    <row r="101" spans="2:2">
      <c r="B101">
        <v>-13.420076481835601</v>
      </c>
    </row>
    <row r="102" spans="2:2">
      <c r="B102">
        <v>-8.6017208413001907</v>
      </c>
    </row>
    <row r="103" spans="2:2">
      <c r="B103">
        <v>-2.53097514340344</v>
      </c>
    </row>
    <row r="104" spans="2:2">
      <c r="B104">
        <v>-5.2245697896749501</v>
      </c>
    </row>
    <row r="105" spans="2:2">
      <c r="B105">
        <v>-10.186328871892901</v>
      </c>
    </row>
    <row r="106" spans="2:2">
      <c r="B106">
        <v>-9.5577437858508603</v>
      </c>
    </row>
    <row r="107" spans="2:2">
      <c r="B107">
        <v>-10.3225621414914</v>
      </c>
    </row>
    <row r="108" spans="2:2">
      <c r="B108">
        <v>-15.998948374761</v>
      </c>
    </row>
    <row r="109" spans="2:2">
      <c r="B109">
        <v>-5.5902485659655801</v>
      </c>
    </row>
    <row r="110" spans="2:2">
      <c r="B110">
        <v>-8.0735181644359493</v>
      </c>
    </row>
    <row r="111" spans="2:2">
      <c r="B111">
        <v>-20.841204588910099</v>
      </c>
    </row>
    <row r="112" spans="2:2">
      <c r="B112">
        <v>-13.5108986615679</v>
      </c>
    </row>
    <row r="113" spans="2:2">
      <c r="B113">
        <v>-10.418164435946499</v>
      </c>
    </row>
    <row r="114" spans="2:2">
      <c r="B114">
        <v>-7.7891013384321202</v>
      </c>
    </row>
    <row r="115" spans="2:2">
      <c r="B115">
        <v>-6.9525812619502902</v>
      </c>
    </row>
    <row r="116" spans="2:2">
      <c r="B116">
        <v>-15.0931166347992</v>
      </c>
    </row>
    <row r="117" spans="2:2">
      <c r="B117">
        <v>-11.9239005736138</v>
      </c>
    </row>
    <row r="118" spans="2:2">
      <c r="B118">
        <v>-16.919120458891001</v>
      </c>
    </row>
    <row r="119" spans="2:2">
      <c r="B119">
        <v>-15.810133843212199</v>
      </c>
    </row>
    <row r="120" spans="2:2">
      <c r="B120">
        <v>-15.119407265774401</v>
      </c>
    </row>
    <row r="121" spans="2:2">
      <c r="B121">
        <v>-8.5778202676864197</v>
      </c>
    </row>
    <row r="122" spans="2:2">
      <c r="B122">
        <v>-6.2833652007648197</v>
      </c>
    </row>
    <row r="123" spans="2:2">
      <c r="B123">
        <v>-14.2470363288719</v>
      </c>
    </row>
    <row r="124" spans="2:2">
      <c r="B124">
        <v>-11.0634799235182</v>
      </c>
    </row>
    <row r="125" spans="2:2">
      <c r="B125">
        <v>-6.6179732313575501</v>
      </c>
    </row>
    <row r="126" spans="2:2">
      <c r="B126">
        <v>-12.724569789675</v>
      </c>
    </row>
    <row r="127" spans="2:2">
      <c r="B127">
        <v>-9.8923518164436004</v>
      </c>
    </row>
    <row r="128" spans="2:2">
      <c r="B128">
        <v>-10.5998087954111</v>
      </c>
    </row>
    <row r="129" spans="2:2">
      <c r="B129">
        <v>-7.9396749521988497</v>
      </c>
    </row>
    <row r="130" spans="2:2">
      <c r="B130">
        <v>-14.5051625239006</v>
      </c>
    </row>
    <row r="131" spans="2:2">
      <c r="B131">
        <v>-14.2996175908222</v>
      </c>
    </row>
    <row r="132" spans="2:2">
      <c r="B132">
        <v>-15.439674952198899</v>
      </c>
    </row>
    <row r="133" spans="2:2">
      <c r="B133">
        <v>-14.380879541109</v>
      </c>
    </row>
    <row r="134" spans="2:2">
      <c r="B134">
        <v>-8.1476099426386206</v>
      </c>
    </row>
    <row r="135" spans="2:2">
      <c r="B135">
        <v>-8.2193116634799193</v>
      </c>
    </row>
    <row r="136" spans="2:2">
      <c r="B136">
        <v>-17.182026768642402</v>
      </c>
    </row>
    <row r="137" spans="2:2">
      <c r="B137">
        <v>-14.1299235181644</v>
      </c>
    </row>
    <row r="138" spans="2:2">
      <c r="B138">
        <v>-8.6256214149139598</v>
      </c>
    </row>
    <row r="139" spans="2:2">
      <c r="B139">
        <v>-14.935372848948401</v>
      </c>
    </row>
    <row r="140" spans="2:2">
      <c r="B140">
        <v>-11.0395793499044</v>
      </c>
    </row>
    <row r="141" spans="2:2">
      <c r="B141">
        <v>-15.3655831739962</v>
      </c>
    </row>
    <row r="142" spans="2:2">
      <c r="B142">
        <v>-11.2188336520076</v>
      </c>
    </row>
    <row r="143" spans="2:2">
      <c r="B143">
        <v>-12.399521988527701</v>
      </c>
    </row>
    <row r="144" spans="2:2">
      <c r="B144">
        <v>-13.008986615678801</v>
      </c>
    </row>
    <row r="145" spans="2:2">
      <c r="B145">
        <v>-15.0333652007648</v>
      </c>
    </row>
    <row r="146" spans="2:2">
      <c r="B146">
        <v>-12.4019120458891</v>
      </c>
    </row>
    <row r="147" spans="2:2">
      <c r="B147">
        <v>-13.178680688336501</v>
      </c>
    </row>
    <row r="148" spans="2:2">
      <c r="B148">
        <v>-13.3818355640535</v>
      </c>
    </row>
    <row r="149" spans="2:2">
      <c r="B149">
        <v>-4.8732313575525801</v>
      </c>
    </row>
    <row r="150" spans="2:2">
      <c r="B150">
        <v>-12.903824091778199</v>
      </c>
    </row>
    <row r="151" spans="2:2">
      <c r="B151">
        <v>-9.1729445506692198</v>
      </c>
    </row>
    <row r="152" spans="2:2">
      <c r="B152">
        <v>-4.56252390057361</v>
      </c>
    </row>
    <row r="153" spans="2:2">
      <c r="B153">
        <v>-4.2279158699808796</v>
      </c>
    </row>
    <row r="154" spans="2:2">
      <c r="B154">
        <v>-14.6007648183556</v>
      </c>
    </row>
    <row r="155" spans="2:2">
      <c r="B155">
        <v>-11.3120458891013</v>
      </c>
    </row>
    <row r="156" spans="2:2">
      <c r="B156">
        <v>-14.5935946462715</v>
      </c>
    </row>
    <row r="157" spans="2:2">
      <c r="B157">
        <v>-2.99942638623327</v>
      </c>
    </row>
    <row r="158" spans="2:2">
      <c r="B158">
        <v>-10.6954110898662</v>
      </c>
    </row>
    <row r="159" spans="2:2">
      <c r="B159">
        <v>-11.082600382409201</v>
      </c>
    </row>
    <row r="160" spans="2:2">
      <c r="B160">
        <v>-8.0759082217973202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11"/>
  <sheetViews>
    <sheetView topLeftCell="A485" zoomScale="94" zoomScaleNormal="65" workbookViewId="0">
      <selection activeCell="A502" sqref="A1:A502"/>
    </sheetView>
  </sheetViews>
  <sheetFormatPr baseColWidth="10" defaultColWidth="8.83203125" defaultRowHeight="16"/>
  <cols>
    <col min="1" max="1" width="31.5" style="70"/>
    <col min="2" max="2" width="8.33203125" style="70"/>
    <col min="3" max="7" width="11" style="70"/>
    <col min="8" max="8" width="31.5" style="70"/>
    <col min="9" max="12" width="11" style="71"/>
    <col min="13" max="13" width="19.1640625" style="70"/>
    <col min="14" max="1025" width="11" style="70"/>
  </cols>
  <sheetData>
    <row r="1" spans="1:22">
      <c r="A1" s="72" t="s">
        <v>219</v>
      </c>
      <c r="B1" s="71">
        <v>-1.95</v>
      </c>
      <c r="C1" s="71">
        <v>244.32499999999999</v>
      </c>
      <c r="D1" s="71">
        <v>85.722999999999999</v>
      </c>
      <c r="E1" s="71">
        <v>0.02</v>
      </c>
      <c r="F1" s="71">
        <v>-1.77</v>
      </c>
      <c r="G1" s="71">
        <v>1.79</v>
      </c>
      <c r="H1" s="70" t="s">
        <v>7</v>
      </c>
      <c r="I1" s="71">
        <v>-6.34</v>
      </c>
      <c r="J1" s="71">
        <v>-16.589292543020999</v>
      </c>
      <c r="K1" s="71">
        <v>10.249292543020999</v>
      </c>
      <c r="L1" s="71">
        <v>96.845124282982795</v>
      </c>
      <c r="M1" s="73" t="s">
        <v>56</v>
      </c>
      <c r="N1" s="74">
        <v>1.99</v>
      </c>
      <c r="O1" s="74">
        <v>-2.5299999999999998</v>
      </c>
      <c r="P1" s="74">
        <v>4.5199999999999996</v>
      </c>
      <c r="Q1" s="74">
        <v>52.581261950286802</v>
      </c>
      <c r="R1" s="75" t="s">
        <v>220</v>
      </c>
      <c r="S1" s="76">
        <v>1.94</v>
      </c>
      <c r="T1" s="77">
        <v>-1.98</v>
      </c>
      <c r="U1" s="77">
        <v>3.92</v>
      </c>
      <c r="V1" s="78">
        <v>33.9</v>
      </c>
    </row>
    <row r="2" spans="1:22">
      <c r="A2" s="72" t="s">
        <v>221</v>
      </c>
      <c r="B2" s="71">
        <v>-0.03</v>
      </c>
      <c r="C2" s="71">
        <v>276.28100000000001</v>
      </c>
      <c r="D2" s="71">
        <v>116.45099999999999</v>
      </c>
      <c r="E2" s="71">
        <v>1.24</v>
      </c>
      <c r="F2" s="71">
        <v>-0.95</v>
      </c>
      <c r="G2" s="71">
        <v>2.19</v>
      </c>
      <c r="H2" s="70" t="s">
        <v>9</v>
      </c>
      <c r="I2" s="71">
        <v>-4.84</v>
      </c>
      <c r="J2" s="71">
        <v>-13.582600382409201</v>
      </c>
      <c r="K2" s="71">
        <v>8.7426003824091794</v>
      </c>
      <c r="L2" s="71">
        <v>57.839388145315503</v>
      </c>
      <c r="M2" s="73" t="s">
        <v>88</v>
      </c>
      <c r="N2" s="74">
        <v>-9.7100000000000009</v>
      </c>
      <c r="O2" s="74">
        <v>-16.27</v>
      </c>
      <c r="P2" s="74">
        <v>6.56</v>
      </c>
      <c r="Q2" s="74">
        <v>26.003824091778199</v>
      </c>
      <c r="R2" s="75" t="s">
        <v>164</v>
      </c>
      <c r="S2" s="76">
        <v>-9.68</v>
      </c>
      <c r="T2" s="77">
        <v>-16.010000000000002</v>
      </c>
      <c r="U2" s="77">
        <v>6.33</v>
      </c>
      <c r="V2" s="78">
        <v>6</v>
      </c>
    </row>
    <row r="3" spans="1:22">
      <c r="A3" s="72" t="s">
        <v>222</v>
      </c>
      <c r="B3" s="71">
        <v>-0.4</v>
      </c>
      <c r="C3" s="71">
        <v>289.875</v>
      </c>
      <c r="D3" s="71">
        <v>117.456</v>
      </c>
      <c r="E3" s="71">
        <v>1.68</v>
      </c>
      <c r="F3" s="71">
        <v>-0.97</v>
      </c>
      <c r="G3" s="71">
        <v>2.65</v>
      </c>
      <c r="H3" s="70" t="s">
        <v>11</v>
      </c>
      <c r="I3" s="71">
        <v>-9.3000000000000007</v>
      </c>
      <c r="J3" s="71">
        <v>-16.680114722753299</v>
      </c>
      <c r="K3" s="71">
        <v>7.3801147227533397</v>
      </c>
      <c r="L3" s="71">
        <v>27.2227533460803</v>
      </c>
      <c r="M3" s="73" t="s">
        <v>141</v>
      </c>
      <c r="N3" s="74">
        <v>-1.24</v>
      </c>
      <c r="O3" s="74">
        <v>-5.22</v>
      </c>
      <c r="P3" s="74">
        <v>3.98</v>
      </c>
      <c r="Q3" s="74">
        <v>69.7</v>
      </c>
      <c r="R3" s="75" t="s">
        <v>166</v>
      </c>
      <c r="S3" s="76">
        <v>-1.24</v>
      </c>
      <c r="T3" s="77">
        <v>-5.71</v>
      </c>
      <c r="U3" s="77">
        <v>4.47</v>
      </c>
      <c r="V3" s="78">
        <v>50.9</v>
      </c>
    </row>
    <row r="4" spans="1:22">
      <c r="A4" s="72" t="s">
        <v>223</v>
      </c>
      <c r="B4" s="71">
        <v>0.34</v>
      </c>
      <c r="C4" s="71">
        <v>388.13499999999999</v>
      </c>
      <c r="D4" s="71">
        <v>183.30699999999999</v>
      </c>
      <c r="E4" s="71">
        <v>1.66</v>
      </c>
      <c r="F4" s="71">
        <v>-0.97</v>
      </c>
      <c r="G4" s="71">
        <v>2.63</v>
      </c>
      <c r="H4" s="70" t="s">
        <v>15</v>
      </c>
      <c r="I4" s="71">
        <v>-5.0599999999999996</v>
      </c>
      <c r="J4" s="71">
        <v>-10.8651051625239</v>
      </c>
      <c r="K4" s="71">
        <v>5.8051051625239003</v>
      </c>
      <c r="L4" s="71">
        <v>30.5449330783939</v>
      </c>
      <c r="M4" s="73" t="s">
        <v>60</v>
      </c>
      <c r="N4" s="74">
        <v>2.0699999999999998</v>
      </c>
      <c r="O4" s="74">
        <v>-5.59</v>
      </c>
      <c r="P4" s="74">
        <v>7.66</v>
      </c>
      <c r="Q4" s="74">
        <v>92.017208413001896</v>
      </c>
      <c r="R4" s="75" t="s">
        <v>169</v>
      </c>
      <c r="S4" s="76">
        <v>2.15</v>
      </c>
      <c r="T4" s="77">
        <v>-4.09</v>
      </c>
      <c r="U4" s="77">
        <v>6.24</v>
      </c>
      <c r="V4" s="78">
        <v>74.099999999999994</v>
      </c>
    </row>
    <row r="5" spans="1:22">
      <c r="A5" s="72" t="s">
        <v>224</v>
      </c>
      <c r="B5" s="71">
        <v>0.18</v>
      </c>
      <c r="C5" s="71">
        <v>355.55</v>
      </c>
      <c r="D5" s="71">
        <v>161.36099999999999</v>
      </c>
      <c r="E5" s="71">
        <v>1.78</v>
      </c>
      <c r="F5" s="71">
        <v>-0.97</v>
      </c>
      <c r="G5" s="71">
        <v>2.75</v>
      </c>
      <c r="H5" s="70" t="s">
        <v>17</v>
      </c>
      <c r="I5" s="71">
        <v>-6.25</v>
      </c>
      <c r="J5" s="71">
        <v>-17.000382409177799</v>
      </c>
      <c r="K5" s="71">
        <v>10.750382409177799</v>
      </c>
      <c r="L5" s="71">
        <v>92.901529636711302</v>
      </c>
      <c r="M5" s="73" t="s">
        <v>14</v>
      </c>
      <c r="N5" s="74">
        <v>2.3199999999999998</v>
      </c>
      <c r="O5" s="74">
        <v>-5.18</v>
      </c>
      <c r="P5" s="74">
        <v>7.5</v>
      </c>
      <c r="Q5" s="74">
        <v>88.575525812619503</v>
      </c>
      <c r="R5" s="75" t="s">
        <v>171</v>
      </c>
      <c r="S5" s="76">
        <v>2.27</v>
      </c>
      <c r="T5" s="77">
        <v>-4.09</v>
      </c>
      <c r="U5" s="77">
        <v>6.36</v>
      </c>
      <c r="V5" s="78">
        <v>69.3</v>
      </c>
    </row>
    <row r="6" spans="1:22">
      <c r="A6" s="72" t="s">
        <v>225</v>
      </c>
      <c r="B6" s="71">
        <v>0.52</v>
      </c>
      <c r="C6" s="71">
        <v>420.71300000000002</v>
      </c>
      <c r="D6" s="71">
        <v>205.20500000000001</v>
      </c>
      <c r="E6" s="71">
        <v>1.92</v>
      </c>
      <c r="F6" s="71">
        <v>-0.97</v>
      </c>
      <c r="G6" s="71">
        <v>2.89</v>
      </c>
      <c r="H6" s="70" t="s">
        <v>19</v>
      </c>
      <c r="I6" s="71">
        <v>-6.69</v>
      </c>
      <c r="J6" s="71">
        <v>-15.2604206500956</v>
      </c>
      <c r="K6" s="71">
        <v>8.5704206500956008</v>
      </c>
      <c r="L6" s="71">
        <v>62.762906309751401</v>
      </c>
      <c r="M6" s="73" t="s">
        <v>142</v>
      </c>
      <c r="N6" s="74">
        <v>-1.5</v>
      </c>
      <c r="O6" s="74">
        <v>-7.97</v>
      </c>
      <c r="P6" s="74">
        <v>6.47</v>
      </c>
      <c r="Q6" s="74">
        <v>39.799999999999997</v>
      </c>
      <c r="R6" s="75" t="s">
        <v>173</v>
      </c>
      <c r="S6" s="76">
        <v>-1.48</v>
      </c>
      <c r="T6" s="77">
        <v>-8.27</v>
      </c>
      <c r="U6" s="77">
        <v>6.79</v>
      </c>
      <c r="V6" s="78">
        <v>20.6</v>
      </c>
    </row>
    <row r="7" spans="1:22">
      <c r="A7" s="72" t="s">
        <v>226</v>
      </c>
      <c r="B7" s="71">
        <v>-0.1</v>
      </c>
      <c r="C7" s="71">
        <v>323.15300000000002</v>
      </c>
      <c r="D7" s="71">
        <v>139.58699999999999</v>
      </c>
      <c r="E7" s="71">
        <v>1.48</v>
      </c>
      <c r="F7" s="71">
        <v>-0.96</v>
      </c>
      <c r="G7" s="71">
        <v>2.44</v>
      </c>
      <c r="H7" s="70" t="s">
        <v>21</v>
      </c>
      <c r="I7" s="71">
        <v>-6.76</v>
      </c>
      <c r="J7" s="71">
        <v>-13.845506692160599</v>
      </c>
      <c r="K7" s="71">
        <v>7.0855066921606102</v>
      </c>
      <c r="L7" s="71">
        <v>44.622370936902499</v>
      </c>
      <c r="M7" s="73" t="s">
        <v>80</v>
      </c>
      <c r="N7" s="74">
        <v>-0.89</v>
      </c>
      <c r="O7" s="74">
        <v>-8.08</v>
      </c>
      <c r="P7" s="74">
        <v>7.19</v>
      </c>
      <c r="Q7" s="74">
        <v>85.803059273422605</v>
      </c>
      <c r="R7" s="79" t="s">
        <v>174</v>
      </c>
      <c r="S7" s="76">
        <v>-0.76</v>
      </c>
      <c r="T7" s="77">
        <v>-6.05</v>
      </c>
      <c r="U7" s="77">
        <v>5.28</v>
      </c>
      <c r="V7" s="78">
        <v>68.099999999999994</v>
      </c>
    </row>
    <row r="8" spans="1:22">
      <c r="A8" s="72" t="s">
        <v>227</v>
      </c>
      <c r="B8" s="71">
        <v>-0.56000000000000005</v>
      </c>
      <c r="C8" s="71">
        <v>257.35700000000003</v>
      </c>
      <c r="D8" s="71">
        <v>95.551000000000002</v>
      </c>
      <c r="E8" s="71">
        <v>1.29</v>
      </c>
      <c r="F8" s="71">
        <v>-0.98</v>
      </c>
      <c r="G8" s="71">
        <v>2.27</v>
      </c>
      <c r="H8" s="70" t="s">
        <v>8</v>
      </c>
      <c r="I8" s="71">
        <v>-4.43</v>
      </c>
      <c r="J8" s="71">
        <v>-15.771892925430199</v>
      </c>
      <c r="K8" s="71">
        <v>11.3418929254302</v>
      </c>
      <c r="L8" s="71">
        <v>96.797323135755207</v>
      </c>
      <c r="M8" s="73" t="s">
        <v>58</v>
      </c>
      <c r="N8" s="74">
        <v>-5.0999999999999996</v>
      </c>
      <c r="O8" s="74">
        <v>-10.19</v>
      </c>
      <c r="P8" s="74">
        <v>5.09</v>
      </c>
      <c r="Q8" s="74">
        <v>27.342256214149099</v>
      </c>
      <c r="R8" s="75" t="s">
        <v>176</v>
      </c>
      <c r="S8" s="76">
        <v>-5.07</v>
      </c>
      <c r="T8" s="77">
        <v>-10.28</v>
      </c>
      <c r="U8" s="77">
        <v>5.21</v>
      </c>
      <c r="V8" s="78">
        <v>10.5</v>
      </c>
    </row>
    <row r="9" spans="1:22">
      <c r="A9" s="72" t="s">
        <v>228</v>
      </c>
      <c r="B9" s="71">
        <v>0.06</v>
      </c>
      <c r="C9" s="71">
        <v>241.315</v>
      </c>
      <c r="D9" s="71">
        <v>87.524000000000001</v>
      </c>
      <c r="E9" s="71">
        <v>0.16</v>
      </c>
      <c r="F9" s="71">
        <v>-2.27</v>
      </c>
      <c r="G9" s="71">
        <v>2.4300000000000002</v>
      </c>
      <c r="H9" s="70" t="s">
        <v>10</v>
      </c>
      <c r="I9" s="71">
        <v>-4.5</v>
      </c>
      <c r="J9" s="71">
        <v>-13.788145315487601</v>
      </c>
      <c r="K9" s="71">
        <v>9.2881453154875704</v>
      </c>
      <c r="L9" s="71">
        <v>78.871892925430203</v>
      </c>
      <c r="M9" s="73" t="s">
        <v>43</v>
      </c>
      <c r="N9" s="74">
        <v>-5</v>
      </c>
      <c r="O9" s="74">
        <v>-11.97</v>
      </c>
      <c r="P9" s="74">
        <v>6.97</v>
      </c>
      <c r="Q9" s="74">
        <v>47.562141491395799</v>
      </c>
      <c r="R9" s="75" t="s">
        <v>177</v>
      </c>
      <c r="S9" s="76">
        <v>-4.88</v>
      </c>
      <c r="T9" s="77">
        <v>-10.76</v>
      </c>
      <c r="U9" s="77">
        <v>5.88</v>
      </c>
      <c r="V9" s="78">
        <v>29.2</v>
      </c>
    </row>
    <row r="10" spans="1:22">
      <c r="A10" s="72" t="s">
        <v>229</v>
      </c>
      <c r="B10" s="71">
        <v>-0.16</v>
      </c>
      <c r="C10" s="71">
        <v>284.33800000000002</v>
      </c>
      <c r="D10" s="71">
        <v>113.875</v>
      </c>
      <c r="E10" s="71">
        <v>0.99</v>
      </c>
      <c r="F10" s="71">
        <v>-1.22</v>
      </c>
      <c r="G10" s="71">
        <v>2.21</v>
      </c>
      <c r="H10" s="70" t="s">
        <v>12</v>
      </c>
      <c r="I10" s="71">
        <v>-4.47</v>
      </c>
      <c r="J10" s="71">
        <v>-14.720267686424499</v>
      </c>
      <c r="K10" s="71">
        <v>10.2502676864245</v>
      </c>
      <c r="L10" s="71">
        <v>84.369024856596496</v>
      </c>
      <c r="M10" s="73" t="s">
        <v>148</v>
      </c>
      <c r="N10" s="74">
        <v>-5.88</v>
      </c>
      <c r="O10" s="74">
        <v>-14.46</v>
      </c>
      <c r="P10" s="74">
        <v>8.58</v>
      </c>
      <c r="Q10" s="74">
        <v>99.1</v>
      </c>
      <c r="R10" s="75" t="s">
        <v>178</v>
      </c>
      <c r="S10" s="76">
        <v>-5.88</v>
      </c>
      <c r="T10" s="77">
        <v>-14.05</v>
      </c>
      <c r="U10" s="77">
        <v>8.17</v>
      </c>
      <c r="V10" s="78">
        <v>80.3</v>
      </c>
    </row>
    <row r="11" spans="1:22">
      <c r="A11" s="72" t="s">
        <v>230</v>
      </c>
      <c r="B11" s="71">
        <v>0.28999999999999998</v>
      </c>
      <c r="C11" s="71">
        <v>382.62599999999998</v>
      </c>
      <c r="D11" s="71">
        <v>179.739</v>
      </c>
      <c r="E11" s="71">
        <v>1.53</v>
      </c>
      <c r="F11" s="71">
        <v>-1.21</v>
      </c>
      <c r="G11" s="71">
        <v>2.74</v>
      </c>
      <c r="H11" s="70" t="s">
        <v>14</v>
      </c>
      <c r="I11" s="71">
        <v>2.3199999999999998</v>
      </c>
      <c r="J11" s="71">
        <v>-5.1839388145315501</v>
      </c>
      <c r="K11" s="71">
        <v>7.5039388145315504</v>
      </c>
      <c r="L11" s="71">
        <v>88.432122370936895</v>
      </c>
      <c r="M11" s="73" t="s">
        <v>112</v>
      </c>
      <c r="N11" s="74">
        <v>-6.13</v>
      </c>
      <c r="O11" s="74">
        <v>-14.13</v>
      </c>
      <c r="P11" s="74">
        <v>8</v>
      </c>
      <c r="Q11" s="74">
        <v>62.021988527724702</v>
      </c>
      <c r="R11" s="75" t="s">
        <v>179</v>
      </c>
      <c r="S11" s="76">
        <v>-6.12</v>
      </c>
      <c r="T11" s="77">
        <v>-13.72</v>
      </c>
      <c r="U11" s="77">
        <v>7.6</v>
      </c>
      <c r="V11" s="78">
        <v>41.6</v>
      </c>
    </row>
    <row r="12" spans="1:22">
      <c r="A12" s="72" t="s">
        <v>231</v>
      </c>
      <c r="B12" s="71">
        <v>0</v>
      </c>
      <c r="C12" s="71">
        <v>346.02800000000002</v>
      </c>
      <c r="D12" s="71">
        <v>157.524</v>
      </c>
      <c r="E12" s="71">
        <v>1.23</v>
      </c>
      <c r="F12" s="71">
        <v>-1.23</v>
      </c>
      <c r="G12" s="71">
        <v>2.46</v>
      </c>
      <c r="H12" s="70" t="s">
        <v>29</v>
      </c>
      <c r="I12" s="71">
        <v>-4.63</v>
      </c>
      <c r="J12" s="71">
        <v>-12.449713193116599</v>
      </c>
      <c r="K12" s="71">
        <v>7.8197131931166401</v>
      </c>
      <c r="L12" s="71">
        <v>64.531548757170199</v>
      </c>
      <c r="M12" s="73" t="s">
        <v>78</v>
      </c>
      <c r="N12" s="74">
        <v>1.96</v>
      </c>
      <c r="O12" s="74">
        <v>-4.87</v>
      </c>
      <c r="P12" s="74">
        <v>6.83</v>
      </c>
      <c r="Q12" s="74">
        <v>78.871892925430203</v>
      </c>
      <c r="R12" s="75" t="s">
        <v>180</v>
      </c>
      <c r="S12" s="76">
        <v>1.98</v>
      </c>
      <c r="T12" s="77">
        <v>-3.27</v>
      </c>
      <c r="U12" s="77">
        <v>5.26</v>
      </c>
      <c r="V12" s="78">
        <v>58.8</v>
      </c>
    </row>
    <row r="13" spans="1:22">
      <c r="A13" s="72" t="s">
        <v>232</v>
      </c>
      <c r="B13" s="71">
        <v>-7.0000000000000007E-2</v>
      </c>
      <c r="C13" s="71">
        <v>314.34699999999998</v>
      </c>
      <c r="D13" s="71">
        <v>135.85</v>
      </c>
      <c r="E13" s="71">
        <v>1.18</v>
      </c>
      <c r="F13" s="71">
        <v>-1.22</v>
      </c>
      <c r="G13" s="71">
        <v>2.4</v>
      </c>
      <c r="H13" s="70" t="s">
        <v>31</v>
      </c>
      <c r="I13" s="71">
        <v>-6.4</v>
      </c>
      <c r="J13" s="71">
        <v>-16.118451242829799</v>
      </c>
      <c r="K13" s="71">
        <v>9.7184512428298309</v>
      </c>
      <c r="L13" s="71">
        <v>78.154875717017205</v>
      </c>
    </row>
    <row r="14" spans="1:22">
      <c r="A14" s="72" t="s">
        <v>233</v>
      </c>
      <c r="B14" s="71">
        <v>-0.33</v>
      </c>
      <c r="C14" s="71">
        <v>248.58099999999999</v>
      </c>
      <c r="D14" s="71">
        <v>91.94</v>
      </c>
      <c r="E14" s="71">
        <v>0.92</v>
      </c>
      <c r="F14" s="71">
        <v>-1.25</v>
      </c>
      <c r="G14" s="71">
        <v>2.17</v>
      </c>
      <c r="H14" s="70" t="s">
        <v>16</v>
      </c>
      <c r="I14" s="71">
        <v>2.5099999999999998</v>
      </c>
      <c r="J14" s="71">
        <v>-5.3990439770554497</v>
      </c>
      <c r="K14" s="71">
        <v>7.9090439770554504</v>
      </c>
      <c r="L14" s="71">
        <v>117.112810707457</v>
      </c>
    </row>
    <row r="15" spans="1:22">
      <c r="A15" s="72" t="s">
        <v>234</v>
      </c>
      <c r="B15" s="71">
        <v>-2.4</v>
      </c>
      <c r="C15" s="71">
        <v>380.45800000000003</v>
      </c>
      <c r="D15" s="71">
        <v>189.821</v>
      </c>
      <c r="E15" s="71">
        <v>-3</v>
      </c>
      <c r="F15" s="71">
        <v>-4.6100000000000003</v>
      </c>
      <c r="G15" s="71">
        <v>1.61</v>
      </c>
      <c r="H15" s="70" t="s">
        <v>34</v>
      </c>
      <c r="I15" s="71">
        <v>-2.74</v>
      </c>
      <c r="J15" s="71">
        <v>-12.067304015296401</v>
      </c>
      <c r="K15" s="71">
        <v>9.3273040152963702</v>
      </c>
      <c r="L15" s="71">
        <v>58.102294455066897</v>
      </c>
    </row>
    <row r="16" spans="1:22">
      <c r="A16" s="72" t="s">
        <v>235</v>
      </c>
      <c r="B16" s="71">
        <v>-0.25</v>
      </c>
      <c r="C16" s="71">
        <v>298.80900000000003</v>
      </c>
      <c r="D16" s="71">
        <v>123.616</v>
      </c>
      <c r="E16" s="71">
        <v>0.57999999999999996</v>
      </c>
      <c r="F16" s="71">
        <v>-1.83</v>
      </c>
      <c r="G16" s="71">
        <v>2.41</v>
      </c>
      <c r="H16" s="70" t="s">
        <v>36</v>
      </c>
      <c r="I16" s="71">
        <v>-4.59</v>
      </c>
      <c r="J16" s="71">
        <v>-14.2111854684512</v>
      </c>
      <c r="K16" s="71">
        <v>9.6211854684512392</v>
      </c>
      <c r="L16" s="71">
        <v>75.549713193116602</v>
      </c>
    </row>
    <row r="17" spans="1:12">
      <c r="A17" s="72" t="s">
        <v>236</v>
      </c>
      <c r="B17" s="71">
        <v>0.27</v>
      </c>
      <c r="C17" s="71">
        <v>397.16</v>
      </c>
      <c r="D17" s="71">
        <v>189.511</v>
      </c>
      <c r="E17" s="71">
        <v>1.19</v>
      </c>
      <c r="F17" s="71">
        <v>-1.8</v>
      </c>
      <c r="G17" s="71">
        <v>2.99</v>
      </c>
      <c r="H17" s="70" t="s">
        <v>148</v>
      </c>
      <c r="I17" s="71">
        <v>-5.88</v>
      </c>
      <c r="J17" s="71">
        <v>-14.46</v>
      </c>
      <c r="K17" s="71">
        <v>8.58</v>
      </c>
      <c r="L17" s="71">
        <v>99.1</v>
      </c>
    </row>
    <row r="18" spans="1:12">
      <c r="A18" s="72" t="s">
        <v>237</v>
      </c>
      <c r="B18" s="71">
        <v>0.08</v>
      </c>
      <c r="C18" s="71">
        <v>364.53300000000002</v>
      </c>
      <c r="D18" s="71">
        <v>167.52199999999999</v>
      </c>
      <c r="E18" s="71">
        <v>0.66</v>
      </c>
      <c r="F18" s="71">
        <v>-1.81</v>
      </c>
      <c r="G18" s="71">
        <v>2.4700000000000002</v>
      </c>
      <c r="H18" s="70" t="s">
        <v>38</v>
      </c>
      <c r="I18" s="71">
        <v>-4.7699999999999996</v>
      </c>
      <c r="J18" s="71">
        <v>-12.669598470363299</v>
      </c>
      <c r="K18" s="71">
        <v>7.8995984703632898</v>
      </c>
      <c r="L18" s="71">
        <v>67.065009560229399</v>
      </c>
    </row>
    <row r="19" spans="1:12">
      <c r="A19" s="72" t="s">
        <v>238</v>
      </c>
      <c r="B19" s="71">
        <v>-0.14000000000000001</v>
      </c>
      <c r="C19" s="71">
        <v>332.149</v>
      </c>
      <c r="D19" s="71">
        <v>145.74700000000001</v>
      </c>
      <c r="E19" s="71">
        <v>0.66</v>
      </c>
      <c r="F19" s="71">
        <v>-1.82</v>
      </c>
      <c r="G19" s="71">
        <v>2.48</v>
      </c>
      <c r="H19" s="70" t="s">
        <v>38</v>
      </c>
      <c r="I19" s="71">
        <v>-4.7699999999999996</v>
      </c>
      <c r="J19" s="71">
        <v>-11.880879541109</v>
      </c>
      <c r="K19" s="71">
        <v>7.1108795411089902</v>
      </c>
      <c r="L19" s="71">
        <v>67.065009560229399</v>
      </c>
    </row>
    <row r="20" spans="1:12">
      <c r="A20" s="72" t="s">
        <v>239</v>
      </c>
      <c r="B20" s="71">
        <v>-0.53</v>
      </c>
      <c r="C20" s="71">
        <v>266.30799999999999</v>
      </c>
      <c r="D20" s="71">
        <v>101.727</v>
      </c>
      <c r="E20" s="71">
        <v>0</v>
      </c>
      <c r="F20" s="71">
        <v>-1.87</v>
      </c>
      <c r="G20" s="71">
        <v>1.87</v>
      </c>
      <c r="H20" s="70" t="s">
        <v>40</v>
      </c>
      <c r="I20" s="71">
        <v>-9.6199999999999992</v>
      </c>
      <c r="J20" s="71">
        <v>-15.575908221797301</v>
      </c>
      <c r="K20" s="71">
        <v>5.9559082217973298</v>
      </c>
      <c r="L20" s="71">
        <v>59.536328871892898</v>
      </c>
    </row>
    <row r="21" spans="1:12">
      <c r="A21" s="72" t="s">
        <v>240</v>
      </c>
      <c r="B21" s="71">
        <v>-8.41</v>
      </c>
      <c r="C21" s="71">
        <v>252.91200000000001</v>
      </c>
      <c r="D21" s="71">
        <v>91.947999999999993</v>
      </c>
      <c r="E21" s="71">
        <v>-6.33</v>
      </c>
      <c r="F21" s="71">
        <v>-7.06</v>
      </c>
      <c r="G21" s="71">
        <v>0.73</v>
      </c>
      <c r="H21" s="70" t="s">
        <v>42</v>
      </c>
      <c r="I21" s="71">
        <v>-3.05</v>
      </c>
      <c r="J21" s="71">
        <v>-10.824474187380501</v>
      </c>
      <c r="K21" s="71">
        <v>7.7744741873805001</v>
      </c>
      <c r="L21" s="71">
        <v>66.921606118546805</v>
      </c>
    </row>
    <row r="22" spans="1:12">
      <c r="A22" s="72" t="s">
        <v>241</v>
      </c>
      <c r="B22" s="71">
        <v>-2.89</v>
      </c>
      <c r="C22" s="71">
        <v>263.80099999999999</v>
      </c>
      <c r="D22" s="71">
        <v>98.05</v>
      </c>
      <c r="E22" s="71">
        <v>-2.59</v>
      </c>
      <c r="F22" s="71">
        <v>-3.9</v>
      </c>
      <c r="G22" s="71">
        <v>1.31</v>
      </c>
      <c r="H22" s="70" t="s">
        <v>44</v>
      </c>
      <c r="I22" s="71">
        <v>-4.93</v>
      </c>
      <c r="J22" s="71">
        <v>-12.7102294455067</v>
      </c>
      <c r="K22" s="71">
        <v>7.7802294455066896</v>
      </c>
      <c r="L22" s="71">
        <v>66.132887189292504</v>
      </c>
    </row>
    <row r="23" spans="1:12">
      <c r="A23" s="72" t="s">
        <v>242</v>
      </c>
      <c r="B23" s="71">
        <v>0.67</v>
      </c>
      <c r="C23" s="71">
        <v>312.12099999999998</v>
      </c>
      <c r="D23" s="71">
        <v>140.696</v>
      </c>
      <c r="E23" s="71">
        <v>1.33</v>
      </c>
      <c r="F23" s="71">
        <v>-0.66</v>
      </c>
      <c r="G23" s="71">
        <v>1.99</v>
      </c>
      <c r="H23" s="70" t="s">
        <v>46</v>
      </c>
      <c r="I23" s="71">
        <v>-10.64</v>
      </c>
      <c r="J23" s="71">
        <v>-15.8005736137667</v>
      </c>
      <c r="K23" s="71">
        <v>5.1605736137667302</v>
      </c>
      <c r="L23" s="71">
        <v>55.736137667304</v>
      </c>
    </row>
    <row r="24" spans="1:12">
      <c r="A24" s="72" t="s">
        <v>243</v>
      </c>
      <c r="B24" s="71">
        <v>-2.44</v>
      </c>
      <c r="C24" s="71">
        <v>352.31700000000001</v>
      </c>
      <c r="D24" s="71">
        <v>166.68100000000001</v>
      </c>
      <c r="E24" s="71">
        <v>-3.24</v>
      </c>
      <c r="F24" s="71">
        <v>-4.5199999999999996</v>
      </c>
      <c r="G24" s="71">
        <v>1.28</v>
      </c>
      <c r="H24" s="70" t="s">
        <v>48</v>
      </c>
      <c r="I24" s="71">
        <v>-3.15</v>
      </c>
      <c r="J24" s="71">
        <v>-11.2594646271511</v>
      </c>
      <c r="K24" s="71">
        <v>8.1094646271510502</v>
      </c>
      <c r="L24" s="71">
        <v>93.092734225621399</v>
      </c>
    </row>
    <row r="25" spans="1:12">
      <c r="A25" s="72" t="s">
        <v>244</v>
      </c>
      <c r="B25" s="71">
        <v>-7.67</v>
      </c>
      <c r="C25" s="71">
        <v>333.26299999999998</v>
      </c>
      <c r="D25" s="71">
        <v>152.38399999999999</v>
      </c>
      <c r="E25" s="71">
        <v>-7.51</v>
      </c>
      <c r="F25" s="71">
        <v>-8.31</v>
      </c>
      <c r="G25" s="71">
        <v>0.8</v>
      </c>
      <c r="H25" s="70" t="s">
        <v>52</v>
      </c>
      <c r="I25" s="71">
        <v>-6.69</v>
      </c>
      <c r="J25" s="71">
        <v>-12.0195028680688</v>
      </c>
      <c r="K25" s="71">
        <v>5.3295028680688299</v>
      </c>
      <c r="L25" s="71">
        <v>23.542065009560201</v>
      </c>
    </row>
    <row r="26" spans="1:12">
      <c r="A26" s="72" t="s">
        <v>245</v>
      </c>
      <c r="B26" s="71">
        <v>-7.28</v>
      </c>
      <c r="C26" s="71">
        <v>335.935</v>
      </c>
      <c r="D26" s="71">
        <v>154.76400000000001</v>
      </c>
      <c r="E26" s="71">
        <v>-7.76</v>
      </c>
      <c r="F26" s="71">
        <v>-8.6300000000000008</v>
      </c>
      <c r="G26" s="71">
        <v>0.87</v>
      </c>
      <c r="H26" s="70" t="s">
        <v>54</v>
      </c>
      <c r="I26" s="71">
        <v>-3.95</v>
      </c>
      <c r="J26" s="71">
        <v>-13.4009560229446</v>
      </c>
      <c r="K26" s="71">
        <v>9.4509560229445508</v>
      </c>
      <c r="L26" s="71">
        <v>47.968451242829801</v>
      </c>
    </row>
    <row r="27" spans="1:12">
      <c r="A27" s="72" t="s">
        <v>246</v>
      </c>
      <c r="B27" s="71">
        <v>-3.09</v>
      </c>
      <c r="C27" s="71">
        <v>300.98700000000002</v>
      </c>
      <c r="D27" s="71">
        <v>124.107</v>
      </c>
      <c r="E27" s="71">
        <v>-1.51</v>
      </c>
      <c r="F27" s="71">
        <v>-2.4300000000000002</v>
      </c>
      <c r="G27" s="71">
        <v>0.92</v>
      </c>
      <c r="H27" s="70" t="s">
        <v>18</v>
      </c>
      <c r="I27" s="71">
        <v>-0.86</v>
      </c>
      <c r="J27" s="71">
        <v>-6.9764818355640497</v>
      </c>
      <c r="K27" s="71">
        <v>6.1164818355640502</v>
      </c>
      <c r="L27" s="71">
        <v>69.311663479923496</v>
      </c>
    </row>
    <row r="28" spans="1:12">
      <c r="A28" s="72" t="s">
        <v>247</v>
      </c>
      <c r="B28" s="71">
        <v>-2.82</v>
      </c>
      <c r="C28" s="71">
        <v>333.209</v>
      </c>
      <c r="D28" s="71">
        <v>145.935</v>
      </c>
      <c r="E28" s="71">
        <v>-1.29</v>
      </c>
      <c r="F28" s="71">
        <v>-2.4</v>
      </c>
      <c r="G28" s="71">
        <v>1.1100000000000001</v>
      </c>
      <c r="H28" s="70" t="s">
        <v>57</v>
      </c>
      <c r="I28" s="71">
        <v>-0.82</v>
      </c>
      <c r="J28" s="71">
        <v>-5.5018164435946497</v>
      </c>
      <c r="K28" s="71">
        <v>4.6818164435946503</v>
      </c>
      <c r="L28" s="71">
        <v>47.992351816443602</v>
      </c>
    </row>
    <row r="29" spans="1:12">
      <c r="A29" s="72" t="s">
        <v>248</v>
      </c>
      <c r="B29" s="71">
        <v>-3.34</v>
      </c>
      <c r="C29" s="71">
        <v>268.51499999999999</v>
      </c>
      <c r="D29" s="71">
        <v>102.2</v>
      </c>
      <c r="E29" s="71">
        <v>-1.38</v>
      </c>
      <c r="F29" s="71">
        <v>-2.44</v>
      </c>
      <c r="G29" s="71">
        <v>1.06</v>
      </c>
      <c r="H29" s="70" t="s">
        <v>20</v>
      </c>
      <c r="I29" s="71">
        <v>1.38</v>
      </c>
      <c r="J29" s="71">
        <v>-5.3512428298279202</v>
      </c>
      <c r="K29" s="71">
        <v>6.7312428298279201</v>
      </c>
      <c r="L29" s="71">
        <v>93.212237093690305</v>
      </c>
    </row>
    <row r="30" spans="1:12">
      <c r="A30" s="72" t="s">
        <v>249</v>
      </c>
      <c r="B30" s="71">
        <v>-4.97</v>
      </c>
      <c r="C30" s="71">
        <v>370.84500000000003</v>
      </c>
      <c r="D30" s="71">
        <v>161.893</v>
      </c>
      <c r="E30" s="71">
        <v>-7.9</v>
      </c>
      <c r="F30" s="71">
        <v>-9.52</v>
      </c>
      <c r="G30" s="71">
        <v>1.62</v>
      </c>
      <c r="H30" s="70" t="s">
        <v>61</v>
      </c>
      <c r="I30" s="71">
        <v>0.61</v>
      </c>
      <c r="J30" s="71">
        <v>-5.8531548757170198</v>
      </c>
      <c r="K30" s="71">
        <v>6.4631548757170201</v>
      </c>
      <c r="L30" s="71">
        <v>138.79063097514299</v>
      </c>
    </row>
    <row r="31" spans="1:12">
      <c r="A31" s="72" t="s">
        <v>250</v>
      </c>
      <c r="B31" s="71">
        <v>-0.84</v>
      </c>
      <c r="C31" s="71">
        <v>239.215</v>
      </c>
      <c r="D31" s="71">
        <v>84.570999999999998</v>
      </c>
      <c r="E31" s="71">
        <v>0.17</v>
      </c>
      <c r="F31" s="71">
        <v>-1.64</v>
      </c>
      <c r="G31" s="71">
        <v>1.81</v>
      </c>
      <c r="H31" s="70" t="s">
        <v>22</v>
      </c>
      <c r="I31" s="71">
        <v>-4.72</v>
      </c>
      <c r="J31" s="71">
        <v>-14.1514340344168</v>
      </c>
      <c r="K31" s="71">
        <v>9.4314340344168208</v>
      </c>
      <c r="L31" s="71">
        <v>80.066921606118498</v>
      </c>
    </row>
    <row r="32" spans="1:12">
      <c r="A32" s="72" t="s">
        <v>251</v>
      </c>
      <c r="B32" s="71">
        <v>0.25</v>
      </c>
      <c r="C32" s="71">
        <v>229.29400000000001</v>
      </c>
      <c r="D32" s="71">
        <v>76.055999999999997</v>
      </c>
      <c r="E32" s="71">
        <v>1.24</v>
      </c>
      <c r="F32" s="71">
        <v>-0.85</v>
      </c>
      <c r="G32" s="71">
        <v>2.09</v>
      </c>
      <c r="H32" s="70" t="s">
        <v>23</v>
      </c>
      <c r="I32" s="71">
        <v>-4.62</v>
      </c>
      <c r="J32" s="71">
        <v>-14.4095602294455</v>
      </c>
      <c r="K32" s="71">
        <v>9.7895602294455095</v>
      </c>
      <c r="L32" s="71">
        <v>81.261950286806893</v>
      </c>
    </row>
    <row r="33" spans="1:12">
      <c r="A33" s="72" t="s">
        <v>252</v>
      </c>
      <c r="B33" s="71">
        <v>-3.28</v>
      </c>
      <c r="C33" s="71">
        <v>367.30799999999999</v>
      </c>
      <c r="D33" s="71">
        <v>159.06700000000001</v>
      </c>
      <c r="E33" s="71">
        <v>-2.1800000000000002</v>
      </c>
      <c r="F33" s="71">
        <v>-4.57</v>
      </c>
      <c r="G33" s="71">
        <v>2.39</v>
      </c>
      <c r="H33" s="70" t="s">
        <v>66</v>
      </c>
      <c r="I33" s="71">
        <v>-6.35</v>
      </c>
      <c r="J33" s="71">
        <v>-13.6208413001912</v>
      </c>
      <c r="K33" s="71">
        <v>7.2708413001911998</v>
      </c>
      <c r="L33" s="71">
        <v>52.868068833652003</v>
      </c>
    </row>
    <row r="34" spans="1:12">
      <c r="A34" s="72" t="s">
        <v>253</v>
      </c>
      <c r="B34" s="71">
        <v>-0.11</v>
      </c>
      <c r="C34" s="71">
        <v>213.30199999999999</v>
      </c>
      <c r="D34" s="71">
        <v>67.474000000000004</v>
      </c>
      <c r="E34" s="71">
        <v>0.19</v>
      </c>
      <c r="F34" s="71">
        <v>-2.41</v>
      </c>
      <c r="G34" s="71">
        <v>2.6</v>
      </c>
      <c r="H34" s="70" t="s">
        <v>68</v>
      </c>
      <c r="I34" s="71">
        <v>-3.71</v>
      </c>
      <c r="J34" s="71">
        <v>-10.324952198852801</v>
      </c>
      <c r="K34" s="71">
        <v>6.6149521988527704</v>
      </c>
      <c r="L34" s="71">
        <v>55.8556405353728</v>
      </c>
    </row>
    <row r="35" spans="1:12">
      <c r="A35" s="72" t="s">
        <v>254</v>
      </c>
      <c r="B35" s="71">
        <v>-0.19</v>
      </c>
      <c r="C35" s="71">
        <v>259.56599999999997</v>
      </c>
      <c r="D35" s="71">
        <v>101.256</v>
      </c>
      <c r="E35" s="71">
        <v>0.75</v>
      </c>
      <c r="F35" s="71">
        <v>-1.1299999999999999</v>
      </c>
      <c r="G35" s="71">
        <v>1.88</v>
      </c>
      <c r="H35" s="70" t="s">
        <v>70</v>
      </c>
      <c r="I35" s="71">
        <v>-0.5</v>
      </c>
      <c r="J35" s="71">
        <v>-7.4282026768642497</v>
      </c>
      <c r="K35" s="71">
        <v>6.9282026768642497</v>
      </c>
      <c r="L35" s="71">
        <v>83.604206500955996</v>
      </c>
    </row>
    <row r="36" spans="1:12">
      <c r="A36" s="72" t="s">
        <v>255</v>
      </c>
      <c r="B36" s="71">
        <v>-0.8</v>
      </c>
      <c r="C36" s="71">
        <v>333.99099999999999</v>
      </c>
      <c r="D36" s="71">
        <v>156.96100000000001</v>
      </c>
      <c r="E36" s="71">
        <v>-2.2599999999999998</v>
      </c>
      <c r="F36" s="71">
        <v>-4.57</v>
      </c>
      <c r="G36" s="71">
        <v>2.31</v>
      </c>
      <c r="H36" s="70" t="s">
        <v>72</v>
      </c>
      <c r="I36" s="71">
        <v>-0.59</v>
      </c>
      <c r="J36" s="71">
        <v>-5.7360420650095598</v>
      </c>
      <c r="K36" s="71">
        <v>5.14604206500956</v>
      </c>
      <c r="L36" s="71">
        <v>30.903441682600398</v>
      </c>
    </row>
    <row r="37" spans="1:12">
      <c r="A37" s="72" t="s">
        <v>213</v>
      </c>
      <c r="B37" s="71">
        <v>-4.16</v>
      </c>
      <c r="C37" s="71">
        <v>258.47899999999998</v>
      </c>
      <c r="D37" s="71">
        <v>101.601</v>
      </c>
      <c r="E37" s="71">
        <v>-3.56</v>
      </c>
      <c r="F37" s="71">
        <v>-6.05</v>
      </c>
      <c r="G37" s="71">
        <v>2.4900000000000002</v>
      </c>
      <c r="H37" s="70" t="s">
        <v>74</v>
      </c>
      <c r="I37" s="71">
        <v>-0.77</v>
      </c>
      <c r="J37" s="71">
        <v>-4.5864244741873801</v>
      </c>
      <c r="K37" s="71">
        <v>3.8164244741873801</v>
      </c>
      <c r="L37" s="71">
        <v>36.8546845124283</v>
      </c>
    </row>
    <row r="38" spans="1:12">
      <c r="A38" s="72" t="s">
        <v>256</v>
      </c>
      <c r="B38" s="71">
        <v>-4.42</v>
      </c>
      <c r="C38" s="71">
        <v>318.57299999999998</v>
      </c>
      <c r="D38" s="71">
        <v>141.47900000000001</v>
      </c>
      <c r="E38" s="71">
        <v>-3.89</v>
      </c>
      <c r="F38" s="71">
        <v>-5.55</v>
      </c>
      <c r="G38" s="71">
        <v>1.66</v>
      </c>
      <c r="H38" s="70" t="s">
        <v>76</v>
      </c>
      <c r="I38" s="71">
        <v>-0.55000000000000004</v>
      </c>
      <c r="J38" s="71">
        <v>-4.9329827915870004</v>
      </c>
      <c r="K38" s="71">
        <v>4.3829827915869997</v>
      </c>
      <c r="L38" s="71">
        <v>44.048757170172102</v>
      </c>
    </row>
    <row r="39" spans="1:12">
      <c r="A39" s="72" t="s">
        <v>257</v>
      </c>
      <c r="B39" s="71">
        <v>-1.28</v>
      </c>
      <c r="C39" s="71">
        <v>276.91000000000003</v>
      </c>
      <c r="D39" s="71">
        <v>114.018</v>
      </c>
      <c r="E39" s="71">
        <v>0.11</v>
      </c>
      <c r="F39" s="71">
        <v>-1.43</v>
      </c>
      <c r="G39" s="71">
        <v>1.54</v>
      </c>
      <c r="H39" s="70" t="s">
        <v>24</v>
      </c>
      <c r="I39" s="71">
        <v>-5.48</v>
      </c>
      <c r="J39" s="71">
        <v>-17.253728489483699</v>
      </c>
      <c r="K39" s="71">
        <v>11.7737284894837</v>
      </c>
      <c r="L39" s="71">
        <v>105.162523900574</v>
      </c>
    </row>
    <row r="40" spans="1:12">
      <c r="A40" s="72" t="s">
        <v>258</v>
      </c>
      <c r="B40" s="71">
        <v>1.77</v>
      </c>
      <c r="C40" s="71">
        <v>279.18799999999999</v>
      </c>
      <c r="D40" s="71">
        <v>118.715</v>
      </c>
      <c r="E40" s="71">
        <v>1.53</v>
      </c>
      <c r="F40" s="71">
        <v>-0.32</v>
      </c>
      <c r="G40" s="71">
        <v>1.85</v>
      </c>
      <c r="H40" s="70" t="s">
        <v>25</v>
      </c>
      <c r="I40" s="71">
        <v>1.23</v>
      </c>
      <c r="J40" s="71">
        <v>-7.3110898661567898</v>
      </c>
      <c r="K40" s="71">
        <v>8.5410898661567902</v>
      </c>
      <c r="L40" s="71">
        <v>97.992351816443602</v>
      </c>
    </row>
    <row r="41" spans="1:12">
      <c r="A41" s="72" t="s">
        <v>259</v>
      </c>
      <c r="B41" s="71">
        <v>-1.99</v>
      </c>
      <c r="C41" s="71">
        <v>256.40600000000001</v>
      </c>
      <c r="D41" s="71">
        <v>97.299000000000007</v>
      </c>
      <c r="E41" s="71">
        <v>-0.5</v>
      </c>
      <c r="F41" s="71">
        <v>-2.0099999999999998</v>
      </c>
      <c r="G41" s="71">
        <v>1.51</v>
      </c>
      <c r="H41" s="70" t="s">
        <v>26</v>
      </c>
      <c r="I41" s="71">
        <v>-5.46</v>
      </c>
      <c r="J41" s="71">
        <v>-16.297705544933098</v>
      </c>
      <c r="K41" s="71">
        <v>10.837705544933099</v>
      </c>
      <c r="L41" s="71">
        <v>81.261950286806893</v>
      </c>
    </row>
    <row r="42" spans="1:12">
      <c r="A42" s="72" t="s">
        <v>260</v>
      </c>
      <c r="B42" s="71">
        <v>-2.4700000000000002</v>
      </c>
      <c r="C42" s="71">
        <v>276.12299999999999</v>
      </c>
      <c r="D42" s="71">
        <v>112.20099999999999</v>
      </c>
      <c r="E42" s="71">
        <v>-0.41</v>
      </c>
      <c r="F42" s="71">
        <v>-1.88</v>
      </c>
      <c r="G42" s="71">
        <v>1.47</v>
      </c>
      <c r="H42" s="70" t="s">
        <v>28</v>
      </c>
      <c r="I42" s="71">
        <v>-5.49</v>
      </c>
      <c r="J42" s="71">
        <v>-15.604588910133799</v>
      </c>
      <c r="K42" s="71">
        <v>10.114588910133801</v>
      </c>
      <c r="L42" s="71">
        <v>88.432122370936895</v>
      </c>
    </row>
    <row r="43" spans="1:12">
      <c r="A43" s="72" t="s">
        <v>7</v>
      </c>
      <c r="B43" s="71">
        <v>-6.34</v>
      </c>
      <c r="C43" s="71">
        <v>377.017</v>
      </c>
      <c r="D43" s="71">
        <v>157.81399999999999</v>
      </c>
      <c r="E43" s="71">
        <v>-8.32</v>
      </c>
      <c r="F43" s="71">
        <v>-9.93</v>
      </c>
      <c r="G43" s="71">
        <v>1.61</v>
      </c>
      <c r="H43" s="70" t="s">
        <v>30</v>
      </c>
      <c r="I43" s="71">
        <v>0.75</v>
      </c>
      <c r="J43" s="71">
        <v>-4.9688336520076497</v>
      </c>
      <c r="K43" s="71">
        <v>5.7188336520076497</v>
      </c>
      <c r="L43" s="71">
        <v>74.091778202676906</v>
      </c>
    </row>
    <row r="44" spans="1:12">
      <c r="A44" s="72" t="s">
        <v>261</v>
      </c>
      <c r="B44" s="71">
        <v>-2.33</v>
      </c>
      <c r="C44" s="71">
        <v>249.93299999999999</v>
      </c>
      <c r="D44" s="71">
        <v>89.251999999999995</v>
      </c>
      <c r="E44" s="71">
        <v>0.19</v>
      </c>
      <c r="F44" s="71">
        <v>-1.6</v>
      </c>
      <c r="G44" s="71">
        <v>1.79</v>
      </c>
      <c r="H44" s="70" t="s">
        <v>82</v>
      </c>
      <c r="I44" s="71">
        <v>-3.24</v>
      </c>
      <c r="J44" s="71">
        <v>-17.538145315487601</v>
      </c>
      <c r="K44" s="71">
        <v>14.2981453154876</v>
      </c>
      <c r="L44" s="71">
        <v>94.789674952198894</v>
      </c>
    </row>
    <row r="45" spans="1:12">
      <c r="A45" s="72" t="s">
        <v>262</v>
      </c>
      <c r="B45" s="71">
        <v>-1.36</v>
      </c>
      <c r="C45" s="71">
        <v>298.85300000000001</v>
      </c>
      <c r="D45" s="71">
        <v>125.44799999999999</v>
      </c>
      <c r="E45" s="71">
        <v>-0.64</v>
      </c>
      <c r="F45" s="71">
        <v>-1.96</v>
      </c>
      <c r="G45" s="71">
        <v>1.32</v>
      </c>
      <c r="H45" s="70" t="s">
        <v>32</v>
      </c>
      <c r="I45" s="71">
        <v>-1.28</v>
      </c>
      <c r="J45" s="71">
        <v>-10.788623326959801</v>
      </c>
      <c r="K45" s="71">
        <v>9.5086233269598495</v>
      </c>
      <c r="L45" s="71">
        <v>116.395793499044</v>
      </c>
    </row>
    <row r="46" spans="1:12">
      <c r="A46" s="72" t="s">
        <v>263</v>
      </c>
      <c r="B46" s="71">
        <v>-1.79</v>
      </c>
      <c r="C46" s="71">
        <v>236.48500000000001</v>
      </c>
      <c r="D46" s="71">
        <v>82.34</v>
      </c>
      <c r="E46" s="71">
        <v>-0.52</v>
      </c>
      <c r="F46" s="71">
        <v>-2.15</v>
      </c>
      <c r="G46" s="71">
        <v>1.63</v>
      </c>
      <c r="H46" s="70" t="s">
        <v>83</v>
      </c>
      <c r="I46" s="71">
        <v>-3.65</v>
      </c>
      <c r="J46" s="71">
        <v>-16.656214149139601</v>
      </c>
      <c r="K46" s="71">
        <v>13.0062141491396</v>
      </c>
      <c r="L46" s="71">
        <v>95.434990439770601</v>
      </c>
    </row>
    <row r="47" spans="1:12">
      <c r="A47" s="72" t="s">
        <v>264</v>
      </c>
      <c r="B47" s="71">
        <v>-1.27</v>
      </c>
      <c r="C47" s="71">
        <v>265.65300000000002</v>
      </c>
      <c r="D47" s="71">
        <v>105.604</v>
      </c>
      <c r="E47" s="71">
        <v>-0.2</v>
      </c>
      <c r="F47" s="71">
        <v>-2.13</v>
      </c>
      <c r="G47" s="71">
        <v>1.93</v>
      </c>
      <c r="H47" s="70" t="s">
        <v>33</v>
      </c>
      <c r="I47" s="71">
        <v>-1.64</v>
      </c>
      <c r="J47" s="71">
        <v>-9.1896749521988497</v>
      </c>
      <c r="K47" s="71">
        <v>7.54967495219885</v>
      </c>
      <c r="L47" s="71">
        <v>86.759082217973202</v>
      </c>
    </row>
    <row r="48" spans="1:12">
      <c r="A48" s="72" t="s">
        <v>265</v>
      </c>
      <c r="B48" s="71">
        <v>-3.54</v>
      </c>
      <c r="C48" s="71">
        <v>373.79399999999998</v>
      </c>
      <c r="D48" s="71">
        <v>155.08199999999999</v>
      </c>
      <c r="E48" s="71">
        <v>-3.08</v>
      </c>
      <c r="F48" s="71">
        <v>-5.47</v>
      </c>
      <c r="G48" s="71">
        <v>2.39</v>
      </c>
      <c r="H48" s="70" t="s">
        <v>35</v>
      </c>
      <c r="I48" s="71">
        <v>-1.46</v>
      </c>
      <c r="J48" s="71">
        <v>-9.0128107074569801</v>
      </c>
      <c r="K48" s="71">
        <v>7.5528107074569801</v>
      </c>
      <c r="L48" s="71">
        <v>76.481835564053497</v>
      </c>
    </row>
    <row r="49" spans="1:12">
      <c r="A49" s="72" t="s">
        <v>9</v>
      </c>
      <c r="B49" s="71">
        <v>-4.84</v>
      </c>
      <c r="C49" s="71">
        <v>293.19600000000003</v>
      </c>
      <c r="D49" s="71">
        <v>109.378</v>
      </c>
      <c r="E49" s="71">
        <v>-3.36</v>
      </c>
      <c r="F49" s="71">
        <v>-5.29</v>
      </c>
      <c r="G49" s="71">
        <v>1.93</v>
      </c>
      <c r="H49" s="70" t="s">
        <v>84</v>
      </c>
      <c r="I49" s="71">
        <v>-4.07</v>
      </c>
      <c r="J49" s="71">
        <v>-14.9401529636711</v>
      </c>
      <c r="K49" s="71">
        <v>10.870152963671099</v>
      </c>
      <c r="L49" s="71">
        <v>88.647227533460807</v>
      </c>
    </row>
    <row r="50" spans="1:12">
      <c r="A50" s="72" t="s">
        <v>11</v>
      </c>
      <c r="B50" s="71">
        <v>-9.3000000000000007</v>
      </c>
      <c r="C50" s="71">
        <v>211.19300000000001</v>
      </c>
      <c r="D50" s="71">
        <v>65.376000000000005</v>
      </c>
      <c r="E50" s="71">
        <v>-7.62</v>
      </c>
      <c r="F50" s="71">
        <v>-8.7100000000000009</v>
      </c>
      <c r="G50" s="71">
        <v>1.0900000000000001</v>
      </c>
      <c r="H50" s="70" t="s">
        <v>37</v>
      </c>
      <c r="I50" s="71">
        <v>-1.83</v>
      </c>
      <c r="J50" s="71">
        <v>-7.6911089866156797</v>
      </c>
      <c r="K50" s="71">
        <v>5.8611089866156796</v>
      </c>
      <c r="L50" s="71">
        <v>68.3556405353728</v>
      </c>
    </row>
    <row r="51" spans="1:12">
      <c r="A51" s="72" t="s">
        <v>266</v>
      </c>
      <c r="B51" s="71">
        <v>-1.24</v>
      </c>
      <c r="C51" s="71">
        <v>317.52800000000002</v>
      </c>
      <c r="D51" s="71">
        <v>139.64599999999999</v>
      </c>
      <c r="E51" s="71">
        <v>-0.38</v>
      </c>
      <c r="F51" s="71">
        <v>-1.67</v>
      </c>
      <c r="G51" s="71">
        <v>1.29</v>
      </c>
      <c r="H51" s="70" t="s">
        <v>39</v>
      </c>
      <c r="I51" s="71">
        <v>-1.61</v>
      </c>
      <c r="J51" s="71">
        <v>-6.9215105162523898</v>
      </c>
      <c r="K51" s="71">
        <v>5.3115105162523903</v>
      </c>
      <c r="L51" s="71">
        <v>54.493307839388201</v>
      </c>
    </row>
    <row r="52" spans="1:12">
      <c r="A52" s="72" t="s">
        <v>187</v>
      </c>
      <c r="B52" s="71">
        <v>-1.21</v>
      </c>
      <c r="C52" s="71">
        <v>339.29500000000002</v>
      </c>
      <c r="D52" s="71">
        <v>159.61600000000001</v>
      </c>
      <c r="E52" s="71">
        <v>-0.65</v>
      </c>
      <c r="F52" s="71">
        <v>-2.79</v>
      </c>
      <c r="G52" s="71">
        <v>2.14</v>
      </c>
      <c r="H52" s="70" t="s">
        <v>86</v>
      </c>
      <c r="I52" s="71">
        <v>-8.7100000000000009</v>
      </c>
      <c r="J52" s="71">
        <v>-16.586902485659699</v>
      </c>
      <c r="K52" s="71">
        <v>7.8769024856596497</v>
      </c>
      <c r="L52" s="71">
        <v>23.111854684512402</v>
      </c>
    </row>
    <row r="53" spans="1:12">
      <c r="A53" s="72" t="s">
        <v>267</v>
      </c>
      <c r="B53" s="71">
        <v>-1.34</v>
      </c>
      <c r="C53" s="71">
        <v>336.14499999999998</v>
      </c>
      <c r="D53" s="71">
        <v>153.83099999999999</v>
      </c>
      <c r="E53" s="71">
        <v>-0.32</v>
      </c>
      <c r="F53" s="71">
        <v>-1.25</v>
      </c>
      <c r="G53" s="71">
        <v>0.93</v>
      </c>
      <c r="H53" s="70" t="s">
        <v>88</v>
      </c>
      <c r="I53" s="71">
        <v>-9.7100000000000009</v>
      </c>
      <c r="J53" s="71">
        <v>-16.273804971319301</v>
      </c>
      <c r="K53" s="71">
        <v>6.5638049713193096</v>
      </c>
      <c r="L53" s="71">
        <v>22.609942638623298</v>
      </c>
    </row>
    <row r="54" spans="1:12">
      <c r="A54" s="72" t="s">
        <v>268</v>
      </c>
      <c r="B54" s="71">
        <v>-1.62</v>
      </c>
      <c r="C54" s="71">
        <v>339.06599999999997</v>
      </c>
      <c r="D54" s="71">
        <v>153.86699999999999</v>
      </c>
      <c r="E54" s="71">
        <v>-0.02</v>
      </c>
      <c r="F54" s="71">
        <v>-0.92</v>
      </c>
      <c r="G54" s="71">
        <v>0.9</v>
      </c>
      <c r="H54" s="70" t="s">
        <v>41</v>
      </c>
      <c r="I54" s="71">
        <v>1.83</v>
      </c>
      <c r="J54" s="71">
        <v>-4.0367112810707502</v>
      </c>
      <c r="K54" s="71">
        <v>5.8667112810707502</v>
      </c>
      <c r="L54" s="71">
        <v>66.921606118546805</v>
      </c>
    </row>
    <row r="55" spans="1:12">
      <c r="A55" s="72" t="s">
        <v>269</v>
      </c>
      <c r="B55" s="71">
        <v>-1.1200000000000001</v>
      </c>
      <c r="C55" s="71">
        <v>320.495</v>
      </c>
      <c r="D55" s="71">
        <v>139.721</v>
      </c>
      <c r="E55" s="71">
        <v>-0.18</v>
      </c>
      <c r="F55" s="71">
        <v>-1.35</v>
      </c>
      <c r="G55" s="71">
        <v>1.17</v>
      </c>
      <c r="H55" s="70" t="s">
        <v>43</v>
      </c>
      <c r="I55" s="71">
        <v>-5</v>
      </c>
      <c r="J55" s="71">
        <v>-11.9693116634799</v>
      </c>
      <c r="K55" s="71">
        <v>6.9693116634799201</v>
      </c>
      <c r="L55" s="71">
        <v>47.562141491395799</v>
      </c>
    </row>
    <row r="56" spans="1:12">
      <c r="A56" s="72" t="s">
        <v>188</v>
      </c>
      <c r="B56" s="71">
        <v>-0.86</v>
      </c>
      <c r="C56" s="71">
        <v>348.17599999999999</v>
      </c>
      <c r="D56" s="71">
        <v>161.39699999999999</v>
      </c>
      <c r="E56" s="71">
        <v>-0.36</v>
      </c>
      <c r="F56" s="71">
        <v>-2.75</v>
      </c>
      <c r="G56" s="71">
        <v>2.39</v>
      </c>
      <c r="H56" s="70" t="s">
        <v>45</v>
      </c>
      <c r="I56" s="71">
        <v>1.28</v>
      </c>
      <c r="J56" s="71">
        <v>-3.34359464627151</v>
      </c>
      <c r="K56" s="71">
        <v>4.6235946462715098</v>
      </c>
      <c r="L56" s="71">
        <v>57.361376673040198</v>
      </c>
    </row>
    <row r="57" spans="1:12">
      <c r="A57" s="72" t="s">
        <v>270</v>
      </c>
      <c r="B57" s="71">
        <v>-1.34</v>
      </c>
      <c r="C57" s="71">
        <v>339.32799999999997</v>
      </c>
      <c r="D57" s="71">
        <v>153.922</v>
      </c>
      <c r="E57" s="71">
        <v>0.25</v>
      </c>
      <c r="F57" s="71">
        <v>-0.97</v>
      </c>
      <c r="G57" s="71">
        <v>1.22</v>
      </c>
      <c r="H57" s="70" t="s">
        <v>89</v>
      </c>
      <c r="I57" s="71">
        <v>-2.94</v>
      </c>
      <c r="J57" s="71">
        <v>-10.2986615678776</v>
      </c>
      <c r="K57" s="71">
        <v>7.3586615678776299</v>
      </c>
      <c r="L57" s="71">
        <v>67.638623326959802</v>
      </c>
    </row>
    <row r="58" spans="1:12">
      <c r="A58" s="72" t="s">
        <v>271</v>
      </c>
      <c r="B58" s="71">
        <v>-0.98</v>
      </c>
      <c r="C58" s="71">
        <v>301.56700000000001</v>
      </c>
      <c r="D58" s="71">
        <v>125.47199999999999</v>
      </c>
      <c r="E58" s="71">
        <v>0.01</v>
      </c>
      <c r="F58" s="71">
        <v>-1.6</v>
      </c>
      <c r="G58" s="71">
        <v>1.61</v>
      </c>
      <c r="H58" s="70" t="s">
        <v>47</v>
      </c>
      <c r="I58" s="71">
        <v>-0.79</v>
      </c>
      <c r="J58" s="71">
        <v>-9.0080305927342295</v>
      </c>
      <c r="K58" s="71">
        <v>8.2180305927342303</v>
      </c>
      <c r="L58" s="71">
        <v>88.432122370936895</v>
      </c>
    </row>
    <row r="59" spans="1:12">
      <c r="A59" s="72" t="s">
        <v>272</v>
      </c>
      <c r="B59" s="71">
        <v>-1.89</v>
      </c>
      <c r="C59" s="71">
        <v>266.14499999999998</v>
      </c>
      <c r="D59" s="71">
        <v>104.688</v>
      </c>
      <c r="E59" s="71">
        <v>-0.38</v>
      </c>
      <c r="F59" s="71">
        <v>-2.1800000000000002</v>
      </c>
      <c r="G59" s="71">
        <v>1.8</v>
      </c>
      <c r="H59" s="70" t="s">
        <v>49</v>
      </c>
      <c r="I59" s="71">
        <v>-0.05</v>
      </c>
      <c r="J59" s="71">
        <v>-2.88948374760994</v>
      </c>
      <c r="K59" s="71">
        <v>2.8394837476099402</v>
      </c>
      <c r="L59" s="71">
        <v>35.8508604206501</v>
      </c>
    </row>
    <row r="60" spans="1:12">
      <c r="A60" s="72" t="s">
        <v>273</v>
      </c>
      <c r="B60" s="71">
        <v>-2.4700000000000002</v>
      </c>
      <c r="C60" s="71">
        <v>384.91399999999999</v>
      </c>
      <c r="D60" s="71">
        <v>188.43600000000001</v>
      </c>
      <c r="E60" s="71">
        <v>-2.79</v>
      </c>
      <c r="F60" s="71">
        <v>-4.5</v>
      </c>
      <c r="G60" s="71">
        <v>1.71</v>
      </c>
      <c r="H60" s="70" t="s">
        <v>91</v>
      </c>
      <c r="I60" s="71">
        <v>-0.22</v>
      </c>
      <c r="J60" s="71">
        <v>-3.7331739961759101</v>
      </c>
      <c r="K60" s="71">
        <v>3.5131739961759099</v>
      </c>
      <c r="L60" s="71">
        <v>36.328871892925399</v>
      </c>
    </row>
    <row r="61" spans="1:12">
      <c r="A61" s="72" t="s">
        <v>274</v>
      </c>
      <c r="B61" s="71">
        <v>-0.78</v>
      </c>
      <c r="C61" s="71">
        <v>323.14600000000002</v>
      </c>
      <c r="D61" s="71">
        <v>139.71799999999999</v>
      </c>
      <c r="E61" s="71">
        <v>0.45</v>
      </c>
      <c r="F61" s="71">
        <v>-0.96</v>
      </c>
      <c r="G61" s="71">
        <v>1.41</v>
      </c>
      <c r="H61" s="70" t="s">
        <v>51</v>
      </c>
      <c r="I61" s="71">
        <v>-4.21</v>
      </c>
      <c r="J61" s="71">
        <v>-16.536711281070701</v>
      </c>
      <c r="K61" s="71">
        <v>12.3267112810707</v>
      </c>
      <c r="L61" s="71">
        <v>124.282982791587</v>
      </c>
    </row>
    <row r="62" spans="1:12">
      <c r="A62" s="72" t="s">
        <v>189</v>
      </c>
      <c r="B62" s="71">
        <v>-0.9</v>
      </c>
      <c r="C62" s="71">
        <v>356.09899999999999</v>
      </c>
      <c r="D62" s="71">
        <v>162.34</v>
      </c>
      <c r="E62" s="71">
        <v>0.04</v>
      </c>
      <c r="F62" s="71">
        <v>-2.73</v>
      </c>
      <c r="G62" s="71">
        <v>2.77</v>
      </c>
      <c r="H62" s="70" t="s">
        <v>92</v>
      </c>
      <c r="I62" s="71">
        <v>-3.04</v>
      </c>
      <c r="J62" s="71">
        <v>-12.999426386233299</v>
      </c>
      <c r="K62" s="71">
        <v>9.9594263862332699</v>
      </c>
      <c r="L62" s="71">
        <v>64.005736137667299</v>
      </c>
    </row>
    <row r="63" spans="1:12">
      <c r="A63" s="72" t="s">
        <v>275</v>
      </c>
      <c r="B63" s="71">
        <v>-1.01</v>
      </c>
      <c r="C63" s="71">
        <v>301.584</v>
      </c>
      <c r="D63" s="71">
        <v>125.47499999999999</v>
      </c>
      <c r="E63" s="71">
        <v>-9.9999999999999895E-2</v>
      </c>
      <c r="F63" s="71">
        <v>-1.63</v>
      </c>
      <c r="G63" s="71">
        <v>1.53</v>
      </c>
      <c r="H63" s="70" t="s">
        <v>93</v>
      </c>
      <c r="I63" s="71">
        <v>-2.92</v>
      </c>
      <c r="J63" s="71">
        <v>-13.800095602294499</v>
      </c>
      <c r="K63" s="71">
        <v>10.880095602294499</v>
      </c>
      <c r="L63" s="71">
        <v>58.054493307839401</v>
      </c>
    </row>
    <row r="64" spans="1:12">
      <c r="A64" s="72" t="s">
        <v>276</v>
      </c>
      <c r="B64" s="71">
        <v>-2.3199999999999998</v>
      </c>
      <c r="C64" s="71">
        <v>297.77100000000002</v>
      </c>
      <c r="D64" s="71">
        <v>126.011</v>
      </c>
      <c r="E64" s="71">
        <v>-0.27</v>
      </c>
      <c r="F64" s="71">
        <v>-2.38</v>
      </c>
      <c r="G64" s="71">
        <v>2.11</v>
      </c>
      <c r="H64" s="70" t="s">
        <v>53</v>
      </c>
      <c r="I64" s="71">
        <v>-4.4000000000000004</v>
      </c>
      <c r="J64" s="71">
        <v>-15.6762906309751</v>
      </c>
      <c r="K64" s="71">
        <v>11.276290630975099</v>
      </c>
      <c r="L64" s="71">
        <v>109.942638623327</v>
      </c>
    </row>
    <row r="65" spans="1:12">
      <c r="A65" s="72" t="s">
        <v>13</v>
      </c>
      <c r="B65" s="71">
        <v>-7.58</v>
      </c>
      <c r="C65" s="71">
        <v>320.41399999999999</v>
      </c>
      <c r="D65" s="71">
        <v>146.012</v>
      </c>
      <c r="E65" s="71">
        <v>-7.4</v>
      </c>
      <c r="F65" s="71">
        <v>-8.1999999999999993</v>
      </c>
      <c r="G65" s="71">
        <v>0.8</v>
      </c>
      <c r="H65" s="70" t="s">
        <v>55</v>
      </c>
      <c r="I65" s="71">
        <v>-4.0599999999999996</v>
      </c>
      <c r="J65" s="71">
        <v>-16.034799235181602</v>
      </c>
      <c r="K65" s="71">
        <v>11.974799235181599</v>
      </c>
      <c r="L65" s="71">
        <v>112.332695984704</v>
      </c>
    </row>
    <row r="66" spans="1:12">
      <c r="A66" s="72" t="s">
        <v>277</v>
      </c>
      <c r="B66" s="71">
        <v>-2.82</v>
      </c>
      <c r="C66" s="71">
        <v>378.161</v>
      </c>
      <c r="D66" s="71">
        <v>186.636</v>
      </c>
      <c r="E66" s="71">
        <v>-3.29</v>
      </c>
      <c r="F66" s="71">
        <v>-4.5</v>
      </c>
      <c r="G66" s="71">
        <v>1.21</v>
      </c>
      <c r="H66" s="70" t="s">
        <v>96</v>
      </c>
      <c r="I66" s="71">
        <v>-0.89</v>
      </c>
      <c r="J66" s="71">
        <v>-5.5902485659655801</v>
      </c>
      <c r="K66" s="71">
        <v>4.7002485659655804</v>
      </c>
      <c r="L66" s="71">
        <v>99.808795411089903</v>
      </c>
    </row>
    <row r="67" spans="1:12">
      <c r="A67" s="72" t="s">
        <v>15</v>
      </c>
      <c r="B67" s="71">
        <v>-5.0599999999999996</v>
      </c>
      <c r="C67" s="71">
        <v>253.03</v>
      </c>
      <c r="D67" s="71">
        <v>96.388999999999996</v>
      </c>
      <c r="E67" s="71">
        <v>-4.3499999999999996</v>
      </c>
      <c r="F67" s="71">
        <v>-4.71</v>
      </c>
      <c r="G67" s="71">
        <v>0.36</v>
      </c>
      <c r="H67" s="70" t="s">
        <v>97</v>
      </c>
      <c r="I67" s="71">
        <v>-0.83</v>
      </c>
      <c r="J67" s="71">
        <v>-8.6017208413001907</v>
      </c>
      <c r="K67" s="71">
        <v>7.7717208413001897</v>
      </c>
      <c r="L67" s="71">
        <v>98.087954110898593</v>
      </c>
    </row>
    <row r="68" spans="1:12">
      <c r="A68" s="72" t="s">
        <v>278</v>
      </c>
      <c r="B68" s="71">
        <v>0.84</v>
      </c>
      <c r="C68" s="71">
        <v>279.17399999999998</v>
      </c>
      <c r="D68" s="71">
        <v>120.13800000000001</v>
      </c>
      <c r="E68" s="71">
        <v>0.89</v>
      </c>
      <c r="F68" s="71">
        <v>-1.25</v>
      </c>
      <c r="G68" s="71">
        <v>2.14</v>
      </c>
      <c r="H68" s="70" t="s">
        <v>56</v>
      </c>
      <c r="I68" s="71">
        <v>1.99</v>
      </c>
      <c r="J68" s="71">
        <v>-2.53097514340344</v>
      </c>
      <c r="K68" s="71">
        <v>4.5209751434034402</v>
      </c>
      <c r="L68" s="71">
        <v>52.581261950286802</v>
      </c>
    </row>
    <row r="69" spans="1:12">
      <c r="A69" s="72" t="s">
        <v>279</v>
      </c>
      <c r="B69" s="71">
        <v>-0.48</v>
      </c>
      <c r="C69" s="71">
        <v>254.608</v>
      </c>
      <c r="D69" s="71">
        <v>96.846000000000004</v>
      </c>
      <c r="E69" s="71">
        <v>0.97</v>
      </c>
      <c r="F69" s="71">
        <v>-1.1599999999999999</v>
      </c>
      <c r="G69" s="71">
        <v>2.13</v>
      </c>
      <c r="H69" s="70" t="s">
        <v>58</v>
      </c>
      <c r="I69" s="71">
        <v>-5.0999999999999996</v>
      </c>
      <c r="J69" s="71">
        <v>-10.186328871892901</v>
      </c>
      <c r="K69" s="71">
        <v>5.0863288718929303</v>
      </c>
      <c r="L69" s="71">
        <v>27.246653919694101</v>
      </c>
    </row>
    <row r="70" spans="1:12">
      <c r="A70" s="72" t="s">
        <v>17</v>
      </c>
      <c r="B70" s="71">
        <v>-6.25</v>
      </c>
      <c r="C70" s="71">
        <v>358.68900000000002</v>
      </c>
      <c r="D70" s="71">
        <v>154.227</v>
      </c>
      <c r="E70" s="71">
        <v>-4.07</v>
      </c>
      <c r="F70" s="71">
        <v>-5.94</v>
      </c>
      <c r="G70" s="71">
        <v>1.87</v>
      </c>
      <c r="H70" s="70" t="s">
        <v>98</v>
      </c>
      <c r="I70" s="71">
        <v>-3.13</v>
      </c>
      <c r="J70" s="71">
        <v>-9.5577437858508603</v>
      </c>
      <c r="K70" s="71">
        <v>6.4277437858508604</v>
      </c>
      <c r="L70" s="71">
        <v>49.020076481835602</v>
      </c>
    </row>
    <row r="71" spans="1:12">
      <c r="A71" s="72" t="s">
        <v>280</v>
      </c>
      <c r="B71" s="71">
        <v>-4.59</v>
      </c>
      <c r="C71" s="71">
        <v>329.99400000000003</v>
      </c>
      <c r="D71" s="71">
        <v>156.44300000000001</v>
      </c>
      <c r="E71" s="71">
        <v>-3.3</v>
      </c>
      <c r="F71" s="71">
        <v>-5.4</v>
      </c>
      <c r="G71" s="71">
        <v>2.1</v>
      </c>
      <c r="H71" s="70" t="s">
        <v>142</v>
      </c>
      <c r="I71" s="71">
        <v>-1.5</v>
      </c>
      <c r="J71" s="71">
        <v>-7.97</v>
      </c>
      <c r="K71" s="71">
        <v>6.47</v>
      </c>
      <c r="L71" s="71">
        <v>39.799999999999997</v>
      </c>
    </row>
    <row r="72" spans="1:12">
      <c r="A72" s="72" t="s">
        <v>281</v>
      </c>
      <c r="B72" s="71">
        <v>1.0900000000000001</v>
      </c>
      <c r="C72" s="71">
        <v>274.43400000000003</v>
      </c>
      <c r="D72" s="71">
        <v>116.295</v>
      </c>
      <c r="E72" s="71">
        <v>0.82</v>
      </c>
      <c r="F72" s="71">
        <v>-1.44</v>
      </c>
      <c r="G72" s="71">
        <v>2.2599999999999998</v>
      </c>
      <c r="H72" s="70" t="s">
        <v>100</v>
      </c>
      <c r="I72" s="71">
        <v>-7.17</v>
      </c>
      <c r="J72" s="71">
        <v>-15.998948374761</v>
      </c>
      <c r="K72" s="71">
        <v>8.8289483747609907</v>
      </c>
      <c r="L72" s="71">
        <v>33.173996175908201</v>
      </c>
    </row>
    <row r="73" spans="1:12">
      <c r="A73" s="72" t="s">
        <v>282</v>
      </c>
      <c r="B73" s="71">
        <v>-4.91</v>
      </c>
      <c r="C73" s="71">
        <v>290.46499999999997</v>
      </c>
      <c r="D73" s="71">
        <v>119.54600000000001</v>
      </c>
      <c r="E73" s="71">
        <v>-4.96</v>
      </c>
      <c r="F73" s="71">
        <v>-6.04</v>
      </c>
      <c r="G73" s="71">
        <v>1.08</v>
      </c>
      <c r="H73" s="70" t="s">
        <v>60</v>
      </c>
      <c r="I73" s="71">
        <v>2.0699999999999998</v>
      </c>
      <c r="J73" s="71">
        <v>-5.5902485659655801</v>
      </c>
      <c r="K73" s="71">
        <v>7.6602485659655803</v>
      </c>
      <c r="L73" s="71">
        <v>92.017208413001896</v>
      </c>
    </row>
    <row r="74" spans="1:12">
      <c r="A74" s="72" t="s">
        <v>283</v>
      </c>
      <c r="B74" s="71">
        <v>0</v>
      </c>
      <c r="C74" s="71">
        <v>279.072</v>
      </c>
      <c r="D74" s="71">
        <v>114.82899999999999</v>
      </c>
      <c r="E74" s="71">
        <v>1.21</v>
      </c>
      <c r="F74" s="71">
        <v>-1.35</v>
      </c>
      <c r="G74" s="71">
        <v>2.56</v>
      </c>
      <c r="H74" s="70" t="s">
        <v>101</v>
      </c>
      <c r="I74" s="71">
        <v>-9.31</v>
      </c>
      <c r="J74" s="71">
        <v>-20.841204588910099</v>
      </c>
      <c r="K74" s="71">
        <v>11.5312045889101</v>
      </c>
      <c r="L74" s="71">
        <v>85.444550669216099</v>
      </c>
    </row>
    <row r="75" spans="1:12">
      <c r="A75" s="72" t="s">
        <v>284</v>
      </c>
      <c r="B75" s="71">
        <v>-4.55</v>
      </c>
      <c r="C75" s="71">
        <v>287.56599999999997</v>
      </c>
      <c r="D75" s="71">
        <v>117.083</v>
      </c>
      <c r="E75" s="71">
        <v>-3.23</v>
      </c>
      <c r="F75" s="71">
        <v>-4.51</v>
      </c>
      <c r="G75" s="71">
        <v>1.28</v>
      </c>
      <c r="H75" s="70" t="s">
        <v>102</v>
      </c>
      <c r="I75" s="71">
        <v>-4.24</v>
      </c>
      <c r="J75" s="71">
        <v>-13.5108986615679</v>
      </c>
      <c r="K75" s="71">
        <v>9.2708986615678803</v>
      </c>
      <c r="L75" s="71">
        <v>72.538240917782005</v>
      </c>
    </row>
    <row r="76" spans="1:12">
      <c r="A76" s="72" t="s">
        <v>285</v>
      </c>
      <c r="B76" s="71">
        <v>-0.25</v>
      </c>
      <c r="C76" s="71">
        <v>249.59700000000001</v>
      </c>
      <c r="D76" s="71">
        <v>93.204999999999998</v>
      </c>
      <c r="E76" s="71">
        <v>0.82</v>
      </c>
      <c r="F76" s="71">
        <v>-1.4</v>
      </c>
      <c r="G76" s="71">
        <v>2.2200000000000002</v>
      </c>
      <c r="H76" s="70" t="s">
        <v>62</v>
      </c>
      <c r="I76" s="71">
        <v>2.48</v>
      </c>
      <c r="J76" s="71">
        <v>-6.9525812619502902</v>
      </c>
      <c r="K76" s="71">
        <v>9.4325812619502898</v>
      </c>
      <c r="L76" s="71">
        <v>117.112810707457</v>
      </c>
    </row>
    <row r="77" spans="1:12">
      <c r="A77" s="72" t="s">
        <v>214</v>
      </c>
      <c r="B77" s="71">
        <v>-4.3899999999999997</v>
      </c>
      <c r="C77" s="71">
        <v>271.70699999999999</v>
      </c>
      <c r="D77" s="71">
        <v>105.163</v>
      </c>
      <c r="E77" s="71">
        <v>-3.36</v>
      </c>
      <c r="F77" s="71">
        <v>-4.8499999999999996</v>
      </c>
      <c r="G77" s="71">
        <v>1.49</v>
      </c>
      <c r="H77" s="70" t="s">
        <v>103</v>
      </c>
      <c r="I77" s="71">
        <v>-3.95</v>
      </c>
      <c r="J77" s="71">
        <v>-15.0931166347992</v>
      </c>
      <c r="K77" s="71">
        <v>11.143116634799201</v>
      </c>
      <c r="L77" s="71">
        <v>104.94741873805</v>
      </c>
    </row>
    <row r="78" spans="1:12">
      <c r="A78" s="72" t="s">
        <v>286</v>
      </c>
      <c r="B78" s="71">
        <v>-1.1399999999999999</v>
      </c>
      <c r="C78" s="71">
        <v>307.339</v>
      </c>
      <c r="D78" s="71">
        <v>132.74199999999999</v>
      </c>
      <c r="E78" s="71">
        <v>-0.51</v>
      </c>
      <c r="F78" s="71">
        <v>-2.1800000000000002</v>
      </c>
      <c r="G78" s="71">
        <v>1.67</v>
      </c>
      <c r="H78" s="70" t="s">
        <v>104</v>
      </c>
      <c r="I78" s="71">
        <v>-10</v>
      </c>
      <c r="J78" s="71">
        <v>-16.919120458891001</v>
      </c>
      <c r="K78" s="71">
        <v>6.91912045889101</v>
      </c>
      <c r="L78" s="71">
        <v>40.033460803059299</v>
      </c>
    </row>
    <row r="79" spans="1:12">
      <c r="A79" s="72" t="s">
        <v>19</v>
      </c>
      <c r="B79" s="71">
        <v>-6.69</v>
      </c>
      <c r="C79" s="71">
        <v>292.49400000000003</v>
      </c>
      <c r="D79" s="71">
        <v>110.223</v>
      </c>
      <c r="E79" s="71">
        <v>-4.7699999999999996</v>
      </c>
      <c r="F79" s="71">
        <v>-6.41</v>
      </c>
      <c r="G79" s="71">
        <v>1.64</v>
      </c>
      <c r="H79" s="70" t="s">
        <v>105</v>
      </c>
      <c r="I79" s="71">
        <v>-6.32</v>
      </c>
      <c r="J79" s="71">
        <v>-15.810133843212199</v>
      </c>
      <c r="K79" s="71">
        <v>9.4901338432122397</v>
      </c>
      <c r="L79" s="71">
        <v>47.8250478011472</v>
      </c>
    </row>
    <row r="80" spans="1:12">
      <c r="A80" s="72" t="s">
        <v>287</v>
      </c>
      <c r="B80" s="71">
        <v>-5.45</v>
      </c>
      <c r="C80" s="71">
        <v>305.85899999999998</v>
      </c>
      <c r="D80" s="71">
        <v>129.298</v>
      </c>
      <c r="E80" s="71">
        <v>-5.68</v>
      </c>
      <c r="F80" s="71">
        <v>-6.94</v>
      </c>
      <c r="G80" s="71">
        <v>1.26</v>
      </c>
      <c r="H80" s="70" t="s">
        <v>107</v>
      </c>
      <c r="I80" s="71">
        <v>-3.88</v>
      </c>
      <c r="J80" s="71">
        <v>-15.119407265774401</v>
      </c>
      <c r="K80" s="71">
        <v>11.2394072657744</v>
      </c>
      <c r="L80" s="71">
        <v>96.653919694072698</v>
      </c>
    </row>
    <row r="81" spans="1:12">
      <c r="A81" s="72" t="s">
        <v>206</v>
      </c>
      <c r="B81" s="71">
        <v>-4.33</v>
      </c>
      <c r="C81" s="71">
        <v>315.52499999999998</v>
      </c>
      <c r="D81" s="71">
        <v>135.536</v>
      </c>
      <c r="E81" s="71">
        <v>-3.21</v>
      </c>
      <c r="F81" s="71">
        <v>-4.96</v>
      </c>
      <c r="G81" s="71">
        <v>1.75</v>
      </c>
      <c r="H81" s="70" t="s">
        <v>63</v>
      </c>
      <c r="I81" s="71">
        <v>2.3199999999999998</v>
      </c>
      <c r="J81" s="71">
        <v>-6.2833652007648197</v>
      </c>
      <c r="K81" s="71">
        <v>8.60336520076482</v>
      </c>
      <c r="L81" s="71">
        <v>105.162523900574</v>
      </c>
    </row>
    <row r="82" spans="1:12">
      <c r="A82" s="72" t="s">
        <v>288</v>
      </c>
      <c r="B82" s="71">
        <v>-1.04</v>
      </c>
      <c r="C82" s="71">
        <v>340.86099999999999</v>
      </c>
      <c r="D82" s="71">
        <v>161.03399999999999</v>
      </c>
      <c r="E82" s="71">
        <v>-0.66</v>
      </c>
      <c r="F82" s="71">
        <v>-2.85</v>
      </c>
      <c r="G82" s="71">
        <v>2.19</v>
      </c>
      <c r="H82" s="70" t="s">
        <v>108</v>
      </c>
      <c r="I82" s="71">
        <v>-4.09</v>
      </c>
      <c r="J82" s="71">
        <v>-14.2470363288719</v>
      </c>
      <c r="K82" s="71">
        <v>10.1570363288719</v>
      </c>
      <c r="L82" s="71">
        <v>89.435946462715094</v>
      </c>
    </row>
    <row r="83" spans="1:12">
      <c r="A83" s="72" t="s">
        <v>289</v>
      </c>
      <c r="B83" s="71">
        <v>-5.29</v>
      </c>
      <c r="C83" s="71">
        <v>275.83199999999999</v>
      </c>
      <c r="D83" s="71">
        <v>109.048</v>
      </c>
      <c r="E83" s="71">
        <v>-3.24</v>
      </c>
      <c r="F83" s="71">
        <v>-4.8899999999999997</v>
      </c>
      <c r="G83" s="71">
        <v>1.65</v>
      </c>
      <c r="H83" s="70" t="s">
        <v>64</v>
      </c>
      <c r="I83" s="71">
        <v>-1.06</v>
      </c>
      <c r="J83" s="71">
        <v>-6.6179732313575501</v>
      </c>
      <c r="K83" s="71">
        <v>5.5579732313575496</v>
      </c>
      <c r="L83" s="71">
        <v>78.871892925430203</v>
      </c>
    </row>
    <row r="84" spans="1:12">
      <c r="A84" s="72" t="s">
        <v>290</v>
      </c>
      <c r="B84" s="71">
        <v>-6.2</v>
      </c>
      <c r="C84" s="71">
        <v>301.29899999999998</v>
      </c>
      <c r="D84" s="71">
        <v>126.84099999999999</v>
      </c>
      <c r="E84" s="71">
        <v>-2.91</v>
      </c>
      <c r="F84" s="71">
        <v>-3.93</v>
      </c>
      <c r="G84" s="71">
        <v>1.02</v>
      </c>
      <c r="H84" s="70" t="s">
        <v>109</v>
      </c>
      <c r="I84" s="71">
        <v>-4.3899999999999997</v>
      </c>
      <c r="J84" s="71">
        <v>-12.724569789675</v>
      </c>
      <c r="K84" s="71">
        <v>8.3345697896749495</v>
      </c>
      <c r="L84" s="71">
        <v>55.258126195028701</v>
      </c>
    </row>
    <row r="85" spans="1:12">
      <c r="A85" s="72" t="s">
        <v>291</v>
      </c>
      <c r="B85" s="71">
        <v>-0.46</v>
      </c>
      <c r="C85" s="71">
        <v>263.00599999999997</v>
      </c>
      <c r="D85" s="71">
        <v>103.28700000000001</v>
      </c>
      <c r="E85" s="71">
        <v>0.28999999999999998</v>
      </c>
      <c r="F85" s="71">
        <v>-1.97</v>
      </c>
      <c r="G85" s="71">
        <v>2.2599999999999998</v>
      </c>
      <c r="H85" s="70" t="s">
        <v>65</v>
      </c>
      <c r="I85" s="71">
        <v>-0.53</v>
      </c>
      <c r="J85" s="71">
        <v>-9.8923518164436004</v>
      </c>
      <c r="K85" s="71">
        <v>9.3623518164435993</v>
      </c>
      <c r="L85" s="71">
        <v>107.55258126195</v>
      </c>
    </row>
    <row r="86" spans="1:12">
      <c r="A86" s="72" t="s">
        <v>292</v>
      </c>
      <c r="B86" s="71">
        <v>-5.04</v>
      </c>
      <c r="C86" s="71">
        <v>348.52</v>
      </c>
      <c r="D86" s="71">
        <v>172.35499999999999</v>
      </c>
      <c r="E86" s="71">
        <v>-5.0999999999999996</v>
      </c>
      <c r="F86" s="71">
        <v>-6.81</v>
      </c>
      <c r="G86" s="71">
        <v>1.71</v>
      </c>
      <c r="H86" s="70" t="s">
        <v>110</v>
      </c>
      <c r="I86" s="71">
        <v>-2.4</v>
      </c>
      <c r="J86" s="71">
        <v>-10.5998087954111</v>
      </c>
      <c r="K86" s="71">
        <v>8.1998087954110908</v>
      </c>
      <c r="L86" s="71">
        <v>82.098470363288698</v>
      </c>
    </row>
    <row r="87" spans="1:12">
      <c r="A87" s="72" t="s">
        <v>293</v>
      </c>
      <c r="B87" s="71">
        <v>-5.73</v>
      </c>
      <c r="C87" s="71">
        <v>365.709</v>
      </c>
      <c r="D87" s="71">
        <v>170.416</v>
      </c>
      <c r="E87" s="71">
        <v>-5.97</v>
      </c>
      <c r="F87" s="71">
        <v>-7.61</v>
      </c>
      <c r="G87" s="71">
        <v>1.64</v>
      </c>
      <c r="H87" s="70" t="s">
        <v>111</v>
      </c>
      <c r="I87" s="71">
        <v>-7.81</v>
      </c>
      <c r="J87" s="71">
        <v>-14.5051625239006</v>
      </c>
      <c r="K87" s="71">
        <v>6.6951625239005796</v>
      </c>
      <c r="L87" s="71">
        <v>32.552581261950301</v>
      </c>
    </row>
    <row r="88" spans="1:12">
      <c r="A88" s="72" t="s">
        <v>294</v>
      </c>
      <c r="B88" s="71">
        <v>-6.12</v>
      </c>
      <c r="C88" s="71">
        <v>314.21699999999998</v>
      </c>
      <c r="D88" s="71">
        <v>134.71299999999999</v>
      </c>
      <c r="E88" s="71">
        <v>-6.53</v>
      </c>
      <c r="F88" s="71">
        <v>-7.69</v>
      </c>
      <c r="G88" s="71">
        <v>1.1599999999999999</v>
      </c>
      <c r="H88" s="70" t="s">
        <v>67</v>
      </c>
      <c r="I88" s="71">
        <v>-4.09</v>
      </c>
      <c r="J88" s="71">
        <v>-17.182026768642402</v>
      </c>
      <c r="K88" s="71">
        <v>13.0920267686424</v>
      </c>
      <c r="L88" s="71">
        <v>136.23326959847</v>
      </c>
    </row>
    <row r="89" spans="1:12">
      <c r="A89" s="72" t="s">
        <v>295</v>
      </c>
      <c r="B89" s="71">
        <v>-6.55</v>
      </c>
      <c r="C89" s="71">
        <v>256.60300000000001</v>
      </c>
      <c r="D89" s="71">
        <v>89.97</v>
      </c>
      <c r="E89" s="71">
        <v>-5.62</v>
      </c>
      <c r="F89" s="71">
        <v>-7.04</v>
      </c>
      <c r="G89" s="71">
        <v>1.42</v>
      </c>
      <c r="H89" s="70" t="s">
        <v>112</v>
      </c>
      <c r="I89" s="71">
        <v>-6.13</v>
      </c>
      <c r="J89" s="71">
        <v>-14.1299235181644</v>
      </c>
      <c r="K89" s="71">
        <v>7.9999235181644401</v>
      </c>
      <c r="L89" s="71">
        <v>62.021988527724702</v>
      </c>
    </row>
    <row r="90" spans="1:12">
      <c r="A90" s="72" t="s">
        <v>21</v>
      </c>
      <c r="B90" s="71">
        <v>-6.76</v>
      </c>
      <c r="C90" s="71">
        <v>251.52099999999999</v>
      </c>
      <c r="D90" s="71">
        <v>87.388000000000005</v>
      </c>
      <c r="E90" s="71">
        <v>-5.37</v>
      </c>
      <c r="F90" s="71">
        <v>-6.92</v>
      </c>
      <c r="G90" s="71">
        <v>1.55</v>
      </c>
      <c r="H90" s="70" t="s">
        <v>112</v>
      </c>
      <c r="I90" s="71">
        <v>-6.13</v>
      </c>
      <c r="J90" s="71">
        <v>-14.13</v>
      </c>
      <c r="K90" s="71">
        <v>8</v>
      </c>
      <c r="L90" s="71">
        <v>62.02</v>
      </c>
    </row>
    <row r="91" spans="1:12">
      <c r="A91" s="72" t="s">
        <v>296</v>
      </c>
      <c r="B91" s="71">
        <v>-5.57</v>
      </c>
      <c r="C91" s="71">
        <v>311.73</v>
      </c>
      <c r="D91" s="71">
        <v>132.27000000000001</v>
      </c>
      <c r="E91" s="71">
        <v>-4.74</v>
      </c>
      <c r="F91" s="71">
        <v>-6</v>
      </c>
      <c r="G91" s="71">
        <v>1.26</v>
      </c>
      <c r="H91" s="70" t="s">
        <v>113</v>
      </c>
      <c r="I91" s="71">
        <v>-0.8</v>
      </c>
      <c r="J91" s="71">
        <v>-8.6256214149139598</v>
      </c>
      <c r="K91" s="71">
        <v>7.82562141491396</v>
      </c>
      <c r="L91" s="71">
        <v>80.090822179732299</v>
      </c>
    </row>
    <row r="92" spans="1:12">
      <c r="A92" s="72" t="s">
        <v>167</v>
      </c>
      <c r="B92" s="71">
        <v>1.31</v>
      </c>
      <c r="C92" s="71">
        <v>281.58100000000002</v>
      </c>
      <c r="D92" s="71">
        <v>110.54300000000001</v>
      </c>
      <c r="E92" s="71">
        <v>2.38</v>
      </c>
      <c r="F92" s="71">
        <v>-0.56000000000000005</v>
      </c>
      <c r="G92" s="71">
        <v>2.94</v>
      </c>
      <c r="H92" s="70" t="s">
        <v>69</v>
      </c>
      <c r="I92" s="71">
        <v>-4.57</v>
      </c>
      <c r="J92" s="71">
        <v>-14.935372848948401</v>
      </c>
      <c r="K92" s="71">
        <v>10.3653728489484</v>
      </c>
      <c r="L92" s="71">
        <v>96.080305927342295</v>
      </c>
    </row>
    <row r="93" spans="1:12">
      <c r="A93" s="72" t="s">
        <v>297</v>
      </c>
      <c r="B93" s="71">
        <v>1.31</v>
      </c>
      <c r="C93" s="71">
        <v>281.58100000000002</v>
      </c>
      <c r="D93" s="71">
        <v>110.54300000000001</v>
      </c>
      <c r="E93" s="71">
        <v>2.2799999999999998</v>
      </c>
      <c r="F93" s="71">
        <v>-0.55000000000000004</v>
      </c>
      <c r="G93" s="71">
        <v>2.83</v>
      </c>
      <c r="H93" s="70" t="s">
        <v>71</v>
      </c>
      <c r="I93" s="71">
        <v>-4.3499999999999996</v>
      </c>
      <c r="J93" s="71">
        <v>-15.3655831739962</v>
      </c>
      <c r="K93" s="71">
        <v>11.0155831739962</v>
      </c>
      <c r="L93" s="71">
        <v>97.992351816443602</v>
      </c>
    </row>
    <row r="94" spans="1:12">
      <c r="A94" s="72" t="s">
        <v>175</v>
      </c>
      <c r="B94" s="71">
        <v>0.68</v>
      </c>
      <c r="C94" s="71">
        <v>265.22000000000003</v>
      </c>
      <c r="D94" s="71">
        <v>101.44799999999999</v>
      </c>
      <c r="E94" s="71">
        <v>1.81</v>
      </c>
      <c r="F94" s="71">
        <v>-1.1200000000000001</v>
      </c>
      <c r="G94" s="71">
        <v>2.93</v>
      </c>
      <c r="H94" s="70" t="s">
        <v>114</v>
      </c>
      <c r="I94" s="71">
        <v>-3.41</v>
      </c>
      <c r="J94" s="71">
        <v>-11.2188336520076</v>
      </c>
      <c r="K94" s="71">
        <v>7.8088336520076496</v>
      </c>
      <c r="L94" s="71">
        <v>71.988527724665403</v>
      </c>
    </row>
    <row r="95" spans="1:12">
      <c r="A95" s="72" t="s">
        <v>298</v>
      </c>
      <c r="B95" s="71">
        <v>-4.42</v>
      </c>
      <c r="C95" s="71">
        <v>291.255</v>
      </c>
      <c r="D95" s="71">
        <v>126.657</v>
      </c>
      <c r="E95" s="71">
        <v>-2.78</v>
      </c>
      <c r="F95" s="71">
        <v>-4.88</v>
      </c>
      <c r="G95" s="71">
        <v>2.1</v>
      </c>
      <c r="H95" s="70" t="s">
        <v>117</v>
      </c>
      <c r="I95" s="71">
        <v>-6.61</v>
      </c>
      <c r="J95" s="71">
        <v>-13.008986615678801</v>
      </c>
      <c r="K95" s="71">
        <v>6.3989866156787798</v>
      </c>
      <c r="L95" s="71">
        <v>50.525812619502901</v>
      </c>
    </row>
    <row r="96" spans="1:12">
      <c r="A96" s="72" t="s">
        <v>8</v>
      </c>
      <c r="B96" s="71">
        <v>-4.43</v>
      </c>
      <c r="C96" s="71">
        <v>291.06599999999997</v>
      </c>
      <c r="D96" s="71">
        <v>129.173</v>
      </c>
      <c r="E96" s="71">
        <v>-2.96</v>
      </c>
      <c r="F96" s="71">
        <v>-5.17</v>
      </c>
      <c r="G96" s="71">
        <v>2.21</v>
      </c>
      <c r="H96" s="70" t="s">
        <v>119</v>
      </c>
      <c r="I96" s="71">
        <v>-5.1100000000000003</v>
      </c>
      <c r="J96" s="71">
        <v>-15.0333652007648</v>
      </c>
      <c r="K96" s="71">
        <v>9.9233652007648203</v>
      </c>
      <c r="L96" s="71">
        <v>76.123326959847006</v>
      </c>
    </row>
    <row r="97" spans="1:12">
      <c r="A97" s="72" t="s">
        <v>147</v>
      </c>
      <c r="B97" s="71">
        <v>2.38</v>
      </c>
      <c r="C97" s="71">
        <v>281.31200000000001</v>
      </c>
      <c r="D97" s="71">
        <v>121.501</v>
      </c>
      <c r="E97" s="71">
        <v>2.52</v>
      </c>
      <c r="F97" s="71">
        <v>0.01</v>
      </c>
      <c r="G97" s="71">
        <v>2.5099999999999998</v>
      </c>
      <c r="H97" s="70" t="s">
        <v>73</v>
      </c>
      <c r="I97" s="71">
        <v>-5.03</v>
      </c>
      <c r="J97" s="71">
        <v>-12.4019120458891</v>
      </c>
      <c r="K97" s="71">
        <v>7.3719120458890997</v>
      </c>
      <c r="L97" s="71">
        <v>62.141491395793501</v>
      </c>
    </row>
    <row r="98" spans="1:12">
      <c r="A98" s="72" t="s">
        <v>299</v>
      </c>
      <c r="B98" s="71">
        <v>2.93</v>
      </c>
      <c r="C98" s="71">
        <v>346.18200000000002</v>
      </c>
      <c r="D98" s="71">
        <v>165.124</v>
      </c>
      <c r="E98" s="71">
        <v>3</v>
      </c>
      <c r="F98" s="71">
        <v>0.01</v>
      </c>
      <c r="G98" s="71">
        <v>2.99</v>
      </c>
      <c r="H98" s="70" t="s">
        <v>75</v>
      </c>
      <c r="I98" s="71">
        <v>-4.8499999999999996</v>
      </c>
      <c r="J98" s="71">
        <v>-13.178680688336501</v>
      </c>
      <c r="K98" s="71">
        <v>8.3286806883365205</v>
      </c>
      <c r="L98" s="71">
        <v>64.053537284894801</v>
      </c>
    </row>
    <row r="99" spans="1:12">
      <c r="A99" s="72" t="s">
        <v>300</v>
      </c>
      <c r="B99" s="71">
        <v>1.47</v>
      </c>
      <c r="C99" s="71">
        <v>310.49400000000003</v>
      </c>
      <c r="D99" s="71">
        <v>134.357</v>
      </c>
      <c r="E99" s="71">
        <v>2.75</v>
      </c>
      <c r="F99" s="71">
        <v>-0.4</v>
      </c>
      <c r="G99" s="71">
        <v>3.15</v>
      </c>
      <c r="H99" s="70" t="s">
        <v>77</v>
      </c>
      <c r="I99" s="71">
        <v>-4.74</v>
      </c>
      <c r="J99" s="71">
        <v>-13.3818355640535</v>
      </c>
      <c r="K99" s="71">
        <v>8.6418355640535403</v>
      </c>
      <c r="L99" s="71">
        <v>65.009560229445498</v>
      </c>
    </row>
    <row r="100" spans="1:12">
      <c r="A100" s="72" t="s">
        <v>301</v>
      </c>
      <c r="B100" s="71">
        <v>-3.92</v>
      </c>
      <c r="C100" s="71">
        <v>323.41300000000001</v>
      </c>
      <c r="D100" s="71">
        <v>150.935</v>
      </c>
      <c r="E100" s="71">
        <v>-2.79</v>
      </c>
      <c r="F100" s="71">
        <v>-5.13</v>
      </c>
      <c r="G100" s="71">
        <v>2.34</v>
      </c>
      <c r="H100" s="70" t="s">
        <v>78</v>
      </c>
      <c r="I100" s="71">
        <v>1.96</v>
      </c>
      <c r="J100" s="71">
        <v>-4.8732313575525801</v>
      </c>
      <c r="K100" s="71">
        <v>6.83323135755258</v>
      </c>
      <c r="L100" s="71">
        <v>78.871892925430203</v>
      </c>
    </row>
    <row r="101" spans="1:12">
      <c r="A101" s="72" t="s">
        <v>302</v>
      </c>
      <c r="B101" s="71">
        <v>-3.88</v>
      </c>
      <c r="C101" s="71">
        <v>322.17700000000002</v>
      </c>
      <c r="D101" s="71">
        <v>149.66800000000001</v>
      </c>
      <c r="E101" s="71">
        <v>-2.19</v>
      </c>
      <c r="F101" s="71">
        <v>-4.75</v>
      </c>
      <c r="G101" s="71">
        <v>2.56</v>
      </c>
      <c r="H101" s="70" t="s">
        <v>120</v>
      </c>
      <c r="I101" s="71">
        <v>-6.46</v>
      </c>
      <c r="J101" s="71">
        <v>-12.903824091778199</v>
      </c>
      <c r="K101" s="71">
        <v>6.4438240917782004</v>
      </c>
      <c r="L101" s="71">
        <v>38.288718929254301</v>
      </c>
    </row>
    <row r="102" spans="1:12">
      <c r="A102" s="72" t="s">
        <v>150</v>
      </c>
      <c r="B102" s="71">
        <v>2.5099999999999998</v>
      </c>
      <c r="C102" s="71">
        <v>317.786</v>
      </c>
      <c r="D102" s="71">
        <v>144.19900000000001</v>
      </c>
      <c r="E102" s="71">
        <v>2.78</v>
      </c>
      <c r="F102" s="71">
        <v>0.01</v>
      </c>
      <c r="G102" s="71">
        <v>2.77</v>
      </c>
      <c r="H102" s="70" t="s">
        <v>121</v>
      </c>
      <c r="I102" s="71">
        <v>-3.8</v>
      </c>
      <c r="J102" s="71">
        <v>-9.1729445506692198</v>
      </c>
      <c r="K102" s="71">
        <v>5.3729445506692199</v>
      </c>
      <c r="L102" s="71">
        <v>39.770554493307799</v>
      </c>
    </row>
    <row r="103" spans="1:12">
      <c r="A103" s="72" t="s">
        <v>10</v>
      </c>
      <c r="B103" s="71">
        <v>-4.5</v>
      </c>
      <c r="C103" s="71">
        <v>264.04199999999997</v>
      </c>
      <c r="D103" s="71">
        <v>105.456</v>
      </c>
      <c r="E103" s="71">
        <v>-2.96</v>
      </c>
      <c r="F103" s="71">
        <v>-5.0199999999999996</v>
      </c>
      <c r="G103" s="71">
        <v>2.06</v>
      </c>
      <c r="H103" s="70" t="s">
        <v>79</v>
      </c>
      <c r="I103" s="71">
        <v>1.32</v>
      </c>
      <c r="J103" s="71">
        <v>-4.56252390057361</v>
      </c>
      <c r="K103" s="71">
        <v>5.8825239005736201</v>
      </c>
      <c r="L103" s="71">
        <v>66.921606118546805</v>
      </c>
    </row>
    <row r="104" spans="1:12">
      <c r="A104" s="72" t="s">
        <v>12</v>
      </c>
      <c r="B104" s="71">
        <v>-4.47</v>
      </c>
      <c r="C104" s="71">
        <v>264.779</v>
      </c>
      <c r="D104" s="71">
        <v>107.72199999999999</v>
      </c>
      <c r="E104" s="71">
        <v>-3.09</v>
      </c>
      <c r="F104" s="71">
        <v>-5.31</v>
      </c>
      <c r="G104" s="71">
        <v>2.2200000000000002</v>
      </c>
      <c r="H104" s="70" t="s">
        <v>122</v>
      </c>
      <c r="I104" s="71">
        <v>-0.48</v>
      </c>
      <c r="J104" s="71">
        <v>-4.2279158699808796</v>
      </c>
      <c r="K104" s="71">
        <v>3.7479158699808801</v>
      </c>
      <c r="L104" s="71">
        <v>79.541108986615697</v>
      </c>
    </row>
    <row r="105" spans="1:12">
      <c r="A105" s="72" t="s">
        <v>14</v>
      </c>
      <c r="B105" s="71">
        <v>2.3199999999999998</v>
      </c>
      <c r="C105" s="71">
        <v>258.32400000000001</v>
      </c>
      <c r="D105" s="71">
        <v>101.53</v>
      </c>
      <c r="E105" s="71">
        <v>2.74</v>
      </c>
      <c r="F105" s="71">
        <v>0.01</v>
      </c>
      <c r="G105" s="71">
        <v>2.73</v>
      </c>
      <c r="H105" s="70" t="s">
        <v>123</v>
      </c>
      <c r="I105" s="71">
        <v>-4.5199999999999996</v>
      </c>
      <c r="J105" s="71">
        <v>-14.6007648183556</v>
      </c>
      <c r="K105" s="71">
        <v>10.0807648183556</v>
      </c>
      <c r="L105" s="71">
        <v>129.971319311663</v>
      </c>
    </row>
    <row r="106" spans="1:12">
      <c r="A106" s="72" t="s">
        <v>27</v>
      </c>
      <c r="B106" s="71">
        <v>1.1599999999999999</v>
      </c>
      <c r="C106" s="71">
        <v>249.17400000000001</v>
      </c>
      <c r="D106" s="71">
        <v>90.463999999999999</v>
      </c>
      <c r="E106" s="71">
        <v>2.34</v>
      </c>
      <c r="F106" s="71">
        <v>-0.45</v>
      </c>
      <c r="G106" s="71">
        <v>2.79</v>
      </c>
      <c r="H106" s="70" t="s">
        <v>124</v>
      </c>
      <c r="I106" s="71">
        <v>-4.6900000000000004</v>
      </c>
      <c r="J106" s="71">
        <v>-11.3120458891013</v>
      </c>
      <c r="K106" s="71">
        <v>6.6220458891013401</v>
      </c>
      <c r="L106" s="71">
        <v>54.397705544933103</v>
      </c>
    </row>
    <row r="107" spans="1:12">
      <c r="A107" s="72" t="s">
        <v>303</v>
      </c>
      <c r="B107" s="71">
        <v>-5.51</v>
      </c>
      <c r="C107" s="71">
        <v>273.89299999999997</v>
      </c>
      <c r="D107" s="71">
        <v>106.398</v>
      </c>
      <c r="E107" s="71">
        <v>-6.1</v>
      </c>
      <c r="F107" s="71">
        <v>-6.99</v>
      </c>
      <c r="G107" s="71">
        <v>0.89</v>
      </c>
      <c r="H107" s="70" t="s">
        <v>125</v>
      </c>
      <c r="I107" s="71">
        <v>-5.48</v>
      </c>
      <c r="J107" s="71">
        <v>-14.5935946462715</v>
      </c>
      <c r="K107" s="71">
        <v>9.1135946462715101</v>
      </c>
      <c r="L107" s="71">
        <v>60.3250478011472</v>
      </c>
    </row>
    <row r="108" spans="1:12">
      <c r="A108" s="72" t="s">
        <v>29</v>
      </c>
      <c r="B108" s="71">
        <v>-4.63</v>
      </c>
      <c r="C108" s="71">
        <v>283.654</v>
      </c>
      <c r="D108" s="71">
        <v>112.58</v>
      </c>
      <c r="E108" s="71">
        <v>-3.41</v>
      </c>
      <c r="F108" s="71">
        <v>-4.95</v>
      </c>
      <c r="G108" s="71">
        <v>1.54</v>
      </c>
      <c r="H108" s="70" t="s">
        <v>127</v>
      </c>
      <c r="I108" s="71">
        <v>3.12</v>
      </c>
      <c r="J108" s="71">
        <v>-2.99942638623327</v>
      </c>
      <c r="K108" s="71">
        <v>6.1194263862332701</v>
      </c>
      <c r="L108" s="71">
        <v>90.750478011472296</v>
      </c>
    </row>
    <row r="109" spans="1:12">
      <c r="A109" s="72" t="s">
        <v>304</v>
      </c>
      <c r="B109" s="71">
        <v>-3.3</v>
      </c>
      <c r="C109" s="71">
        <v>276.88299999999998</v>
      </c>
      <c r="D109" s="71">
        <v>114.042</v>
      </c>
      <c r="E109" s="71">
        <v>-1.95</v>
      </c>
      <c r="F109" s="71">
        <v>-3.39</v>
      </c>
      <c r="G109" s="71">
        <v>1.44</v>
      </c>
      <c r="H109" s="70" t="s">
        <v>128</v>
      </c>
      <c r="I109" s="71">
        <v>-3.47</v>
      </c>
      <c r="J109" s="71">
        <v>-10.6954110898662</v>
      </c>
      <c r="K109" s="71">
        <v>7.2254110898661601</v>
      </c>
      <c r="L109" s="71">
        <v>50.286806883365202</v>
      </c>
    </row>
    <row r="110" spans="1:12">
      <c r="A110" s="72" t="s">
        <v>305</v>
      </c>
      <c r="B110" s="71">
        <v>-1.38</v>
      </c>
      <c r="C110" s="71">
        <v>274.04300000000001</v>
      </c>
      <c r="D110" s="71">
        <v>106.22499999999999</v>
      </c>
      <c r="E110" s="71">
        <v>-0.22</v>
      </c>
      <c r="F110" s="71">
        <v>-1.9</v>
      </c>
      <c r="G110" s="71">
        <v>1.68</v>
      </c>
      <c r="H110" s="70" t="s">
        <v>129</v>
      </c>
      <c r="I110" s="71">
        <v>-3.12</v>
      </c>
      <c r="J110" s="71">
        <v>-11.082600382409201</v>
      </c>
      <c r="K110" s="71">
        <v>7.96260038240918</v>
      </c>
      <c r="L110" s="71">
        <v>63.599426386233297</v>
      </c>
    </row>
    <row r="111" spans="1:12">
      <c r="A111" s="72" t="s">
        <v>306</v>
      </c>
      <c r="B111" s="71">
        <v>-8.11</v>
      </c>
      <c r="C111" s="71">
        <v>335.447</v>
      </c>
      <c r="D111" s="71">
        <v>152.62700000000001</v>
      </c>
      <c r="E111" s="71">
        <v>-7.88</v>
      </c>
      <c r="F111" s="71">
        <v>-8.6999999999999993</v>
      </c>
      <c r="G111" s="71">
        <v>0.82</v>
      </c>
      <c r="H111" s="70" t="s">
        <v>80</v>
      </c>
      <c r="I111" s="71">
        <v>-0.89</v>
      </c>
      <c r="J111" s="71">
        <v>-8.0759082217973202</v>
      </c>
      <c r="K111" s="71">
        <v>7.1859082217973196</v>
      </c>
      <c r="L111" s="71">
        <v>81.261950286806893</v>
      </c>
    </row>
    <row r="112" spans="1:12">
      <c r="A112" s="72" t="s">
        <v>307</v>
      </c>
      <c r="B112" s="71">
        <v>-7.47</v>
      </c>
      <c r="C112" s="71">
        <v>338.79899999999998</v>
      </c>
      <c r="D112" s="71">
        <v>155.155</v>
      </c>
      <c r="E112" s="71">
        <v>-7.87</v>
      </c>
      <c r="F112" s="71">
        <v>-8.83</v>
      </c>
      <c r="G112" s="71">
        <v>0.96</v>
      </c>
    </row>
    <row r="113" spans="1:7">
      <c r="A113" s="72" t="s">
        <v>308</v>
      </c>
      <c r="B113" s="71">
        <v>-7.37</v>
      </c>
      <c r="C113" s="71">
        <v>300.79599999999999</v>
      </c>
      <c r="D113" s="71">
        <v>127.68600000000001</v>
      </c>
      <c r="E113" s="71">
        <v>-7.72</v>
      </c>
      <c r="F113" s="71">
        <v>-7.84</v>
      </c>
      <c r="G113" s="71">
        <v>0.12</v>
      </c>
    </row>
    <row r="114" spans="1:7">
      <c r="A114" s="72" t="s">
        <v>309</v>
      </c>
      <c r="B114" s="71">
        <v>-4.58</v>
      </c>
      <c r="C114" s="71">
        <v>298.41500000000002</v>
      </c>
      <c r="D114" s="71">
        <v>125.431</v>
      </c>
      <c r="E114" s="71">
        <v>-5.34</v>
      </c>
      <c r="F114" s="71">
        <v>-5.4</v>
      </c>
      <c r="G114" s="71">
        <v>0.06</v>
      </c>
    </row>
    <row r="115" spans="1:7">
      <c r="A115" s="72" t="s">
        <v>310</v>
      </c>
      <c r="B115" s="71">
        <v>-3.13</v>
      </c>
      <c r="C115" s="71">
        <v>263.625</v>
      </c>
      <c r="D115" s="71">
        <v>102.764</v>
      </c>
      <c r="E115" s="71">
        <v>-1.61</v>
      </c>
      <c r="F115" s="71">
        <v>-2.54</v>
      </c>
      <c r="G115" s="71">
        <v>0.93</v>
      </c>
    </row>
    <row r="116" spans="1:7">
      <c r="A116" s="72" t="s">
        <v>311</v>
      </c>
      <c r="B116" s="71">
        <v>-3.58</v>
      </c>
      <c r="C116" s="71">
        <v>315.92500000000001</v>
      </c>
      <c r="D116" s="71">
        <v>139.64699999999999</v>
      </c>
      <c r="E116" s="71">
        <v>-3.14</v>
      </c>
      <c r="F116" s="71">
        <v>-3.79</v>
      </c>
      <c r="G116" s="71">
        <v>0.65</v>
      </c>
    </row>
    <row r="117" spans="1:7">
      <c r="A117" s="72" t="s">
        <v>312</v>
      </c>
      <c r="B117" s="71">
        <v>-6.79</v>
      </c>
      <c r="C117" s="71">
        <v>329.286</v>
      </c>
      <c r="D117" s="71">
        <v>145.643</v>
      </c>
      <c r="E117" s="71">
        <v>-5.33</v>
      </c>
      <c r="F117" s="71">
        <v>-7.05</v>
      </c>
      <c r="G117" s="71">
        <v>1.72</v>
      </c>
    </row>
    <row r="118" spans="1:7">
      <c r="A118" s="72" t="s">
        <v>31</v>
      </c>
      <c r="B118" s="71">
        <v>-6.4</v>
      </c>
      <c r="C118" s="71">
        <v>326.14</v>
      </c>
      <c r="D118" s="71">
        <v>132.31</v>
      </c>
      <c r="E118" s="71">
        <v>-4.21</v>
      </c>
      <c r="F118" s="71">
        <v>-6.14</v>
      </c>
      <c r="G118" s="71">
        <v>1.93</v>
      </c>
    </row>
    <row r="119" spans="1:7">
      <c r="A119" s="72" t="s">
        <v>313</v>
      </c>
      <c r="B119" s="71">
        <v>2.5099999999999998</v>
      </c>
      <c r="C119" s="71">
        <v>303.649</v>
      </c>
      <c r="D119" s="71">
        <v>143.45699999999999</v>
      </c>
      <c r="E119" s="71">
        <v>2.5299999999999998</v>
      </c>
      <c r="F119" s="71">
        <v>0.01</v>
      </c>
      <c r="G119" s="71">
        <v>2.52</v>
      </c>
    </row>
    <row r="120" spans="1:7">
      <c r="A120" s="72" t="s">
        <v>314</v>
      </c>
      <c r="B120" s="71">
        <v>2.88</v>
      </c>
      <c r="C120" s="71">
        <v>336.44299999999998</v>
      </c>
      <c r="D120" s="71">
        <v>165.88300000000001</v>
      </c>
      <c r="E120" s="71">
        <v>2.9</v>
      </c>
      <c r="F120" s="71">
        <v>0.01</v>
      </c>
      <c r="G120" s="71">
        <v>2.89</v>
      </c>
    </row>
    <row r="121" spans="1:7">
      <c r="A121" s="72" t="s">
        <v>16</v>
      </c>
      <c r="B121" s="71">
        <v>2.5099999999999998</v>
      </c>
      <c r="C121" s="71">
        <v>280.24599999999998</v>
      </c>
      <c r="D121" s="71">
        <v>123.16200000000001</v>
      </c>
      <c r="E121" s="71">
        <v>2.6</v>
      </c>
      <c r="F121" s="71">
        <v>0.01</v>
      </c>
      <c r="G121" s="71">
        <v>2.59</v>
      </c>
    </row>
    <row r="122" spans="1:7">
      <c r="A122" s="72" t="s">
        <v>215</v>
      </c>
      <c r="B122" s="71">
        <v>-4.3099999999999996</v>
      </c>
      <c r="C122" s="71">
        <v>229.21100000000001</v>
      </c>
      <c r="D122" s="71">
        <v>79.156999999999996</v>
      </c>
      <c r="E122" s="71">
        <v>-3.95</v>
      </c>
      <c r="F122" s="71">
        <v>-6.05</v>
      </c>
      <c r="G122" s="71">
        <v>2.1</v>
      </c>
    </row>
    <row r="123" spans="1:7">
      <c r="A123" s="72" t="s">
        <v>315</v>
      </c>
      <c r="B123" s="71">
        <v>2.89</v>
      </c>
      <c r="C123" s="71">
        <v>349.4</v>
      </c>
      <c r="D123" s="71">
        <v>183.14400000000001</v>
      </c>
      <c r="E123" s="71">
        <v>2.93</v>
      </c>
      <c r="F123" s="71">
        <v>0.02</v>
      </c>
      <c r="G123" s="71">
        <v>2.91</v>
      </c>
    </row>
    <row r="124" spans="1:7">
      <c r="A124" s="72" t="s">
        <v>316</v>
      </c>
      <c r="B124" s="71">
        <v>2.93</v>
      </c>
      <c r="C124" s="71">
        <v>384.20299999999997</v>
      </c>
      <c r="D124" s="71">
        <v>207.691</v>
      </c>
      <c r="E124" s="71">
        <v>2.86</v>
      </c>
      <c r="F124" s="71">
        <v>0</v>
      </c>
      <c r="G124" s="71">
        <v>2.86</v>
      </c>
    </row>
    <row r="125" spans="1:7">
      <c r="A125" s="72" t="s">
        <v>317</v>
      </c>
      <c r="B125" s="71">
        <v>0.4</v>
      </c>
      <c r="C125" s="71">
        <v>291.21199999999999</v>
      </c>
      <c r="D125" s="71">
        <v>122.422</v>
      </c>
      <c r="E125" s="71">
        <v>1.69</v>
      </c>
      <c r="F125" s="71">
        <v>-1.1100000000000001</v>
      </c>
      <c r="G125" s="71">
        <v>2.8</v>
      </c>
    </row>
    <row r="126" spans="1:7">
      <c r="A126" s="72" t="s">
        <v>152</v>
      </c>
      <c r="B126" s="71">
        <v>2.34</v>
      </c>
      <c r="C126" s="71">
        <v>305.10599999999999</v>
      </c>
      <c r="D126" s="71">
        <v>143.785</v>
      </c>
      <c r="E126" s="71">
        <v>2.69</v>
      </c>
      <c r="F126" s="71">
        <v>0.01</v>
      </c>
      <c r="G126" s="71">
        <v>2.68</v>
      </c>
    </row>
    <row r="127" spans="1:7">
      <c r="A127" s="72" t="s">
        <v>318</v>
      </c>
      <c r="B127" s="71">
        <v>-2.78</v>
      </c>
      <c r="C127" s="71">
        <v>383.26100000000002</v>
      </c>
      <c r="D127" s="71">
        <v>189.09100000000001</v>
      </c>
      <c r="E127" s="71">
        <v>-2.59</v>
      </c>
      <c r="F127" s="71">
        <v>-4.43</v>
      </c>
      <c r="G127" s="71">
        <v>1.84</v>
      </c>
    </row>
    <row r="128" spans="1:7">
      <c r="A128" s="72" t="s">
        <v>319</v>
      </c>
      <c r="B128" s="71">
        <v>2.52</v>
      </c>
      <c r="C128" s="71">
        <v>331.94299999999998</v>
      </c>
      <c r="D128" s="71">
        <v>164.661</v>
      </c>
      <c r="E128" s="71">
        <v>2.66</v>
      </c>
      <c r="F128" s="71">
        <v>0</v>
      </c>
      <c r="G128" s="71">
        <v>2.66</v>
      </c>
    </row>
    <row r="129" spans="1:7">
      <c r="A129" s="72" t="s">
        <v>320</v>
      </c>
      <c r="B129" s="71">
        <v>-6.16</v>
      </c>
      <c r="C129" s="71">
        <v>322.58100000000002</v>
      </c>
      <c r="D129" s="71">
        <v>143.822</v>
      </c>
      <c r="E129" s="71">
        <v>-4.67</v>
      </c>
      <c r="F129" s="71">
        <v>-6.49</v>
      </c>
      <c r="G129" s="71">
        <v>1.82</v>
      </c>
    </row>
    <row r="130" spans="1:7">
      <c r="A130" s="72" t="s">
        <v>207</v>
      </c>
      <c r="B130" s="71">
        <v>-4.82</v>
      </c>
      <c r="C130" s="71">
        <v>309.34899999999999</v>
      </c>
      <c r="D130" s="71">
        <v>132.18199999999999</v>
      </c>
      <c r="E130" s="71">
        <v>-3.27</v>
      </c>
      <c r="F130" s="71">
        <v>-4.79</v>
      </c>
      <c r="G130" s="71">
        <v>1.52</v>
      </c>
    </row>
    <row r="131" spans="1:7">
      <c r="A131" s="72" t="s">
        <v>321</v>
      </c>
      <c r="B131" s="71">
        <v>2.56</v>
      </c>
      <c r="C131" s="71">
        <v>351.69600000000003</v>
      </c>
      <c r="D131" s="71">
        <v>186.149</v>
      </c>
      <c r="E131" s="71">
        <v>2.86</v>
      </c>
      <c r="F131" s="71">
        <v>0.01</v>
      </c>
      <c r="G131" s="71">
        <v>2.85</v>
      </c>
    </row>
    <row r="132" spans="1:7">
      <c r="A132" s="72" t="s">
        <v>34</v>
      </c>
      <c r="B132" s="71">
        <v>-2.74</v>
      </c>
      <c r="C132" s="71">
        <v>343.71899999999999</v>
      </c>
      <c r="D132" s="71">
        <v>169.38300000000001</v>
      </c>
      <c r="E132" s="71">
        <v>-2.4700000000000002</v>
      </c>
      <c r="F132" s="71">
        <v>-5.13</v>
      </c>
      <c r="G132" s="71">
        <v>2.66</v>
      </c>
    </row>
    <row r="133" spans="1:7">
      <c r="A133" s="72" t="s">
        <v>322</v>
      </c>
      <c r="B133" s="71">
        <v>2.83</v>
      </c>
      <c r="C133" s="71">
        <v>327.76</v>
      </c>
      <c r="D133" s="71">
        <v>161.51</v>
      </c>
      <c r="E133" s="71">
        <v>2.89</v>
      </c>
      <c r="F133" s="71">
        <v>0</v>
      </c>
      <c r="G133" s="71">
        <v>2.89</v>
      </c>
    </row>
    <row r="134" spans="1:7">
      <c r="A134" s="72" t="s">
        <v>323</v>
      </c>
      <c r="B134" s="71">
        <v>-6.01</v>
      </c>
      <c r="C134" s="71">
        <v>329.95400000000001</v>
      </c>
      <c r="D134" s="71">
        <v>146.31100000000001</v>
      </c>
      <c r="E134" s="71">
        <v>-4.55</v>
      </c>
      <c r="F134" s="71">
        <v>-6.48</v>
      </c>
      <c r="G134" s="71">
        <v>1.93</v>
      </c>
    </row>
    <row r="135" spans="1:7">
      <c r="A135" s="72" t="s">
        <v>208</v>
      </c>
      <c r="B135" s="71">
        <v>-4.8600000000000003</v>
      </c>
      <c r="C135" s="71">
        <v>316.50299999999999</v>
      </c>
      <c r="D135" s="71">
        <v>134.42500000000001</v>
      </c>
      <c r="E135" s="71">
        <v>-3.18</v>
      </c>
      <c r="F135" s="71">
        <v>-4.9400000000000004</v>
      </c>
      <c r="G135" s="71">
        <v>1.76</v>
      </c>
    </row>
    <row r="136" spans="1:7">
      <c r="A136" s="72" t="s">
        <v>324</v>
      </c>
      <c r="B136" s="71">
        <v>-5.91</v>
      </c>
      <c r="C136" s="71">
        <v>329.95600000000002</v>
      </c>
      <c r="D136" s="71">
        <v>145.98099999999999</v>
      </c>
      <c r="E136" s="71">
        <v>-4.3899999999999997</v>
      </c>
      <c r="F136" s="71">
        <v>-5.97</v>
      </c>
      <c r="G136" s="71">
        <v>1.58</v>
      </c>
    </row>
    <row r="137" spans="1:7">
      <c r="A137" s="72" t="s">
        <v>209</v>
      </c>
      <c r="B137" s="71">
        <v>-4.72</v>
      </c>
      <c r="C137" s="71">
        <v>317.41800000000001</v>
      </c>
      <c r="D137" s="71">
        <v>134.86099999999999</v>
      </c>
      <c r="E137" s="71">
        <v>-2.83</v>
      </c>
      <c r="F137" s="71">
        <v>-4.76</v>
      </c>
      <c r="G137" s="71">
        <v>1.93</v>
      </c>
    </row>
    <row r="138" spans="1:7">
      <c r="A138" s="72" t="s">
        <v>325</v>
      </c>
      <c r="B138" s="71">
        <v>-2.92</v>
      </c>
      <c r="C138" s="71">
        <v>313.13499999999999</v>
      </c>
      <c r="D138" s="71">
        <v>139.01599999999999</v>
      </c>
      <c r="E138" s="71">
        <v>-1.89</v>
      </c>
      <c r="F138" s="71">
        <v>-3.52</v>
      </c>
      <c r="G138" s="71">
        <v>1.63</v>
      </c>
    </row>
    <row r="139" spans="1:7">
      <c r="A139" s="72" t="s">
        <v>326</v>
      </c>
      <c r="B139" s="71">
        <v>-5.21</v>
      </c>
      <c r="C139" s="71">
        <v>328.95499999999998</v>
      </c>
      <c r="D139" s="71">
        <v>147.988</v>
      </c>
      <c r="E139" s="71">
        <v>-4.87</v>
      </c>
      <c r="F139" s="71">
        <v>-6.51</v>
      </c>
      <c r="G139" s="71">
        <v>1.64</v>
      </c>
    </row>
    <row r="140" spans="1:7">
      <c r="A140" s="72" t="s">
        <v>327</v>
      </c>
      <c r="B140" s="71">
        <v>-2.63</v>
      </c>
      <c r="C140" s="71">
        <v>391.71899999999999</v>
      </c>
      <c r="D140" s="71">
        <v>190.351</v>
      </c>
      <c r="E140" s="71">
        <v>-2.65</v>
      </c>
      <c r="F140" s="71">
        <v>-4.42</v>
      </c>
      <c r="G140" s="71">
        <v>1.77</v>
      </c>
    </row>
    <row r="141" spans="1:7">
      <c r="A141" s="72" t="s">
        <v>328</v>
      </c>
      <c r="B141" s="71">
        <v>-5.26</v>
      </c>
      <c r="C141" s="71">
        <v>327.25099999999998</v>
      </c>
      <c r="D141" s="71">
        <v>145.797</v>
      </c>
      <c r="E141" s="71">
        <v>-4.09</v>
      </c>
      <c r="F141" s="71">
        <v>-5.78</v>
      </c>
      <c r="G141" s="71">
        <v>1.69</v>
      </c>
    </row>
    <row r="142" spans="1:7">
      <c r="A142" s="72" t="s">
        <v>36</v>
      </c>
      <c r="B142" s="71">
        <v>-4.59</v>
      </c>
      <c r="C142" s="71">
        <v>319.709</v>
      </c>
      <c r="D142" s="71">
        <v>134.922</v>
      </c>
      <c r="E142" s="71">
        <v>-3.36</v>
      </c>
      <c r="F142" s="71">
        <v>-5.15</v>
      </c>
      <c r="G142" s="71">
        <v>1.79</v>
      </c>
    </row>
    <row r="143" spans="1:7">
      <c r="A143" s="72" t="s">
        <v>329</v>
      </c>
      <c r="B143" s="71">
        <v>-8.26</v>
      </c>
      <c r="C143" s="71">
        <v>309.53699999999998</v>
      </c>
      <c r="D143" s="71">
        <v>132.72499999999999</v>
      </c>
      <c r="E143" s="71">
        <v>-7.1</v>
      </c>
      <c r="F143" s="71">
        <v>-8.0399999999999991</v>
      </c>
      <c r="G143" s="71">
        <v>0.94</v>
      </c>
    </row>
    <row r="144" spans="1:7">
      <c r="A144" s="72" t="s">
        <v>330</v>
      </c>
      <c r="B144" s="71">
        <v>-5.82</v>
      </c>
      <c r="C144" s="71">
        <v>292.34300000000002</v>
      </c>
      <c r="D144" s="71">
        <v>119.652</v>
      </c>
      <c r="E144" s="71">
        <v>-5.37</v>
      </c>
      <c r="F144" s="71">
        <v>-6.41</v>
      </c>
      <c r="G144" s="71">
        <v>1.04</v>
      </c>
    </row>
    <row r="145" spans="1:7">
      <c r="A145" s="72" t="s">
        <v>216</v>
      </c>
      <c r="B145" s="71">
        <v>-6.62</v>
      </c>
      <c r="C145" s="71">
        <v>288.96800000000002</v>
      </c>
      <c r="D145" s="71">
        <v>117.114</v>
      </c>
      <c r="E145" s="71">
        <v>-5.28</v>
      </c>
      <c r="F145" s="71">
        <v>-6.38</v>
      </c>
      <c r="G145" s="71">
        <v>1.1000000000000001</v>
      </c>
    </row>
    <row r="146" spans="1:7">
      <c r="A146" s="72" t="s">
        <v>331</v>
      </c>
      <c r="B146" s="71">
        <v>-0.56999999999999995</v>
      </c>
      <c r="C146" s="71">
        <v>239.47800000000001</v>
      </c>
      <c r="D146" s="71">
        <v>80.97</v>
      </c>
      <c r="E146" s="71">
        <v>0.88</v>
      </c>
      <c r="F146" s="71">
        <v>-1.48</v>
      </c>
      <c r="G146" s="71">
        <v>2.36</v>
      </c>
    </row>
    <row r="147" spans="1:7">
      <c r="A147" s="72" t="s">
        <v>217</v>
      </c>
      <c r="B147" s="71">
        <v>-4.01</v>
      </c>
      <c r="C147" s="71">
        <v>269.88299999999998</v>
      </c>
      <c r="D147" s="71">
        <v>104.82</v>
      </c>
      <c r="E147" s="71">
        <v>-2.5</v>
      </c>
      <c r="F147" s="71">
        <v>-3.78</v>
      </c>
      <c r="G147" s="71">
        <v>1.28</v>
      </c>
    </row>
    <row r="148" spans="1:7">
      <c r="A148" s="72" t="s">
        <v>332</v>
      </c>
      <c r="B148" s="71">
        <v>-9.65</v>
      </c>
      <c r="C148" s="71">
        <v>301.94299999999998</v>
      </c>
      <c r="D148" s="71">
        <v>122.48099999999999</v>
      </c>
      <c r="E148" s="71">
        <v>-7.04</v>
      </c>
      <c r="F148" s="71">
        <v>-8.16</v>
      </c>
      <c r="G148" s="71">
        <v>1.1200000000000001</v>
      </c>
    </row>
    <row r="149" spans="1:7">
      <c r="A149" s="72" t="s">
        <v>333</v>
      </c>
      <c r="B149" s="71">
        <v>-6.75</v>
      </c>
      <c r="C149" s="71">
        <v>282.923</v>
      </c>
      <c r="D149" s="71">
        <v>110.176</v>
      </c>
      <c r="E149" s="71">
        <v>-4.66</v>
      </c>
      <c r="F149" s="71">
        <v>-5.79</v>
      </c>
      <c r="G149" s="71">
        <v>1.1299999999999999</v>
      </c>
    </row>
    <row r="150" spans="1:7">
      <c r="A150" s="72" t="s">
        <v>334</v>
      </c>
      <c r="B150" s="71">
        <v>-6.25</v>
      </c>
      <c r="C150" s="71">
        <v>330.637</v>
      </c>
      <c r="D150" s="71">
        <v>147.57</v>
      </c>
      <c r="E150" s="71">
        <v>-5.0199999999999996</v>
      </c>
      <c r="F150" s="71">
        <v>-6.91</v>
      </c>
      <c r="G150" s="71">
        <v>1.89</v>
      </c>
    </row>
    <row r="151" spans="1:7">
      <c r="A151" s="72" t="s">
        <v>335</v>
      </c>
      <c r="B151" s="71">
        <v>-4.59</v>
      </c>
      <c r="C151" s="71">
        <v>312.11799999999999</v>
      </c>
      <c r="D151" s="71">
        <v>135.464</v>
      </c>
      <c r="E151" s="71">
        <v>-2.96</v>
      </c>
      <c r="F151" s="71">
        <v>-4.59</v>
      </c>
      <c r="G151" s="71">
        <v>1.63</v>
      </c>
    </row>
    <row r="152" spans="1:7">
      <c r="A152" s="72" t="s">
        <v>336</v>
      </c>
      <c r="B152" s="71">
        <v>-7.1</v>
      </c>
      <c r="C152" s="71">
        <v>278.49099999999999</v>
      </c>
      <c r="D152" s="71">
        <v>110.871</v>
      </c>
      <c r="E152" s="71">
        <v>-7.64</v>
      </c>
      <c r="F152" s="71">
        <v>-8.2200000000000006</v>
      </c>
      <c r="G152" s="71">
        <v>0.57999999999999996</v>
      </c>
    </row>
    <row r="153" spans="1:7">
      <c r="A153" s="72" t="s">
        <v>337</v>
      </c>
      <c r="B153" s="71">
        <v>-9.5</v>
      </c>
      <c r="C153" s="71">
        <v>297.15600000000001</v>
      </c>
      <c r="D153" s="71">
        <v>122.998</v>
      </c>
      <c r="E153" s="71">
        <v>-9.16</v>
      </c>
      <c r="F153" s="71">
        <v>-10.1</v>
      </c>
      <c r="G153" s="71">
        <v>0.94</v>
      </c>
    </row>
    <row r="154" spans="1:7">
      <c r="A154" s="72" t="s">
        <v>338</v>
      </c>
      <c r="B154" s="71">
        <v>-7.29</v>
      </c>
      <c r="C154" s="71">
        <v>312.767</v>
      </c>
      <c r="D154" s="71">
        <v>131.56899999999999</v>
      </c>
      <c r="E154" s="71">
        <v>-7.45</v>
      </c>
      <c r="F154" s="71">
        <v>-8.44</v>
      </c>
      <c r="G154" s="71">
        <v>0.99</v>
      </c>
    </row>
    <row r="155" spans="1:7">
      <c r="A155" s="72" t="s">
        <v>339</v>
      </c>
      <c r="B155" s="71">
        <v>-7.66</v>
      </c>
      <c r="C155" s="71">
        <v>309.40899999999999</v>
      </c>
      <c r="D155" s="71">
        <v>129.03899999999999</v>
      </c>
      <c r="E155" s="71">
        <v>-7.03</v>
      </c>
      <c r="F155" s="71">
        <v>-8.1</v>
      </c>
      <c r="G155" s="71">
        <v>1.07</v>
      </c>
    </row>
    <row r="156" spans="1:7">
      <c r="A156" s="72" t="s">
        <v>148</v>
      </c>
      <c r="B156" s="71">
        <v>-5.88</v>
      </c>
      <c r="C156" s="71">
        <v>332.07299999999998</v>
      </c>
      <c r="D156" s="71">
        <v>148.59800000000001</v>
      </c>
      <c r="E156" s="71">
        <v>-6.55</v>
      </c>
      <c r="F156" s="71">
        <v>-7.53</v>
      </c>
      <c r="G156" s="71">
        <v>0.98</v>
      </c>
    </row>
    <row r="157" spans="1:7">
      <c r="A157" s="72" t="s">
        <v>340</v>
      </c>
      <c r="B157" s="71">
        <v>1.83</v>
      </c>
      <c r="C157" s="71">
        <v>281.43099999999998</v>
      </c>
      <c r="D157" s="71">
        <v>113.592</v>
      </c>
      <c r="E157" s="71">
        <v>2.8</v>
      </c>
      <c r="F157" s="71">
        <v>-0.33</v>
      </c>
      <c r="G157" s="71">
        <v>3.13</v>
      </c>
    </row>
    <row r="158" spans="1:7">
      <c r="A158" s="72" t="s">
        <v>341</v>
      </c>
      <c r="B158" s="71">
        <v>1.82</v>
      </c>
      <c r="C158" s="71">
        <v>281.43099999999998</v>
      </c>
      <c r="D158" s="71">
        <v>113.592</v>
      </c>
      <c r="E158" s="71">
        <v>2.67</v>
      </c>
      <c r="F158" s="71">
        <v>-0.34</v>
      </c>
      <c r="G158" s="71">
        <v>3.01</v>
      </c>
    </row>
    <row r="159" spans="1:7">
      <c r="A159" s="72" t="s">
        <v>342</v>
      </c>
      <c r="B159" s="71">
        <v>-4.42</v>
      </c>
      <c r="C159" s="71">
        <v>289.45299999999997</v>
      </c>
      <c r="D159" s="71">
        <v>125.92400000000001</v>
      </c>
      <c r="E159" s="71">
        <v>-2.92</v>
      </c>
      <c r="F159" s="71">
        <v>-5.15</v>
      </c>
      <c r="G159" s="71">
        <v>2.23</v>
      </c>
    </row>
    <row r="160" spans="1:7">
      <c r="A160" s="72" t="s">
        <v>199</v>
      </c>
      <c r="B160" s="71">
        <v>-3.24</v>
      </c>
      <c r="C160" s="71">
        <v>290.12599999999998</v>
      </c>
      <c r="D160" s="71">
        <v>122.976</v>
      </c>
      <c r="E160" s="71">
        <v>-2.93</v>
      </c>
      <c r="F160" s="71">
        <v>-5.34</v>
      </c>
      <c r="G160" s="71">
        <v>2.41</v>
      </c>
    </row>
    <row r="161" spans="1:7">
      <c r="A161" s="72" t="s">
        <v>343</v>
      </c>
      <c r="B161" s="71">
        <v>-6.09</v>
      </c>
      <c r="C161" s="71">
        <v>294.60000000000002</v>
      </c>
      <c r="D161" s="71">
        <v>128.56800000000001</v>
      </c>
      <c r="E161" s="71">
        <v>-5.51</v>
      </c>
      <c r="F161" s="71">
        <v>-6.99</v>
      </c>
      <c r="G161" s="71">
        <v>1.48</v>
      </c>
    </row>
    <row r="162" spans="1:7">
      <c r="A162" s="72" t="s">
        <v>344</v>
      </c>
      <c r="B162" s="71">
        <v>2.97</v>
      </c>
      <c r="C162" s="71">
        <v>377.98200000000003</v>
      </c>
      <c r="D162" s="71">
        <v>187.33</v>
      </c>
      <c r="E162" s="71">
        <v>3.29</v>
      </c>
      <c r="F162" s="71">
        <v>0.01</v>
      </c>
      <c r="G162" s="71">
        <v>3.28</v>
      </c>
    </row>
    <row r="163" spans="1:7">
      <c r="A163" s="72" t="s">
        <v>345</v>
      </c>
      <c r="B163" s="71">
        <v>2.71</v>
      </c>
      <c r="C163" s="71">
        <v>340.51299999999998</v>
      </c>
      <c r="D163" s="71">
        <v>165.97</v>
      </c>
      <c r="E163" s="71">
        <v>2.76</v>
      </c>
      <c r="F163" s="71">
        <v>0</v>
      </c>
      <c r="G163" s="71">
        <v>2.76</v>
      </c>
    </row>
    <row r="164" spans="1:7">
      <c r="A164" s="72" t="s">
        <v>346</v>
      </c>
      <c r="B164" s="71">
        <v>2.5099999999999998</v>
      </c>
      <c r="C164" s="71">
        <v>313.34399999999999</v>
      </c>
      <c r="D164" s="71">
        <v>144.49299999999999</v>
      </c>
      <c r="E164" s="71">
        <v>2.72</v>
      </c>
      <c r="F164" s="71">
        <v>0</v>
      </c>
      <c r="G164" s="71">
        <v>2.72</v>
      </c>
    </row>
    <row r="165" spans="1:7">
      <c r="A165" s="72" t="s">
        <v>38</v>
      </c>
      <c r="B165" s="71">
        <v>-4.7699999999999996</v>
      </c>
      <c r="C165" s="71">
        <v>281.26499999999999</v>
      </c>
      <c r="D165" s="71">
        <v>112.511</v>
      </c>
      <c r="E165" s="71">
        <v>-3.19</v>
      </c>
      <c r="F165" s="71">
        <v>-4.5599999999999996</v>
      </c>
      <c r="G165" s="71">
        <v>1.37</v>
      </c>
    </row>
    <row r="166" spans="1:7">
      <c r="A166" s="72" t="s">
        <v>347</v>
      </c>
      <c r="B166" s="71">
        <v>-8.84</v>
      </c>
      <c r="C166" s="71">
        <v>304.94099999999997</v>
      </c>
      <c r="D166" s="71">
        <v>128.571</v>
      </c>
      <c r="E166" s="71">
        <v>-7.76</v>
      </c>
      <c r="F166" s="71">
        <v>-8</v>
      </c>
      <c r="G166" s="71">
        <v>0.24</v>
      </c>
    </row>
    <row r="167" spans="1:7">
      <c r="A167" s="72" t="s">
        <v>40</v>
      </c>
      <c r="B167" s="71">
        <v>-9.6199999999999992</v>
      </c>
      <c r="C167" s="71">
        <v>301.59699999999998</v>
      </c>
      <c r="D167" s="71">
        <v>126.05800000000001</v>
      </c>
      <c r="E167" s="71">
        <v>-7.24</v>
      </c>
      <c r="F167" s="71">
        <v>-7.45</v>
      </c>
      <c r="G167" s="71">
        <v>0.21</v>
      </c>
    </row>
    <row r="168" spans="1:7">
      <c r="A168" s="72" t="s">
        <v>348</v>
      </c>
      <c r="B168" s="71">
        <v>-3.45</v>
      </c>
      <c r="C168" s="71">
        <v>325.3</v>
      </c>
      <c r="D168" s="71">
        <v>141.983</v>
      </c>
      <c r="E168" s="71">
        <v>-3.16</v>
      </c>
      <c r="F168" s="71">
        <v>-3.51</v>
      </c>
      <c r="G168" s="71">
        <v>0.35</v>
      </c>
    </row>
    <row r="169" spans="1:7">
      <c r="A169" s="72" t="s">
        <v>349</v>
      </c>
      <c r="B169" s="71">
        <v>-6.92</v>
      </c>
      <c r="C169" s="71">
        <v>361.33199999999999</v>
      </c>
      <c r="D169" s="71">
        <v>167.57300000000001</v>
      </c>
      <c r="E169" s="71">
        <v>-5.5</v>
      </c>
      <c r="F169" s="71">
        <v>-7.38</v>
      </c>
      <c r="G169" s="71">
        <v>1.88</v>
      </c>
    </row>
    <row r="170" spans="1:7">
      <c r="A170" s="72" t="s">
        <v>201</v>
      </c>
      <c r="B170" s="71">
        <v>-3.11</v>
      </c>
      <c r="C170" s="71">
        <v>306.56400000000002</v>
      </c>
      <c r="D170" s="71">
        <v>143.67500000000001</v>
      </c>
      <c r="E170" s="71">
        <v>-2.91</v>
      </c>
      <c r="F170" s="71">
        <v>-5.18</v>
      </c>
      <c r="G170" s="71">
        <v>2.27</v>
      </c>
    </row>
    <row r="171" spans="1:7">
      <c r="A171" s="72" t="s">
        <v>350</v>
      </c>
      <c r="B171" s="71">
        <v>2.56</v>
      </c>
      <c r="C171" s="71">
        <v>326.54700000000003</v>
      </c>
      <c r="D171" s="71">
        <v>164.86600000000001</v>
      </c>
      <c r="E171" s="71">
        <v>2.5299999999999998</v>
      </c>
      <c r="F171" s="71">
        <v>0.01</v>
      </c>
      <c r="G171" s="71">
        <v>2.52</v>
      </c>
    </row>
    <row r="172" spans="1:7">
      <c r="A172" s="72" t="s">
        <v>351</v>
      </c>
      <c r="B172" s="71">
        <v>-6.4</v>
      </c>
      <c r="C172" s="71">
        <v>350.97500000000002</v>
      </c>
      <c r="D172" s="71">
        <v>161.64500000000001</v>
      </c>
      <c r="E172" s="71">
        <v>-4.93</v>
      </c>
      <c r="F172" s="71">
        <v>-6.88</v>
      </c>
      <c r="G172" s="71">
        <v>1.95</v>
      </c>
    </row>
    <row r="173" spans="1:7">
      <c r="A173" s="72" t="s">
        <v>352</v>
      </c>
      <c r="B173" s="71">
        <v>-6.5</v>
      </c>
      <c r="C173" s="71">
        <v>322.94099999999997</v>
      </c>
      <c r="D173" s="71">
        <v>145.18700000000001</v>
      </c>
      <c r="E173" s="71">
        <v>-5.33</v>
      </c>
      <c r="F173" s="71">
        <v>-6.86</v>
      </c>
      <c r="G173" s="71">
        <v>1.53</v>
      </c>
    </row>
    <row r="174" spans="1:7">
      <c r="A174" s="72" t="s">
        <v>210</v>
      </c>
      <c r="B174" s="71">
        <v>-5.22</v>
      </c>
      <c r="C174" s="71">
        <v>304.851</v>
      </c>
      <c r="D174" s="71">
        <v>133.309</v>
      </c>
      <c r="E174" s="71">
        <v>-3.18</v>
      </c>
      <c r="F174" s="71">
        <v>-4.59</v>
      </c>
      <c r="G174" s="71">
        <v>1.41</v>
      </c>
    </row>
    <row r="175" spans="1:7">
      <c r="A175" s="72" t="s">
        <v>353</v>
      </c>
      <c r="B175" s="71">
        <v>-6.27</v>
      </c>
      <c r="C175" s="71">
        <v>332.56400000000002</v>
      </c>
      <c r="D175" s="71">
        <v>146.464</v>
      </c>
      <c r="E175" s="71">
        <v>-5.12</v>
      </c>
      <c r="F175" s="71">
        <v>-7.01</v>
      </c>
      <c r="G175" s="71">
        <v>1.89</v>
      </c>
    </row>
    <row r="176" spans="1:7">
      <c r="A176" s="72" t="s">
        <v>211</v>
      </c>
      <c r="B176" s="71">
        <v>-4.84</v>
      </c>
      <c r="C176" s="71">
        <v>314.70699999999999</v>
      </c>
      <c r="D176" s="71">
        <v>134.42500000000001</v>
      </c>
      <c r="E176" s="71">
        <v>-2.94</v>
      </c>
      <c r="F176" s="71">
        <v>-4.47</v>
      </c>
      <c r="G176" s="71">
        <v>1.53</v>
      </c>
    </row>
    <row r="177" spans="1:7">
      <c r="A177" s="72" t="s">
        <v>354</v>
      </c>
      <c r="B177" s="71">
        <v>-7.62</v>
      </c>
      <c r="C177" s="71">
        <v>308.55500000000001</v>
      </c>
      <c r="D177" s="71">
        <v>132.446</v>
      </c>
      <c r="E177" s="71">
        <v>-7.63</v>
      </c>
      <c r="F177" s="71">
        <v>-8.3800000000000008</v>
      </c>
      <c r="G177" s="71">
        <v>0.75</v>
      </c>
    </row>
    <row r="178" spans="1:7">
      <c r="A178" s="72" t="s">
        <v>218</v>
      </c>
      <c r="B178" s="71">
        <v>-7.13</v>
      </c>
      <c r="C178" s="71">
        <v>294.65899999999999</v>
      </c>
      <c r="D178" s="71">
        <v>120.747</v>
      </c>
      <c r="E178" s="71">
        <v>-5.47</v>
      </c>
      <c r="F178" s="71">
        <v>-6.59</v>
      </c>
      <c r="G178" s="71">
        <v>1.1200000000000001</v>
      </c>
    </row>
    <row r="179" spans="1:7">
      <c r="A179" s="72" t="s">
        <v>355</v>
      </c>
      <c r="B179" s="71">
        <v>-1.39</v>
      </c>
      <c r="C179" s="71">
        <v>318.27</v>
      </c>
      <c r="D179" s="71">
        <v>136.648</v>
      </c>
      <c r="E179" s="71">
        <v>0.04</v>
      </c>
      <c r="F179" s="71">
        <v>-2.2000000000000002</v>
      </c>
      <c r="G179" s="71">
        <v>2.2400000000000002</v>
      </c>
    </row>
    <row r="180" spans="1:7">
      <c r="A180" s="72" t="s">
        <v>356</v>
      </c>
      <c r="B180" s="71">
        <v>-6.79</v>
      </c>
      <c r="C180" s="71">
        <v>316.38799999999998</v>
      </c>
      <c r="D180" s="71">
        <v>138.648</v>
      </c>
      <c r="E180" s="71">
        <v>-4.9000000000000004</v>
      </c>
      <c r="F180" s="71">
        <v>-6.38</v>
      </c>
      <c r="G180" s="71">
        <v>1.48</v>
      </c>
    </row>
    <row r="181" spans="1:7">
      <c r="A181" s="72" t="s">
        <v>357</v>
      </c>
      <c r="B181" s="71">
        <v>-5.9</v>
      </c>
      <c r="C181" s="71">
        <v>292.37700000000001</v>
      </c>
      <c r="D181" s="71">
        <v>119.655</v>
      </c>
      <c r="E181" s="71">
        <v>-5.28</v>
      </c>
      <c r="F181" s="71">
        <v>-6.47</v>
      </c>
      <c r="G181" s="71">
        <v>1.19</v>
      </c>
    </row>
    <row r="182" spans="1:7">
      <c r="A182" s="72" t="s">
        <v>358</v>
      </c>
      <c r="B182" s="71">
        <v>-7.03</v>
      </c>
      <c r="C182" s="71">
        <v>289.01600000000002</v>
      </c>
      <c r="D182" s="71">
        <v>117.131</v>
      </c>
      <c r="E182" s="71">
        <v>-5.36</v>
      </c>
      <c r="F182" s="71">
        <v>-6.53</v>
      </c>
      <c r="G182" s="71">
        <v>1.17</v>
      </c>
    </row>
    <row r="183" spans="1:7">
      <c r="A183" s="72" t="s">
        <v>359</v>
      </c>
      <c r="B183" s="71">
        <v>-10.17</v>
      </c>
      <c r="C183" s="71">
        <v>301.95499999999998</v>
      </c>
      <c r="D183" s="71">
        <v>122.483</v>
      </c>
      <c r="E183" s="71">
        <v>-7.61</v>
      </c>
      <c r="F183" s="71">
        <v>-8.7200000000000006</v>
      </c>
      <c r="G183" s="71">
        <v>1.1100000000000001</v>
      </c>
    </row>
    <row r="184" spans="1:7">
      <c r="A184" s="72" t="s">
        <v>360</v>
      </c>
      <c r="B184" s="71">
        <v>-6.02</v>
      </c>
      <c r="C184" s="71">
        <v>282.60399999999998</v>
      </c>
      <c r="D184" s="71">
        <v>110.172</v>
      </c>
      <c r="E184" s="71">
        <v>-4.97</v>
      </c>
      <c r="F184" s="71">
        <v>-5.99</v>
      </c>
      <c r="G184" s="71">
        <v>1.02</v>
      </c>
    </row>
    <row r="185" spans="1:7">
      <c r="A185" s="72" t="s">
        <v>361</v>
      </c>
      <c r="B185" s="71">
        <v>-6.13</v>
      </c>
      <c r="C185" s="71">
        <v>330.65</v>
      </c>
      <c r="D185" s="71">
        <v>147.58199999999999</v>
      </c>
      <c r="E185" s="71">
        <v>-5.08</v>
      </c>
      <c r="F185" s="71">
        <v>-7.07</v>
      </c>
      <c r="G185" s="71">
        <v>1.99</v>
      </c>
    </row>
    <row r="186" spans="1:7">
      <c r="A186" s="72" t="s">
        <v>362</v>
      </c>
      <c r="B186" s="71">
        <v>-4.7300000000000004</v>
      </c>
      <c r="C186" s="71">
        <v>311.41199999999998</v>
      </c>
      <c r="D186" s="71">
        <v>135.346</v>
      </c>
      <c r="E186" s="71">
        <v>-2.87</v>
      </c>
      <c r="F186" s="71">
        <v>-4.72</v>
      </c>
      <c r="G186" s="71">
        <v>1.85</v>
      </c>
    </row>
    <row r="187" spans="1:7">
      <c r="A187" s="72" t="s">
        <v>363</v>
      </c>
      <c r="B187" s="71">
        <v>-0.95</v>
      </c>
      <c r="C187" s="71">
        <v>354.28399999999999</v>
      </c>
      <c r="D187" s="71">
        <v>163.48599999999999</v>
      </c>
      <c r="E187" s="71">
        <v>-4.9999999999999802E-2</v>
      </c>
      <c r="F187" s="71">
        <v>-2.78</v>
      </c>
      <c r="G187" s="71">
        <v>2.73</v>
      </c>
    </row>
    <row r="188" spans="1:7">
      <c r="A188" s="72" t="s">
        <v>364</v>
      </c>
      <c r="B188" s="71">
        <v>-6.19</v>
      </c>
      <c r="C188" s="71">
        <v>276.71100000000001</v>
      </c>
      <c r="D188" s="71">
        <v>109.146</v>
      </c>
      <c r="E188" s="71">
        <v>-4.99</v>
      </c>
      <c r="F188" s="71">
        <v>-6.51</v>
      </c>
      <c r="G188" s="71">
        <v>1.52</v>
      </c>
    </row>
    <row r="189" spans="1:7">
      <c r="A189" s="72" t="s">
        <v>365</v>
      </c>
      <c r="B189" s="71">
        <v>-7</v>
      </c>
      <c r="C189" s="71">
        <v>277.90100000000001</v>
      </c>
      <c r="D189" s="71">
        <v>110.756</v>
      </c>
      <c r="E189" s="71">
        <v>-7.31</v>
      </c>
      <c r="F189" s="71">
        <v>-8.1300000000000008</v>
      </c>
      <c r="G189" s="71">
        <v>0.82</v>
      </c>
    </row>
    <row r="190" spans="1:7">
      <c r="A190" s="72" t="s">
        <v>366</v>
      </c>
      <c r="B190" s="71">
        <v>-8.83</v>
      </c>
      <c r="C190" s="71">
        <v>297.18299999999999</v>
      </c>
      <c r="D190" s="71">
        <v>123.009</v>
      </c>
      <c r="E190" s="71">
        <v>-9.9499999999999993</v>
      </c>
      <c r="F190" s="71">
        <v>-10.8</v>
      </c>
      <c r="G190" s="71">
        <v>0.85</v>
      </c>
    </row>
    <row r="191" spans="1:7">
      <c r="A191" s="72" t="s">
        <v>367</v>
      </c>
      <c r="B191" s="71">
        <v>-0.68</v>
      </c>
      <c r="C191" s="71">
        <v>379.19799999999998</v>
      </c>
      <c r="D191" s="71">
        <v>184.626</v>
      </c>
      <c r="E191" s="71">
        <v>0.2</v>
      </c>
      <c r="F191" s="71">
        <v>-2.5299999999999998</v>
      </c>
      <c r="G191" s="71">
        <v>2.73</v>
      </c>
    </row>
    <row r="192" spans="1:7">
      <c r="A192" s="72" t="s">
        <v>368</v>
      </c>
      <c r="B192" s="71">
        <v>-4.4000000000000004</v>
      </c>
      <c r="C192" s="71">
        <v>360.839</v>
      </c>
      <c r="D192" s="71">
        <v>165.047</v>
      </c>
      <c r="E192" s="71">
        <v>-6.29</v>
      </c>
      <c r="F192" s="71">
        <v>-7.89</v>
      </c>
      <c r="G192" s="71">
        <v>1.6</v>
      </c>
    </row>
    <row r="193" spans="1:7">
      <c r="A193" s="72" t="s">
        <v>369</v>
      </c>
      <c r="B193" s="71">
        <v>-7.48</v>
      </c>
      <c r="C193" s="71">
        <v>312.79399999999998</v>
      </c>
      <c r="D193" s="71">
        <v>131.68199999999999</v>
      </c>
      <c r="E193" s="71">
        <v>-6.92</v>
      </c>
      <c r="F193" s="71">
        <v>-8.09</v>
      </c>
      <c r="G193" s="71">
        <v>1.17</v>
      </c>
    </row>
    <row r="194" spans="1:7">
      <c r="A194" s="72" t="s">
        <v>370</v>
      </c>
      <c r="B194" s="71">
        <v>-10.27</v>
      </c>
      <c r="C194" s="71">
        <v>253.33600000000001</v>
      </c>
      <c r="D194" s="71">
        <v>91.826999999999998</v>
      </c>
      <c r="E194" s="71">
        <v>-7.99</v>
      </c>
      <c r="F194" s="71">
        <v>-8.85</v>
      </c>
      <c r="G194" s="71">
        <v>0.86</v>
      </c>
    </row>
    <row r="195" spans="1:7">
      <c r="A195" s="72" t="s">
        <v>371</v>
      </c>
      <c r="B195" s="71">
        <v>-4.7</v>
      </c>
      <c r="C195" s="71">
        <v>351.40600000000001</v>
      </c>
      <c r="D195" s="71">
        <v>160.56100000000001</v>
      </c>
      <c r="E195" s="71">
        <v>-4.82</v>
      </c>
      <c r="F195" s="71">
        <v>-6.7</v>
      </c>
      <c r="G195" s="71">
        <v>1.88</v>
      </c>
    </row>
    <row r="196" spans="1:7">
      <c r="A196" s="72" t="s">
        <v>372</v>
      </c>
      <c r="B196" s="71">
        <v>-4.2699999999999996</v>
      </c>
      <c r="C196" s="71">
        <v>320.767</v>
      </c>
      <c r="D196" s="71">
        <v>138.90600000000001</v>
      </c>
      <c r="E196" s="71">
        <v>-4.9000000000000004</v>
      </c>
      <c r="F196" s="71">
        <v>-6.43</v>
      </c>
      <c r="G196" s="71">
        <v>1.53</v>
      </c>
    </row>
    <row r="197" spans="1:7">
      <c r="A197" s="72" t="s">
        <v>373</v>
      </c>
      <c r="B197" s="71">
        <v>-3.73</v>
      </c>
      <c r="C197" s="71">
        <v>317.69400000000002</v>
      </c>
      <c r="D197" s="71">
        <v>147.935</v>
      </c>
      <c r="E197" s="71">
        <v>-2.75</v>
      </c>
      <c r="F197" s="71">
        <v>-5.0999999999999996</v>
      </c>
      <c r="G197" s="71">
        <v>2.35</v>
      </c>
    </row>
    <row r="198" spans="1:7">
      <c r="A198" s="72" t="s">
        <v>42</v>
      </c>
      <c r="B198" s="71">
        <v>-3.05</v>
      </c>
      <c r="C198" s="71">
        <v>319.548</v>
      </c>
      <c r="D198" s="71">
        <v>145.44300000000001</v>
      </c>
      <c r="E198" s="71">
        <v>-2.96</v>
      </c>
      <c r="F198" s="71">
        <v>-5.28</v>
      </c>
      <c r="G198" s="71">
        <v>2.3199999999999998</v>
      </c>
    </row>
    <row r="199" spans="1:7">
      <c r="A199" s="72" t="s">
        <v>44</v>
      </c>
      <c r="B199" s="71">
        <v>-4.93</v>
      </c>
      <c r="C199" s="71">
        <v>280.72399999999999</v>
      </c>
      <c r="D199" s="71">
        <v>112.39400000000001</v>
      </c>
      <c r="E199" s="71">
        <v>-3.41</v>
      </c>
      <c r="F199" s="71">
        <v>-4.7300000000000004</v>
      </c>
      <c r="G199" s="71">
        <v>1.32</v>
      </c>
    </row>
    <row r="200" spans="1:7">
      <c r="A200" s="72" t="s">
        <v>374</v>
      </c>
      <c r="B200" s="71">
        <v>-5.9</v>
      </c>
      <c r="C200" s="71">
        <v>363.173</v>
      </c>
      <c r="D200" s="71">
        <v>169.49199999999999</v>
      </c>
      <c r="E200" s="71">
        <v>-5.5</v>
      </c>
      <c r="F200" s="71">
        <v>-6.96</v>
      </c>
      <c r="G200" s="71">
        <v>1.46</v>
      </c>
    </row>
    <row r="201" spans="1:7">
      <c r="A201" s="72" t="s">
        <v>375</v>
      </c>
      <c r="B201" s="71">
        <v>-10.27</v>
      </c>
      <c r="C201" s="71">
        <v>304.99099999999999</v>
      </c>
      <c r="D201" s="71">
        <v>128.596</v>
      </c>
      <c r="E201" s="71">
        <v>-8.83</v>
      </c>
      <c r="F201" s="71">
        <v>-9.0299999999999994</v>
      </c>
      <c r="G201" s="71">
        <v>0.2</v>
      </c>
    </row>
    <row r="202" spans="1:7">
      <c r="A202" s="72" t="s">
        <v>46</v>
      </c>
      <c r="B202" s="71">
        <v>-10.64</v>
      </c>
      <c r="C202" s="71">
        <v>301.62200000000001</v>
      </c>
      <c r="D202" s="71">
        <v>126.07</v>
      </c>
      <c r="E202" s="71">
        <v>-7.86</v>
      </c>
      <c r="F202" s="71">
        <v>-8.0399999999999991</v>
      </c>
      <c r="G202" s="71">
        <v>0.18</v>
      </c>
    </row>
    <row r="203" spans="1:7">
      <c r="A203" s="72" t="s">
        <v>376</v>
      </c>
      <c r="B203" s="71">
        <v>-5.91</v>
      </c>
      <c r="C203" s="71">
        <v>370.18200000000002</v>
      </c>
      <c r="D203" s="71">
        <v>188.30600000000001</v>
      </c>
      <c r="E203" s="71">
        <v>-5.54</v>
      </c>
      <c r="F203" s="71">
        <v>-7.21</v>
      </c>
      <c r="G203" s="71">
        <v>1.67</v>
      </c>
    </row>
    <row r="204" spans="1:7">
      <c r="A204" s="72" t="s">
        <v>48</v>
      </c>
      <c r="B204" s="71">
        <v>-3.15</v>
      </c>
      <c r="C204" s="71">
        <v>362.70400000000001</v>
      </c>
      <c r="D204" s="71">
        <v>176.303</v>
      </c>
      <c r="E204" s="71">
        <v>-3.51</v>
      </c>
      <c r="F204" s="71">
        <v>-4.8899999999999997</v>
      </c>
      <c r="G204" s="71">
        <v>1.38</v>
      </c>
    </row>
    <row r="205" spans="1:7">
      <c r="A205" s="72" t="s">
        <v>50</v>
      </c>
      <c r="B205" s="71">
        <v>-3.5</v>
      </c>
      <c r="C205" s="71">
        <v>197.155</v>
      </c>
      <c r="D205" s="71">
        <v>56.097000000000001</v>
      </c>
      <c r="E205" s="71">
        <v>-3.39</v>
      </c>
      <c r="F205" s="71">
        <v>-5.18</v>
      </c>
      <c r="G205" s="71">
        <v>1.79</v>
      </c>
    </row>
    <row r="206" spans="1:7">
      <c r="A206" s="72" t="s">
        <v>52</v>
      </c>
      <c r="B206" s="71">
        <v>-6.69</v>
      </c>
      <c r="C206" s="71">
        <v>206.97399999999999</v>
      </c>
      <c r="D206" s="71">
        <v>62.286999999999999</v>
      </c>
      <c r="E206" s="71">
        <v>-5.95</v>
      </c>
      <c r="F206" s="71">
        <v>-7.07</v>
      </c>
      <c r="G206" s="71">
        <v>1.1200000000000001</v>
      </c>
    </row>
    <row r="207" spans="1:7">
      <c r="A207" s="72" t="s">
        <v>377</v>
      </c>
      <c r="B207" s="71">
        <v>-3.88</v>
      </c>
      <c r="C207" s="71">
        <v>196.67099999999999</v>
      </c>
      <c r="D207" s="71">
        <v>55.232999999999997</v>
      </c>
      <c r="E207" s="71">
        <v>-1.67</v>
      </c>
      <c r="F207" s="71">
        <v>-3.77</v>
      </c>
      <c r="G207" s="71">
        <v>2.1</v>
      </c>
    </row>
    <row r="208" spans="1:7">
      <c r="A208" s="72" t="s">
        <v>378</v>
      </c>
      <c r="B208" s="71">
        <v>-4.58</v>
      </c>
      <c r="C208" s="71">
        <v>318.73899999999998</v>
      </c>
      <c r="D208" s="71">
        <v>138.738</v>
      </c>
      <c r="E208" s="71">
        <v>-5.07</v>
      </c>
      <c r="F208" s="71">
        <v>-6.67</v>
      </c>
      <c r="G208" s="71">
        <v>1.6</v>
      </c>
    </row>
    <row r="209" spans="1:7">
      <c r="A209" s="72" t="s">
        <v>379</v>
      </c>
      <c r="B209" s="71">
        <v>-1.24</v>
      </c>
      <c r="C209" s="71">
        <v>333.971</v>
      </c>
      <c r="D209" s="71">
        <v>150.542</v>
      </c>
      <c r="E209" s="71">
        <v>-1.26</v>
      </c>
      <c r="F209" s="71">
        <v>-3.53</v>
      </c>
      <c r="G209" s="71">
        <v>2.27</v>
      </c>
    </row>
    <row r="210" spans="1:7">
      <c r="A210" s="72" t="s">
        <v>380</v>
      </c>
      <c r="B210" s="71">
        <v>-5.49</v>
      </c>
      <c r="C210" s="71">
        <v>270.69</v>
      </c>
      <c r="D210" s="71">
        <v>105.376</v>
      </c>
      <c r="E210" s="71">
        <v>-5.92</v>
      </c>
      <c r="F210" s="71">
        <v>-7</v>
      </c>
      <c r="G210" s="71">
        <v>1.08</v>
      </c>
    </row>
    <row r="211" spans="1:7">
      <c r="A211" s="72" t="s">
        <v>381</v>
      </c>
      <c r="B211" s="71">
        <v>-2.4500000000000002</v>
      </c>
      <c r="C211" s="71">
        <v>300.36399999999998</v>
      </c>
      <c r="D211" s="71">
        <v>123.24</v>
      </c>
      <c r="E211" s="71">
        <v>-2.2999999999999998</v>
      </c>
      <c r="F211" s="71">
        <v>-3.98</v>
      </c>
      <c r="G211" s="71">
        <v>1.68</v>
      </c>
    </row>
    <row r="212" spans="1:7">
      <c r="A212" s="72" t="s">
        <v>54</v>
      </c>
      <c r="B212" s="71">
        <v>-3.95</v>
      </c>
      <c r="C212" s="71">
        <v>394.38</v>
      </c>
      <c r="D212" s="71">
        <v>196.43199999999999</v>
      </c>
      <c r="E212" s="71">
        <v>-5.39</v>
      </c>
      <c r="F212" s="71">
        <v>-5.97</v>
      </c>
      <c r="G212" s="71">
        <v>0.57999999999999996</v>
      </c>
    </row>
    <row r="213" spans="1:7">
      <c r="A213" s="72" t="s">
        <v>382</v>
      </c>
      <c r="B213" s="71">
        <v>-5.56</v>
      </c>
      <c r="C213" s="71">
        <v>222.511</v>
      </c>
      <c r="D213" s="71">
        <v>74.247</v>
      </c>
      <c r="E213" s="71">
        <v>-3.41</v>
      </c>
      <c r="F213" s="71">
        <v>-5.09</v>
      </c>
      <c r="G213" s="71">
        <v>1.68</v>
      </c>
    </row>
    <row r="214" spans="1:7">
      <c r="A214" s="72" t="s">
        <v>383</v>
      </c>
      <c r="B214" s="71">
        <v>-4.0199999999999996</v>
      </c>
      <c r="C214" s="71">
        <v>288.108</v>
      </c>
      <c r="D214" s="71">
        <v>117.083</v>
      </c>
      <c r="E214" s="71">
        <v>-4.99</v>
      </c>
      <c r="F214" s="71">
        <v>-6.36</v>
      </c>
      <c r="G214" s="71">
        <v>1.37</v>
      </c>
    </row>
    <row r="215" spans="1:7">
      <c r="A215" s="72" t="s">
        <v>384</v>
      </c>
      <c r="B215" s="71">
        <v>-11</v>
      </c>
      <c r="C215" s="71">
        <v>298.76499999999999</v>
      </c>
      <c r="D215" s="71">
        <v>125.01600000000001</v>
      </c>
      <c r="E215" s="71">
        <v>-10.119999999999999</v>
      </c>
      <c r="F215" s="71">
        <v>-10.9</v>
      </c>
      <c r="G215" s="71">
        <v>0.78</v>
      </c>
    </row>
    <row r="216" spans="1:7">
      <c r="A216" s="72" t="s">
        <v>18</v>
      </c>
      <c r="B216" s="71">
        <v>-0.86</v>
      </c>
      <c r="C216" s="71">
        <v>258.24700000000001</v>
      </c>
      <c r="D216" s="71">
        <v>96.930999999999997</v>
      </c>
      <c r="E216" s="71">
        <v>-0.7</v>
      </c>
      <c r="F216" s="71">
        <v>-2.7</v>
      </c>
      <c r="G216" s="71">
        <v>2</v>
      </c>
    </row>
    <row r="217" spans="1:7">
      <c r="A217" s="72" t="s">
        <v>385</v>
      </c>
      <c r="B217" s="71">
        <v>-4.21</v>
      </c>
      <c r="C217" s="71">
        <v>292.89699999999999</v>
      </c>
      <c r="D217" s="71">
        <v>116.563</v>
      </c>
      <c r="E217" s="71">
        <v>-2.74</v>
      </c>
      <c r="F217" s="71">
        <v>-4.13</v>
      </c>
      <c r="G217" s="71">
        <v>1.39</v>
      </c>
    </row>
    <row r="218" spans="1:7">
      <c r="A218" s="72" t="s">
        <v>386</v>
      </c>
      <c r="B218" s="71">
        <v>-0.25</v>
      </c>
      <c r="C218" s="71">
        <v>313.09800000000001</v>
      </c>
      <c r="D218" s="71">
        <v>136.29</v>
      </c>
      <c r="E218" s="71">
        <v>-0.55000000000000004</v>
      </c>
      <c r="F218" s="71">
        <v>-3.02</v>
      </c>
      <c r="G218" s="71">
        <v>2.4700000000000002</v>
      </c>
    </row>
    <row r="219" spans="1:7">
      <c r="A219" s="72" t="s">
        <v>387</v>
      </c>
      <c r="B219" s="71">
        <v>-6.62</v>
      </c>
      <c r="C219" s="71">
        <v>297.85899999999998</v>
      </c>
      <c r="D219" s="71">
        <v>123.209</v>
      </c>
      <c r="E219" s="71">
        <v>-5.41</v>
      </c>
      <c r="F219" s="71">
        <v>-6.94</v>
      </c>
      <c r="G219" s="71">
        <v>1.53</v>
      </c>
    </row>
    <row r="220" spans="1:7">
      <c r="A220" s="72" t="s">
        <v>388</v>
      </c>
      <c r="B220" s="71">
        <v>-2.38</v>
      </c>
      <c r="C220" s="71">
        <v>315.43599999999998</v>
      </c>
      <c r="D220" s="71">
        <v>135.56700000000001</v>
      </c>
      <c r="E220" s="71">
        <v>-1.1399999999999999</v>
      </c>
      <c r="F220" s="71">
        <v>-3.13</v>
      </c>
      <c r="G220" s="71">
        <v>1.99</v>
      </c>
    </row>
    <row r="221" spans="1:7">
      <c r="A221" s="72" t="s">
        <v>389</v>
      </c>
      <c r="B221" s="71">
        <v>-1.93</v>
      </c>
      <c r="C221" s="71">
        <v>310.28800000000001</v>
      </c>
      <c r="D221" s="71">
        <v>131.892</v>
      </c>
      <c r="E221" s="71">
        <v>-1.56</v>
      </c>
      <c r="F221" s="71">
        <v>-3.37</v>
      </c>
      <c r="G221" s="71">
        <v>1.81</v>
      </c>
    </row>
    <row r="222" spans="1:7">
      <c r="A222" s="72" t="s">
        <v>390</v>
      </c>
      <c r="B222" s="71">
        <v>-2.66</v>
      </c>
      <c r="C222" s="71">
        <v>385.76299999999998</v>
      </c>
      <c r="D222" s="71">
        <v>182.14500000000001</v>
      </c>
      <c r="E222" s="71">
        <v>-3.39</v>
      </c>
      <c r="F222" s="71">
        <v>-4.97</v>
      </c>
      <c r="G222" s="71">
        <v>1.58</v>
      </c>
    </row>
    <row r="223" spans="1:7">
      <c r="A223" s="72" t="s">
        <v>391</v>
      </c>
      <c r="B223" s="71">
        <v>-4.2300000000000004</v>
      </c>
      <c r="C223" s="71">
        <v>319.58499999999998</v>
      </c>
      <c r="D223" s="71">
        <v>132.64500000000001</v>
      </c>
      <c r="E223" s="71">
        <v>-1.86</v>
      </c>
      <c r="F223" s="71">
        <v>-3.78</v>
      </c>
      <c r="G223" s="71">
        <v>1.92</v>
      </c>
    </row>
    <row r="224" spans="1:7">
      <c r="A224" s="72" t="s">
        <v>392</v>
      </c>
      <c r="B224" s="71">
        <v>-1.46</v>
      </c>
      <c r="C224" s="71">
        <v>285.56900000000002</v>
      </c>
      <c r="D224" s="71">
        <v>114.82</v>
      </c>
      <c r="E224" s="71">
        <v>-0.37</v>
      </c>
      <c r="F224" s="71">
        <v>-2.2000000000000002</v>
      </c>
      <c r="G224" s="71">
        <v>1.83</v>
      </c>
    </row>
    <row r="225" spans="1:7">
      <c r="A225" s="72" t="s">
        <v>393</v>
      </c>
      <c r="B225" s="71">
        <v>-0.74</v>
      </c>
      <c r="C225" s="71">
        <v>223.73699999999999</v>
      </c>
      <c r="D225" s="71">
        <v>73.423000000000002</v>
      </c>
      <c r="E225" s="71">
        <v>0.93</v>
      </c>
      <c r="F225" s="71">
        <v>-1.01</v>
      </c>
      <c r="G225" s="71">
        <v>1.94</v>
      </c>
    </row>
    <row r="226" spans="1:7">
      <c r="A226" s="72" t="s">
        <v>57</v>
      </c>
      <c r="B226" s="71">
        <v>-0.82</v>
      </c>
      <c r="C226" s="71">
        <v>185.15100000000001</v>
      </c>
      <c r="D226" s="71">
        <v>50.262999999999998</v>
      </c>
      <c r="E226" s="71">
        <v>1.0900000000000001</v>
      </c>
      <c r="F226" s="71">
        <v>-0.89</v>
      </c>
      <c r="G226" s="71">
        <v>1.98</v>
      </c>
    </row>
    <row r="227" spans="1:7">
      <c r="A227" s="72" t="s">
        <v>394</v>
      </c>
      <c r="B227" s="71">
        <v>1.79</v>
      </c>
      <c r="C227" s="71">
        <v>217.93100000000001</v>
      </c>
      <c r="D227" s="71">
        <v>71.176000000000002</v>
      </c>
      <c r="E227" s="71">
        <v>2.0299999999999998</v>
      </c>
      <c r="F227" s="71">
        <v>-0.38</v>
      </c>
      <c r="G227" s="71">
        <v>2.41</v>
      </c>
    </row>
    <row r="228" spans="1:7">
      <c r="A228" s="72" t="s">
        <v>20</v>
      </c>
      <c r="B228" s="71">
        <v>1.38</v>
      </c>
      <c r="C228" s="71">
        <v>252.06200000000001</v>
      </c>
      <c r="D228" s="71">
        <v>91.584000000000003</v>
      </c>
      <c r="E228" s="71">
        <v>2.48</v>
      </c>
      <c r="F228" s="71">
        <v>-0.37</v>
      </c>
      <c r="G228" s="71">
        <v>2.85</v>
      </c>
    </row>
    <row r="229" spans="1:7">
      <c r="A229" s="72" t="s">
        <v>59</v>
      </c>
      <c r="B229" s="71">
        <v>-0.16</v>
      </c>
      <c r="C229" s="71">
        <v>244.78</v>
      </c>
      <c r="D229" s="71">
        <v>82.397999999999996</v>
      </c>
      <c r="E229" s="71">
        <v>1.93</v>
      </c>
      <c r="F229" s="71">
        <v>-0.86</v>
      </c>
      <c r="G229" s="71">
        <v>2.79</v>
      </c>
    </row>
    <row r="230" spans="1:7">
      <c r="A230" s="72" t="s">
        <v>61</v>
      </c>
      <c r="B230" s="71">
        <v>0.61</v>
      </c>
      <c r="C230" s="71">
        <v>237.81100000000001</v>
      </c>
      <c r="D230" s="71">
        <v>79.837000000000003</v>
      </c>
      <c r="E230" s="71">
        <v>1.93</v>
      </c>
      <c r="F230" s="71">
        <v>-0.96</v>
      </c>
      <c r="G230" s="71">
        <v>2.89</v>
      </c>
    </row>
    <row r="231" spans="1:7">
      <c r="A231" s="72" t="s">
        <v>22</v>
      </c>
      <c r="B231" s="71">
        <v>-4.72</v>
      </c>
      <c r="C231" s="71">
        <v>271.39499999999998</v>
      </c>
      <c r="D231" s="71">
        <v>105.47499999999999</v>
      </c>
      <c r="E231" s="71">
        <v>-3.14</v>
      </c>
      <c r="F231" s="71">
        <v>-5.12</v>
      </c>
      <c r="G231" s="71">
        <v>1.98</v>
      </c>
    </row>
    <row r="232" spans="1:7">
      <c r="A232" s="72" t="s">
        <v>23</v>
      </c>
      <c r="B232" s="71">
        <v>-4.62</v>
      </c>
      <c r="C232" s="71">
        <v>269.41800000000001</v>
      </c>
      <c r="D232" s="71">
        <v>106.47199999999999</v>
      </c>
      <c r="E232" s="71">
        <v>-3.12</v>
      </c>
      <c r="F232" s="71">
        <v>-5.2</v>
      </c>
      <c r="G232" s="71">
        <v>2.08</v>
      </c>
    </row>
    <row r="233" spans="1:7">
      <c r="A233" s="72" t="s">
        <v>395</v>
      </c>
      <c r="B233" s="71">
        <v>-3.64</v>
      </c>
      <c r="C233" s="71">
        <v>266.22000000000003</v>
      </c>
      <c r="D233" s="71">
        <v>99.159000000000006</v>
      </c>
      <c r="E233" s="71">
        <v>-1.41</v>
      </c>
      <c r="F233" s="71">
        <v>-3.57</v>
      </c>
      <c r="G233" s="71">
        <v>2.16</v>
      </c>
    </row>
    <row r="234" spans="1:7">
      <c r="A234" s="72" t="s">
        <v>66</v>
      </c>
      <c r="B234" s="71">
        <v>-6.35</v>
      </c>
      <c r="C234" s="71">
        <v>273.26400000000001</v>
      </c>
      <c r="D234" s="71">
        <v>106.46599999999999</v>
      </c>
      <c r="E234" s="71">
        <v>-5.46</v>
      </c>
      <c r="F234" s="71">
        <v>-6.92</v>
      </c>
      <c r="G234" s="71">
        <v>1.46</v>
      </c>
    </row>
    <row r="235" spans="1:7">
      <c r="A235" s="72" t="s">
        <v>68</v>
      </c>
      <c r="B235" s="71">
        <v>-3.71</v>
      </c>
      <c r="C235" s="71">
        <v>263.43</v>
      </c>
      <c r="D235" s="71">
        <v>100.261</v>
      </c>
      <c r="E235" s="71">
        <v>-2.97</v>
      </c>
      <c r="F235" s="71">
        <v>-5.05</v>
      </c>
      <c r="G235" s="71">
        <v>2.08</v>
      </c>
    </row>
    <row r="236" spans="1:7">
      <c r="A236" s="72" t="s">
        <v>396</v>
      </c>
      <c r="B236" s="71">
        <v>-3.18</v>
      </c>
      <c r="C236" s="71">
        <v>263.43</v>
      </c>
      <c r="D236" s="71">
        <v>100.261</v>
      </c>
      <c r="E236" s="71">
        <v>-3.01</v>
      </c>
      <c r="F236" s="71">
        <v>-5.07</v>
      </c>
      <c r="G236" s="71">
        <v>2.06</v>
      </c>
    </row>
    <row r="237" spans="1:7">
      <c r="A237" s="72" t="s">
        <v>397</v>
      </c>
      <c r="B237" s="71">
        <v>-1.1200000000000001</v>
      </c>
      <c r="C237" s="71">
        <v>279.94600000000003</v>
      </c>
      <c r="D237" s="71">
        <v>111.214</v>
      </c>
      <c r="E237" s="71">
        <v>-0.6</v>
      </c>
      <c r="F237" s="71">
        <v>-2.13</v>
      </c>
      <c r="G237" s="71">
        <v>1.53</v>
      </c>
    </row>
    <row r="238" spans="1:7">
      <c r="A238" s="72" t="s">
        <v>70</v>
      </c>
      <c r="B238" s="71">
        <v>-0.5</v>
      </c>
      <c r="C238" s="71">
        <v>199.68600000000001</v>
      </c>
      <c r="D238" s="71">
        <v>59.164000000000001</v>
      </c>
      <c r="E238" s="71">
        <v>-0.04</v>
      </c>
      <c r="F238" s="71">
        <v>-2.3199999999999998</v>
      </c>
      <c r="G238" s="71">
        <v>2.2799999999999998</v>
      </c>
    </row>
    <row r="239" spans="1:7">
      <c r="A239" s="72" t="s">
        <v>398</v>
      </c>
      <c r="B239" s="71">
        <v>-0.63</v>
      </c>
      <c r="C239" s="71">
        <v>218.25399999999999</v>
      </c>
      <c r="D239" s="71">
        <v>69.87</v>
      </c>
      <c r="E239" s="71">
        <v>0.78</v>
      </c>
      <c r="F239" s="71">
        <v>-1.26</v>
      </c>
      <c r="G239" s="71">
        <v>2.04</v>
      </c>
    </row>
    <row r="240" spans="1:7">
      <c r="A240" s="72" t="s">
        <v>72</v>
      </c>
      <c r="B240" s="71">
        <v>-0.59</v>
      </c>
      <c r="C240" s="71">
        <v>204.14500000000001</v>
      </c>
      <c r="D240" s="71">
        <v>60.557000000000002</v>
      </c>
      <c r="E240" s="71">
        <v>1.22</v>
      </c>
      <c r="F240" s="71">
        <v>-1.06</v>
      </c>
      <c r="G240" s="71">
        <v>2.2799999999999998</v>
      </c>
    </row>
    <row r="241" spans="1:7">
      <c r="A241" s="72" t="s">
        <v>74</v>
      </c>
      <c r="B241" s="71">
        <v>-0.77</v>
      </c>
      <c r="C241" s="71">
        <v>188.298</v>
      </c>
      <c r="D241" s="71">
        <v>52.116999999999997</v>
      </c>
      <c r="E241" s="71">
        <v>-0.22</v>
      </c>
      <c r="F241" s="71">
        <v>-2.25</v>
      </c>
      <c r="G241" s="71">
        <v>2.0299999999999998</v>
      </c>
    </row>
    <row r="242" spans="1:7">
      <c r="A242" s="72" t="s">
        <v>76</v>
      </c>
      <c r="B242" s="71">
        <v>-0.55000000000000004</v>
      </c>
      <c r="C242" s="71">
        <v>179.012</v>
      </c>
      <c r="D242" s="71">
        <v>46.771000000000001</v>
      </c>
      <c r="E242" s="71">
        <v>0.81</v>
      </c>
      <c r="F242" s="71">
        <v>-1.1399999999999999</v>
      </c>
      <c r="G242" s="71">
        <v>1.95</v>
      </c>
    </row>
    <row r="243" spans="1:7">
      <c r="A243" s="72" t="s">
        <v>399</v>
      </c>
      <c r="B243" s="71">
        <v>1.58</v>
      </c>
      <c r="C243" s="71">
        <v>332.666</v>
      </c>
      <c r="D243" s="71">
        <v>171.62100000000001</v>
      </c>
      <c r="E243" s="71">
        <v>2.0499999999999998</v>
      </c>
      <c r="F243" s="71">
        <v>0.02</v>
      </c>
      <c r="G243" s="71">
        <v>2.0299999999999998</v>
      </c>
    </row>
    <row r="244" spans="1:7">
      <c r="A244" s="72" t="s">
        <v>400</v>
      </c>
      <c r="B244" s="71">
        <v>-4.0999999999999996</v>
      </c>
      <c r="C244" s="71">
        <v>292.89699999999999</v>
      </c>
      <c r="D244" s="71">
        <v>116.563</v>
      </c>
      <c r="E244" s="71">
        <v>-2.38</v>
      </c>
      <c r="F244" s="71">
        <v>-4.1399999999999997</v>
      </c>
      <c r="G244" s="71">
        <v>1.76</v>
      </c>
    </row>
    <row r="245" spans="1:7">
      <c r="A245" s="72" t="s">
        <v>185</v>
      </c>
      <c r="B245" s="71">
        <v>-0.99</v>
      </c>
      <c r="C245" s="71">
        <v>286.87700000000001</v>
      </c>
      <c r="D245" s="71">
        <v>118.25700000000001</v>
      </c>
      <c r="E245" s="71">
        <v>0.15</v>
      </c>
      <c r="F245" s="71">
        <v>-1.97</v>
      </c>
      <c r="G245" s="71">
        <v>2.12</v>
      </c>
    </row>
    <row r="246" spans="1:7">
      <c r="A246" s="72" t="s">
        <v>24</v>
      </c>
      <c r="B246" s="71">
        <v>-5.48</v>
      </c>
      <c r="C246" s="71">
        <v>316.84100000000001</v>
      </c>
      <c r="D246" s="71">
        <v>155.12899999999999</v>
      </c>
      <c r="E246" s="71">
        <v>-4.1500000000000004</v>
      </c>
      <c r="F246" s="71">
        <v>-5.14</v>
      </c>
      <c r="G246" s="71">
        <v>0.99</v>
      </c>
    </row>
    <row r="247" spans="1:7">
      <c r="A247" s="72" t="s">
        <v>25</v>
      </c>
      <c r="B247" s="71">
        <v>1.23</v>
      </c>
      <c r="C247" s="71">
        <v>289.36900000000003</v>
      </c>
      <c r="D247" s="71">
        <v>129.81200000000001</v>
      </c>
      <c r="E247" s="71">
        <v>1.67</v>
      </c>
      <c r="F247" s="71">
        <v>0.01</v>
      </c>
      <c r="G247" s="71">
        <v>1.66</v>
      </c>
    </row>
    <row r="248" spans="1:7">
      <c r="A248" s="72" t="s">
        <v>26</v>
      </c>
      <c r="B248" s="71">
        <v>-5.46</v>
      </c>
      <c r="C248" s="71">
        <v>296.43200000000002</v>
      </c>
      <c r="D248" s="71">
        <v>135.00200000000001</v>
      </c>
      <c r="E248" s="71">
        <v>-4.26</v>
      </c>
      <c r="F248" s="71">
        <v>-5.28</v>
      </c>
      <c r="G248" s="71">
        <v>1.02</v>
      </c>
    </row>
    <row r="249" spans="1:7">
      <c r="A249" s="72" t="s">
        <v>401</v>
      </c>
      <c r="B249" s="71">
        <v>-4.91</v>
      </c>
      <c r="C249" s="71">
        <v>292.11799999999999</v>
      </c>
      <c r="D249" s="71">
        <v>128.726</v>
      </c>
      <c r="E249" s="71">
        <v>-3.84</v>
      </c>
      <c r="F249" s="71">
        <v>-5.14</v>
      </c>
      <c r="G249" s="71">
        <v>1.3</v>
      </c>
    </row>
    <row r="250" spans="1:7">
      <c r="A250" s="72" t="s">
        <v>184</v>
      </c>
      <c r="B250" s="71">
        <v>0.37</v>
      </c>
      <c r="C250" s="71">
        <v>282.327</v>
      </c>
      <c r="D250" s="71">
        <v>119.104</v>
      </c>
      <c r="E250" s="71">
        <v>1.56</v>
      </c>
      <c r="F250" s="71">
        <v>-0.53</v>
      </c>
      <c r="G250" s="71">
        <v>2.09</v>
      </c>
    </row>
    <row r="251" spans="1:7">
      <c r="A251" s="72" t="s">
        <v>81</v>
      </c>
      <c r="B251" s="71">
        <v>-4.59</v>
      </c>
      <c r="C251" s="71">
        <v>296.57900000000001</v>
      </c>
      <c r="D251" s="71">
        <v>137.05600000000001</v>
      </c>
      <c r="E251" s="71">
        <v>-3.94</v>
      </c>
      <c r="F251" s="71">
        <v>-5.08</v>
      </c>
      <c r="G251" s="71">
        <v>1.1399999999999999</v>
      </c>
    </row>
    <row r="252" spans="1:7">
      <c r="A252" s="72" t="s">
        <v>181</v>
      </c>
      <c r="B252" s="71">
        <v>1.2</v>
      </c>
      <c r="C252" s="71">
        <v>266.214</v>
      </c>
      <c r="D252" s="71">
        <v>108.08</v>
      </c>
      <c r="E252" s="71">
        <v>1.53</v>
      </c>
      <c r="F252" s="71">
        <v>0.01</v>
      </c>
      <c r="G252" s="71">
        <v>1.52</v>
      </c>
    </row>
    <row r="253" spans="1:7">
      <c r="A253" s="72" t="s">
        <v>28</v>
      </c>
      <c r="B253" s="71">
        <v>-5.49</v>
      </c>
      <c r="C253" s="71">
        <v>272.06200000000001</v>
      </c>
      <c r="D253" s="71">
        <v>112.94</v>
      </c>
      <c r="E253" s="71">
        <v>-4.1500000000000004</v>
      </c>
      <c r="F253" s="71">
        <v>-5.27</v>
      </c>
      <c r="G253" s="71">
        <v>1.1200000000000001</v>
      </c>
    </row>
    <row r="254" spans="1:7">
      <c r="A254" s="72" t="s">
        <v>402</v>
      </c>
      <c r="B254" s="71">
        <v>-4.7</v>
      </c>
      <c r="C254" s="71">
        <v>268.791</v>
      </c>
      <c r="D254" s="71">
        <v>107.35599999999999</v>
      </c>
      <c r="E254" s="71">
        <v>-3.71</v>
      </c>
      <c r="F254" s="71">
        <v>-4.8499999999999996</v>
      </c>
      <c r="G254" s="71">
        <v>1.1399999999999999</v>
      </c>
    </row>
    <row r="255" spans="1:7">
      <c r="A255" s="72" t="s">
        <v>183</v>
      </c>
      <c r="B255" s="71">
        <v>0.56000000000000005</v>
      </c>
      <c r="C255" s="71">
        <v>257.09399999999999</v>
      </c>
      <c r="D255" s="71">
        <v>97.21</v>
      </c>
      <c r="E255" s="71">
        <v>1.38</v>
      </c>
      <c r="F255" s="71">
        <v>-0.57999999999999996</v>
      </c>
      <c r="G255" s="71">
        <v>1.96</v>
      </c>
    </row>
    <row r="256" spans="1:7">
      <c r="A256" s="72" t="s">
        <v>30</v>
      </c>
      <c r="B256" s="71">
        <v>0.75</v>
      </c>
      <c r="C256" s="71">
        <v>213.36600000000001</v>
      </c>
      <c r="D256" s="71">
        <v>67.590999999999994</v>
      </c>
      <c r="E256" s="71">
        <v>2.64</v>
      </c>
      <c r="F256" s="71">
        <v>-0.03</v>
      </c>
      <c r="G256" s="71">
        <v>2.67</v>
      </c>
    </row>
    <row r="257" spans="1:7">
      <c r="A257" s="72" t="s">
        <v>403</v>
      </c>
      <c r="B257" s="71">
        <v>-3.64</v>
      </c>
      <c r="C257" s="71">
        <v>467.48099999999999</v>
      </c>
      <c r="D257" s="71">
        <v>237.048</v>
      </c>
      <c r="E257" s="71">
        <v>-2.4900000000000002</v>
      </c>
      <c r="F257" s="71">
        <v>-5.16</v>
      </c>
      <c r="G257" s="71">
        <v>2.67</v>
      </c>
    </row>
    <row r="258" spans="1:7">
      <c r="A258" s="72" t="s">
        <v>404</v>
      </c>
      <c r="B258" s="71">
        <v>-2.34</v>
      </c>
      <c r="C258" s="71">
        <v>460.53899999999999</v>
      </c>
      <c r="D258" s="71">
        <v>231.96</v>
      </c>
      <c r="E258" s="71">
        <v>-1.98</v>
      </c>
      <c r="F258" s="71">
        <v>-5.26</v>
      </c>
      <c r="G258" s="71">
        <v>3.28</v>
      </c>
    </row>
    <row r="259" spans="1:7">
      <c r="A259" s="72" t="s">
        <v>405</v>
      </c>
      <c r="B259" s="71">
        <v>-1.21</v>
      </c>
      <c r="C259" s="71">
        <v>340.53100000000001</v>
      </c>
      <c r="D259" s="71">
        <v>161.221</v>
      </c>
      <c r="E259" s="71">
        <v>0.1</v>
      </c>
      <c r="F259" s="71">
        <v>-2.56</v>
      </c>
      <c r="G259" s="71">
        <v>2.66</v>
      </c>
    </row>
    <row r="260" spans="1:7">
      <c r="A260" s="72" t="s">
        <v>406</v>
      </c>
      <c r="B260" s="71">
        <v>-0.83</v>
      </c>
      <c r="C260" s="71">
        <v>418.94400000000002</v>
      </c>
      <c r="D260" s="71">
        <v>194.37700000000001</v>
      </c>
      <c r="E260" s="71">
        <v>0.59</v>
      </c>
      <c r="F260" s="71">
        <v>-2.65</v>
      </c>
      <c r="G260" s="71">
        <v>3.24</v>
      </c>
    </row>
    <row r="261" spans="1:7">
      <c r="A261" s="72" t="s">
        <v>82</v>
      </c>
      <c r="B261" s="71">
        <v>-3.24</v>
      </c>
      <c r="C261" s="71">
        <v>419.93400000000003</v>
      </c>
      <c r="D261" s="71">
        <v>196.71</v>
      </c>
      <c r="E261" s="71">
        <v>-1.63</v>
      </c>
      <c r="F261" s="71">
        <v>-4.71</v>
      </c>
      <c r="G261" s="71">
        <v>3.08</v>
      </c>
    </row>
    <row r="262" spans="1:7">
      <c r="A262" s="72" t="s">
        <v>407</v>
      </c>
      <c r="B262" s="71">
        <v>-1.1599999999999999</v>
      </c>
      <c r="C262" s="71">
        <v>353.83300000000003</v>
      </c>
      <c r="D262" s="71">
        <v>150.52600000000001</v>
      </c>
      <c r="E262" s="71">
        <v>0.21</v>
      </c>
      <c r="F262" s="71">
        <v>-2.67</v>
      </c>
      <c r="G262" s="71">
        <v>2.88</v>
      </c>
    </row>
    <row r="263" spans="1:7">
      <c r="A263" s="72" t="s">
        <v>32</v>
      </c>
      <c r="B263" s="71">
        <v>-1.28</v>
      </c>
      <c r="C263" s="71">
        <v>365.27199999999999</v>
      </c>
      <c r="D263" s="71">
        <v>162.40600000000001</v>
      </c>
      <c r="E263" s="71">
        <v>0.49</v>
      </c>
      <c r="F263" s="71">
        <v>-2.15</v>
      </c>
      <c r="G263" s="71">
        <v>2.64</v>
      </c>
    </row>
    <row r="264" spans="1:7">
      <c r="A264" s="72" t="s">
        <v>83</v>
      </c>
      <c r="B264" s="71">
        <v>-3.65</v>
      </c>
      <c r="C264" s="71">
        <v>354.875</v>
      </c>
      <c r="D264" s="71">
        <v>152.91900000000001</v>
      </c>
      <c r="E264" s="71">
        <v>-2.2599999999999998</v>
      </c>
      <c r="F264" s="71">
        <v>-4.76</v>
      </c>
      <c r="G264" s="71">
        <v>2.5</v>
      </c>
    </row>
    <row r="265" spans="1:7" ht="17" customHeight="1">
      <c r="A265" s="72" t="s">
        <v>408</v>
      </c>
      <c r="B265" s="71">
        <v>-1.96</v>
      </c>
      <c r="C265" s="71">
        <v>214.911</v>
      </c>
      <c r="D265" s="71">
        <v>67.415999999999997</v>
      </c>
      <c r="E265" s="71">
        <v>0.87</v>
      </c>
      <c r="F265" s="71">
        <v>-1.1000000000000001</v>
      </c>
      <c r="G265" s="71">
        <v>1.97</v>
      </c>
    </row>
    <row r="266" spans="1:7">
      <c r="A266" s="72" t="s">
        <v>409</v>
      </c>
      <c r="B266" s="71">
        <v>-1.31</v>
      </c>
      <c r="C266" s="71">
        <v>202.64699999999999</v>
      </c>
      <c r="D266" s="71">
        <v>60.29</v>
      </c>
      <c r="E266" s="71">
        <v>0.23</v>
      </c>
      <c r="F266" s="71">
        <v>-1.6</v>
      </c>
      <c r="G266" s="71">
        <v>1.83</v>
      </c>
    </row>
    <row r="267" spans="1:7">
      <c r="A267" s="72" t="s">
        <v>410</v>
      </c>
      <c r="B267" s="71">
        <v>-5.23</v>
      </c>
      <c r="C267" s="71">
        <v>467.80399999999997</v>
      </c>
      <c r="D267" s="71">
        <v>230.56800000000001</v>
      </c>
      <c r="E267" s="71">
        <v>-4.4400000000000004</v>
      </c>
      <c r="F267" s="71">
        <v>-7.19</v>
      </c>
      <c r="G267" s="71">
        <v>2.75</v>
      </c>
    </row>
    <row r="268" spans="1:7">
      <c r="A268" s="72" t="s">
        <v>33</v>
      </c>
      <c r="B268" s="71">
        <v>-1.64</v>
      </c>
      <c r="C268" s="71">
        <v>331.47</v>
      </c>
      <c r="D268" s="71">
        <v>139.46</v>
      </c>
      <c r="E268" s="71">
        <v>-6.9999999999999798E-2</v>
      </c>
      <c r="F268" s="71">
        <v>-2.5099999999999998</v>
      </c>
      <c r="G268" s="71">
        <v>2.44</v>
      </c>
    </row>
    <row r="269" spans="1:7">
      <c r="A269" s="72" t="s">
        <v>411</v>
      </c>
      <c r="B269" s="71">
        <v>-1.59</v>
      </c>
      <c r="C269" s="71">
        <v>286.48399999999998</v>
      </c>
      <c r="D269" s="71">
        <v>106.32299999999999</v>
      </c>
      <c r="E269" s="71">
        <v>-0.7</v>
      </c>
      <c r="F269" s="71">
        <v>-3.02</v>
      </c>
      <c r="G269" s="71">
        <v>2.3199999999999998</v>
      </c>
    </row>
    <row r="270" spans="1:7">
      <c r="A270" s="72" t="s">
        <v>412</v>
      </c>
      <c r="B270" s="71">
        <v>-6</v>
      </c>
      <c r="C270" s="71">
        <v>412.80200000000002</v>
      </c>
      <c r="D270" s="71">
        <v>179.48500000000001</v>
      </c>
      <c r="E270" s="71">
        <v>-6.45</v>
      </c>
      <c r="F270" s="71">
        <v>-8.27</v>
      </c>
      <c r="G270" s="71">
        <v>1.82</v>
      </c>
    </row>
    <row r="271" spans="1:7">
      <c r="A271" s="72" t="s">
        <v>413</v>
      </c>
      <c r="B271" s="71">
        <v>-5.71</v>
      </c>
      <c r="C271" s="71">
        <v>446.50900000000001</v>
      </c>
      <c r="D271" s="71">
        <v>202.12299999999999</v>
      </c>
      <c r="E271" s="71">
        <v>-8.4499999999999993</v>
      </c>
      <c r="F271" s="71">
        <v>-10.3</v>
      </c>
      <c r="G271" s="71">
        <v>1.85</v>
      </c>
    </row>
    <row r="272" spans="1:7">
      <c r="A272" s="72" t="s">
        <v>35</v>
      </c>
      <c r="B272" s="71">
        <v>-1.46</v>
      </c>
      <c r="C272" s="71">
        <v>298.61200000000002</v>
      </c>
      <c r="D272" s="71">
        <v>118.306</v>
      </c>
      <c r="E272" s="71">
        <v>0.21</v>
      </c>
      <c r="F272" s="71">
        <v>-2.1800000000000002</v>
      </c>
      <c r="G272" s="71">
        <v>2.39</v>
      </c>
    </row>
    <row r="273" spans="1:7">
      <c r="A273" s="72" t="s">
        <v>84</v>
      </c>
      <c r="B273" s="71">
        <v>-4.07</v>
      </c>
      <c r="C273" s="71">
        <v>288.20299999999997</v>
      </c>
      <c r="D273" s="71">
        <v>108.828</v>
      </c>
      <c r="E273" s="71">
        <v>-2.72</v>
      </c>
      <c r="F273" s="71">
        <v>-4.93</v>
      </c>
      <c r="G273" s="71">
        <v>2.21</v>
      </c>
    </row>
    <row r="274" spans="1:7">
      <c r="A274" s="72" t="s">
        <v>414</v>
      </c>
      <c r="B274" s="71">
        <v>-2.4900000000000002</v>
      </c>
      <c r="C274" s="71">
        <v>231.81100000000001</v>
      </c>
      <c r="D274" s="71">
        <v>79.266999999999996</v>
      </c>
      <c r="E274" s="71">
        <v>-0.74</v>
      </c>
      <c r="F274" s="71">
        <v>-2.2999999999999998</v>
      </c>
      <c r="G274" s="71">
        <v>1.56</v>
      </c>
    </row>
    <row r="275" spans="1:7">
      <c r="A275" s="72" t="s">
        <v>415</v>
      </c>
      <c r="B275" s="71">
        <v>-0.53</v>
      </c>
      <c r="C275" s="71">
        <v>332.97899999999998</v>
      </c>
      <c r="D275" s="71">
        <v>154.208</v>
      </c>
      <c r="E275" s="71">
        <v>-0.11</v>
      </c>
      <c r="F275" s="71">
        <v>-3.01</v>
      </c>
      <c r="G275" s="71">
        <v>2.9</v>
      </c>
    </row>
    <row r="276" spans="1:7">
      <c r="A276" s="72" t="s">
        <v>416</v>
      </c>
      <c r="B276" s="71">
        <v>-3.22</v>
      </c>
      <c r="C276" s="71">
        <v>332.48399999999998</v>
      </c>
      <c r="D276" s="71">
        <v>152.51300000000001</v>
      </c>
      <c r="E276" s="71">
        <v>-1.97</v>
      </c>
      <c r="F276" s="71">
        <v>-4.5999999999999996</v>
      </c>
      <c r="G276" s="71">
        <v>2.63</v>
      </c>
    </row>
    <row r="277" spans="1:7">
      <c r="A277" s="72" t="s">
        <v>85</v>
      </c>
      <c r="B277" s="71">
        <v>-2.93</v>
      </c>
      <c r="C277" s="71">
        <v>247.11699999999999</v>
      </c>
      <c r="D277" s="71">
        <v>88.831000000000003</v>
      </c>
      <c r="E277" s="71">
        <v>-2.69</v>
      </c>
      <c r="F277" s="71">
        <v>-4.33</v>
      </c>
      <c r="G277" s="71">
        <v>1.64</v>
      </c>
    </row>
    <row r="278" spans="1:7">
      <c r="A278" s="72" t="s">
        <v>37</v>
      </c>
      <c r="B278" s="71">
        <v>-1.83</v>
      </c>
      <c r="C278" s="71">
        <v>254.52</v>
      </c>
      <c r="D278" s="71">
        <v>93.424999999999997</v>
      </c>
      <c r="E278" s="71">
        <v>1.48</v>
      </c>
      <c r="F278" s="71">
        <v>-0.72</v>
      </c>
      <c r="G278" s="71">
        <v>2.2000000000000002</v>
      </c>
    </row>
    <row r="279" spans="1:7">
      <c r="A279" s="72" t="s">
        <v>417</v>
      </c>
      <c r="B279" s="71">
        <v>-1.91</v>
      </c>
      <c r="C279" s="71">
        <v>205.55099999999999</v>
      </c>
      <c r="D279" s="71">
        <v>60.487000000000002</v>
      </c>
      <c r="E279" s="71">
        <v>-0.85</v>
      </c>
      <c r="F279" s="71">
        <v>-2.7</v>
      </c>
      <c r="G279" s="71">
        <v>1.85</v>
      </c>
    </row>
    <row r="280" spans="1:7">
      <c r="A280" s="72" t="s">
        <v>418</v>
      </c>
      <c r="B280" s="71">
        <v>-5.0999999999999996</v>
      </c>
      <c r="C280" s="71">
        <v>284.99799999999999</v>
      </c>
      <c r="D280" s="71">
        <v>107.529</v>
      </c>
      <c r="E280" s="71">
        <v>-7.85</v>
      </c>
      <c r="F280" s="71">
        <v>-8.1300000000000008</v>
      </c>
      <c r="G280" s="71">
        <v>0.28000000000000003</v>
      </c>
    </row>
    <row r="281" spans="1:7">
      <c r="A281" s="72" t="s">
        <v>39</v>
      </c>
      <c r="B281" s="71">
        <v>-1.61</v>
      </c>
      <c r="C281" s="71">
        <v>222.00399999999999</v>
      </c>
      <c r="D281" s="71">
        <v>72.076999999999998</v>
      </c>
      <c r="E281" s="71">
        <v>0.26</v>
      </c>
      <c r="F281" s="71">
        <v>-1.7</v>
      </c>
      <c r="G281" s="71">
        <v>1.96</v>
      </c>
    </row>
    <row r="282" spans="1:7">
      <c r="A282" s="72" t="s">
        <v>419</v>
      </c>
      <c r="B282" s="71">
        <v>-10.08</v>
      </c>
      <c r="C282" s="71">
        <v>244.46899999999999</v>
      </c>
      <c r="D282" s="71">
        <v>87.1</v>
      </c>
      <c r="E282" s="71">
        <v>-10.35</v>
      </c>
      <c r="F282" s="71">
        <v>-11.2</v>
      </c>
      <c r="G282" s="71">
        <v>0.85</v>
      </c>
    </row>
    <row r="283" spans="1:7">
      <c r="A283" s="72" t="s">
        <v>86</v>
      </c>
      <c r="B283" s="71">
        <v>-8.7100000000000009</v>
      </c>
      <c r="C283" s="71">
        <v>233.39599999999999</v>
      </c>
      <c r="D283" s="71">
        <v>79.572000000000003</v>
      </c>
      <c r="E283" s="71">
        <v>-8.32</v>
      </c>
      <c r="F283" s="71">
        <v>-9.68</v>
      </c>
      <c r="G283" s="71">
        <v>1.36</v>
      </c>
    </row>
    <row r="284" spans="1:7">
      <c r="A284" s="72" t="s">
        <v>87</v>
      </c>
      <c r="B284" s="71">
        <v>-4.29</v>
      </c>
      <c r="C284" s="71">
        <v>208.333</v>
      </c>
      <c r="D284" s="71">
        <v>62.716000000000001</v>
      </c>
      <c r="E284" s="71">
        <v>-3.11</v>
      </c>
      <c r="F284" s="71">
        <v>-4.72</v>
      </c>
      <c r="G284" s="71">
        <v>1.61</v>
      </c>
    </row>
    <row r="285" spans="1:7">
      <c r="A285" s="72" t="s">
        <v>420</v>
      </c>
      <c r="B285" s="71">
        <v>-0.78</v>
      </c>
      <c r="C285" s="71">
        <v>228.529</v>
      </c>
      <c r="D285" s="71">
        <v>74.135000000000005</v>
      </c>
      <c r="E285" s="71">
        <v>1.2</v>
      </c>
      <c r="F285" s="71">
        <v>-0.87</v>
      </c>
      <c r="G285" s="71">
        <v>2.0699999999999998</v>
      </c>
    </row>
    <row r="286" spans="1:7">
      <c r="A286" s="72" t="s">
        <v>421</v>
      </c>
      <c r="B286" s="71">
        <v>-4.22</v>
      </c>
      <c r="C286" s="71">
        <v>254.52600000000001</v>
      </c>
      <c r="D286" s="71">
        <v>88.92</v>
      </c>
      <c r="E286" s="71">
        <v>-3.66</v>
      </c>
      <c r="F286" s="71">
        <v>-5.82</v>
      </c>
      <c r="G286" s="71">
        <v>2.16</v>
      </c>
    </row>
    <row r="287" spans="1:7">
      <c r="A287" s="72" t="s">
        <v>422</v>
      </c>
      <c r="B287" s="71">
        <v>1.68</v>
      </c>
      <c r="C287" s="71">
        <v>357.173</v>
      </c>
      <c r="D287" s="71">
        <v>156.578</v>
      </c>
      <c r="E287" s="71">
        <v>2.83</v>
      </c>
      <c r="F287" s="71">
        <v>-0.43</v>
      </c>
      <c r="G287" s="71">
        <v>3.26</v>
      </c>
    </row>
    <row r="288" spans="1:7">
      <c r="A288" s="72" t="s">
        <v>423</v>
      </c>
      <c r="B288" s="71">
        <v>-3.68</v>
      </c>
      <c r="C288" s="71">
        <v>321.71699999999998</v>
      </c>
      <c r="D288" s="71">
        <v>133.251</v>
      </c>
      <c r="E288" s="71">
        <v>-3.22</v>
      </c>
      <c r="F288" s="71">
        <v>-5.48</v>
      </c>
      <c r="G288" s="71">
        <v>2.2599999999999998</v>
      </c>
    </row>
    <row r="289" spans="1:7">
      <c r="A289" s="72" t="s">
        <v>424</v>
      </c>
      <c r="B289" s="71">
        <v>-3.43</v>
      </c>
      <c r="C289" s="71">
        <v>387.38499999999999</v>
      </c>
      <c r="D289" s="71">
        <v>177.30099999999999</v>
      </c>
      <c r="E289" s="71">
        <v>-2.4700000000000002</v>
      </c>
      <c r="F289" s="71">
        <v>-5.37</v>
      </c>
      <c r="G289" s="71">
        <v>2.9</v>
      </c>
    </row>
    <row r="290" spans="1:7">
      <c r="A290" s="72" t="s">
        <v>88</v>
      </c>
      <c r="B290" s="71">
        <v>-9.7100000000000009</v>
      </c>
      <c r="C290" s="71">
        <v>210.57499999999999</v>
      </c>
      <c r="D290" s="71">
        <v>64.587000000000003</v>
      </c>
      <c r="E290" s="71">
        <v>-8.6199999999999992</v>
      </c>
      <c r="F290" s="71">
        <v>-9.94</v>
      </c>
      <c r="G290" s="71">
        <v>1.32</v>
      </c>
    </row>
    <row r="291" spans="1:7">
      <c r="A291" s="72" t="s">
        <v>41</v>
      </c>
      <c r="B291" s="71">
        <v>1.83</v>
      </c>
      <c r="C291" s="71">
        <v>198.684</v>
      </c>
      <c r="D291" s="71">
        <v>57.584000000000003</v>
      </c>
      <c r="E291" s="71">
        <v>2.58</v>
      </c>
      <c r="F291" s="71">
        <v>0</v>
      </c>
      <c r="G291" s="71">
        <v>2.58</v>
      </c>
    </row>
    <row r="292" spans="1:7">
      <c r="A292" s="72" t="s">
        <v>195</v>
      </c>
      <c r="B292" s="71">
        <v>-1.1399999999999999</v>
      </c>
      <c r="C292" s="71">
        <v>220.84800000000001</v>
      </c>
      <c r="D292" s="71">
        <v>71.766000000000005</v>
      </c>
      <c r="E292" s="71">
        <v>-0.4</v>
      </c>
      <c r="F292" s="71">
        <v>-2.4900000000000002</v>
      </c>
      <c r="G292" s="71">
        <v>2.09</v>
      </c>
    </row>
    <row r="293" spans="1:7">
      <c r="A293" s="72" t="s">
        <v>43</v>
      </c>
      <c r="B293" s="71">
        <v>-5</v>
      </c>
      <c r="C293" s="71">
        <v>205.14599999999999</v>
      </c>
      <c r="D293" s="71">
        <v>61.454999999999998</v>
      </c>
      <c r="E293" s="71">
        <v>-3.45</v>
      </c>
      <c r="F293" s="71">
        <v>-5.2</v>
      </c>
      <c r="G293" s="71">
        <v>1.75</v>
      </c>
    </row>
    <row r="294" spans="1:7">
      <c r="A294" s="72" t="s">
        <v>45</v>
      </c>
      <c r="B294" s="71">
        <v>1.28</v>
      </c>
      <c r="C294" s="71">
        <v>180.24100000000001</v>
      </c>
      <c r="D294" s="71">
        <v>47.07</v>
      </c>
      <c r="E294" s="71">
        <v>2.36</v>
      </c>
      <c r="F294" s="71">
        <v>-0.3</v>
      </c>
      <c r="G294" s="71">
        <v>2.66</v>
      </c>
    </row>
    <row r="295" spans="1:7">
      <c r="A295" s="72" t="s">
        <v>89</v>
      </c>
      <c r="B295" s="71">
        <v>-2.94</v>
      </c>
      <c r="C295" s="71">
        <v>289.17399999999998</v>
      </c>
      <c r="D295" s="71">
        <v>107.623</v>
      </c>
      <c r="E295" s="71">
        <v>-3.23</v>
      </c>
      <c r="F295" s="71">
        <v>-5.14</v>
      </c>
      <c r="G295" s="71">
        <v>1.91</v>
      </c>
    </row>
    <row r="296" spans="1:7">
      <c r="A296" s="72" t="s">
        <v>425</v>
      </c>
      <c r="B296" s="71">
        <v>-3.64</v>
      </c>
      <c r="C296" s="71">
        <v>374.334</v>
      </c>
      <c r="D296" s="71">
        <v>169.24299999999999</v>
      </c>
      <c r="E296" s="71">
        <v>-4.68</v>
      </c>
      <c r="F296" s="71">
        <v>-6.33</v>
      </c>
      <c r="G296" s="71">
        <v>1.65</v>
      </c>
    </row>
    <row r="297" spans="1:7">
      <c r="A297" s="72" t="s">
        <v>426</v>
      </c>
      <c r="B297" s="71">
        <v>-2.4900000000000002</v>
      </c>
      <c r="C297" s="71">
        <v>355.11</v>
      </c>
      <c r="D297" s="71">
        <v>151.73599999999999</v>
      </c>
      <c r="E297" s="71">
        <v>-3.04</v>
      </c>
      <c r="F297" s="71">
        <v>-5.39</v>
      </c>
      <c r="G297" s="71">
        <v>2.35</v>
      </c>
    </row>
    <row r="298" spans="1:7">
      <c r="A298" s="72" t="s">
        <v>427</v>
      </c>
      <c r="B298" s="71">
        <v>-2.56</v>
      </c>
      <c r="C298" s="71">
        <v>247.96799999999999</v>
      </c>
      <c r="D298" s="71">
        <v>84.966999999999999</v>
      </c>
      <c r="E298" s="71">
        <v>-2.99</v>
      </c>
      <c r="F298" s="71">
        <v>-4.5199999999999996</v>
      </c>
      <c r="G298" s="71">
        <v>1.53</v>
      </c>
    </row>
    <row r="299" spans="1:7">
      <c r="A299" s="72" t="s">
        <v>428</v>
      </c>
      <c r="B299" s="71">
        <v>-2.23</v>
      </c>
      <c r="C299" s="71">
        <v>420.62799999999999</v>
      </c>
      <c r="D299" s="71">
        <v>195.65600000000001</v>
      </c>
      <c r="E299" s="71">
        <v>-2.8</v>
      </c>
      <c r="F299" s="71">
        <v>-5.43</v>
      </c>
      <c r="G299" s="71">
        <v>2.63</v>
      </c>
    </row>
    <row r="300" spans="1:7">
      <c r="A300" s="72" t="s">
        <v>429</v>
      </c>
      <c r="B300" s="71">
        <v>-2.4900000000000002</v>
      </c>
      <c r="C300" s="71">
        <v>387.63600000000002</v>
      </c>
      <c r="D300" s="71">
        <v>173.63200000000001</v>
      </c>
      <c r="E300" s="71">
        <v>-3.09</v>
      </c>
      <c r="F300" s="71">
        <v>-5.47</v>
      </c>
      <c r="G300" s="71">
        <v>2.38</v>
      </c>
    </row>
    <row r="301" spans="1:7">
      <c r="A301" s="72" t="s">
        <v>430</v>
      </c>
      <c r="B301" s="71">
        <v>-2.2200000000000002</v>
      </c>
      <c r="C301" s="71">
        <v>341.99</v>
      </c>
      <c r="D301" s="71">
        <v>147.376</v>
      </c>
      <c r="E301" s="71">
        <v>-2.0099999999999998</v>
      </c>
      <c r="F301" s="71">
        <v>-4.12</v>
      </c>
      <c r="G301" s="71">
        <v>2.11</v>
      </c>
    </row>
    <row r="302" spans="1:7">
      <c r="A302" s="72" t="s">
        <v>431</v>
      </c>
      <c r="B302" s="71">
        <v>-2.68</v>
      </c>
      <c r="C302" s="71">
        <v>322.49200000000002</v>
      </c>
      <c r="D302" s="71">
        <v>129.82400000000001</v>
      </c>
      <c r="E302" s="71">
        <v>-3.39</v>
      </c>
      <c r="F302" s="71">
        <v>-5.51</v>
      </c>
      <c r="G302" s="71">
        <v>2.12</v>
      </c>
    </row>
    <row r="303" spans="1:7">
      <c r="A303" s="72" t="s">
        <v>197</v>
      </c>
      <c r="B303" s="71">
        <v>-4.5</v>
      </c>
      <c r="C303" s="71">
        <v>208.92400000000001</v>
      </c>
      <c r="D303" s="71">
        <v>64.031999999999996</v>
      </c>
      <c r="E303" s="71">
        <v>-3.14</v>
      </c>
      <c r="F303" s="71">
        <v>-5</v>
      </c>
      <c r="G303" s="71">
        <v>1.86</v>
      </c>
    </row>
    <row r="304" spans="1:7">
      <c r="A304" s="72" t="s">
        <v>47</v>
      </c>
      <c r="B304" s="71">
        <v>-0.79</v>
      </c>
      <c r="C304" s="71">
        <v>321.57799999999997</v>
      </c>
      <c r="D304" s="71">
        <v>141.65899999999999</v>
      </c>
      <c r="E304" s="71">
        <v>-0.59</v>
      </c>
      <c r="F304" s="71">
        <v>-2.76</v>
      </c>
      <c r="G304" s="71">
        <v>2.17</v>
      </c>
    </row>
    <row r="305" spans="1:7">
      <c r="A305" s="72" t="s">
        <v>90</v>
      </c>
      <c r="B305" s="71">
        <v>-3.35</v>
      </c>
      <c r="C305" s="71">
        <v>383.08</v>
      </c>
      <c r="D305" s="71">
        <v>188.239</v>
      </c>
      <c r="E305" s="71">
        <v>-4.29</v>
      </c>
      <c r="F305" s="71">
        <v>-5.31</v>
      </c>
      <c r="G305" s="71">
        <v>1.02</v>
      </c>
    </row>
    <row r="306" spans="1:7">
      <c r="A306" s="72" t="s">
        <v>432</v>
      </c>
      <c r="B306" s="71">
        <v>-0.8</v>
      </c>
      <c r="C306" s="71">
        <v>267.62200000000001</v>
      </c>
      <c r="D306" s="71">
        <v>103.21599999999999</v>
      </c>
      <c r="E306" s="71">
        <v>-7.0000000000000298E-2</v>
      </c>
      <c r="F306" s="71">
        <v>-2.1</v>
      </c>
      <c r="G306" s="71">
        <v>2.0299999999999998</v>
      </c>
    </row>
    <row r="307" spans="1:7">
      <c r="A307" s="72" t="s">
        <v>91</v>
      </c>
      <c r="B307" s="71">
        <v>-0.22</v>
      </c>
      <c r="C307" s="71">
        <v>163.953</v>
      </c>
      <c r="D307" s="71">
        <v>38.713000000000001</v>
      </c>
      <c r="E307" s="71">
        <v>0.79</v>
      </c>
      <c r="F307" s="71">
        <v>-1.61</v>
      </c>
      <c r="G307" s="71">
        <v>2.4</v>
      </c>
    </row>
    <row r="308" spans="1:7">
      <c r="A308" s="72" t="s">
        <v>433</v>
      </c>
      <c r="B308" s="71">
        <v>-2.75</v>
      </c>
      <c r="C308" s="71">
        <v>154.387</v>
      </c>
      <c r="D308" s="71">
        <v>34.058999999999997</v>
      </c>
      <c r="E308" s="71">
        <v>-3.22</v>
      </c>
      <c r="F308" s="71">
        <v>-4.87</v>
      </c>
      <c r="G308" s="71">
        <v>1.65</v>
      </c>
    </row>
    <row r="309" spans="1:7">
      <c r="A309" s="72" t="s">
        <v>434</v>
      </c>
      <c r="B309" s="71">
        <v>-0.11</v>
      </c>
      <c r="C309" s="71">
        <v>265.24799999999999</v>
      </c>
      <c r="D309" s="71">
        <v>105.68300000000001</v>
      </c>
      <c r="E309" s="71">
        <v>0.7</v>
      </c>
      <c r="F309" s="71">
        <v>-1.59</v>
      </c>
      <c r="G309" s="71">
        <v>2.29</v>
      </c>
    </row>
    <row r="310" spans="1:7">
      <c r="A310" s="72" t="s">
        <v>435</v>
      </c>
      <c r="B310" s="71">
        <v>1.66</v>
      </c>
      <c r="C310" s="71">
        <v>351.52699999999999</v>
      </c>
      <c r="D310" s="71">
        <v>156.97900000000001</v>
      </c>
      <c r="E310" s="71">
        <v>2.97</v>
      </c>
      <c r="F310" s="71">
        <v>-0.33</v>
      </c>
      <c r="G310" s="71">
        <v>3.3</v>
      </c>
    </row>
    <row r="311" spans="1:7">
      <c r="A311" s="72" t="s">
        <v>436</v>
      </c>
      <c r="B311" s="71">
        <v>0.6</v>
      </c>
      <c r="C311" s="71">
        <v>342.40199999999999</v>
      </c>
      <c r="D311" s="71">
        <v>148.11799999999999</v>
      </c>
      <c r="E311" s="71">
        <v>2.2799999999999998</v>
      </c>
      <c r="F311" s="71">
        <v>-0.8</v>
      </c>
      <c r="G311" s="71">
        <v>3.08</v>
      </c>
    </row>
    <row r="312" spans="1:7">
      <c r="A312" s="72" t="s">
        <v>51</v>
      </c>
      <c r="B312" s="71">
        <v>-4.21</v>
      </c>
      <c r="C312" s="71">
        <v>369.714</v>
      </c>
      <c r="D312" s="71">
        <v>171.346</v>
      </c>
      <c r="E312" s="71">
        <v>-2.72</v>
      </c>
      <c r="F312" s="71">
        <v>-5.09</v>
      </c>
      <c r="G312" s="71">
        <v>2.37</v>
      </c>
    </row>
    <row r="313" spans="1:7">
      <c r="A313" s="72" t="s">
        <v>92</v>
      </c>
      <c r="B313" s="71">
        <v>-3.04</v>
      </c>
      <c r="C313" s="71">
        <v>363.54399999999998</v>
      </c>
      <c r="D313" s="71">
        <v>166.471</v>
      </c>
      <c r="E313" s="71">
        <v>-2.8</v>
      </c>
      <c r="F313" s="71">
        <v>-5.3</v>
      </c>
      <c r="G313" s="71">
        <v>2.5</v>
      </c>
    </row>
    <row r="314" spans="1:7">
      <c r="A314" s="72" t="s">
        <v>93</v>
      </c>
      <c r="B314" s="71">
        <v>-2.92</v>
      </c>
      <c r="C314" s="71">
        <v>363.63799999999998</v>
      </c>
      <c r="D314" s="71">
        <v>166.56700000000001</v>
      </c>
      <c r="E314" s="71">
        <v>-2.68</v>
      </c>
      <c r="F314" s="71">
        <v>-5.19</v>
      </c>
      <c r="G314" s="71">
        <v>2.5099999999999998</v>
      </c>
    </row>
    <row r="315" spans="1:7">
      <c r="A315" s="72" t="s">
        <v>437</v>
      </c>
      <c r="B315" s="71">
        <v>-2.67</v>
      </c>
      <c r="C315" s="71">
        <v>360.62599999999998</v>
      </c>
      <c r="D315" s="71">
        <v>165.72300000000001</v>
      </c>
      <c r="E315" s="71">
        <v>-2.63</v>
      </c>
      <c r="F315" s="71">
        <v>-5.0599999999999996</v>
      </c>
      <c r="G315" s="71">
        <v>2.4300000000000002</v>
      </c>
    </row>
    <row r="316" spans="1:7">
      <c r="A316" s="72" t="s">
        <v>170</v>
      </c>
      <c r="B316" s="71">
        <v>1.58</v>
      </c>
      <c r="C316" s="71">
        <v>318.44099999999997</v>
      </c>
      <c r="D316" s="71">
        <v>134.86799999999999</v>
      </c>
      <c r="E316" s="71">
        <v>2.59</v>
      </c>
      <c r="F316" s="71">
        <v>-0.33</v>
      </c>
      <c r="G316" s="71">
        <v>2.92</v>
      </c>
    </row>
    <row r="317" spans="1:7">
      <c r="A317" s="72" t="s">
        <v>438</v>
      </c>
      <c r="B317" s="71">
        <v>0.28999999999999998</v>
      </c>
      <c r="C317" s="71">
        <v>309.863</v>
      </c>
      <c r="D317" s="71">
        <v>126.22</v>
      </c>
      <c r="E317" s="71">
        <v>2.1</v>
      </c>
      <c r="F317" s="71">
        <v>-0.81</v>
      </c>
      <c r="G317" s="71">
        <v>2.91</v>
      </c>
    </row>
    <row r="318" spans="1:7">
      <c r="A318" s="72" t="s">
        <v>439</v>
      </c>
      <c r="B318" s="71">
        <v>1.01</v>
      </c>
      <c r="C318" s="71">
        <v>302.82100000000003</v>
      </c>
      <c r="D318" s="71">
        <v>126.366</v>
      </c>
      <c r="E318" s="71">
        <v>2.44</v>
      </c>
      <c r="F318" s="71">
        <v>-0.65</v>
      </c>
      <c r="G318" s="71">
        <v>3.09</v>
      </c>
    </row>
    <row r="319" spans="1:7">
      <c r="A319" s="72" t="s">
        <v>94</v>
      </c>
      <c r="B319" s="71">
        <v>-3.76</v>
      </c>
      <c r="C319" s="71">
        <v>268.20400000000001</v>
      </c>
      <c r="D319" s="71">
        <v>105.137</v>
      </c>
      <c r="E319" s="71">
        <v>2.29</v>
      </c>
      <c r="F319" s="71">
        <v>-1.17</v>
      </c>
      <c r="G319" s="71">
        <v>3.46</v>
      </c>
    </row>
    <row r="320" spans="1:7">
      <c r="A320" s="72" t="s">
        <v>53</v>
      </c>
      <c r="B320" s="71">
        <v>-4.4000000000000004</v>
      </c>
      <c r="C320" s="71">
        <v>337.23899999999998</v>
      </c>
      <c r="D320" s="71">
        <v>149.52199999999999</v>
      </c>
      <c r="E320" s="71">
        <v>-3.03</v>
      </c>
      <c r="F320" s="71">
        <v>-5.08</v>
      </c>
      <c r="G320" s="71">
        <v>2.0499999999999998</v>
      </c>
    </row>
    <row r="321" spans="1:7">
      <c r="A321" s="72" t="s">
        <v>200</v>
      </c>
      <c r="B321" s="71">
        <v>-3.28</v>
      </c>
      <c r="C321" s="71">
        <v>330.49099999999999</v>
      </c>
      <c r="D321" s="71">
        <v>144.464</v>
      </c>
      <c r="E321" s="71">
        <v>-2.77</v>
      </c>
      <c r="F321" s="71">
        <v>-5.28</v>
      </c>
      <c r="G321" s="71">
        <v>2.5099999999999998</v>
      </c>
    </row>
    <row r="322" spans="1:7">
      <c r="A322" s="72" t="s">
        <v>55</v>
      </c>
      <c r="B322" s="71">
        <v>-4.0599999999999996</v>
      </c>
      <c r="C322" s="71">
        <v>329.92700000000002</v>
      </c>
      <c r="D322" s="71">
        <v>149.46299999999999</v>
      </c>
      <c r="E322" s="71">
        <v>-2.63</v>
      </c>
      <c r="F322" s="71">
        <v>-4.96</v>
      </c>
      <c r="G322" s="71">
        <v>2.33</v>
      </c>
    </row>
    <row r="323" spans="1:7">
      <c r="A323" s="72" t="s">
        <v>440</v>
      </c>
      <c r="B323" s="71">
        <v>-2.81</v>
      </c>
      <c r="C323" s="71">
        <v>329.01</v>
      </c>
      <c r="D323" s="71">
        <v>144.178</v>
      </c>
      <c r="E323" s="71">
        <v>-2.96</v>
      </c>
      <c r="F323" s="71">
        <v>-5.09</v>
      </c>
      <c r="G323" s="71">
        <v>2.13</v>
      </c>
    </row>
    <row r="324" spans="1:7">
      <c r="A324" s="72" t="s">
        <v>441</v>
      </c>
      <c r="B324" s="71">
        <v>-6.21</v>
      </c>
      <c r="C324" s="71">
        <v>339.767</v>
      </c>
      <c r="D324" s="71">
        <v>150.71600000000001</v>
      </c>
      <c r="E324" s="71">
        <v>-5.08</v>
      </c>
      <c r="F324" s="71">
        <v>-6.93</v>
      </c>
      <c r="G324" s="71">
        <v>1.85</v>
      </c>
    </row>
    <row r="325" spans="1:7">
      <c r="A325" s="72" t="s">
        <v>442</v>
      </c>
      <c r="B325" s="71">
        <v>-9.3000000000000007</v>
      </c>
      <c r="C325" s="71">
        <v>146.524</v>
      </c>
      <c r="D325" s="71">
        <v>31.524999999999999</v>
      </c>
      <c r="E325" s="71">
        <v>-7.1</v>
      </c>
      <c r="F325" s="71">
        <v>-8.36</v>
      </c>
      <c r="G325" s="71">
        <v>1.26</v>
      </c>
    </row>
    <row r="326" spans="1:7">
      <c r="A326" s="72" t="s">
        <v>443</v>
      </c>
      <c r="B326" s="71">
        <v>-0.7</v>
      </c>
      <c r="C326" s="71">
        <v>131.98500000000001</v>
      </c>
      <c r="D326" s="71">
        <v>25.879000000000001</v>
      </c>
      <c r="E326" s="71">
        <v>-1.17</v>
      </c>
      <c r="F326" s="71">
        <v>-3.05</v>
      </c>
      <c r="G326" s="71">
        <v>1.88</v>
      </c>
    </row>
    <row r="327" spans="1:7">
      <c r="A327" s="72" t="s">
        <v>95</v>
      </c>
      <c r="B327" s="71">
        <v>-9.6300000000000008</v>
      </c>
      <c r="C327" s="71">
        <v>214.38399999999999</v>
      </c>
      <c r="D327" s="71">
        <v>69.177000000000007</v>
      </c>
      <c r="E327" s="71">
        <v>-7.85</v>
      </c>
      <c r="F327" s="71">
        <v>-8.49</v>
      </c>
      <c r="G327" s="71">
        <v>0.64</v>
      </c>
    </row>
    <row r="328" spans="1:7">
      <c r="A328" s="72" t="s">
        <v>444</v>
      </c>
      <c r="B328" s="71">
        <v>-1.46</v>
      </c>
      <c r="C328" s="71">
        <v>327.49400000000003</v>
      </c>
      <c r="D328" s="71">
        <v>148.518</v>
      </c>
      <c r="E328" s="71">
        <v>-1.7</v>
      </c>
      <c r="F328" s="71">
        <v>-2.97</v>
      </c>
      <c r="G328" s="71">
        <v>1.27</v>
      </c>
    </row>
    <row r="329" spans="1:7">
      <c r="A329" s="72" t="s">
        <v>445</v>
      </c>
      <c r="B329" s="71">
        <v>-1.74</v>
      </c>
      <c r="C329" s="71">
        <v>294.07499999999999</v>
      </c>
      <c r="D329" s="71">
        <v>120.876</v>
      </c>
      <c r="E329" s="71">
        <v>-0.34</v>
      </c>
      <c r="F329" s="71">
        <v>-2.11</v>
      </c>
      <c r="G329" s="71">
        <v>1.77</v>
      </c>
    </row>
    <row r="330" spans="1:7">
      <c r="A330" s="72" t="s">
        <v>446</v>
      </c>
      <c r="B330" s="71">
        <v>-0.74</v>
      </c>
      <c r="C330" s="71">
        <v>232.852</v>
      </c>
      <c r="D330" s="71">
        <v>79.617000000000004</v>
      </c>
      <c r="E330" s="71">
        <v>-9.9999999999999895E-2</v>
      </c>
      <c r="F330" s="71">
        <v>-1.93</v>
      </c>
      <c r="G330" s="71">
        <v>1.83</v>
      </c>
    </row>
    <row r="331" spans="1:7">
      <c r="A331" s="72" t="s">
        <v>96</v>
      </c>
      <c r="B331" s="71">
        <v>-0.89</v>
      </c>
      <c r="C331" s="71">
        <v>195.09100000000001</v>
      </c>
      <c r="D331" s="71">
        <v>56.183</v>
      </c>
      <c r="E331" s="71">
        <v>0.03</v>
      </c>
      <c r="F331" s="71">
        <v>-1.9</v>
      </c>
      <c r="G331" s="71">
        <v>1.93</v>
      </c>
    </row>
    <row r="332" spans="1:7">
      <c r="A332" s="72" t="s">
        <v>447</v>
      </c>
      <c r="B332" s="71">
        <v>-2.21</v>
      </c>
      <c r="C332" s="71">
        <v>373.42399999999998</v>
      </c>
      <c r="D332" s="71">
        <v>172.05500000000001</v>
      </c>
      <c r="E332" s="71">
        <v>-3.05</v>
      </c>
      <c r="F332" s="71">
        <v>-5.44</v>
      </c>
      <c r="G332" s="71">
        <v>2.39</v>
      </c>
    </row>
    <row r="333" spans="1:7">
      <c r="A333" s="72" t="s">
        <v>448</v>
      </c>
      <c r="B333" s="71">
        <v>-2.13</v>
      </c>
      <c r="C333" s="71">
        <v>332.19499999999999</v>
      </c>
      <c r="D333" s="71">
        <v>149.42400000000001</v>
      </c>
      <c r="E333" s="71">
        <v>-3.39</v>
      </c>
      <c r="F333" s="71">
        <v>-5.17</v>
      </c>
      <c r="G333" s="71">
        <v>1.78</v>
      </c>
    </row>
    <row r="334" spans="1:7">
      <c r="A334" s="72" t="s">
        <v>449</v>
      </c>
      <c r="B334" s="71">
        <v>-2.36</v>
      </c>
      <c r="C334" s="71">
        <v>345.57499999999999</v>
      </c>
      <c r="D334" s="71">
        <v>152.422</v>
      </c>
      <c r="E334" s="71">
        <v>-2.8</v>
      </c>
      <c r="F334" s="71">
        <v>-5.23</v>
      </c>
      <c r="G334" s="71">
        <v>2.4300000000000002</v>
      </c>
    </row>
    <row r="335" spans="1:7">
      <c r="A335" s="72" t="s">
        <v>450</v>
      </c>
      <c r="B335" s="71">
        <v>-2.2200000000000002</v>
      </c>
      <c r="C335" s="71">
        <v>306.887</v>
      </c>
      <c r="D335" s="71">
        <v>128.98500000000001</v>
      </c>
      <c r="E335" s="71">
        <v>-3.21</v>
      </c>
      <c r="F335" s="71">
        <v>-5</v>
      </c>
      <c r="G335" s="71">
        <v>1.79</v>
      </c>
    </row>
    <row r="336" spans="1:7">
      <c r="A336" s="72" t="s">
        <v>451</v>
      </c>
      <c r="B336" s="71">
        <v>-1.69</v>
      </c>
      <c r="C336" s="71">
        <v>404.41500000000002</v>
      </c>
      <c r="D336" s="71">
        <v>197.75399999999999</v>
      </c>
      <c r="E336" s="71">
        <v>-2.5499999999999998</v>
      </c>
      <c r="F336" s="71">
        <v>-5.29</v>
      </c>
      <c r="G336" s="71">
        <v>2.74</v>
      </c>
    </row>
    <row r="337" spans="1:7">
      <c r="A337" s="72" t="s">
        <v>452</v>
      </c>
      <c r="B337" s="71">
        <v>0.16</v>
      </c>
      <c r="C337" s="71">
        <v>362.185</v>
      </c>
      <c r="D337" s="71">
        <v>184.24299999999999</v>
      </c>
      <c r="E337" s="71">
        <v>0</v>
      </c>
      <c r="F337" s="71">
        <v>-2.66</v>
      </c>
      <c r="G337" s="71">
        <v>2.66</v>
      </c>
    </row>
    <row r="338" spans="1:7">
      <c r="A338" s="72" t="s">
        <v>453</v>
      </c>
      <c r="B338" s="71">
        <v>-2.86</v>
      </c>
      <c r="C338" s="71">
        <v>258.89600000000002</v>
      </c>
      <c r="D338" s="71">
        <v>100.405</v>
      </c>
      <c r="E338" s="71">
        <v>-2.93</v>
      </c>
      <c r="F338" s="71">
        <v>-4.9800000000000004</v>
      </c>
      <c r="G338" s="71">
        <v>2.0499999999999998</v>
      </c>
    </row>
    <row r="339" spans="1:7">
      <c r="A339" s="72" t="s">
        <v>454</v>
      </c>
      <c r="B339" s="71">
        <v>0.1</v>
      </c>
      <c r="C339" s="71">
        <v>304.82100000000003</v>
      </c>
      <c r="D339" s="71">
        <v>129.18299999999999</v>
      </c>
      <c r="E339" s="71">
        <v>-1.38</v>
      </c>
      <c r="F339" s="71">
        <v>-4.21</v>
      </c>
      <c r="G339" s="71">
        <v>2.83</v>
      </c>
    </row>
    <row r="340" spans="1:7">
      <c r="A340" s="72" t="s">
        <v>455</v>
      </c>
      <c r="B340" s="71">
        <v>-2.64</v>
      </c>
      <c r="C340" s="71">
        <v>309.52</v>
      </c>
      <c r="D340" s="71">
        <v>131.108</v>
      </c>
      <c r="E340" s="71">
        <v>-2.92</v>
      </c>
      <c r="F340" s="71">
        <v>-5.15</v>
      </c>
      <c r="G340" s="71">
        <v>2.23</v>
      </c>
    </row>
    <row r="341" spans="1:7">
      <c r="A341" s="72" t="s">
        <v>456</v>
      </c>
      <c r="B341" s="71">
        <v>-2.02</v>
      </c>
      <c r="C341" s="71">
        <v>272.69299999999998</v>
      </c>
      <c r="D341" s="71">
        <v>107.238</v>
      </c>
      <c r="E341" s="71">
        <v>-2.64</v>
      </c>
      <c r="F341" s="71">
        <v>-4.37</v>
      </c>
      <c r="G341" s="71">
        <v>1.73</v>
      </c>
    </row>
    <row r="342" spans="1:7">
      <c r="A342" s="72" t="s">
        <v>190</v>
      </c>
      <c r="B342" s="71">
        <v>-0.3</v>
      </c>
      <c r="C342" s="71">
        <v>345.01400000000001</v>
      </c>
      <c r="D342" s="71">
        <v>162.476</v>
      </c>
      <c r="E342" s="71">
        <v>-0.31</v>
      </c>
      <c r="F342" s="71">
        <v>-2.86</v>
      </c>
      <c r="G342" s="71">
        <v>2.5499999999999998</v>
      </c>
    </row>
    <row r="343" spans="1:7">
      <c r="A343" s="72" t="s">
        <v>457</v>
      </c>
      <c r="B343" s="71">
        <v>1.07</v>
      </c>
      <c r="C343" s="71">
        <v>347.42099999999999</v>
      </c>
      <c r="D343" s="71">
        <v>170.99100000000001</v>
      </c>
      <c r="E343" s="71">
        <v>-1.58</v>
      </c>
      <c r="F343" s="71">
        <v>-4.1900000000000004</v>
      </c>
      <c r="G343" s="71">
        <v>2.61</v>
      </c>
    </row>
    <row r="344" spans="1:7">
      <c r="A344" s="72" t="s">
        <v>205</v>
      </c>
      <c r="B344" s="71">
        <v>-5.49</v>
      </c>
      <c r="C344" s="71">
        <v>299.88400000000001</v>
      </c>
      <c r="D344" s="71">
        <v>124.657</v>
      </c>
      <c r="E344" s="71">
        <v>-5.28</v>
      </c>
      <c r="F344" s="71">
        <v>-6.94</v>
      </c>
      <c r="G344" s="71">
        <v>1.66</v>
      </c>
    </row>
    <row r="345" spans="1:7">
      <c r="A345" s="72" t="s">
        <v>97</v>
      </c>
      <c r="B345" s="71">
        <v>-0.83</v>
      </c>
      <c r="C345" s="71">
        <v>323.45100000000002</v>
      </c>
      <c r="D345" s="71">
        <v>140.542</v>
      </c>
      <c r="E345" s="71">
        <v>-0.17</v>
      </c>
      <c r="F345" s="71">
        <v>-2.71</v>
      </c>
      <c r="G345" s="71">
        <v>2.54</v>
      </c>
    </row>
    <row r="346" spans="1:7">
      <c r="A346" s="72" t="s">
        <v>56</v>
      </c>
      <c r="B346" s="71">
        <v>1.99</v>
      </c>
      <c r="C346" s="71">
        <v>158.381</v>
      </c>
      <c r="D346" s="71">
        <v>35.792000000000002</v>
      </c>
      <c r="E346" s="71">
        <v>2.54</v>
      </c>
      <c r="F346" s="71">
        <v>0</v>
      </c>
      <c r="G346" s="71">
        <v>2.54</v>
      </c>
    </row>
    <row r="347" spans="1:7">
      <c r="A347" s="72" t="s">
        <v>458</v>
      </c>
      <c r="B347" s="71">
        <v>-4.87</v>
      </c>
      <c r="C347" s="71">
        <v>239.715</v>
      </c>
      <c r="D347" s="71">
        <v>83.236000000000004</v>
      </c>
      <c r="E347" s="71">
        <v>-6.33</v>
      </c>
      <c r="F347" s="71">
        <v>-6.85</v>
      </c>
      <c r="G347" s="71">
        <v>0.52</v>
      </c>
    </row>
    <row r="348" spans="1:7">
      <c r="A348" s="72" t="s">
        <v>141</v>
      </c>
      <c r="B348" s="71">
        <v>-1.24</v>
      </c>
      <c r="C348" s="71">
        <v>181.99700000000001</v>
      </c>
      <c r="D348" s="71">
        <v>48.604999999999997</v>
      </c>
      <c r="E348" s="71">
        <v>-0.26</v>
      </c>
      <c r="F348" s="71">
        <v>-2.25</v>
      </c>
      <c r="G348" s="71">
        <v>1.99</v>
      </c>
    </row>
    <row r="349" spans="1:7">
      <c r="A349" s="72" t="s">
        <v>58</v>
      </c>
      <c r="B349" s="71">
        <v>-5.0999999999999996</v>
      </c>
      <c r="C349" s="71">
        <v>164.251</v>
      </c>
      <c r="D349" s="71">
        <v>38.590000000000003</v>
      </c>
      <c r="E349" s="71">
        <v>-3.48</v>
      </c>
      <c r="F349" s="71">
        <v>-5.15</v>
      </c>
      <c r="G349" s="71">
        <v>1.67</v>
      </c>
    </row>
    <row r="350" spans="1:7">
      <c r="A350" s="72" t="s">
        <v>459</v>
      </c>
      <c r="B350" s="71">
        <v>-1.1200000000000001</v>
      </c>
      <c r="C350" s="71">
        <v>295.68299999999999</v>
      </c>
      <c r="D350" s="71">
        <v>123.836</v>
      </c>
      <c r="E350" s="71">
        <v>-0.71</v>
      </c>
      <c r="F350" s="71">
        <v>-2.4900000000000002</v>
      </c>
      <c r="G350" s="71">
        <v>1.78</v>
      </c>
    </row>
    <row r="351" spans="1:7">
      <c r="A351" s="72" t="s">
        <v>98</v>
      </c>
      <c r="B351" s="71">
        <v>-3.13</v>
      </c>
      <c r="C351" s="71">
        <v>248.167</v>
      </c>
      <c r="D351" s="71">
        <v>84.552000000000007</v>
      </c>
      <c r="E351" s="71">
        <v>-3.73</v>
      </c>
      <c r="F351" s="71">
        <v>-5.44</v>
      </c>
      <c r="G351" s="71">
        <v>1.71</v>
      </c>
    </row>
    <row r="352" spans="1:7">
      <c r="A352" s="72" t="s">
        <v>460</v>
      </c>
      <c r="B352" s="71">
        <v>-3.92</v>
      </c>
      <c r="C352" s="71">
        <v>336.91300000000001</v>
      </c>
      <c r="D352" s="71">
        <v>144.88900000000001</v>
      </c>
      <c r="E352" s="71">
        <v>-5.0599999999999996</v>
      </c>
      <c r="F352" s="71">
        <v>-6.3</v>
      </c>
      <c r="G352" s="71">
        <v>1.24</v>
      </c>
    </row>
    <row r="353" spans="1:7">
      <c r="A353" s="72" t="s">
        <v>461</v>
      </c>
      <c r="B353" s="71">
        <v>-2.83</v>
      </c>
      <c r="C353" s="71">
        <v>313.822</v>
      </c>
      <c r="D353" s="71">
        <v>127.991</v>
      </c>
      <c r="E353" s="71">
        <v>-3.32</v>
      </c>
      <c r="F353" s="71">
        <v>-5.36</v>
      </c>
      <c r="G353" s="71">
        <v>2.04</v>
      </c>
    </row>
    <row r="354" spans="1:7">
      <c r="A354" s="72" t="s">
        <v>462</v>
      </c>
      <c r="B354" s="71">
        <v>-4</v>
      </c>
      <c r="C354" s="71">
        <v>267.14699999999999</v>
      </c>
      <c r="D354" s="71">
        <v>96.114999999999995</v>
      </c>
      <c r="E354" s="71">
        <v>-3.92</v>
      </c>
      <c r="F354" s="71">
        <v>-5.16</v>
      </c>
      <c r="G354" s="71">
        <v>1.24</v>
      </c>
    </row>
    <row r="355" spans="1:7">
      <c r="A355" s="72" t="s">
        <v>463</v>
      </c>
      <c r="B355" s="71">
        <v>-6.72</v>
      </c>
      <c r="C355" s="71">
        <v>282.54399999999998</v>
      </c>
      <c r="D355" s="71">
        <v>104.503</v>
      </c>
      <c r="E355" s="71">
        <v>-5.51</v>
      </c>
      <c r="F355" s="71">
        <v>-6.89</v>
      </c>
      <c r="G355" s="71">
        <v>1.38</v>
      </c>
    </row>
    <row r="356" spans="1:7">
      <c r="A356" s="72" t="s">
        <v>464</v>
      </c>
      <c r="B356" s="71">
        <v>-3.3</v>
      </c>
      <c r="C356" s="71">
        <v>357.21800000000002</v>
      </c>
      <c r="D356" s="71">
        <v>178.35400000000001</v>
      </c>
      <c r="E356" s="71">
        <v>-4.29</v>
      </c>
      <c r="F356" s="71">
        <v>-5.51</v>
      </c>
      <c r="G356" s="71">
        <v>1.22</v>
      </c>
    </row>
    <row r="357" spans="1:7">
      <c r="A357" s="72" t="s">
        <v>465</v>
      </c>
      <c r="B357" s="71">
        <v>-3.9</v>
      </c>
      <c r="C357" s="71">
        <v>346.21899999999999</v>
      </c>
      <c r="D357" s="71">
        <v>172.36699999999999</v>
      </c>
      <c r="E357" s="71">
        <v>-3.9</v>
      </c>
      <c r="F357" s="71">
        <v>-5.38</v>
      </c>
      <c r="G357" s="71">
        <v>1.48</v>
      </c>
    </row>
    <row r="358" spans="1:7">
      <c r="A358" s="72" t="s">
        <v>466</v>
      </c>
      <c r="B358" s="71">
        <v>-4.0999999999999996</v>
      </c>
      <c r="C358" s="71">
        <v>296.62900000000002</v>
      </c>
      <c r="D358" s="71">
        <v>117.312</v>
      </c>
      <c r="E358" s="71">
        <v>-4.49</v>
      </c>
      <c r="F358" s="71">
        <v>-6.3</v>
      </c>
      <c r="G358" s="71">
        <v>1.81</v>
      </c>
    </row>
    <row r="359" spans="1:7">
      <c r="A359" s="72" t="s">
        <v>467</v>
      </c>
      <c r="B359" s="71">
        <v>-4.6100000000000003</v>
      </c>
      <c r="C359" s="71">
        <v>280.62</v>
      </c>
      <c r="D359" s="71">
        <v>110.134</v>
      </c>
      <c r="E359" s="71">
        <v>-3.74</v>
      </c>
      <c r="F359" s="71">
        <v>-5.82</v>
      </c>
      <c r="G359" s="71">
        <v>2.08</v>
      </c>
    </row>
    <row r="360" spans="1:7">
      <c r="A360" s="72" t="s">
        <v>468</v>
      </c>
      <c r="B360" s="71">
        <v>-2.1</v>
      </c>
      <c r="C360" s="71">
        <v>246.083</v>
      </c>
      <c r="D360" s="71">
        <v>83.525999999999996</v>
      </c>
      <c r="E360" s="71">
        <v>-0.82</v>
      </c>
      <c r="F360" s="71">
        <v>-2.84</v>
      </c>
      <c r="G360" s="71">
        <v>2.02</v>
      </c>
    </row>
    <row r="361" spans="1:7">
      <c r="A361" s="72" t="s">
        <v>142</v>
      </c>
      <c r="B361" s="71">
        <v>-1.5</v>
      </c>
      <c r="C361" s="71">
        <v>260.25700000000001</v>
      </c>
      <c r="D361" s="71">
        <v>95.242000000000004</v>
      </c>
      <c r="E361" s="71">
        <v>0.34</v>
      </c>
      <c r="F361" s="71">
        <v>-1.93</v>
      </c>
      <c r="G361" s="71">
        <v>2.27</v>
      </c>
    </row>
    <row r="362" spans="1:7">
      <c r="A362" s="72" t="s">
        <v>469</v>
      </c>
      <c r="B362" s="71">
        <v>-2.78</v>
      </c>
      <c r="C362" s="71">
        <v>207.018</v>
      </c>
      <c r="D362" s="71">
        <v>62.085999999999999</v>
      </c>
      <c r="E362" s="71">
        <v>-3.17</v>
      </c>
      <c r="F362" s="71">
        <v>-4.4800000000000004</v>
      </c>
      <c r="G362" s="71">
        <v>1.31</v>
      </c>
    </row>
    <row r="363" spans="1:7">
      <c r="A363" s="72" t="s">
        <v>470</v>
      </c>
      <c r="B363" s="71">
        <v>-2.4900000000000002</v>
      </c>
      <c r="C363" s="71">
        <v>379.62400000000002</v>
      </c>
      <c r="D363" s="71">
        <v>172.59899999999999</v>
      </c>
      <c r="E363" s="71">
        <v>-3.02</v>
      </c>
      <c r="F363" s="71">
        <v>-5.36</v>
      </c>
      <c r="G363" s="71">
        <v>2.34</v>
      </c>
    </row>
    <row r="364" spans="1:7">
      <c r="A364" s="72" t="s">
        <v>471</v>
      </c>
      <c r="B364" s="71">
        <v>-2.0099999999999998</v>
      </c>
      <c r="C364" s="71">
        <v>268.887</v>
      </c>
      <c r="D364" s="71">
        <v>105.59399999999999</v>
      </c>
      <c r="E364" s="71">
        <v>-0.75</v>
      </c>
      <c r="F364" s="71">
        <v>-2.89</v>
      </c>
      <c r="G364" s="71">
        <v>2.14</v>
      </c>
    </row>
    <row r="365" spans="1:7">
      <c r="A365" s="72" t="s">
        <v>472</v>
      </c>
      <c r="B365" s="71">
        <v>-4.87</v>
      </c>
      <c r="C365" s="71">
        <v>265.642</v>
      </c>
      <c r="D365" s="71">
        <v>97.176000000000002</v>
      </c>
      <c r="E365" s="71">
        <v>-8.2899999999999991</v>
      </c>
      <c r="F365" s="71">
        <v>-8.81</v>
      </c>
      <c r="G365" s="71">
        <v>0.52</v>
      </c>
    </row>
    <row r="366" spans="1:7">
      <c r="A366" s="72" t="s">
        <v>473</v>
      </c>
      <c r="B366" s="71">
        <v>-2.04</v>
      </c>
      <c r="C366" s="71">
        <v>444.69499999999999</v>
      </c>
      <c r="D366" s="71">
        <v>216.523</v>
      </c>
      <c r="E366" s="71">
        <v>-2.94</v>
      </c>
      <c r="F366" s="71">
        <v>-5.31</v>
      </c>
      <c r="G366" s="71">
        <v>2.37</v>
      </c>
    </row>
    <row r="367" spans="1:7">
      <c r="A367" s="72" t="s">
        <v>474</v>
      </c>
      <c r="B367" s="71">
        <v>-5.33</v>
      </c>
      <c r="C367" s="71">
        <v>379.012</v>
      </c>
      <c r="D367" s="71">
        <v>171.39599999999999</v>
      </c>
      <c r="E367" s="71">
        <v>-6.32</v>
      </c>
      <c r="F367" s="71">
        <v>-7.45</v>
      </c>
      <c r="G367" s="71">
        <v>1.1299999999999999</v>
      </c>
    </row>
    <row r="368" spans="1:7">
      <c r="A368" s="72" t="s">
        <v>475</v>
      </c>
      <c r="B368" s="71">
        <v>-6.88</v>
      </c>
      <c r="C368" s="71">
        <v>371.22</v>
      </c>
      <c r="D368" s="71">
        <v>168.31200000000001</v>
      </c>
      <c r="E368" s="71">
        <v>-6.15</v>
      </c>
      <c r="F368" s="71">
        <v>-6.27</v>
      </c>
      <c r="G368" s="71">
        <v>0.12</v>
      </c>
    </row>
    <row r="369" spans="1:7">
      <c r="A369" s="72" t="s">
        <v>476</v>
      </c>
      <c r="B369" s="71">
        <v>-2.56</v>
      </c>
      <c r="C369" s="71">
        <v>346.76400000000001</v>
      </c>
      <c r="D369" s="71">
        <v>150.78399999999999</v>
      </c>
      <c r="E369" s="71">
        <v>-3.51</v>
      </c>
      <c r="F369" s="71">
        <v>-5.43</v>
      </c>
      <c r="G369" s="71">
        <v>1.92</v>
      </c>
    </row>
    <row r="370" spans="1:7">
      <c r="A370" s="72" t="s">
        <v>477</v>
      </c>
      <c r="B370" s="71">
        <v>-2.93</v>
      </c>
      <c r="C370" s="71">
        <v>281.524</v>
      </c>
      <c r="D370" s="71">
        <v>106.92</v>
      </c>
      <c r="E370" s="71">
        <v>-3.83</v>
      </c>
      <c r="F370" s="71">
        <v>-5.47</v>
      </c>
      <c r="G370" s="71">
        <v>1.64</v>
      </c>
    </row>
    <row r="371" spans="1:7">
      <c r="A371" s="72" t="s">
        <v>478</v>
      </c>
      <c r="B371" s="71">
        <v>-1.66</v>
      </c>
      <c r="C371" s="71">
        <v>279.21100000000001</v>
      </c>
      <c r="D371" s="71">
        <v>105.598</v>
      </c>
      <c r="E371" s="71">
        <v>-0.41</v>
      </c>
      <c r="F371" s="71">
        <v>-2.76</v>
      </c>
      <c r="G371" s="71">
        <v>2.35</v>
      </c>
    </row>
    <row r="372" spans="1:7">
      <c r="A372" s="72" t="s">
        <v>479</v>
      </c>
      <c r="B372" s="71">
        <v>-2.21</v>
      </c>
      <c r="C372" s="71">
        <v>289.43200000000002</v>
      </c>
      <c r="D372" s="71">
        <v>127.045</v>
      </c>
      <c r="E372" s="71">
        <v>-0.6</v>
      </c>
      <c r="F372" s="71">
        <v>-2.95</v>
      </c>
      <c r="G372" s="71">
        <v>2.35</v>
      </c>
    </row>
    <row r="373" spans="1:7">
      <c r="A373" s="72" t="s">
        <v>480</v>
      </c>
      <c r="B373" s="71">
        <v>-2.21</v>
      </c>
      <c r="C373" s="71">
        <v>289.43200000000002</v>
      </c>
      <c r="D373" s="71">
        <v>127.045</v>
      </c>
      <c r="E373" s="71">
        <v>-0.68</v>
      </c>
      <c r="F373" s="71">
        <v>-2.9</v>
      </c>
      <c r="G373" s="71">
        <v>2.2200000000000002</v>
      </c>
    </row>
    <row r="374" spans="1:7">
      <c r="A374" s="72" t="s">
        <v>481</v>
      </c>
      <c r="B374" s="71">
        <v>-1.1000000000000001</v>
      </c>
      <c r="C374" s="71">
        <v>273.39</v>
      </c>
      <c r="D374" s="71">
        <v>102.154</v>
      </c>
      <c r="E374" s="71">
        <v>-1.39</v>
      </c>
      <c r="F374" s="71">
        <v>-3.4</v>
      </c>
      <c r="G374" s="71">
        <v>2.0099999999999998</v>
      </c>
    </row>
    <row r="375" spans="1:7">
      <c r="A375" s="72" t="s">
        <v>482</v>
      </c>
      <c r="B375" s="71">
        <v>-2.4</v>
      </c>
      <c r="C375" s="71">
        <v>328.93700000000001</v>
      </c>
      <c r="D375" s="71">
        <v>150.10400000000001</v>
      </c>
      <c r="E375" s="71">
        <v>-2.99</v>
      </c>
      <c r="F375" s="71">
        <v>-5.28</v>
      </c>
      <c r="G375" s="71">
        <v>2.29</v>
      </c>
    </row>
    <row r="376" spans="1:7">
      <c r="A376" s="72" t="s">
        <v>99</v>
      </c>
      <c r="B376" s="71">
        <v>-4.55</v>
      </c>
      <c r="C376" s="71">
        <v>168.40899999999999</v>
      </c>
      <c r="D376" s="71">
        <v>41.061999999999998</v>
      </c>
      <c r="E376" s="71">
        <v>-3.44</v>
      </c>
      <c r="F376" s="71">
        <v>-5.13</v>
      </c>
      <c r="G376" s="71">
        <v>1.69</v>
      </c>
    </row>
    <row r="377" spans="1:7">
      <c r="A377" s="72" t="s">
        <v>182</v>
      </c>
      <c r="B377" s="71">
        <v>1.7</v>
      </c>
      <c r="C377" s="71">
        <v>315.63</v>
      </c>
      <c r="D377" s="71">
        <v>151.09</v>
      </c>
      <c r="E377" s="71">
        <v>1.82</v>
      </c>
      <c r="F377" s="71">
        <v>0.01</v>
      </c>
      <c r="G377" s="71">
        <v>1.81</v>
      </c>
    </row>
    <row r="378" spans="1:7">
      <c r="A378" s="72" t="s">
        <v>483</v>
      </c>
      <c r="B378" s="71">
        <v>1.59</v>
      </c>
      <c r="C378" s="71">
        <v>293.95499999999998</v>
      </c>
      <c r="D378" s="71">
        <v>130.126</v>
      </c>
      <c r="E378" s="71">
        <v>2.12</v>
      </c>
      <c r="F378" s="71">
        <v>0</v>
      </c>
      <c r="G378" s="71">
        <v>2.12</v>
      </c>
    </row>
    <row r="379" spans="1:7">
      <c r="A379" s="72" t="s">
        <v>100</v>
      </c>
      <c r="B379" s="71">
        <v>-7.17</v>
      </c>
      <c r="C379" s="71">
        <v>255.477</v>
      </c>
      <c r="D379" s="71">
        <v>98.861999999999995</v>
      </c>
      <c r="E379" s="71">
        <v>-6.28</v>
      </c>
      <c r="F379" s="71">
        <v>-6.62</v>
      </c>
      <c r="G379" s="71">
        <v>0.34</v>
      </c>
    </row>
    <row r="380" spans="1:7">
      <c r="A380" s="72" t="s">
        <v>484</v>
      </c>
      <c r="B380" s="71">
        <v>-9.8000000000000007</v>
      </c>
      <c r="C380" s="71">
        <v>315.26499999999999</v>
      </c>
      <c r="D380" s="71">
        <v>139.80699999999999</v>
      </c>
      <c r="E380" s="71">
        <v>-7.97</v>
      </c>
      <c r="F380" s="71">
        <v>-8.86</v>
      </c>
      <c r="G380" s="71">
        <v>0.89</v>
      </c>
    </row>
    <row r="381" spans="1:7">
      <c r="A381" s="72" t="s">
        <v>60</v>
      </c>
      <c r="B381" s="71">
        <v>2.0699999999999998</v>
      </c>
      <c r="C381" s="71">
        <v>264.20499999999998</v>
      </c>
      <c r="D381" s="71">
        <v>101.497</v>
      </c>
      <c r="E381" s="71">
        <v>2.54</v>
      </c>
      <c r="F381" s="71">
        <v>0.01</v>
      </c>
      <c r="G381" s="71">
        <v>2.5299999999999998</v>
      </c>
    </row>
    <row r="382" spans="1:7">
      <c r="A382" s="72" t="s">
        <v>196</v>
      </c>
      <c r="B382" s="71">
        <v>-0.99</v>
      </c>
      <c r="C382" s="71">
        <v>283.678</v>
      </c>
      <c r="D382" s="71">
        <v>115.753</v>
      </c>
      <c r="E382" s="71">
        <v>-0.12</v>
      </c>
      <c r="F382" s="71">
        <v>-2.39</v>
      </c>
      <c r="G382" s="71">
        <v>2.27</v>
      </c>
    </row>
    <row r="383" spans="1:7">
      <c r="A383" s="72" t="s">
        <v>485</v>
      </c>
      <c r="B383" s="71">
        <v>-2.64</v>
      </c>
      <c r="C383" s="71">
        <v>355.39499999999998</v>
      </c>
      <c r="D383" s="71">
        <v>151.61199999999999</v>
      </c>
      <c r="E383" s="71">
        <v>-3.17</v>
      </c>
      <c r="F383" s="71">
        <v>-5.45</v>
      </c>
      <c r="G383" s="71">
        <v>2.2799999999999998</v>
      </c>
    </row>
    <row r="384" spans="1:7">
      <c r="A384" s="72" t="s">
        <v>101</v>
      </c>
      <c r="B384" s="71">
        <v>-9.31</v>
      </c>
      <c r="C384" s="71">
        <v>341.79300000000001</v>
      </c>
      <c r="D384" s="71">
        <v>152.69900000000001</v>
      </c>
      <c r="E384" s="71">
        <v>-8.14</v>
      </c>
      <c r="F384" s="71">
        <v>-9.76</v>
      </c>
      <c r="G384" s="71">
        <v>1.62</v>
      </c>
    </row>
    <row r="385" spans="1:7">
      <c r="A385" s="72" t="s">
        <v>102</v>
      </c>
      <c r="B385" s="71">
        <v>-4.24</v>
      </c>
      <c r="C385" s="71">
        <v>274.79899999999998</v>
      </c>
      <c r="D385" s="71">
        <v>107.989</v>
      </c>
      <c r="E385" s="71">
        <v>-2.82</v>
      </c>
      <c r="F385" s="71">
        <v>-5.1100000000000003</v>
      </c>
      <c r="G385" s="71">
        <v>2.29</v>
      </c>
    </row>
    <row r="386" spans="1:7">
      <c r="A386" s="72" t="s">
        <v>191</v>
      </c>
      <c r="B386" s="71">
        <v>-0.4</v>
      </c>
      <c r="C386" s="71">
        <v>386.185</v>
      </c>
      <c r="D386" s="71">
        <v>185.21799999999999</v>
      </c>
      <c r="E386" s="71">
        <v>-0.3</v>
      </c>
      <c r="F386" s="71">
        <v>-2.76</v>
      </c>
      <c r="G386" s="71">
        <v>2.46</v>
      </c>
    </row>
    <row r="387" spans="1:7">
      <c r="A387" s="72" t="s">
        <v>486</v>
      </c>
      <c r="B387" s="71">
        <v>3.16</v>
      </c>
      <c r="C387" s="71">
        <v>460.774</v>
      </c>
      <c r="D387" s="71">
        <v>233.20099999999999</v>
      </c>
      <c r="E387" s="71">
        <v>3.43</v>
      </c>
      <c r="F387" s="71">
        <v>0.01</v>
      </c>
      <c r="G387" s="71">
        <v>3.42</v>
      </c>
    </row>
    <row r="388" spans="1:7">
      <c r="A388" s="72" t="s">
        <v>144</v>
      </c>
      <c r="B388" s="71">
        <v>2.67</v>
      </c>
      <c r="C388" s="71">
        <v>362.56099999999998</v>
      </c>
      <c r="D388" s="71">
        <v>167.392</v>
      </c>
      <c r="E388" s="71">
        <v>3.2</v>
      </c>
      <c r="F388" s="71">
        <v>0.01</v>
      </c>
      <c r="G388" s="71">
        <v>3.19</v>
      </c>
    </row>
    <row r="389" spans="1:7">
      <c r="A389" s="72" t="s">
        <v>487</v>
      </c>
      <c r="B389" s="71">
        <v>-3.79</v>
      </c>
      <c r="C389" s="71">
        <v>373.09500000000003</v>
      </c>
      <c r="D389" s="71">
        <v>173.86199999999999</v>
      </c>
      <c r="E389" s="71">
        <v>-2.72</v>
      </c>
      <c r="F389" s="71">
        <v>-4.8899999999999997</v>
      </c>
      <c r="G389" s="71">
        <v>2.17</v>
      </c>
    </row>
    <row r="390" spans="1:7">
      <c r="A390" s="72" t="s">
        <v>62</v>
      </c>
      <c r="B390" s="71">
        <v>2.48</v>
      </c>
      <c r="C390" s="71">
        <v>329.22800000000001</v>
      </c>
      <c r="D390" s="71">
        <v>145.244</v>
      </c>
      <c r="E390" s="71">
        <v>3.05</v>
      </c>
      <c r="F390" s="71">
        <v>0.01</v>
      </c>
      <c r="G390" s="71">
        <v>3.04</v>
      </c>
    </row>
    <row r="391" spans="1:7">
      <c r="A391" s="72" t="s">
        <v>488</v>
      </c>
      <c r="B391" s="71">
        <v>-2.2599999999999998</v>
      </c>
      <c r="C391" s="71">
        <v>421.233</v>
      </c>
      <c r="D391" s="71">
        <v>195.65100000000001</v>
      </c>
      <c r="E391" s="71">
        <v>-2.97</v>
      </c>
      <c r="F391" s="71">
        <v>-5.49</v>
      </c>
      <c r="G391" s="71">
        <v>2.52</v>
      </c>
    </row>
    <row r="392" spans="1:7">
      <c r="A392" s="72" t="s">
        <v>103</v>
      </c>
      <c r="B392" s="71">
        <v>-3.95</v>
      </c>
      <c r="C392" s="71">
        <v>340.56700000000001</v>
      </c>
      <c r="D392" s="71">
        <v>151.977</v>
      </c>
      <c r="E392" s="71">
        <v>-2.54</v>
      </c>
      <c r="F392" s="71">
        <v>-4.88</v>
      </c>
      <c r="G392" s="71">
        <v>2.34</v>
      </c>
    </row>
    <row r="393" spans="1:7">
      <c r="A393" s="72" t="s">
        <v>193</v>
      </c>
      <c r="B393" s="71">
        <v>-0.04</v>
      </c>
      <c r="C393" s="71">
        <v>451.21800000000002</v>
      </c>
      <c r="D393" s="71">
        <v>228.988</v>
      </c>
      <c r="E393" s="71">
        <v>0.24</v>
      </c>
      <c r="F393" s="71">
        <v>-2.71</v>
      </c>
      <c r="G393" s="71">
        <v>2.95</v>
      </c>
    </row>
    <row r="394" spans="1:7">
      <c r="A394" s="72" t="s">
        <v>489</v>
      </c>
      <c r="B394" s="71">
        <v>-1.92</v>
      </c>
      <c r="C394" s="71">
        <v>374.40800000000002</v>
      </c>
      <c r="D394" s="71">
        <v>187.42599999999999</v>
      </c>
      <c r="E394" s="71">
        <v>-3.69</v>
      </c>
      <c r="F394" s="71">
        <v>-6.24</v>
      </c>
      <c r="G394" s="71">
        <v>2.5499999999999998</v>
      </c>
    </row>
    <row r="395" spans="1:7">
      <c r="A395" s="72" t="s">
        <v>104</v>
      </c>
      <c r="B395" s="71">
        <v>-10</v>
      </c>
      <c r="C395" s="71">
        <v>251.548</v>
      </c>
      <c r="D395" s="71">
        <v>86.840999999999994</v>
      </c>
      <c r="E395" s="71">
        <v>-8.39</v>
      </c>
      <c r="F395" s="71">
        <v>-9.93</v>
      </c>
      <c r="G395" s="71">
        <v>1.54</v>
      </c>
    </row>
    <row r="396" spans="1:7">
      <c r="A396" s="72" t="s">
        <v>490</v>
      </c>
      <c r="B396" s="71">
        <v>-4.6900000000000004</v>
      </c>
      <c r="C396" s="71">
        <v>305.68299999999999</v>
      </c>
      <c r="D396" s="71">
        <v>126.221</v>
      </c>
      <c r="E396" s="71">
        <v>-5.74</v>
      </c>
      <c r="F396" s="71">
        <v>-7.1</v>
      </c>
      <c r="G396" s="71">
        <v>1.36</v>
      </c>
    </row>
    <row r="397" spans="1:7">
      <c r="A397" s="72" t="s">
        <v>105</v>
      </c>
      <c r="B397" s="71">
        <v>-6.32</v>
      </c>
      <c r="C397" s="71">
        <v>286.524</v>
      </c>
      <c r="D397" s="71">
        <v>121.34399999999999</v>
      </c>
      <c r="E397" s="71">
        <v>-5.87</v>
      </c>
      <c r="F397" s="71">
        <v>-6.46</v>
      </c>
      <c r="G397" s="71">
        <v>0.59</v>
      </c>
    </row>
    <row r="398" spans="1:7">
      <c r="A398" s="72" t="s">
        <v>106</v>
      </c>
      <c r="B398" s="71">
        <v>-7.77</v>
      </c>
      <c r="C398" s="71">
        <v>289.214</v>
      </c>
      <c r="D398" s="71">
        <v>123.819</v>
      </c>
      <c r="E398" s="71">
        <v>-8.3000000000000007</v>
      </c>
      <c r="F398" s="71">
        <v>-8.4</v>
      </c>
      <c r="G398" s="71">
        <v>0.1</v>
      </c>
    </row>
    <row r="399" spans="1:7">
      <c r="A399" s="72" t="s">
        <v>107</v>
      </c>
      <c r="B399" s="71">
        <v>-3.88</v>
      </c>
      <c r="C399" s="71">
        <v>297.75400000000002</v>
      </c>
      <c r="D399" s="71">
        <v>137.16</v>
      </c>
      <c r="E399" s="71">
        <v>-3.21</v>
      </c>
      <c r="F399" s="71">
        <v>-4.18</v>
      </c>
      <c r="G399" s="71">
        <v>0.97</v>
      </c>
    </row>
    <row r="400" spans="1:7">
      <c r="A400" s="72" t="s">
        <v>491</v>
      </c>
      <c r="B400" s="71">
        <v>3.13</v>
      </c>
      <c r="C400" s="71">
        <v>427.59300000000002</v>
      </c>
      <c r="D400" s="71">
        <v>211.12100000000001</v>
      </c>
      <c r="E400" s="71">
        <v>3.32</v>
      </c>
      <c r="F400" s="71">
        <v>0.01</v>
      </c>
      <c r="G400" s="71">
        <v>3.31</v>
      </c>
    </row>
    <row r="401" spans="1:7">
      <c r="A401" s="72" t="s">
        <v>146</v>
      </c>
      <c r="B401" s="71">
        <v>2.88</v>
      </c>
      <c r="C401" s="71">
        <v>395.03399999999999</v>
      </c>
      <c r="D401" s="71">
        <v>189.238</v>
      </c>
      <c r="E401" s="71">
        <v>3.13</v>
      </c>
      <c r="F401" s="71">
        <v>0.01</v>
      </c>
      <c r="G401" s="71">
        <v>3.12</v>
      </c>
    </row>
    <row r="402" spans="1:7">
      <c r="A402" s="72" t="s">
        <v>492</v>
      </c>
      <c r="B402" s="71">
        <v>-3.65</v>
      </c>
      <c r="C402" s="71">
        <v>406.38499999999999</v>
      </c>
      <c r="D402" s="71">
        <v>196.00899999999999</v>
      </c>
      <c r="E402" s="71">
        <v>-2.38</v>
      </c>
      <c r="F402" s="71">
        <v>-5.12</v>
      </c>
      <c r="G402" s="71">
        <v>2.74</v>
      </c>
    </row>
    <row r="403" spans="1:7">
      <c r="A403" s="72" t="s">
        <v>63</v>
      </c>
      <c r="B403" s="71">
        <v>2.3199999999999998</v>
      </c>
      <c r="C403" s="71">
        <v>296.72000000000003</v>
      </c>
      <c r="D403" s="71">
        <v>123.377</v>
      </c>
      <c r="E403" s="71">
        <v>2.67</v>
      </c>
      <c r="F403" s="71">
        <v>0.01</v>
      </c>
      <c r="G403" s="71">
        <v>2.66</v>
      </c>
    </row>
    <row r="404" spans="1:7">
      <c r="A404" s="72" t="s">
        <v>493</v>
      </c>
      <c r="B404" s="71">
        <v>-2.5099999999999998</v>
      </c>
      <c r="C404" s="71">
        <v>387.95699999999999</v>
      </c>
      <c r="D404" s="71">
        <v>173.529</v>
      </c>
      <c r="E404" s="71">
        <v>-2.83</v>
      </c>
      <c r="F404" s="71">
        <v>-5.4</v>
      </c>
      <c r="G404" s="71">
        <v>2.57</v>
      </c>
    </row>
    <row r="405" spans="1:7">
      <c r="A405" s="72" t="s">
        <v>494</v>
      </c>
      <c r="B405" s="71">
        <v>-2.11</v>
      </c>
      <c r="C405" s="71">
        <v>421.25200000000001</v>
      </c>
      <c r="D405" s="71">
        <v>195.70599999999999</v>
      </c>
      <c r="E405" s="71">
        <v>-3.36</v>
      </c>
      <c r="F405" s="71">
        <v>-5.96</v>
      </c>
      <c r="G405" s="71">
        <v>2.6</v>
      </c>
    </row>
    <row r="406" spans="1:7">
      <c r="A406" s="72" t="s">
        <v>108</v>
      </c>
      <c r="B406" s="71">
        <v>-4.09</v>
      </c>
      <c r="C406" s="71">
        <v>307.291</v>
      </c>
      <c r="D406" s="71">
        <v>129.85400000000001</v>
      </c>
      <c r="E406" s="71">
        <v>-2.99</v>
      </c>
      <c r="F406" s="71">
        <v>-5.12</v>
      </c>
      <c r="G406" s="71">
        <v>2.13</v>
      </c>
    </row>
    <row r="407" spans="1:7">
      <c r="A407" s="72" t="s">
        <v>192</v>
      </c>
      <c r="B407" s="71">
        <v>-0.23</v>
      </c>
      <c r="C407" s="71">
        <v>419.55200000000002</v>
      </c>
      <c r="D407" s="71">
        <v>207.358</v>
      </c>
      <c r="E407" s="71">
        <v>4.9999999999999802E-2</v>
      </c>
      <c r="F407" s="71">
        <v>-2.75</v>
      </c>
      <c r="G407" s="71">
        <v>2.8</v>
      </c>
    </row>
    <row r="408" spans="1:7">
      <c r="A408" s="72" t="s">
        <v>495</v>
      </c>
      <c r="B408" s="71">
        <v>2.5499999999999998</v>
      </c>
      <c r="C408" s="71">
        <v>418.209</v>
      </c>
      <c r="D408" s="71">
        <v>217.059</v>
      </c>
      <c r="E408" s="71">
        <v>2.39</v>
      </c>
      <c r="F408" s="71">
        <v>0</v>
      </c>
      <c r="G408" s="71">
        <v>2.39</v>
      </c>
    </row>
    <row r="409" spans="1:7">
      <c r="A409" s="72" t="s">
        <v>64</v>
      </c>
      <c r="B409" s="71">
        <v>-1.06</v>
      </c>
      <c r="C409" s="71">
        <v>254.233</v>
      </c>
      <c r="D409" s="71">
        <v>93.822999999999993</v>
      </c>
      <c r="E409" s="71">
        <v>-0.31</v>
      </c>
      <c r="F409" s="71">
        <v>-2.41</v>
      </c>
      <c r="G409" s="71">
        <v>2.1</v>
      </c>
    </row>
    <row r="410" spans="1:7">
      <c r="A410" s="72" t="s">
        <v>496</v>
      </c>
      <c r="B410" s="71">
        <v>-2.79</v>
      </c>
      <c r="C410" s="71">
        <v>322.84800000000001</v>
      </c>
      <c r="D410" s="71">
        <v>129.70500000000001</v>
      </c>
      <c r="E410" s="71">
        <v>-3.33</v>
      </c>
      <c r="F410" s="71">
        <v>-5.3</v>
      </c>
      <c r="G410" s="71">
        <v>1.97</v>
      </c>
    </row>
    <row r="411" spans="1:7">
      <c r="A411" s="72" t="s">
        <v>497</v>
      </c>
      <c r="B411" s="71">
        <v>-2.2799999999999998</v>
      </c>
      <c r="C411" s="71">
        <v>388.75599999999997</v>
      </c>
      <c r="D411" s="71">
        <v>173.833</v>
      </c>
      <c r="E411" s="71">
        <v>-2.88</v>
      </c>
      <c r="F411" s="71">
        <v>-5.35</v>
      </c>
      <c r="G411" s="71">
        <v>2.4700000000000002</v>
      </c>
    </row>
    <row r="412" spans="1:7">
      <c r="A412" s="72" t="s">
        <v>498</v>
      </c>
      <c r="B412" s="71">
        <v>-2.48</v>
      </c>
      <c r="C412" s="71">
        <v>281.64699999999999</v>
      </c>
      <c r="D412" s="71">
        <v>107.09</v>
      </c>
      <c r="E412" s="71">
        <v>-3.5</v>
      </c>
      <c r="F412" s="71">
        <v>-5.03</v>
      </c>
      <c r="G412" s="71">
        <v>1.53</v>
      </c>
    </row>
    <row r="413" spans="1:7">
      <c r="A413" s="72" t="s">
        <v>499</v>
      </c>
      <c r="B413" s="71">
        <v>-2.44</v>
      </c>
      <c r="C413" s="71">
        <v>356.15699999999998</v>
      </c>
      <c r="D413" s="71">
        <v>151.92400000000001</v>
      </c>
      <c r="E413" s="71">
        <v>-2.95</v>
      </c>
      <c r="F413" s="71">
        <v>-5.45</v>
      </c>
      <c r="G413" s="71">
        <v>2.5</v>
      </c>
    </row>
    <row r="414" spans="1:7">
      <c r="A414" s="72" t="s">
        <v>109</v>
      </c>
      <c r="B414" s="71">
        <v>-4.3899999999999997</v>
      </c>
      <c r="C414" s="71">
        <v>242.27799999999999</v>
      </c>
      <c r="D414" s="71">
        <v>86.100999999999999</v>
      </c>
      <c r="E414" s="71">
        <v>-3.05</v>
      </c>
      <c r="F414" s="71">
        <v>-4.83</v>
      </c>
      <c r="G414" s="71">
        <v>1.78</v>
      </c>
    </row>
    <row r="415" spans="1:7">
      <c r="A415" s="72" t="s">
        <v>65</v>
      </c>
      <c r="B415" s="71">
        <v>-0.53</v>
      </c>
      <c r="C415" s="71">
        <v>354.11</v>
      </c>
      <c r="D415" s="71">
        <v>163.57400000000001</v>
      </c>
      <c r="E415" s="71">
        <v>9.9999999999997903E-3</v>
      </c>
      <c r="F415" s="71">
        <v>-2.72</v>
      </c>
      <c r="G415" s="71">
        <v>2.73</v>
      </c>
    </row>
    <row r="416" spans="1:7">
      <c r="A416" s="72" t="s">
        <v>500</v>
      </c>
      <c r="B416" s="71">
        <v>2.13</v>
      </c>
      <c r="C416" s="71">
        <v>353.30399999999997</v>
      </c>
      <c r="D416" s="71">
        <v>173.33699999999999</v>
      </c>
      <c r="E416" s="71">
        <v>2.15</v>
      </c>
      <c r="F416" s="71">
        <v>0</v>
      </c>
      <c r="G416" s="71">
        <v>2.15</v>
      </c>
    </row>
    <row r="417" spans="1:7">
      <c r="A417" s="72" t="s">
        <v>110</v>
      </c>
      <c r="B417" s="71">
        <v>-2.4</v>
      </c>
      <c r="C417" s="71">
        <v>326.423</v>
      </c>
      <c r="D417" s="71">
        <v>146.73500000000001</v>
      </c>
      <c r="E417" s="71">
        <v>-3.34</v>
      </c>
      <c r="F417" s="71">
        <v>-4.51</v>
      </c>
      <c r="G417" s="71">
        <v>1.17</v>
      </c>
    </row>
    <row r="418" spans="1:7">
      <c r="A418" s="72" t="s">
        <v>501</v>
      </c>
      <c r="B418" s="71">
        <v>-4.12</v>
      </c>
      <c r="C418" s="71">
        <v>292.53899999999999</v>
      </c>
      <c r="D418" s="71">
        <v>120.13800000000001</v>
      </c>
      <c r="E418" s="71">
        <v>-3.4</v>
      </c>
      <c r="F418" s="71">
        <v>-3.63</v>
      </c>
      <c r="G418" s="71">
        <v>0.23</v>
      </c>
    </row>
    <row r="419" spans="1:7">
      <c r="A419" s="72" t="s">
        <v>502</v>
      </c>
      <c r="B419" s="71">
        <v>-3.71</v>
      </c>
      <c r="C419" s="71">
        <v>234.72900000000001</v>
      </c>
      <c r="D419" s="71">
        <v>80.087999999999994</v>
      </c>
      <c r="E419" s="71">
        <v>-1.73</v>
      </c>
      <c r="F419" s="71">
        <v>-2.4700000000000002</v>
      </c>
      <c r="G419" s="71">
        <v>0.74</v>
      </c>
    </row>
    <row r="420" spans="1:7">
      <c r="A420" s="72" t="s">
        <v>212</v>
      </c>
      <c r="B420" s="71">
        <v>-4.0199999999999996</v>
      </c>
      <c r="C420" s="71">
        <v>198.649</v>
      </c>
      <c r="D420" s="71">
        <v>56.646000000000001</v>
      </c>
      <c r="E420" s="71">
        <v>-2.0299999999999998</v>
      </c>
      <c r="F420" s="71">
        <v>-2.5299999999999998</v>
      </c>
      <c r="G420" s="71">
        <v>0.5</v>
      </c>
    </row>
    <row r="421" spans="1:7">
      <c r="A421" s="72" t="s">
        <v>503</v>
      </c>
      <c r="B421" s="71">
        <v>-9.76</v>
      </c>
      <c r="C421" s="71">
        <v>399.56400000000002</v>
      </c>
      <c r="D421" s="71">
        <v>194.464</v>
      </c>
      <c r="E421" s="71">
        <v>-7.51</v>
      </c>
      <c r="F421" s="71">
        <v>-9.1</v>
      </c>
      <c r="G421" s="71">
        <v>1.59</v>
      </c>
    </row>
    <row r="422" spans="1:7">
      <c r="A422" s="72" t="s">
        <v>504</v>
      </c>
      <c r="B422" s="71">
        <v>-11.95</v>
      </c>
      <c r="C422" s="71">
        <v>402.91500000000002</v>
      </c>
      <c r="D422" s="71">
        <v>196.51300000000001</v>
      </c>
      <c r="E422" s="71">
        <v>-8.56</v>
      </c>
      <c r="F422" s="71">
        <v>-9.24</v>
      </c>
      <c r="G422" s="71">
        <v>0.68</v>
      </c>
    </row>
    <row r="423" spans="1:7">
      <c r="A423" s="72" t="s">
        <v>505</v>
      </c>
      <c r="B423" s="71">
        <v>-3.45</v>
      </c>
      <c r="C423" s="71">
        <v>332.20100000000002</v>
      </c>
      <c r="D423" s="71">
        <v>148.95599999999999</v>
      </c>
      <c r="E423" s="71">
        <v>-4.7</v>
      </c>
      <c r="F423" s="71">
        <v>-6.13</v>
      </c>
      <c r="G423" s="71">
        <v>1.43</v>
      </c>
    </row>
    <row r="424" spans="1:7">
      <c r="A424" s="72" t="s">
        <v>506</v>
      </c>
      <c r="B424" s="71">
        <v>-9.2899999999999991</v>
      </c>
      <c r="C424" s="71">
        <v>367.733</v>
      </c>
      <c r="D424" s="71">
        <v>172.68299999999999</v>
      </c>
      <c r="E424" s="71">
        <v>-7.98</v>
      </c>
      <c r="F424" s="71">
        <v>-9.17</v>
      </c>
      <c r="G424" s="71">
        <v>1.19</v>
      </c>
    </row>
    <row r="425" spans="1:7">
      <c r="A425" s="72" t="s">
        <v>111</v>
      </c>
      <c r="B425" s="71">
        <v>-7.81</v>
      </c>
      <c r="C425" s="71">
        <v>244.51</v>
      </c>
      <c r="D425" s="71">
        <v>86.353999999999999</v>
      </c>
      <c r="E425" s="71">
        <v>-6.86</v>
      </c>
      <c r="F425" s="71">
        <v>-8.1300000000000008</v>
      </c>
      <c r="G425" s="71">
        <v>1.27</v>
      </c>
    </row>
    <row r="426" spans="1:7">
      <c r="A426" s="72" t="s">
        <v>507</v>
      </c>
      <c r="B426" s="71">
        <v>2.06</v>
      </c>
      <c r="C426" s="71">
        <v>417.51299999999998</v>
      </c>
      <c r="D426" s="71">
        <v>200.881</v>
      </c>
      <c r="E426" s="71">
        <v>2.91</v>
      </c>
      <c r="F426" s="71">
        <v>-0.33</v>
      </c>
      <c r="G426" s="71">
        <v>3.24</v>
      </c>
    </row>
    <row r="427" spans="1:7">
      <c r="A427" s="72" t="s">
        <v>508</v>
      </c>
      <c r="B427" s="71">
        <v>-3.88</v>
      </c>
      <c r="C427" s="71">
        <v>435.79700000000003</v>
      </c>
      <c r="D427" s="71">
        <v>215.40899999999999</v>
      </c>
      <c r="E427" s="71">
        <v>-2.54</v>
      </c>
      <c r="F427" s="71">
        <v>-5.0999999999999996</v>
      </c>
      <c r="G427" s="71">
        <v>2.56</v>
      </c>
    </row>
    <row r="428" spans="1:7">
      <c r="A428" s="72" t="s">
        <v>202</v>
      </c>
      <c r="B428" s="71">
        <v>-2.4900000000000002</v>
      </c>
      <c r="C428" s="71">
        <v>428.56200000000001</v>
      </c>
      <c r="D428" s="71">
        <v>210.249</v>
      </c>
      <c r="E428" s="71">
        <v>-2.5099999999999998</v>
      </c>
      <c r="F428" s="71">
        <v>-5.29</v>
      </c>
      <c r="G428" s="71">
        <v>2.78</v>
      </c>
    </row>
    <row r="429" spans="1:7">
      <c r="A429" s="72" t="s">
        <v>203</v>
      </c>
      <c r="B429" s="71">
        <v>-2.64</v>
      </c>
      <c r="C429" s="71">
        <v>429.166</v>
      </c>
      <c r="D429" s="71">
        <v>210.48099999999999</v>
      </c>
      <c r="E429" s="71">
        <v>-2.34</v>
      </c>
      <c r="F429" s="71">
        <v>-5.2</v>
      </c>
      <c r="G429" s="71">
        <v>2.86</v>
      </c>
    </row>
    <row r="430" spans="1:7">
      <c r="A430" s="72" t="s">
        <v>509</v>
      </c>
      <c r="B430" s="71">
        <v>-2.0699999999999998</v>
      </c>
      <c r="C430" s="71">
        <v>427.32</v>
      </c>
      <c r="D430" s="71">
        <v>210.05799999999999</v>
      </c>
      <c r="E430" s="71">
        <v>-2.5099999999999998</v>
      </c>
      <c r="F430" s="71">
        <v>-5.09</v>
      </c>
      <c r="G430" s="71">
        <v>2.58</v>
      </c>
    </row>
    <row r="431" spans="1:7">
      <c r="A431" s="72" t="s">
        <v>204</v>
      </c>
      <c r="B431" s="71">
        <v>-5.87</v>
      </c>
      <c r="C431" s="71">
        <v>297.34300000000002</v>
      </c>
      <c r="D431" s="71">
        <v>124.529</v>
      </c>
      <c r="E431" s="71">
        <v>-5.09</v>
      </c>
      <c r="F431" s="71">
        <v>-6.55</v>
      </c>
      <c r="G431" s="71">
        <v>1.46</v>
      </c>
    </row>
    <row r="432" spans="1:7">
      <c r="A432" s="72" t="s">
        <v>510</v>
      </c>
      <c r="B432" s="71">
        <v>-5.53</v>
      </c>
      <c r="C432" s="71">
        <v>299.81400000000002</v>
      </c>
      <c r="D432" s="71">
        <v>126.898</v>
      </c>
      <c r="E432" s="71">
        <v>-5.37</v>
      </c>
      <c r="F432" s="71">
        <v>-6.81</v>
      </c>
      <c r="G432" s="71">
        <v>1.44</v>
      </c>
    </row>
    <row r="433" spans="1:7">
      <c r="A433" s="72" t="s">
        <v>186</v>
      </c>
      <c r="B433" s="71">
        <v>-0.9</v>
      </c>
      <c r="C433" s="71">
        <v>313.94400000000002</v>
      </c>
      <c r="D433" s="71">
        <v>139.274</v>
      </c>
      <c r="E433" s="71">
        <v>-0.52</v>
      </c>
      <c r="F433" s="71">
        <v>-2.75</v>
      </c>
      <c r="G433" s="71">
        <v>2.23</v>
      </c>
    </row>
    <row r="434" spans="1:7">
      <c r="A434" s="72" t="s">
        <v>172</v>
      </c>
      <c r="B434" s="71">
        <v>1.92</v>
      </c>
      <c r="C434" s="71">
        <v>384.09300000000002</v>
      </c>
      <c r="D434" s="71">
        <v>178.88200000000001</v>
      </c>
      <c r="E434" s="71">
        <v>2.77</v>
      </c>
      <c r="F434" s="71">
        <v>-0.33</v>
      </c>
      <c r="G434" s="71">
        <v>3.1</v>
      </c>
    </row>
    <row r="435" spans="1:7">
      <c r="A435" s="72" t="s">
        <v>511</v>
      </c>
      <c r="B435" s="71">
        <v>0.71</v>
      </c>
      <c r="C435" s="71">
        <v>374.899</v>
      </c>
      <c r="D435" s="71">
        <v>169.971</v>
      </c>
      <c r="E435" s="71">
        <v>2.46</v>
      </c>
      <c r="F435" s="71">
        <v>-0.83</v>
      </c>
      <c r="G435" s="71">
        <v>3.29</v>
      </c>
    </row>
    <row r="436" spans="1:7">
      <c r="A436" s="72" t="s">
        <v>67</v>
      </c>
      <c r="B436" s="71">
        <v>-4.09</v>
      </c>
      <c r="C436" s="71">
        <v>402.221</v>
      </c>
      <c r="D436" s="71">
        <v>193.21199999999999</v>
      </c>
      <c r="E436" s="71">
        <v>-2.65</v>
      </c>
      <c r="F436" s="71">
        <v>-5.13</v>
      </c>
      <c r="G436" s="71">
        <v>2.48</v>
      </c>
    </row>
    <row r="437" spans="1:7">
      <c r="A437" s="72" t="s">
        <v>512</v>
      </c>
      <c r="B437" s="71">
        <v>-2.88</v>
      </c>
      <c r="C437" s="71">
        <v>396.036</v>
      </c>
      <c r="D437" s="71">
        <v>188.315</v>
      </c>
      <c r="E437" s="71">
        <v>-2.2999999999999998</v>
      </c>
      <c r="F437" s="71">
        <v>-5.31</v>
      </c>
      <c r="G437" s="71">
        <v>3.01</v>
      </c>
    </row>
    <row r="438" spans="1:7">
      <c r="A438" s="72" t="s">
        <v>513</v>
      </c>
      <c r="B438" s="71">
        <v>-2.29</v>
      </c>
      <c r="C438" s="71">
        <v>394.19799999999998</v>
      </c>
      <c r="D438" s="71">
        <v>187.959</v>
      </c>
      <c r="E438" s="71">
        <v>-2.57</v>
      </c>
      <c r="F438" s="71">
        <v>-5.12</v>
      </c>
      <c r="G438" s="71">
        <v>2.5499999999999998</v>
      </c>
    </row>
    <row r="439" spans="1:7">
      <c r="A439" s="72" t="s">
        <v>112</v>
      </c>
      <c r="B439" s="71">
        <v>-6.13</v>
      </c>
      <c r="C439" s="71">
        <v>299.99</v>
      </c>
      <c r="D439" s="71">
        <v>124.66200000000001</v>
      </c>
      <c r="E439" s="71">
        <v>-5.36</v>
      </c>
      <c r="F439" s="71">
        <v>-6.95</v>
      </c>
      <c r="G439" s="71">
        <v>1.59</v>
      </c>
    </row>
    <row r="440" spans="1:7">
      <c r="A440" s="72" t="s">
        <v>514</v>
      </c>
      <c r="B440" s="71">
        <v>-2.2999999999999998</v>
      </c>
      <c r="C440" s="71">
        <v>312.88299999999998</v>
      </c>
      <c r="D440" s="71">
        <v>132.71199999999999</v>
      </c>
      <c r="E440" s="71">
        <v>-0.01</v>
      </c>
      <c r="F440" s="71">
        <v>-1.7</v>
      </c>
      <c r="G440" s="71">
        <v>1.69</v>
      </c>
    </row>
    <row r="441" spans="1:7">
      <c r="A441" s="72" t="s">
        <v>515</v>
      </c>
      <c r="B441" s="71">
        <v>-5.57</v>
      </c>
      <c r="C441" s="71">
        <v>303.38799999999998</v>
      </c>
      <c r="D441" s="71">
        <v>127.20099999999999</v>
      </c>
      <c r="E441" s="71">
        <v>-5.56</v>
      </c>
      <c r="F441" s="71">
        <v>-6.91</v>
      </c>
      <c r="G441" s="71">
        <v>1.35</v>
      </c>
    </row>
    <row r="442" spans="1:7">
      <c r="A442" s="72" t="s">
        <v>113</v>
      </c>
      <c r="B442" s="71">
        <v>-0.8</v>
      </c>
      <c r="C442" s="71">
        <v>323.59899999999999</v>
      </c>
      <c r="D442" s="71">
        <v>140.57300000000001</v>
      </c>
      <c r="E442" s="71">
        <v>-0.67</v>
      </c>
      <c r="F442" s="71">
        <v>-2.71</v>
      </c>
      <c r="G442" s="71">
        <v>2.04</v>
      </c>
    </row>
    <row r="443" spans="1:7">
      <c r="A443" s="72" t="s">
        <v>516</v>
      </c>
      <c r="B443" s="71">
        <v>1.68</v>
      </c>
      <c r="C443" s="71">
        <v>285.851</v>
      </c>
      <c r="D443" s="71">
        <v>112.941</v>
      </c>
      <c r="E443" s="71">
        <v>2.44</v>
      </c>
      <c r="F443" s="71">
        <v>-0.34</v>
      </c>
      <c r="G443" s="71">
        <v>2.78</v>
      </c>
    </row>
    <row r="444" spans="1:7">
      <c r="A444" s="72" t="s">
        <v>517</v>
      </c>
      <c r="B444" s="71">
        <v>0.01</v>
      </c>
      <c r="C444" s="71">
        <v>277.41000000000003</v>
      </c>
      <c r="D444" s="71">
        <v>104.361</v>
      </c>
      <c r="E444" s="71">
        <v>1.93</v>
      </c>
      <c r="F444" s="71">
        <v>-0.81</v>
      </c>
      <c r="G444" s="71">
        <v>2.74</v>
      </c>
    </row>
    <row r="445" spans="1:7">
      <c r="A445" s="72" t="s">
        <v>518</v>
      </c>
      <c r="B445" s="71">
        <v>0.93</v>
      </c>
      <c r="C445" s="71">
        <v>274.471</v>
      </c>
      <c r="D445" s="71">
        <v>102.307</v>
      </c>
      <c r="E445" s="71">
        <v>2.1800000000000002</v>
      </c>
      <c r="F445" s="71">
        <v>-0.7</v>
      </c>
      <c r="G445" s="71">
        <v>2.88</v>
      </c>
    </row>
    <row r="446" spans="1:7">
      <c r="A446" s="72" t="s">
        <v>519</v>
      </c>
      <c r="B446" s="71">
        <v>-1.39</v>
      </c>
      <c r="C446" s="71">
        <v>294.60000000000002</v>
      </c>
      <c r="D446" s="71">
        <v>129.10900000000001</v>
      </c>
      <c r="E446" s="71">
        <v>0.31</v>
      </c>
      <c r="F446" s="71">
        <v>-1.1299999999999999</v>
      </c>
      <c r="G446" s="71">
        <v>1.44</v>
      </c>
    </row>
    <row r="447" spans="1:7">
      <c r="A447" s="72" t="s">
        <v>69</v>
      </c>
      <c r="B447" s="71">
        <v>-4.57</v>
      </c>
      <c r="C447" s="71">
        <v>303.91800000000001</v>
      </c>
      <c r="D447" s="71">
        <v>127.35899999999999</v>
      </c>
      <c r="E447" s="71">
        <v>-3.14</v>
      </c>
      <c r="F447" s="71">
        <v>-5.13</v>
      </c>
      <c r="G447" s="71">
        <v>1.99</v>
      </c>
    </row>
    <row r="448" spans="1:7">
      <c r="A448" s="72" t="s">
        <v>520</v>
      </c>
      <c r="B448" s="71">
        <v>-4.3899999999999997</v>
      </c>
      <c r="C448" s="71">
        <v>301.983</v>
      </c>
      <c r="D448" s="71">
        <v>128.351</v>
      </c>
      <c r="E448" s="71">
        <v>-2.87</v>
      </c>
      <c r="F448" s="71">
        <v>-5.19</v>
      </c>
      <c r="G448" s="71">
        <v>2.3199999999999998</v>
      </c>
    </row>
    <row r="449" spans="1:7">
      <c r="A449" s="72" t="s">
        <v>198</v>
      </c>
      <c r="B449" s="71">
        <v>-3.52</v>
      </c>
      <c r="C449" s="71">
        <v>297.99400000000003</v>
      </c>
      <c r="D449" s="71">
        <v>122.593</v>
      </c>
      <c r="E449" s="71">
        <v>-3.29</v>
      </c>
      <c r="F449" s="71">
        <v>-5.25</v>
      </c>
      <c r="G449" s="71">
        <v>1.96</v>
      </c>
    </row>
    <row r="450" spans="1:7">
      <c r="A450" s="72" t="s">
        <v>71</v>
      </c>
      <c r="B450" s="71">
        <v>-4.3499999999999996</v>
      </c>
      <c r="C450" s="71">
        <v>300.72000000000003</v>
      </c>
      <c r="D450" s="71">
        <v>128.40700000000001</v>
      </c>
      <c r="E450" s="71">
        <v>-2.95</v>
      </c>
      <c r="F450" s="71">
        <v>-4.8899999999999997</v>
      </c>
      <c r="G450" s="71">
        <v>1.94</v>
      </c>
    </row>
    <row r="451" spans="1:7">
      <c r="A451" s="72" t="s">
        <v>114</v>
      </c>
      <c r="B451" s="71">
        <v>-3.41</v>
      </c>
      <c r="C451" s="71">
        <v>298.452</v>
      </c>
      <c r="D451" s="71">
        <v>122.761</v>
      </c>
      <c r="E451" s="71">
        <v>-2.94</v>
      </c>
      <c r="F451" s="71">
        <v>-5.23</v>
      </c>
      <c r="G451" s="71">
        <v>2.29</v>
      </c>
    </row>
    <row r="452" spans="1:7">
      <c r="A452" s="72" t="s">
        <v>521</v>
      </c>
      <c r="B452" s="71">
        <v>-3.03</v>
      </c>
      <c r="C452" s="71">
        <v>295.91800000000001</v>
      </c>
      <c r="D452" s="71">
        <v>122.107</v>
      </c>
      <c r="E452" s="71">
        <v>-2.96</v>
      </c>
      <c r="F452" s="71">
        <v>-5.08</v>
      </c>
      <c r="G452" s="71">
        <v>2.12</v>
      </c>
    </row>
    <row r="453" spans="1:7">
      <c r="A453" s="72" t="s">
        <v>522</v>
      </c>
      <c r="B453" s="71">
        <v>-3.52</v>
      </c>
      <c r="C453" s="71">
        <v>298.76900000000001</v>
      </c>
      <c r="D453" s="71">
        <v>121.05500000000001</v>
      </c>
      <c r="E453" s="71">
        <v>-1.24</v>
      </c>
      <c r="F453" s="71">
        <v>-3.56</v>
      </c>
      <c r="G453" s="71">
        <v>2.3199999999999998</v>
      </c>
    </row>
    <row r="454" spans="1:7">
      <c r="A454" s="72" t="s">
        <v>115</v>
      </c>
      <c r="B454" s="71">
        <v>-6.16</v>
      </c>
      <c r="C454" s="71">
        <v>306.471</v>
      </c>
      <c r="D454" s="71">
        <v>128.608</v>
      </c>
      <c r="E454" s="71">
        <v>-5.37</v>
      </c>
      <c r="F454" s="71">
        <v>-7.01</v>
      </c>
      <c r="G454" s="71">
        <v>1.64</v>
      </c>
    </row>
    <row r="455" spans="1:7">
      <c r="A455" s="72" t="s">
        <v>116</v>
      </c>
      <c r="B455" s="71">
        <v>-3.88</v>
      </c>
      <c r="C455" s="71">
        <v>389.44400000000002</v>
      </c>
      <c r="D455" s="71">
        <v>195.773</v>
      </c>
      <c r="E455" s="71">
        <v>-5.15</v>
      </c>
      <c r="F455" s="71">
        <v>-6</v>
      </c>
      <c r="G455" s="71">
        <v>0.85</v>
      </c>
    </row>
    <row r="456" spans="1:7">
      <c r="A456" s="72" t="s">
        <v>117</v>
      </c>
      <c r="B456" s="71">
        <v>-6.61</v>
      </c>
      <c r="C456" s="71">
        <v>267.327</v>
      </c>
      <c r="D456" s="71">
        <v>102.855</v>
      </c>
      <c r="E456" s="71">
        <v>-5.67</v>
      </c>
      <c r="F456" s="71">
        <v>-7.01</v>
      </c>
      <c r="G456" s="71">
        <v>1.34</v>
      </c>
    </row>
    <row r="457" spans="1:7">
      <c r="A457" s="72" t="s">
        <v>523</v>
      </c>
      <c r="B457" s="71">
        <v>-3.82</v>
      </c>
      <c r="C457" s="71">
        <v>307.08699999999999</v>
      </c>
      <c r="D457" s="71">
        <v>127.929</v>
      </c>
      <c r="E457" s="71">
        <v>-4.83</v>
      </c>
      <c r="F457" s="71">
        <v>-6.26</v>
      </c>
      <c r="G457" s="71">
        <v>1.43</v>
      </c>
    </row>
    <row r="458" spans="1:7">
      <c r="A458" s="72" t="s">
        <v>524</v>
      </c>
      <c r="B458" s="71">
        <v>-2.73</v>
      </c>
      <c r="C458" s="71">
        <v>318.71800000000002</v>
      </c>
      <c r="D458" s="71">
        <v>137.101</v>
      </c>
      <c r="E458" s="71">
        <v>-1.21</v>
      </c>
      <c r="F458" s="71">
        <v>-3.14</v>
      </c>
      <c r="G458" s="71">
        <v>1.93</v>
      </c>
    </row>
    <row r="459" spans="1:7">
      <c r="A459" s="72" t="s">
        <v>525</v>
      </c>
      <c r="B459" s="71">
        <v>-1.29</v>
      </c>
      <c r="C459" s="71">
        <v>362.27499999999998</v>
      </c>
      <c r="D459" s="71">
        <v>162.91300000000001</v>
      </c>
      <c r="E459" s="71">
        <v>-2.93</v>
      </c>
      <c r="F459" s="71">
        <v>-5.49</v>
      </c>
      <c r="G459" s="71">
        <v>2.56</v>
      </c>
    </row>
    <row r="460" spans="1:7">
      <c r="A460" s="72" t="s">
        <v>118</v>
      </c>
      <c r="B460" s="71">
        <v>-7.4</v>
      </c>
      <c r="C460" s="71">
        <v>258.02999999999997</v>
      </c>
      <c r="D460" s="71">
        <v>101.367</v>
      </c>
      <c r="E460" s="71">
        <v>-8.34</v>
      </c>
      <c r="F460" s="71">
        <v>-8.7200000000000006</v>
      </c>
      <c r="G460" s="71">
        <v>0.38</v>
      </c>
    </row>
    <row r="461" spans="1:7">
      <c r="A461" s="72" t="s">
        <v>119</v>
      </c>
      <c r="B461" s="71">
        <v>-5.1100000000000003</v>
      </c>
      <c r="C461" s="71">
        <v>274.11900000000003</v>
      </c>
      <c r="D461" s="71">
        <v>115.64100000000001</v>
      </c>
      <c r="E461" s="71">
        <v>-3.46</v>
      </c>
      <c r="F461" s="71">
        <v>-4.68</v>
      </c>
      <c r="G461" s="71">
        <v>1.22</v>
      </c>
    </row>
    <row r="462" spans="1:7">
      <c r="A462" s="72" t="s">
        <v>73</v>
      </c>
      <c r="B462" s="71">
        <v>-5.03</v>
      </c>
      <c r="C462" s="71">
        <v>226.017</v>
      </c>
      <c r="D462" s="71">
        <v>72.605999999999995</v>
      </c>
      <c r="E462" s="71">
        <v>-3.23</v>
      </c>
      <c r="F462" s="71">
        <v>-5.18</v>
      </c>
      <c r="G462" s="71">
        <v>1.95</v>
      </c>
    </row>
    <row r="463" spans="1:7">
      <c r="A463" s="72" t="s">
        <v>75</v>
      </c>
      <c r="B463" s="71">
        <v>-4.8499999999999996</v>
      </c>
      <c r="C463" s="71">
        <v>238.88</v>
      </c>
      <c r="D463" s="71">
        <v>83.584999999999994</v>
      </c>
      <c r="E463" s="71">
        <v>-3.12</v>
      </c>
      <c r="F463" s="71">
        <v>-5.0999999999999996</v>
      </c>
      <c r="G463" s="71">
        <v>1.98</v>
      </c>
    </row>
    <row r="464" spans="1:7">
      <c r="A464" s="72" t="s">
        <v>77</v>
      </c>
      <c r="B464" s="71">
        <v>-4.74</v>
      </c>
      <c r="C464" s="71">
        <v>238.428</v>
      </c>
      <c r="D464" s="71">
        <v>84.677000000000007</v>
      </c>
      <c r="E464" s="71">
        <v>-3.28</v>
      </c>
      <c r="F464" s="71">
        <v>-5.29</v>
      </c>
      <c r="G464" s="71">
        <v>2.0099999999999998</v>
      </c>
    </row>
    <row r="465" spans="1:7">
      <c r="A465" s="72" t="s">
        <v>78</v>
      </c>
      <c r="B465" s="71">
        <v>1.96</v>
      </c>
      <c r="C465" s="71">
        <v>231.631</v>
      </c>
      <c r="D465" s="71">
        <v>79.578999999999994</v>
      </c>
      <c r="E465" s="71">
        <v>2.56</v>
      </c>
      <c r="F465" s="71">
        <v>0</v>
      </c>
      <c r="G465" s="71">
        <v>2.56</v>
      </c>
    </row>
    <row r="466" spans="1:7">
      <c r="A466" s="72" t="s">
        <v>526</v>
      </c>
      <c r="B466" s="71">
        <v>-3.84</v>
      </c>
      <c r="C466" s="71">
        <v>233.643</v>
      </c>
      <c r="D466" s="71">
        <v>77.218999999999994</v>
      </c>
      <c r="E466" s="71">
        <v>-1.27</v>
      </c>
      <c r="F466" s="71">
        <v>-3.61</v>
      </c>
      <c r="G466" s="71">
        <v>2.34</v>
      </c>
    </row>
    <row r="467" spans="1:7">
      <c r="A467" s="72" t="s">
        <v>120</v>
      </c>
      <c r="B467" s="71">
        <v>-6.46</v>
      </c>
      <c r="C467" s="71">
        <v>240.34</v>
      </c>
      <c r="D467" s="71">
        <v>84.483000000000004</v>
      </c>
      <c r="E467" s="71">
        <v>-6.41</v>
      </c>
      <c r="F467" s="71">
        <v>-7.64</v>
      </c>
      <c r="G467" s="71">
        <v>1.23</v>
      </c>
    </row>
    <row r="468" spans="1:7">
      <c r="A468" s="72" t="s">
        <v>121</v>
      </c>
      <c r="B468" s="71">
        <v>-3.8</v>
      </c>
      <c r="C468" s="71">
        <v>232.3</v>
      </c>
      <c r="D468" s="71">
        <v>78.576999999999998</v>
      </c>
      <c r="E468" s="71">
        <v>-3.36</v>
      </c>
      <c r="F468" s="71">
        <v>-5.31</v>
      </c>
      <c r="G468" s="71">
        <v>1.95</v>
      </c>
    </row>
    <row r="469" spans="1:7">
      <c r="A469" s="72" t="s">
        <v>79</v>
      </c>
      <c r="B469" s="71">
        <v>1.32</v>
      </c>
      <c r="C469" s="71">
        <v>218.68</v>
      </c>
      <c r="D469" s="71">
        <v>68.63</v>
      </c>
      <c r="E469" s="71">
        <v>2.44</v>
      </c>
      <c r="F469" s="71">
        <v>-0.37</v>
      </c>
      <c r="G469" s="71">
        <v>2.81</v>
      </c>
    </row>
    <row r="470" spans="1:7">
      <c r="A470" s="72" t="s">
        <v>527</v>
      </c>
      <c r="B470" s="71">
        <v>-3.43</v>
      </c>
      <c r="C470" s="71">
        <v>230.74600000000001</v>
      </c>
      <c r="D470" s="71">
        <v>78.3</v>
      </c>
      <c r="E470" s="71">
        <v>-3.08</v>
      </c>
      <c r="F470" s="71">
        <v>-5.0599999999999996</v>
      </c>
      <c r="G470" s="71">
        <v>1.98</v>
      </c>
    </row>
    <row r="471" spans="1:7">
      <c r="A471" s="72" t="s">
        <v>122</v>
      </c>
      <c r="B471" s="71">
        <v>-0.48</v>
      </c>
      <c r="C471" s="71">
        <v>208.06</v>
      </c>
      <c r="D471" s="71">
        <v>60.27</v>
      </c>
      <c r="E471" s="71">
        <v>1.79</v>
      </c>
      <c r="F471" s="71">
        <v>-0.87</v>
      </c>
      <c r="G471" s="71">
        <v>2.66</v>
      </c>
    </row>
    <row r="472" spans="1:7">
      <c r="A472" s="72" t="s">
        <v>123</v>
      </c>
      <c r="B472" s="71">
        <v>-4.5199999999999996</v>
      </c>
      <c r="C472" s="71">
        <v>405.14400000000001</v>
      </c>
      <c r="D472" s="71">
        <v>213.40600000000001</v>
      </c>
      <c r="E472" s="71">
        <v>-6.62</v>
      </c>
      <c r="F472" s="71">
        <v>-7.03</v>
      </c>
      <c r="G472" s="71">
        <v>0.41</v>
      </c>
    </row>
    <row r="473" spans="1:7">
      <c r="A473" s="72" t="s">
        <v>124</v>
      </c>
      <c r="B473" s="71">
        <v>-4.6900000000000004</v>
      </c>
      <c r="C473" s="71">
        <v>247.869</v>
      </c>
      <c r="D473" s="71">
        <v>90.552000000000007</v>
      </c>
      <c r="E473" s="71">
        <v>-3.45</v>
      </c>
      <c r="F473" s="71">
        <v>-4.75</v>
      </c>
      <c r="G473" s="71">
        <v>1.3</v>
      </c>
    </row>
    <row r="474" spans="1:7">
      <c r="A474" s="72" t="s">
        <v>528</v>
      </c>
      <c r="B474" s="71">
        <v>-4.78</v>
      </c>
      <c r="C474" s="71">
        <v>226.26</v>
      </c>
      <c r="D474" s="71">
        <v>75.335999999999999</v>
      </c>
      <c r="E474" s="71">
        <v>-3.87</v>
      </c>
      <c r="F474" s="71">
        <v>-5.16</v>
      </c>
      <c r="G474" s="71">
        <v>1.29</v>
      </c>
    </row>
    <row r="475" spans="1:7">
      <c r="A475" s="72" t="s">
        <v>125</v>
      </c>
      <c r="B475" s="71">
        <v>-5.48</v>
      </c>
      <c r="C475" s="71">
        <v>248.655</v>
      </c>
      <c r="D475" s="71">
        <v>93.635000000000005</v>
      </c>
      <c r="E475" s="71">
        <v>-3.91</v>
      </c>
      <c r="F475" s="71">
        <v>-4.8899999999999997</v>
      </c>
      <c r="G475" s="71">
        <v>0.98</v>
      </c>
    </row>
    <row r="476" spans="1:7">
      <c r="A476" s="72" t="s">
        <v>126</v>
      </c>
      <c r="B476" s="71">
        <v>-5.72</v>
      </c>
      <c r="C476" s="71">
        <v>319.16699999999997</v>
      </c>
      <c r="D476" s="71">
        <v>140.66300000000001</v>
      </c>
      <c r="E476" s="71">
        <v>-4.87</v>
      </c>
      <c r="F476" s="71">
        <v>-5.7</v>
      </c>
      <c r="G476" s="71">
        <v>0.83</v>
      </c>
    </row>
    <row r="477" spans="1:7">
      <c r="A477" s="72" t="s">
        <v>529</v>
      </c>
      <c r="B477" s="71">
        <v>-0.45</v>
      </c>
      <c r="C477" s="71">
        <v>370.65300000000002</v>
      </c>
      <c r="D477" s="71">
        <v>184.53299999999999</v>
      </c>
      <c r="E477" s="71">
        <v>3.9999999999999598E-2</v>
      </c>
      <c r="F477" s="71">
        <v>-2.72</v>
      </c>
      <c r="G477" s="71">
        <v>2.76</v>
      </c>
    </row>
    <row r="478" spans="1:7">
      <c r="A478" s="72" t="s">
        <v>530</v>
      </c>
      <c r="B478" s="71">
        <v>-1.24</v>
      </c>
      <c r="C478" s="71">
        <v>308.24700000000001</v>
      </c>
      <c r="D478" s="71">
        <v>129.63800000000001</v>
      </c>
      <c r="E478" s="71">
        <v>-1.32</v>
      </c>
      <c r="F478" s="71">
        <v>-3.34</v>
      </c>
      <c r="G478" s="71">
        <v>2.02</v>
      </c>
    </row>
    <row r="479" spans="1:7">
      <c r="A479" s="72" t="s">
        <v>531</v>
      </c>
      <c r="B479" s="71">
        <v>0.5</v>
      </c>
      <c r="C479" s="71">
        <v>253.626</v>
      </c>
      <c r="D479" s="71">
        <v>97.052000000000007</v>
      </c>
      <c r="E479" s="71">
        <v>0.46</v>
      </c>
      <c r="F479" s="71">
        <v>-1.99</v>
      </c>
      <c r="G479" s="71">
        <v>2.4500000000000002</v>
      </c>
    </row>
    <row r="480" spans="1:7">
      <c r="A480" s="72" t="s">
        <v>532</v>
      </c>
      <c r="B480" s="71">
        <v>-0.44</v>
      </c>
      <c r="C480" s="71">
        <v>361.13200000000001</v>
      </c>
      <c r="D480" s="71">
        <v>182.40100000000001</v>
      </c>
      <c r="E480" s="71">
        <v>-0.42</v>
      </c>
      <c r="F480" s="71">
        <v>-2.98</v>
      </c>
      <c r="G480" s="71">
        <v>2.56</v>
      </c>
    </row>
    <row r="481" spans="1:7">
      <c r="A481" s="72" t="s">
        <v>533</v>
      </c>
      <c r="B481" s="71">
        <v>0.1</v>
      </c>
      <c r="C481" s="71">
        <v>270.59100000000001</v>
      </c>
      <c r="D481" s="71">
        <v>104.16500000000001</v>
      </c>
      <c r="E481" s="71">
        <v>1.41</v>
      </c>
      <c r="F481" s="71">
        <v>-0.09</v>
      </c>
      <c r="G481" s="71">
        <v>1.5</v>
      </c>
    </row>
    <row r="482" spans="1:7">
      <c r="A482" s="72" t="s">
        <v>534</v>
      </c>
      <c r="B482" s="71">
        <v>0.08</v>
      </c>
      <c r="C482" s="71">
        <v>250.12799999999999</v>
      </c>
      <c r="D482" s="71">
        <v>93.093999999999994</v>
      </c>
      <c r="E482" s="71">
        <v>1.41</v>
      </c>
      <c r="F482" s="71">
        <v>-0.13</v>
      </c>
      <c r="G482" s="71">
        <v>1.54</v>
      </c>
    </row>
    <row r="483" spans="1:7">
      <c r="A483" s="72" t="s">
        <v>127</v>
      </c>
      <c r="B483" s="71">
        <v>3.12</v>
      </c>
      <c r="C483" s="71">
        <v>198.23500000000001</v>
      </c>
      <c r="D483" s="71">
        <v>59.145000000000003</v>
      </c>
      <c r="E483" s="71">
        <v>2.42</v>
      </c>
      <c r="F483" s="71">
        <v>-0.38</v>
      </c>
      <c r="G483" s="71">
        <v>2.8</v>
      </c>
    </row>
    <row r="484" spans="1:7">
      <c r="A484" s="72" t="s">
        <v>128</v>
      </c>
      <c r="B484" s="71">
        <v>-3.47</v>
      </c>
      <c r="C484" s="71">
        <v>246.887</v>
      </c>
      <c r="D484" s="71">
        <v>91.62</v>
      </c>
      <c r="E484" s="71">
        <v>-2.0699999999999998</v>
      </c>
      <c r="F484" s="71">
        <v>-3.3</v>
      </c>
      <c r="G484" s="71">
        <v>1.23</v>
      </c>
    </row>
    <row r="485" spans="1:7">
      <c r="A485" s="72" t="s">
        <v>129</v>
      </c>
      <c r="B485" s="71">
        <v>-3.12</v>
      </c>
      <c r="C485" s="71">
        <v>271.92899999999997</v>
      </c>
      <c r="D485" s="71">
        <v>113.21899999999999</v>
      </c>
      <c r="E485" s="71">
        <v>-1.78</v>
      </c>
      <c r="F485" s="71">
        <v>-2.8</v>
      </c>
      <c r="G485" s="71">
        <v>1.02</v>
      </c>
    </row>
    <row r="486" spans="1:7">
      <c r="A486" s="72" t="s">
        <v>535</v>
      </c>
      <c r="B486" s="71">
        <v>-1.42</v>
      </c>
      <c r="C486" s="71">
        <v>237.333</v>
      </c>
      <c r="D486" s="71">
        <v>83.48</v>
      </c>
      <c r="E486" s="71">
        <v>-0.34</v>
      </c>
      <c r="F486" s="71">
        <v>-1.88</v>
      </c>
      <c r="G486" s="71">
        <v>1.54</v>
      </c>
    </row>
    <row r="487" spans="1:7">
      <c r="A487" s="72" t="s">
        <v>536</v>
      </c>
      <c r="B487" s="71">
        <v>-2.5499999999999998</v>
      </c>
      <c r="C487" s="71">
        <v>282.76400000000001</v>
      </c>
      <c r="D487" s="71">
        <v>113.256</v>
      </c>
      <c r="E487" s="71">
        <v>-1.43</v>
      </c>
      <c r="F487" s="71">
        <v>-3.26</v>
      </c>
      <c r="G487" s="71">
        <v>1.83</v>
      </c>
    </row>
    <row r="488" spans="1:7">
      <c r="A488" s="72" t="s">
        <v>80</v>
      </c>
      <c r="B488" s="71">
        <v>-0.89</v>
      </c>
      <c r="C488" s="71">
        <v>290.91300000000001</v>
      </c>
      <c r="D488" s="71">
        <v>118.76</v>
      </c>
      <c r="E488" s="71">
        <v>-0.71</v>
      </c>
      <c r="F488" s="71">
        <v>-2.7</v>
      </c>
      <c r="G488" s="71">
        <v>1.99</v>
      </c>
    </row>
    <row r="489" spans="1:7">
      <c r="A489" s="72" t="s">
        <v>537</v>
      </c>
      <c r="B489" s="71">
        <v>2.11</v>
      </c>
      <c r="C489" s="71">
        <v>341.827</v>
      </c>
      <c r="D489" s="71">
        <v>172.63499999999999</v>
      </c>
      <c r="E489" s="71">
        <v>2.0499999999999998</v>
      </c>
      <c r="F489" s="71">
        <v>0.01</v>
      </c>
      <c r="G489" s="71">
        <v>2.04</v>
      </c>
    </row>
    <row r="490" spans="1:7">
      <c r="A490" s="72" t="s">
        <v>538</v>
      </c>
      <c r="B490" s="71">
        <v>-8.84</v>
      </c>
      <c r="C490" s="71">
        <v>401.096</v>
      </c>
      <c r="D490" s="71">
        <v>227.78</v>
      </c>
      <c r="E490" s="71">
        <v>-13.28</v>
      </c>
      <c r="F490" s="71">
        <v>-13.8</v>
      </c>
      <c r="G490" s="71">
        <v>0.52</v>
      </c>
    </row>
    <row r="491" spans="1:7">
      <c r="A491" s="72" t="s">
        <v>539</v>
      </c>
      <c r="B491" s="71">
        <v>-2.13</v>
      </c>
      <c r="C491" s="71">
        <v>245.072</v>
      </c>
      <c r="D491" s="71">
        <v>86.912000000000006</v>
      </c>
      <c r="E491" s="71">
        <v>0.88</v>
      </c>
      <c r="F491" s="71">
        <v>-0.7</v>
      </c>
      <c r="G491" s="71">
        <v>1.58</v>
      </c>
    </row>
    <row r="492" spans="1:7">
      <c r="A492" s="72" t="s">
        <v>540</v>
      </c>
      <c r="B492" s="71">
        <v>-0.44</v>
      </c>
      <c r="C492" s="71">
        <v>249.53800000000001</v>
      </c>
      <c r="D492" s="71">
        <v>89.027000000000001</v>
      </c>
      <c r="E492" s="71">
        <v>0.99</v>
      </c>
      <c r="F492" s="71">
        <v>-0.82</v>
      </c>
      <c r="G492" s="71">
        <v>1.81</v>
      </c>
    </row>
    <row r="493" spans="1:7">
      <c r="A493" s="72" t="s">
        <v>541</v>
      </c>
      <c r="B493" s="71">
        <v>-1.08</v>
      </c>
      <c r="C493" s="71">
        <v>227.017</v>
      </c>
      <c r="D493" s="71">
        <v>75.807000000000002</v>
      </c>
      <c r="E493" s="71">
        <v>0.32</v>
      </c>
      <c r="F493" s="71">
        <v>-1.23</v>
      </c>
      <c r="G493" s="71">
        <v>1.55</v>
      </c>
    </row>
    <row r="494" spans="1:7">
      <c r="A494" s="72" t="s">
        <v>542</v>
      </c>
      <c r="B494" s="71">
        <v>-7.54</v>
      </c>
      <c r="C494" s="71">
        <v>429.47</v>
      </c>
      <c r="D494" s="71">
        <v>203.71299999999999</v>
      </c>
      <c r="E494" s="71">
        <v>-10.02</v>
      </c>
      <c r="F494" s="71">
        <v>-11.9</v>
      </c>
      <c r="G494" s="71">
        <v>1.88</v>
      </c>
    </row>
    <row r="495" spans="1:7">
      <c r="A495" s="72" t="s">
        <v>543</v>
      </c>
      <c r="B495" s="71">
        <v>-3.22</v>
      </c>
      <c r="C495" s="71">
        <v>330.93400000000003</v>
      </c>
      <c r="D495" s="71">
        <v>150.49100000000001</v>
      </c>
      <c r="E495" s="71">
        <v>-1.83</v>
      </c>
      <c r="F495" s="71">
        <v>-4.28</v>
      </c>
      <c r="G495" s="71">
        <v>2.4500000000000002</v>
      </c>
    </row>
    <row r="496" spans="1:7">
      <c r="A496" s="72" t="s">
        <v>544</v>
      </c>
      <c r="B496" s="71">
        <v>-4.42</v>
      </c>
      <c r="C496" s="71">
        <v>296.654</v>
      </c>
      <c r="D496" s="71">
        <v>118.556</v>
      </c>
      <c r="E496" s="71">
        <v>-4.0599999999999996</v>
      </c>
      <c r="F496" s="71">
        <v>-5.97</v>
      </c>
      <c r="G496" s="71">
        <v>1.91</v>
      </c>
    </row>
    <row r="497" spans="1:7">
      <c r="A497" s="72" t="s">
        <v>545</v>
      </c>
      <c r="B497" s="71">
        <v>-4.04</v>
      </c>
      <c r="C497" s="71">
        <v>399.06200000000001</v>
      </c>
      <c r="D497" s="71">
        <v>207.72900000000001</v>
      </c>
      <c r="E497" s="71">
        <v>-5.83</v>
      </c>
      <c r="F497" s="71">
        <v>-7.42</v>
      </c>
      <c r="G497" s="71">
        <v>1.59</v>
      </c>
    </row>
    <row r="498" spans="1:7">
      <c r="A498" s="72" t="s">
        <v>546</v>
      </c>
      <c r="B498" s="71">
        <v>-8.6999999999999993</v>
      </c>
      <c r="C498" s="71">
        <v>316.46699999999998</v>
      </c>
      <c r="D498" s="71">
        <v>133.02199999999999</v>
      </c>
      <c r="E498" s="71">
        <v>-10.56</v>
      </c>
      <c r="F498" s="71">
        <v>-11.3</v>
      </c>
      <c r="G498" s="71">
        <v>0.74</v>
      </c>
    </row>
    <row r="499" spans="1:7">
      <c r="A499" s="72" t="s">
        <v>130</v>
      </c>
      <c r="B499" s="71">
        <v>-3.2</v>
      </c>
      <c r="C499" s="71">
        <v>239.35499999999999</v>
      </c>
      <c r="D499" s="71">
        <v>85.587999999999994</v>
      </c>
      <c r="E499" s="71">
        <v>-2.3199999999999998</v>
      </c>
      <c r="F499" s="71">
        <v>-4.1500000000000004</v>
      </c>
      <c r="G499" s="71">
        <v>1.83</v>
      </c>
    </row>
    <row r="500" spans="1:7">
      <c r="A500" s="72" t="s">
        <v>547</v>
      </c>
      <c r="B500" s="71">
        <v>-2.15</v>
      </c>
      <c r="C500" s="71">
        <v>495.15899999999999</v>
      </c>
      <c r="D500" s="71">
        <v>254.51300000000001</v>
      </c>
      <c r="E500" s="71">
        <v>-2.12</v>
      </c>
      <c r="F500" s="71">
        <v>-5.26</v>
      </c>
      <c r="G500" s="71">
        <v>3.14</v>
      </c>
    </row>
    <row r="501" spans="1:7">
      <c r="A501" s="72" t="s">
        <v>548</v>
      </c>
      <c r="B501" s="71">
        <v>-1.17</v>
      </c>
      <c r="C501" s="71">
        <v>224.929</v>
      </c>
      <c r="D501" s="71">
        <v>73.876000000000005</v>
      </c>
      <c r="E501" s="71">
        <v>0.31</v>
      </c>
      <c r="F501" s="71">
        <v>-1.72</v>
      </c>
      <c r="G501" s="71">
        <v>2.0299999999999998</v>
      </c>
    </row>
    <row r="502" spans="1:7">
      <c r="A502" s="72" t="s">
        <v>549</v>
      </c>
      <c r="B502" s="71">
        <v>1.31</v>
      </c>
      <c r="C502" s="71">
        <v>279.85000000000002</v>
      </c>
      <c r="D502" s="71">
        <v>111.941</v>
      </c>
      <c r="E502" s="71">
        <v>2.5499999999999998</v>
      </c>
      <c r="F502" s="71">
        <v>-0.42</v>
      </c>
      <c r="G502" s="71">
        <v>2.97</v>
      </c>
    </row>
    <row r="503" spans="1:7">
      <c r="A503" s="72" t="s">
        <v>550</v>
      </c>
      <c r="B503" s="71">
        <v>-126.4</v>
      </c>
      <c r="C503" s="71">
        <v>68.984999999999999</v>
      </c>
      <c r="D503" s="71">
        <v>3.5129999999999999</v>
      </c>
      <c r="E503" s="71"/>
      <c r="F503" s="80"/>
      <c r="G503" s="71"/>
    </row>
    <row r="504" spans="1:7">
      <c r="A504" s="72" t="s">
        <v>551</v>
      </c>
      <c r="B504" s="71">
        <v>-101.3</v>
      </c>
      <c r="C504" s="71">
        <v>88.881</v>
      </c>
      <c r="D504" s="71">
        <v>8.3689999999999998</v>
      </c>
      <c r="E504" s="71"/>
      <c r="F504" s="80"/>
      <c r="G504" s="71"/>
    </row>
    <row r="505" spans="1:7">
      <c r="A505" s="72" t="s">
        <v>552</v>
      </c>
      <c r="B505" s="71">
        <v>-84.1</v>
      </c>
      <c r="C505" s="71">
        <v>110.742</v>
      </c>
      <c r="D505" s="71">
        <v>16.167000000000002</v>
      </c>
      <c r="E505" s="71"/>
      <c r="F505" s="80"/>
      <c r="G505" s="71"/>
    </row>
    <row r="506" spans="1:7">
      <c r="A506" s="72" t="s">
        <v>553</v>
      </c>
      <c r="B506" s="71">
        <v>-78.599999999999994</v>
      </c>
      <c r="C506" s="71">
        <v>118.283</v>
      </c>
      <c r="D506" s="71">
        <v>19.439</v>
      </c>
      <c r="E506" s="71"/>
      <c r="F506" s="80"/>
      <c r="G506" s="71"/>
    </row>
    <row r="507" spans="1:7">
      <c r="A507" s="72" t="s">
        <v>554</v>
      </c>
      <c r="B507" s="71">
        <v>-73.099999999999994</v>
      </c>
      <c r="C507" s="71">
        <v>130.12299999999999</v>
      </c>
      <c r="D507" s="71">
        <v>25.164999999999999</v>
      </c>
      <c r="E507" s="71"/>
      <c r="F507" s="80"/>
      <c r="G507" s="71"/>
    </row>
    <row r="508" spans="1:7">
      <c r="A508" s="72" t="s">
        <v>555</v>
      </c>
      <c r="B508" s="71">
        <v>-102.5</v>
      </c>
      <c r="C508" s="71">
        <v>155.596</v>
      </c>
      <c r="D508" s="71">
        <v>39.844000000000001</v>
      </c>
      <c r="E508" s="71"/>
      <c r="F508" s="80"/>
      <c r="G508" s="71"/>
    </row>
    <row r="509" spans="1:7">
      <c r="A509" s="72" t="s">
        <v>556</v>
      </c>
      <c r="B509" s="71">
        <v>-72.7</v>
      </c>
      <c r="C509" s="71">
        <v>173.15100000000001</v>
      </c>
      <c r="D509" s="71">
        <v>51.767000000000003</v>
      </c>
      <c r="E509" s="71"/>
      <c r="F509" s="80"/>
      <c r="G509" s="71"/>
    </row>
    <row r="510" spans="1:7">
      <c r="A510" s="72" t="s">
        <v>557</v>
      </c>
      <c r="B510" s="71">
        <v>-66.400000000000006</v>
      </c>
      <c r="C510" s="71">
        <v>181.40100000000001</v>
      </c>
      <c r="D510" s="71">
        <v>57.862000000000002</v>
      </c>
      <c r="E510" s="71"/>
      <c r="F510" s="80"/>
      <c r="G510" s="71"/>
    </row>
    <row r="511" spans="1:7">
      <c r="A511" s="72" t="s">
        <v>558</v>
      </c>
      <c r="B511" s="71">
        <v>-58.1</v>
      </c>
      <c r="C511" s="71">
        <v>204.21</v>
      </c>
      <c r="D511" s="71">
        <v>76.305000000000007</v>
      </c>
      <c r="E511" s="71"/>
      <c r="F511" s="80"/>
      <c r="G511" s="7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0"/>
  <sheetViews>
    <sheetView zoomScale="93" zoomScaleNormal="65" workbookViewId="0">
      <selection activeCell="D2" sqref="D2"/>
    </sheetView>
  </sheetViews>
  <sheetFormatPr baseColWidth="10" defaultColWidth="8.83203125" defaultRowHeight="16"/>
  <cols>
    <col min="1" max="1" width="25.6640625" customWidth="1"/>
    <col min="2" max="3" width="8.33203125"/>
    <col min="4" max="4" width="8.33203125" style="205"/>
    <col min="5" max="1014" width="8.33203125"/>
  </cols>
  <sheetData>
    <row r="1" spans="1:4">
      <c r="D1" s="219" t="s">
        <v>158</v>
      </c>
    </row>
    <row r="2" spans="1:4">
      <c r="A2" t="s">
        <v>793</v>
      </c>
      <c r="B2" t="s">
        <v>565</v>
      </c>
      <c r="C2" t="s">
        <v>156</v>
      </c>
      <c r="D2" s="216" t="s">
        <v>798</v>
      </c>
    </row>
    <row r="3" spans="1:4">
      <c r="A3" t="s">
        <v>56</v>
      </c>
      <c r="B3" s="21">
        <v>-2.53097514340344</v>
      </c>
      <c r="C3" s="22">
        <v>1.99</v>
      </c>
      <c r="D3" s="206">
        <f t="shared" ref="D3:D24" si="0">C3-B3</f>
        <v>4.5209751434034402</v>
      </c>
    </row>
    <row r="4" spans="1:4">
      <c r="A4" t="s">
        <v>41</v>
      </c>
      <c r="B4" s="21">
        <v>-4.0367112810707502</v>
      </c>
      <c r="C4" s="22">
        <v>1.83</v>
      </c>
      <c r="D4" s="206">
        <f t="shared" si="0"/>
        <v>5.8667112810707502</v>
      </c>
    </row>
    <row r="5" spans="1:4">
      <c r="A5" t="s">
        <v>78</v>
      </c>
      <c r="B5" s="21">
        <v>-4.8732313575525801</v>
      </c>
      <c r="C5" s="22">
        <v>1.96</v>
      </c>
      <c r="D5" s="206">
        <f t="shared" si="0"/>
        <v>6.83323135755258</v>
      </c>
    </row>
    <row r="6" spans="1:4">
      <c r="A6" t="s">
        <v>60</v>
      </c>
      <c r="B6" s="21">
        <v>-5.5902485659655801</v>
      </c>
      <c r="C6" s="22">
        <v>2.0699999999999998</v>
      </c>
      <c r="D6" s="206">
        <f t="shared" si="0"/>
        <v>7.6602485659655795</v>
      </c>
    </row>
    <row r="7" spans="1:4">
      <c r="A7" t="s">
        <v>63</v>
      </c>
      <c r="B7" s="21">
        <v>-6.2833652007648197</v>
      </c>
      <c r="C7" s="22">
        <v>2.3199999999999998</v>
      </c>
      <c r="D7" s="206">
        <f t="shared" si="0"/>
        <v>8.60336520076482</v>
      </c>
    </row>
    <row r="8" spans="1:4">
      <c r="A8" t="s">
        <v>62</v>
      </c>
      <c r="B8" s="21">
        <v>-6.9525812619502902</v>
      </c>
      <c r="C8" s="22">
        <v>2.48</v>
      </c>
      <c r="D8" s="206">
        <f t="shared" si="0"/>
        <v>9.4325812619502898</v>
      </c>
    </row>
    <row r="9" spans="1:4">
      <c r="A9" t="s">
        <v>144</v>
      </c>
      <c r="B9" s="21">
        <v>-7.7891013384321202</v>
      </c>
      <c r="C9" s="22">
        <v>2.67</v>
      </c>
      <c r="D9" s="206">
        <f t="shared" si="0"/>
        <v>10.45910133843212</v>
      </c>
    </row>
    <row r="10" spans="1:4">
      <c r="A10" t="s">
        <v>146</v>
      </c>
      <c r="B10" s="21">
        <v>-8.5778202676864197</v>
      </c>
      <c r="C10" s="22">
        <v>2.88</v>
      </c>
      <c r="D10" s="206">
        <f t="shared" si="0"/>
        <v>11.457820267686419</v>
      </c>
    </row>
    <row r="11" spans="1:4">
      <c r="A11" t="s">
        <v>14</v>
      </c>
      <c r="B11" s="21">
        <v>-5.1839388145315501</v>
      </c>
      <c r="C11" s="22">
        <v>2.3199999999999998</v>
      </c>
      <c r="D11" s="206">
        <f t="shared" si="0"/>
        <v>7.5039388145315495</v>
      </c>
    </row>
    <row r="12" spans="1:4">
      <c r="A12" t="s">
        <v>147</v>
      </c>
      <c r="B12" s="21">
        <v>-5.3990439770554497</v>
      </c>
      <c r="C12" s="22">
        <v>2.38</v>
      </c>
      <c r="D12" s="206">
        <f t="shared" si="0"/>
        <v>7.7790439770554496</v>
      </c>
    </row>
    <row r="13" spans="1:4">
      <c r="A13" t="s">
        <v>16</v>
      </c>
      <c r="B13" s="21">
        <v>-5.3990439770554497</v>
      </c>
      <c r="C13" s="22">
        <v>2.5099999999999998</v>
      </c>
      <c r="D13" s="206">
        <f t="shared" si="0"/>
        <v>7.9090439770554495</v>
      </c>
    </row>
    <row r="14" spans="1:4">
      <c r="A14" t="s">
        <v>150</v>
      </c>
      <c r="B14" s="21">
        <v>-7.1915869980879501</v>
      </c>
      <c r="C14" s="22">
        <v>2.5099999999999998</v>
      </c>
      <c r="D14" s="206">
        <f t="shared" si="0"/>
        <v>9.7015869980879508</v>
      </c>
    </row>
    <row r="15" spans="1:4">
      <c r="A15" t="s">
        <v>152</v>
      </c>
      <c r="B15" s="21">
        <v>-6.3789674952198903</v>
      </c>
      <c r="C15" s="22">
        <v>2.34</v>
      </c>
      <c r="D15" s="206">
        <f t="shared" si="0"/>
        <v>8.7189674952198892</v>
      </c>
    </row>
    <row r="16" spans="1:4">
      <c r="A16" t="s">
        <v>45</v>
      </c>
      <c r="B16" s="21">
        <v>-3.34359464627151</v>
      </c>
      <c r="C16" s="22">
        <v>1.28</v>
      </c>
      <c r="D16" s="206">
        <f t="shared" si="0"/>
        <v>4.6235946462715098</v>
      </c>
    </row>
    <row r="17" spans="1:4">
      <c r="A17" t="s">
        <v>79</v>
      </c>
      <c r="B17" s="21">
        <v>-4.56252390057361</v>
      </c>
      <c r="C17" s="22">
        <v>1.32</v>
      </c>
      <c r="D17" s="206">
        <f t="shared" si="0"/>
        <v>5.8825239005736103</v>
      </c>
    </row>
    <row r="18" spans="1:4">
      <c r="A18" t="s">
        <v>20</v>
      </c>
      <c r="B18" s="21">
        <v>-5.3512428298279202</v>
      </c>
      <c r="C18" s="22">
        <v>1.38</v>
      </c>
      <c r="D18" s="206">
        <f t="shared" si="0"/>
        <v>6.7312428298279201</v>
      </c>
    </row>
    <row r="19" spans="1:4">
      <c r="A19" t="s">
        <v>27</v>
      </c>
      <c r="B19" s="21">
        <v>-6.4745697896749501</v>
      </c>
      <c r="C19" s="52">
        <v>1.1599999999999999</v>
      </c>
      <c r="D19" s="206">
        <f t="shared" si="0"/>
        <v>7.6345697896749503</v>
      </c>
    </row>
    <row r="20" spans="1:4">
      <c r="A20" t="s">
        <v>167</v>
      </c>
      <c r="B20" s="21">
        <v>-6.4745697896749501</v>
      </c>
      <c r="C20" s="22">
        <v>1.31</v>
      </c>
      <c r="D20" s="206">
        <f t="shared" si="0"/>
        <v>7.7845697896749506</v>
      </c>
    </row>
    <row r="21" spans="1:4">
      <c r="A21" t="s">
        <v>170</v>
      </c>
      <c r="B21" s="21">
        <v>-7.0959847036328902</v>
      </c>
      <c r="C21" s="22">
        <v>1.58</v>
      </c>
      <c r="D21" s="206">
        <f t="shared" si="0"/>
        <v>8.6759847036328903</v>
      </c>
    </row>
    <row r="22" spans="1:4">
      <c r="A22" t="s">
        <v>172</v>
      </c>
      <c r="B22" s="21">
        <v>-8.2193116634799193</v>
      </c>
      <c r="C22" s="22">
        <v>1.92</v>
      </c>
      <c r="D22" s="206">
        <f t="shared" si="0"/>
        <v>10.139311663479919</v>
      </c>
    </row>
    <row r="23" spans="1:4">
      <c r="A23" s="58" t="s">
        <v>61</v>
      </c>
      <c r="B23" s="21">
        <v>-5.8531548757170198</v>
      </c>
      <c r="C23" s="22">
        <v>0.61</v>
      </c>
      <c r="D23" s="206">
        <f t="shared" si="0"/>
        <v>6.4631548757170201</v>
      </c>
    </row>
    <row r="24" spans="1:4">
      <c r="A24" s="58" t="s">
        <v>175</v>
      </c>
      <c r="B24" s="21">
        <v>-4.8254302103250497</v>
      </c>
      <c r="C24" s="22">
        <v>0.68</v>
      </c>
      <c r="D24" s="206">
        <f t="shared" si="0"/>
        <v>5.5054302103250494</v>
      </c>
    </row>
    <row r="25" spans="1:4">
      <c r="A25" t="s">
        <v>122</v>
      </c>
      <c r="B25" s="21">
        <v>-4.2279158699808796</v>
      </c>
      <c r="C25" s="22">
        <v>-0.48</v>
      </c>
      <c r="D25" s="206">
        <f t="shared" ref="D25:D62" si="1">C25-B25</f>
        <v>3.7479158699808797</v>
      </c>
    </row>
    <row r="26" spans="1:4">
      <c r="A26" t="s">
        <v>59</v>
      </c>
      <c r="B26" s="21">
        <v>-3.2240917782026801</v>
      </c>
      <c r="C26" s="22">
        <v>-0.16</v>
      </c>
      <c r="D26" s="206">
        <f t="shared" si="1"/>
        <v>3.06409177820268</v>
      </c>
    </row>
    <row r="27" spans="1:4">
      <c r="A27" t="s">
        <v>30</v>
      </c>
      <c r="B27" s="21">
        <v>-4.9688336520076497</v>
      </c>
      <c r="C27" s="22">
        <v>0.75</v>
      </c>
      <c r="D27" s="206">
        <f t="shared" si="1"/>
        <v>5.7188336520076497</v>
      </c>
    </row>
    <row r="28" spans="1:4">
      <c r="A28" t="s">
        <v>181</v>
      </c>
      <c r="B28" s="21">
        <v>-5.8531548757170198</v>
      </c>
      <c r="C28" s="22">
        <v>1.2</v>
      </c>
      <c r="D28" s="206">
        <f t="shared" si="1"/>
        <v>7.0531548757170199</v>
      </c>
    </row>
    <row r="29" spans="1:4">
      <c r="A29" t="s">
        <v>25</v>
      </c>
      <c r="B29" s="21">
        <v>-7.3110898661567898</v>
      </c>
      <c r="C29" s="22">
        <v>1.23</v>
      </c>
      <c r="D29" s="206">
        <f t="shared" si="1"/>
        <v>8.5410898661567902</v>
      </c>
    </row>
    <row r="30" spans="1:4">
      <c r="A30" t="s">
        <v>182</v>
      </c>
      <c r="B30" s="21">
        <v>-10.3225621414914</v>
      </c>
      <c r="C30" s="22">
        <v>1.7</v>
      </c>
      <c r="D30" s="206">
        <f t="shared" si="1"/>
        <v>12.022562141491399</v>
      </c>
    </row>
    <row r="31" spans="1:4">
      <c r="A31" t="s">
        <v>183</v>
      </c>
      <c r="B31" s="21">
        <v>-5.5424474187380497</v>
      </c>
      <c r="C31" s="22">
        <v>0.56000000000000005</v>
      </c>
      <c r="D31" s="206">
        <f t="shared" si="1"/>
        <v>6.1024474187380502</v>
      </c>
    </row>
    <row r="32" spans="1:4">
      <c r="A32" t="s">
        <v>184</v>
      </c>
      <c r="B32" s="21">
        <v>-7.0481835564053501</v>
      </c>
      <c r="C32" s="22">
        <v>0.37</v>
      </c>
      <c r="D32" s="206">
        <f t="shared" si="1"/>
        <v>7.4181835564053502</v>
      </c>
    </row>
    <row r="33" spans="1:4">
      <c r="A33" t="s">
        <v>185</v>
      </c>
      <c r="B33" s="21">
        <v>-7.1676864244741898</v>
      </c>
      <c r="C33" s="22">
        <v>-0.99</v>
      </c>
      <c r="D33" s="206">
        <f t="shared" si="1"/>
        <v>6.1776864244741896</v>
      </c>
    </row>
    <row r="34" spans="1:4">
      <c r="A34" t="s">
        <v>18</v>
      </c>
      <c r="B34" s="21">
        <v>-6.9764818355640497</v>
      </c>
      <c r="C34" s="22">
        <v>-0.86</v>
      </c>
      <c r="D34" s="206">
        <f t="shared" si="1"/>
        <v>6.1164818355640493</v>
      </c>
    </row>
    <row r="35" spans="1:4">
      <c r="A35" t="s">
        <v>80</v>
      </c>
      <c r="B35" s="21">
        <v>-8.0759082217973202</v>
      </c>
      <c r="C35" s="22">
        <v>-0.89</v>
      </c>
      <c r="D35" s="206">
        <f t="shared" si="1"/>
        <v>7.1859082217973205</v>
      </c>
    </row>
    <row r="36" spans="1:4">
      <c r="A36" t="s">
        <v>47</v>
      </c>
      <c r="B36" s="21">
        <v>-9.0080305927342295</v>
      </c>
      <c r="C36" s="22">
        <v>-0.79</v>
      </c>
      <c r="D36" s="206">
        <f t="shared" si="1"/>
        <v>8.2180305927342303</v>
      </c>
    </row>
    <row r="37" spans="1:4">
      <c r="A37" t="s">
        <v>186</v>
      </c>
      <c r="B37" s="21">
        <v>-8.1476099426386206</v>
      </c>
      <c r="C37" s="22">
        <v>-0.9</v>
      </c>
      <c r="D37" s="206">
        <f t="shared" si="1"/>
        <v>7.2476099426386202</v>
      </c>
    </row>
    <row r="38" spans="1:4">
      <c r="A38" t="s">
        <v>97</v>
      </c>
      <c r="B38" s="21">
        <v>-8.6017208413001907</v>
      </c>
      <c r="C38" s="22">
        <v>-0.83</v>
      </c>
      <c r="D38" s="206">
        <f t="shared" si="1"/>
        <v>7.7717208413001906</v>
      </c>
    </row>
    <row r="39" spans="1:4">
      <c r="A39" t="s">
        <v>113</v>
      </c>
      <c r="B39" s="21">
        <v>-8.6256214149139598</v>
      </c>
      <c r="C39" s="22">
        <v>-0.8</v>
      </c>
      <c r="D39" s="206">
        <f t="shared" si="1"/>
        <v>7.82562141491396</v>
      </c>
    </row>
    <row r="40" spans="1:4">
      <c r="A40" s="58" t="s">
        <v>65</v>
      </c>
      <c r="B40" s="21">
        <v>-9.8923518164436004</v>
      </c>
      <c r="C40" s="22">
        <v>-0.53</v>
      </c>
      <c r="D40" s="206">
        <f t="shared" si="1"/>
        <v>9.362351816443601</v>
      </c>
    </row>
    <row r="41" spans="1:4">
      <c r="A41" s="58" t="s">
        <v>187</v>
      </c>
      <c r="B41" s="21">
        <v>-8.3627151051625201</v>
      </c>
      <c r="C41" s="22">
        <v>-1.21</v>
      </c>
      <c r="D41" s="206">
        <f t="shared" si="1"/>
        <v>7.1527151051625202</v>
      </c>
    </row>
    <row r="42" spans="1:4">
      <c r="A42" s="58" t="s">
        <v>188</v>
      </c>
      <c r="B42" s="21">
        <v>-8.9363288718929308</v>
      </c>
      <c r="C42" s="22">
        <v>-0.86</v>
      </c>
      <c r="D42" s="206">
        <f t="shared" si="1"/>
        <v>8.0763288718929314</v>
      </c>
    </row>
    <row r="43" spans="1:4">
      <c r="A43" s="58" t="s">
        <v>189</v>
      </c>
      <c r="B43" s="21">
        <v>-9.1992351816443598</v>
      </c>
      <c r="C43" s="22">
        <v>-0.9</v>
      </c>
      <c r="D43" s="206">
        <f t="shared" si="1"/>
        <v>8.2992351816443595</v>
      </c>
    </row>
    <row r="44" spans="1:4">
      <c r="A44" s="58" t="s">
        <v>190</v>
      </c>
      <c r="B44" s="21">
        <v>-8.8646271510516303</v>
      </c>
      <c r="C44" s="22">
        <v>-0.3</v>
      </c>
      <c r="D44" s="206">
        <f t="shared" si="1"/>
        <v>8.5646271510516296</v>
      </c>
    </row>
    <row r="45" spans="1:4">
      <c r="A45" s="58" t="s">
        <v>191</v>
      </c>
      <c r="B45" s="21">
        <v>-10.418164435946499</v>
      </c>
      <c r="C45" s="22">
        <v>-0.4</v>
      </c>
      <c r="D45" s="206">
        <f t="shared" si="1"/>
        <v>10.018164435946499</v>
      </c>
    </row>
    <row r="46" spans="1:4">
      <c r="A46" s="58" t="s">
        <v>192</v>
      </c>
      <c r="B46" s="21">
        <v>-11.0634799235182</v>
      </c>
      <c r="C46" s="22">
        <v>-0.23</v>
      </c>
      <c r="D46" s="206">
        <f t="shared" si="1"/>
        <v>10.833479923518199</v>
      </c>
    </row>
    <row r="47" spans="1:4">
      <c r="A47" s="58" t="s">
        <v>193</v>
      </c>
      <c r="B47" s="21">
        <v>-11.9239005736138</v>
      </c>
      <c r="C47" s="22">
        <v>-0.04</v>
      </c>
      <c r="D47" s="206">
        <f t="shared" si="1"/>
        <v>11.883900573613801</v>
      </c>
    </row>
    <row r="48" spans="1:4">
      <c r="A48" s="58" t="s">
        <v>58</v>
      </c>
      <c r="B48" s="21">
        <v>-10.186328871892901</v>
      </c>
      <c r="C48" s="22">
        <v>-5.0999999999999996</v>
      </c>
      <c r="D48" s="206">
        <f t="shared" si="1"/>
        <v>5.0863288718929009</v>
      </c>
    </row>
    <row r="49" spans="1:4">
      <c r="A49" s="58" t="s">
        <v>43</v>
      </c>
      <c r="B49" s="21">
        <v>-11.9693116634799</v>
      </c>
      <c r="C49" s="22">
        <v>-5</v>
      </c>
      <c r="D49" s="206">
        <f t="shared" si="1"/>
        <v>6.9693116634798997</v>
      </c>
    </row>
    <row r="50" spans="1:4">
      <c r="A50" s="58" t="s">
        <v>75</v>
      </c>
      <c r="B50" s="21">
        <v>-13.178680688336501</v>
      </c>
      <c r="C50" s="22">
        <v>-4.8499999999999996</v>
      </c>
      <c r="D50" s="206">
        <f t="shared" si="1"/>
        <v>8.328680688336501</v>
      </c>
    </row>
    <row r="51" spans="1:4">
      <c r="A51" s="58" t="s">
        <v>22</v>
      </c>
      <c r="B51" s="21">
        <v>-14.1514340344168</v>
      </c>
      <c r="C51" s="22">
        <v>-4.72</v>
      </c>
      <c r="D51" s="206">
        <f t="shared" si="1"/>
        <v>9.4314340344167995</v>
      </c>
    </row>
    <row r="52" spans="1:4">
      <c r="A52" s="58" t="s">
        <v>69</v>
      </c>
      <c r="B52" s="21">
        <v>-14.935372848948401</v>
      </c>
      <c r="C52" s="22">
        <v>-4.57</v>
      </c>
      <c r="D52" s="206">
        <f t="shared" si="1"/>
        <v>10.3653728489484</v>
      </c>
    </row>
    <row r="53" spans="1:4">
      <c r="A53" s="58" t="s">
        <v>53</v>
      </c>
      <c r="B53" s="21">
        <v>-15.6762906309751</v>
      </c>
      <c r="C53" s="22">
        <v>-4.4000000000000004</v>
      </c>
      <c r="D53" s="206">
        <f t="shared" si="1"/>
        <v>11.276290630975099</v>
      </c>
    </row>
    <row r="54" spans="1:4">
      <c r="A54" s="58" t="s">
        <v>51</v>
      </c>
      <c r="B54" s="21">
        <v>-16.536711281070701</v>
      </c>
      <c r="C54" s="22">
        <v>-4.21</v>
      </c>
      <c r="D54" s="206">
        <f t="shared" si="1"/>
        <v>12.3267112810707</v>
      </c>
    </row>
    <row r="55" spans="1:4">
      <c r="A55" s="58" t="s">
        <v>67</v>
      </c>
      <c r="B55" s="21">
        <v>-17.182026768642402</v>
      </c>
      <c r="C55" s="22">
        <v>-4.09</v>
      </c>
      <c r="D55" s="206">
        <f t="shared" si="1"/>
        <v>13.092026768642402</v>
      </c>
    </row>
    <row r="56" spans="1:4">
      <c r="A56" s="58" t="s">
        <v>77</v>
      </c>
      <c r="B56" s="21">
        <v>-13.3818355640535</v>
      </c>
      <c r="C56" s="22">
        <v>-4.74</v>
      </c>
      <c r="D56" s="206">
        <f t="shared" si="1"/>
        <v>8.6418355640534994</v>
      </c>
    </row>
    <row r="57" spans="1:4">
      <c r="A57" s="58" t="s">
        <v>23</v>
      </c>
      <c r="B57" s="21">
        <v>-14.4095602294455</v>
      </c>
      <c r="C57" s="22">
        <v>-4.62</v>
      </c>
      <c r="D57" s="206">
        <f t="shared" si="1"/>
        <v>9.7895602294454989</v>
      </c>
    </row>
    <row r="58" spans="1:4">
      <c r="A58" s="58" t="s">
        <v>10</v>
      </c>
      <c r="B58" s="21">
        <v>-13.788145315487601</v>
      </c>
      <c r="C58" s="22">
        <v>-4.5</v>
      </c>
      <c r="D58" s="206">
        <f t="shared" si="1"/>
        <v>9.2881453154876006</v>
      </c>
    </row>
    <row r="59" spans="1:4">
      <c r="A59" s="58" t="s">
        <v>12</v>
      </c>
      <c r="B59" s="21">
        <v>-14.720267686424499</v>
      </c>
      <c r="C59" s="22">
        <v>-4.47</v>
      </c>
      <c r="D59" s="206">
        <f t="shared" si="1"/>
        <v>10.2502676864245</v>
      </c>
    </row>
    <row r="60" spans="1:4">
      <c r="A60" s="58" t="s">
        <v>71</v>
      </c>
      <c r="B60" s="21">
        <v>-15.3655831739962</v>
      </c>
      <c r="C60" s="22">
        <v>-4.3499999999999996</v>
      </c>
      <c r="D60" s="206">
        <f t="shared" si="1"/>
        <v>11.0155831739962</v>
      </c>
    </row>
    <row r="61" spans="1:4">
      <c r="A61" s="58" t="s">
        <v>8</v>
      </c>
      <c r="B61" s="21">
        <v>-15.771892925430199</v>
      </c>
      <c r="C61" s="22">
        <v>-4.43</v>
      </c>
      <c r="D61" s="206">
        <f t="shared" si="1"/>
        <v>11.3418929254302</v>
      </c>
    </row>
    <row r="62" spans="1:4">
      <c r="A62" s="58" t="s">
        <v>55</v>
      </c>
      <c r="B62" s="21">
        <v>-16.034799235181602</v>
      </c>
      <c r="C62" s="22">
        <v>-4.0599999999999996</v>
      </c>
      <c r="D62" s="206">
        <f t="shared" si="1"/>
        <v>11.974799235181603</v>
      </c>
    </row>
    <row r="63" spans="1:4">
      <c r="A63" s="58" t="s">
        <v>73</v>
      </c>
      <c r="B63" s="21">
        <v>-12.4019120458891</v>
      </c>
      <c r="C63" s="22">
        <v>-5.03</v>
      </c>
      <c r="D63" s="206">
        <f t="shared" ref="D63:D87" si="2">C63-B63</f>
        <v>7.3719120458890997</v>
      </c>
    </row>
    <row r="64" spans="1:4">
      <c r="A64" s="58" t="s">
        <v>28</v>
      </c>
      <c r="B64" s="21">
        <v>-15.604588910133799</v>
      </c>
      <c r="C64" s="22">
        <v>-5.49</v>
      </c>
      <c r="D64" s="206">
        <f t="shared" si="2"/>
        <v>10.114588910133799</v>
      </c>
    </row>
    <row r="65" spans="1:4">
      <c r="A65" s="58" t="s">
        <v>26</v>
      </c>
      <c r="B65" s="21">
        <v>-16.297705544933098</v>
      </c>
      <c r="C65" s="22">
        <v>-5.46</v>
      </c>
      <c r="D65" s="206">
        <f t="shared" si="2"/>
        <v>10.837705544933097</v>
      </c>
    </row>
    <row r="66" spans="1:4">
      <c r="A66" s="58" t="s">
        <v>24</v>
      </c>
      <c r="B66" s="21">
        <v>-17.253728489483699</v>
      </c>
      <c r="C66" s="22">
        <v>-5.48</v>
      </c>
      <c r="D66" s="206">
        <f t="shared" si="2"/>
        <v>11.773728489483698</v>
      </c>
    </row>
    <row r="67" spans="1:4">
      <c r="A67" s="58" t="s">
        <v>33</v>
      </c>
      <c r="B67" s="64">
        <v>-9.1896749521988497</v>
      </c>
      <c r="C67" s="22">
        <v>-1.64</v>
      </c>
      <c r="D67" s="206">
        <f t="shared" si="2"/>
        <v>7.54967495219885</v>
      </c>
    </row>
    <row r="68" spans="1:4">
      <c r="A68" s="58" t="s">
        <v>35</v>
      </c>
      <c r="B68" s="64">
        <v>-9.0128107074569801</v>
      </c>
      <c r="C68" s="22">
        <v>-1.46</v>
      </c>
      <c r="D68" s="206">
        <f t="shared" si="2"/>
        <v>7.5528107074569801</v>
      </c>
    </row>
    <row r="69" spans="1:4">
      <c r="A69" s="58" t="s">
        <v>37</v>
      </c>
      <c r="B69" s="64">
        <v>-7.6911089866156797</v>
      </c>
      <c r="C69" s="22">
        <v>-1.83</v>
      </c>
      <c r="D69" s="206">
        <f t="shared" si="2"/>
        <v>5.8611089866156796</v>
      </c>
    </row>
    <row r="70" spans="1:4">
      <c r="A70" s="58" t="s">
        <v>39</v>
      </c>
      <c r="B70" s="64">
        <v>-6.9215105162523898</v>
      </c>
      <c r="C70" s="22">
        <v>-1.61</v>
      </c>
      <c r="D70" s="206">
        <f t="shared" si="2"/>
        <v>5.3115105162523895</v>
      </c>
    </row>
    <row r="71" spans="1:4">
      <c r="A71" s="58" t="s">
        <v>32</v>
      </c>
      <c r="B71" s="64">
        <v>-10.788623326959801</v>
      </c>
      <c r="C71" s="22">
        <v>-1.28</v>
      </c>
      <c r="D71" s="206">
        <f t="shared" si="2"/>
        <v>9.5086233269598015</v>
      </c>
    </row>
    <row r="72" spans="1:4">
      <c r="A72" s="58" t="s">
        <v>141</v>
      </c>
      <c r="B72" s="64">
        <v>-5.2245697896749501</v>
      </c>
      <c r="C72" s="22">
        <v>-1.24</v>
      </c>
      <c r="D72" s="206">
        <f t="shared" si="2"/>
        <v>3.9845697896749499</v>
      </c>
    </row>
    <row r="73" spans="1:4">
      <c r="A73" s="58" t="s">
        <v>195</v>
      </c>
      <c r="B73" s="64">
        <v>-6.3000956022944603</v>
      </c>
      <c r="C73" s="22">
        <v>-1.1399999999999999</v>
      </c>
      <c r="D73" s="206">
        <f t="shared" si="2"/>
        <v>5.1600956022944606</v>
      </c>
    </row>
    <row r="74" spans="1:4">
      <c r="A74" s="58" t="s">
        <v>64</v>
      </c>
      <c r="B74" s="64">
        <v>-6.6179732313575501</v>
      </c>
      <c r="C74" s="22">
        <v>-1.06</v>
      </c>
      <c r="D74" s="206">
        <f t="shared" si="2"/>
        <v>5.5579732313575505</v>
      </c>
    </row>
    <row r="75" spans="1:4">
      <c r="A75" s="58" t="s">
        <v>196</v>
      </c>
      <c r="B75" s="64">
        <v>-8.0735181644359493</v>
      </c>
      <c r="C75" s="22">
        <v>-0.99</v>
      </c>
      <c r="D75" s="206">
        <f t="shared" si="2"/>
        <v>7.0835181644359491</v>
      </c>
    </row>
    <row r="76" spans="1:4">
      <c r="A76" s="58" t="s">
        <v>197</v>
      </c>
      <c r="B76" s="66">
        <v>-12.3110898661568</v>
      </c>
      <c r="C76" s="22">
        <v>-4.5</v>
      </c>
      <c r="D76" s="206">
        <f t="shared" si="2"/>
        <v>7.8110898661568005</v>
      </c>
    </row>
    <row r="77" spans="1:4">
      <c r="A77" s="58" t="s">
        <v>109</v>
      </c>
      <c r="B77" s="66">
        <v>-12.724569789675</v>
      </c>
      <c r="C77" s="22">
        <v>-4.3899999999999997</v>
      </c>
      <c r="D77" s="206">
        <f t="shared" si="2"/>
        <v>8.3345697896750011</v>
      </c>
    </row>
    <row r="78" spans="1:4">
      <c r="A78" s="58" t="s">
        <v>102</v>
      </c>
      <c r="B78" s="66">
        <v>-13.5108986615679</v>
      </c>
      <c r="C78" s="22">
        <v>-4.24</v>
      </c>
      <c r="D78" s="206">
        <f t="shared" si="2"/>
        <v>9.2708986615678999</v>
      </c>
    </row>
    <row r="79" spans="1:4">
      <c r="A79" s="58" t="s">
        <v>108</v>
      </c>
      <c r="B79" s="66">
        <v>-14.2470363288719</v>
      </c>
      <c r="C79" s="22">
        <v>-4.09</v>
      </c>
      <c r="D79" s="206">
        <f t="shared" si="2"/>
        <v>10.1570363288719</v>
      </c>
    </row>
    <row r="80" spans="1:4">
      <c r="A80" s="58" t="s">
        <v>103</v>
      </c>
      <c r="B80" s="66">
        <v>-15.0931166347992</v>
      </c>
      <c r="C80" s="22">
        <v>-3.95</v>
      </c>
      <c r="D80" s="206">
        <f t="shared" si="2"/>
        <v>11.143116634799199</v>
      </c>
    </row>
    <row r="81" spans="1:4">
      <c r="A81" s="67" t="s">
        <v>82</v>
      </c>
      <c r="B81" s="66">
        <v>-17.538145315487601</v>
      </c>
      <c r="C81" s="22">
        <v>-3.24</v>
      </c>
      <c r="D81" s="206">
        <f t="shared" si="2"/>
        <v>14.2981453154876</v>
      </c>
    </row>
    <row r="82" spans="1:4">
      <c r="A82" s="67" t="s">
        <v>83</v>
      </c>
      <c r="B82" s="66">
        <v>-16.656214149139601</v>
      </c>
      <c r="C82" s="22">
        <v>-3.65</v>
      </c>
      <c r="D82" s="206">
        <f t="shared" si="2"/>
        <v>13.0062141491396</v>
      </c>
    </row>
    <row r="83" spans="1:4">
      <c r="A83" s="67" t="s">
        <v>84</v>
      </c>
      <c r="B83" s="66">
        <v>-14.9401529636711</v>
      </c>
      <c r="C83" s="22">
        <v>-4.07</v>
      </c>
      <c r="D83" s="206">
        <f t="shared" si="2"/>
        <v>10.870152963671099</v>
      </c>
    </row>
    <row r="84" spans="1:4">
      <c r="A84" s="67" t="s">
        <v>198</v>
      </c>
      <c r="B84" s="66">
        <v>-11.0395793499044</v>
      </c>
      <c r="C84" s="22">
        <v>-3.52</v>
      </c>
      <c r="D84" s="206">
        <f t="shared" si="2"/>
        <v>7.5195793499044008</v>
      </c>
    </row>
    <row r="85" spans="1:4">
      <c r="A85" s="67" t="s">
        <v>114</v>
      </c>
      <c r="B85" s="66">
        <v>-11.2188336520076</v>
      </c>
      <c r="C85" s="22">
        <v>-3.41</v>
      </c>
      <c r="D85" s="206">
        <f t="shared" si="2"/>
        <v>7.8088336520075998</v>
      </c>
    </row>
    <row r="86" spans="1:4">
      <c r="A86" s="67" t="s">
        <v>199</v>
      </c>
      <c r="B86" s="66">
        <v>-10.728871892925399</v>
      </c>
      <c r="C86" s="22">
        <v>-3.24</v>
      </c>
      <c r="D86" s="206">
        <f t="shared" si="2"/>
        <v>7.488871892925399</v>
      </c>
    </row>
    <row r="87" spans="1:4">
      <c r="A87" s="67" t="s">
        <v>200</v>
      </c>
      <c r="B87" s="66">
        <v>-11.780497131931201</v>
      </c>
      <c r="C87" s="22">
        <v>-3.28</v>
      </c>
      <c r="D87" s="206">
        <f t="shared" si="2"/>
        <v>8.5004971319312013</v>
      </c>
    </row>
    <row r="88" spans="1:4">
      <c r="A88" s="67" t="s">
        <v>201</v>
      </c>
      <c r="B88" s="66">
        <v>-11.3263862332696</v>
      </c>
      <c r="C88" s="22">
        <v>-3.11</v>
      </c>
      <c r="D88" s="206">
        <f t="shared" ref="D88:D151" si="3">C88-B88</f>
        <v>8.2163862332696009</v>
      </c>
    </row>
    <row r="89" spans="1:4">
      <c r="A89" s="67" t="s">
        <v>42</v>
      </c>
      <c r="B89" s="66">
        <v>-10.824474187380501</v>
      </c>
      <c r="C89" s="22">
        <v>-3.05</v>
      </c>
      <c r="D89" s="206">
        <f t="shared" si="3"/>
        <v>7.774474187380501</v>
      </c>
    </row>
    <row r="90" spans="1:4">
      <c r="A90" s="67" t="s">
        <v>92</v>
      </c>
      <c r="B90" s="66">
        <v>-12.999426386233299</v>
      </c>
      <c r="C90" s="22">
        <v>-3.04</v>
      </c>
      <c r="D90" s="206">
        <f t="shared" si="3"/>
        <v>9.9594263862333001</v>
      </c>
    </row>
    <row r="91" spans="1:4">
      <c r="A91" s="67" t="s">
        <v>93</v>
      </c>
      <c r="B91" s="66">
        <v>-13.800095602294499</v>
      </c>
      <c r="C91" s="22">
        <v>-2.92</v>
      </c>
      <c r="D91" s="206">
        <f t="shared" si="3"/>
        <v>10.880095602294499</v>
      </c>
    </row>
    <row r="92" spans="1:4">
      <c r="A92" s="67" t="s">
        <v>202</v>
      </c>
      <c r="B92" s="66">
        <v>-14.2996175908222</v>
      </c>
      <c r="C92" s="22">
        <v>-2.4900000000000002</v>
      </c>
      <c r="D92" s="206">
        <f t="shared" si="3"/>
        <v>11.809617590822199</v>
      </c>
    </row>
    <row r="93" spans="1:4">
      <c r="A93" s="67" t="s">
        <v>203</v>
      </c>
      <c r="B93" s="66">
        <v>-15.439674952198899</v>
      </c>
      <c r="C93" s="22">
        <v>-2.64</v>
      </c>
      <c r="D93" s="206">
        <f t="shared" si="3"/>
        <v>12.799674952198899</v>
      </c>
    </row>
    <row r="94" spans="1:4">
      <c r="A94" s="67" t="s">
        <v>52</v>
      </c>
      <c r="B94" s="66">
        <v>-12.0195028680688</v>
      </c>
      <c r="C94" s="22">
        <v>-6.69</v>
      </c>
      <c r="D94" s="206">
        <f t="shared" si="3"/>
        <v>5.3295028680687997</v>
      </c>
    </row>
    <row r="95" spans="1:4">
      <c r="A95" s="67" t="s">
        <v>120</v>
      </c>
      <c r="B95" s="66">
        <v>-12.903824091778199</v>
      </c>
      <c r="C95" s="22">
        <v>-6.46</v>
      </c>
      <c r="D95" s="206">
        <f t="shared" si="3"/>
        <v>6.4438240917781995</v>
      </c>
    </row>
    <row r="96" spans="1:4">
      <c r="A96" s="67" t="s">
        <v>66</v>
      </c>
      <c r="B96" s="66">
        <v>-13.6208413001912</v>
      </c>
      <c r="C96" s="22">
        <v>-6.35</v>
      </c>
      <c r="D96" s="206">
        <f t="shared" si="3"/>
        <v>7.2708413001912007</v>
      </c>
    </row>
    <row r="97" spans="1:4">
      <c r="A97" s="67" t="s">
        <v>86</v>
      </c>
      <c r="B97" s="66">
        <v>-16.586902485659699</v>
      </c>
      <c r="C97" s="22">
        <v>-8.7100000000000009</v>
      </c>
      <c r="D97" s="206">
        <f t="shared" si="3"/>
        <v>7.8769024856596985</v>
      </c>
    </row>
    <row r="98" spans="1:4">
      <c r="A98" s="67" t="s">
        <v>88</v>
      </c>
      <c r="B98" s="68">
        <v>-16.273804971319301</v>
      </c>
      <c r="C98" s="22">
        <v>-9.7100000000000009</v>
      </c>
      <c r="D98" s="206">
        <f t="shared" si="3"/>
        <v>6.5638049713192999</v>
      </c>
    </row>
    <row r="99" spans="1:4">
      <c r="A99" s="67" t="s">
        <v>101</v>
      </c>
      <c r="B99" s="66">
        <v>-20.841204588910099</v>
      </c>
      <c r="C99" s="22">
        <v>-9.31</v>
      </c>
      <c r="D99" s="206">
        <f t="shared" si="3"/>
        <v>11.531204588910098</v>
      </c>
    </row>
    <row r="100" spans="1:4">
      <c r="A100" s="67" t="s">
        <v>104</v>
      </c>
      <c r="B100" s="68">
        <v>-16.919120458891001</v>
      </c>
      <c r="C100" s="22">
        <v>-10</v>
      </c>
      <c r="D100" s="206">
        <f t="shared" si="3"/>
        <v>6.9191204588910011</v>
      </c>
    </row>
    <row r="101" spans="1:4">
      <c r="A101" s="67" t="s">
        <v>111</v>
      </c>
      <c r="B101" s="68">
        <v>-14.5051625239006</v>
      </c>
      <c r="C101" s="22">
        <v>-7.81</v>
      </c>
      <c r="D101" s="206">
        <f t="shared" si="3"/>
        <v>6.6951625239006001</v>
      </c>
    </row>
    <row r="102" spans="1:4">
      <c r="A102" s="67" t="s">
        <v>117</v>
      </c>
      <c r="B102" s="66">
        <v>-13.008986615678801</v>
      </c>
      <c r="C102" s="22">
        <v>-6.61</v>
      </c>
      <c r="D102" s="206">
        <f t="shared" si="3"/>
        <v>6.3989866156788002</v>
      </c>
    </row>
    <row r="103" spans="1:4">
      <c r="A103" s="67" t="s">
        <v>204</v>
      </c>
      <c r="B103" s="66">
        <v>-14.380879541109</v>
      </c>
      <c r="C103" s="22">
        <v>-5.87</v>
      </c>
      <c r="D103" s="206">
        <f t="shared" si="3"/>
        <v>8.5108795411089986</v>
      </c>
    </row>
    <row r="104" spans="1:4">
      <c r="A104" s="67" t="s">
        <v>205</v>
      </c>
      <c r="B104" s="66">
        <v>-13.420076481835601</v>
      </c>
      <c r="C104" s="22">
        <v>-5.49</v>
      </c>
      <c r="D104" s="206">
        <f t="shared" si="3"/>
        <v>7.9300764818356004</v>
      </c>
    </row>
    <row r="105" spans="1:4">
      <c r="A105" s="67" t="s">
        <v>112</v>
      </c>
      <c r="B105" s="66">
        <v>-14.1299235181644</v>
      </c>
      <c r="C105" s="22">
        <v>-6.13</v>
      </c>
      <c r="D105" s="206">
        <f t="shared" si="3"/>
        <v>7.9999235181644002</v>
      </c>
    </row>
    <row r="106" spans="1:4">
      <c r="A106" s="67" t="s">
        <v>124</v>
      </c>
      <c r="B106" s="66">
        <v>-11.3120458891013</v>
      </c>
      <c r="C106" s="22">
        <v>-4.6900000000000004</v>
      </c>
      <c r="D106" s="206">
        <f t="shared" si="3"/>
        <v>6.6220458891013001</v>
      </c>
    </row>
    <row r="107" spans="1:4">
      <c r="A107" s="67" t="s">
        <v>29</v>
      </c>
      <c r="B107" s="66">
        <v>-12.449713193116599</v>
      </c>
      <c r="C107" s="22">
        <v>-4.63</v>
      </c>
      <c r="D107" s="206">
        <f t="shared" si="3"/>
        <v>7.8197131931165993</v>
      </c>
    </row>
    <row r="108" spans="1:4">
      <c r="A108" s="67" t="s">
        <v>38</v>
      </c>
      <c r="B108" s="66">
        <v>-12.669598470363299</v>
      </c>
      <c r="C108" s="22">
        <v>-4.7699999999999996</v>
      </c>
      <c r="D108" s="206">
        <f t="shared" si="3"/>
        <v>7.8995984703632995</v>
      </c>
    </row>
    <row r="109" spans="1:4">
      <c r="A109" s="67" t="s">
        <v>44</v>
      </c>
      <c r="B109" s="66">
        <v>-12.7102294455067</v>
      </c>
      <c r="C109" s="22">
        <v>-4.93</v>
      </c>
      <c r="D109" s="206">
        <f t="shared" si="3"/>
        <v>7.7802294455067003</v>
      </c>
    </row>
    <row r="110" spans="1:4">
      <c r="A110" s="67" t="s">
        <v>206</v>
      </c>
      <c r="B110" s="66">
        <v>-12.1796367112811</v>
      </c>
      <c r="C110" s="22">
        <v>-4.33</v>
      </c>
      <c r="D110" s="206">
        <f t="shared" si="3"/>
        <v>7.8496367112811001</v>
      </c>
    </row>
    <row r="111" spans="1:4">
      <c r="A111" s="67" t="s">
        <v>38</v>
      </c>
      <c r="B111" s="66">
        <v>-11.880879541109</v>
      </c>
      <c r="C111" s="22">
        <v>-4.7699999999999996</v>
      </c>
      <c r="D111" s="206">
        <f t="shared" si="3"/>
        <v>7.110879541109</v>
      </c>
    </row>
    <row r="112" spans="1:4">
      <c r="A112" s="67" t="s">
        <v>207</v>
      </c>
      <c r="B112" s="66">
        <v>-13.190630975143399</v>
      </c>
      <c r="C112" s="22">
        <v>-4.82</v>
      </c>
      <c r="D112" s="206">
        <f t="shared" si="3"/>
        <v>8.3706309751433992</v>
      </c>
    </row>
    <row r="113" spans="1:4">
      <c r="A113" s="67" t="s">
        <v>208</v>
      </c>
      <c r="B113" s="66">
        <v>-13.9100382409178</v>
      </c>
      <c r="C113" s="22">
        <v>-4.8600000000000003</v>
      </c>
      <c r="D113" s="206">
        <f t="shared" si="3"/>
        <v>9.0500382409178002</v>
      </c>
    </row>
    <row r="114" spans="1:4">
      <c r="A114" s="67" t="s">
        <v>209</v>
      </c>
      <c r="B114" s="66">
        <v>-13.941108986615699</v>
      </c>
      <c r="C114" s="22">
        <v>-4.72</v>
      </c>
      <c r="D114" s="206">
        <f t="shared" si="3"/>
        <v>9.2211089866157003</v>
      </c>
    </row>
    <row r="115" spans="1:4">
      <c r="A115" s="67" t="s">
        <v>36</v>
      </c>
      <c r="B115" s="66">
        <v>-14.2111854684512</v>
      </c>
      <c r="C115" s="22">
        <v>-4.59</v>
      </c>
      <c r="D115" s="206">
        <f t="shared" si="3"/>
        <v>9.6211854684512002</v>
      </c>
    </row>
    <row r="116" spans="1:4">
      <c r="A116" s="67" t="s">
        <v>210</v>
      </c>
      <c r="B116" s="66">
        <v>-12.939674952198899</v>
      </c>
      <c r="C116" s="22">
        <v>-5.22</v>
      </c>
      <c r="D116" s="206">
        <f t="shared" si="3"/>
        <v>7.7196749521988997</v>
      </c>
    </row>
    <row r="117" spans="1:4">
      <c r="A117" s="67" t="s">
        <v>211</v>
      </c>
      <c r="B117" s="66">
        <v>-13.859847036328899</v>
      </c>
      <c r="C117" s="22">
        <v>-4.84</v>
      </c>
      <c r="D117" s="206">
        <f t="shared" si="3"/>
        <v>9.0198470363288994</v>
      </c>
    </row>
    <row r="118" spans="1:4">
      <c r="A118" t="s">
        <v>110</v>
      </c>
      <c r="B118" s="69">
        <v>-10.5998087954111</v>
      </c>
      <c r="C118" s="22">
        <v>-2.4</v>
      </c>
      <c r="D118" s="206">
        <f t="shared" si="3"/>
        <v>8.1998087954110996</v>
      </c>
    </row>
    <row r="119" spans="1:4">
      <c r="A119" t="s">
        <v>48</v>
      </c>
      <c r="B119" s="69">
        <v>-11.2594646271511</v>
      </c>
      <c r="C119" s="22">
        <v>-3.15</v>
      </c>
      <c r="D119" s="206">
        <f t="shared" si="3"/>
        <v>8.1094646271510999</v>
      </c>
    </row>
    <row r="120" spans="1:4">
      <c r="A120" t="s">
        <v>90</v>
      </c>
      <c r="B120" s="69">
        <v>-12.1007648183556</v>
      </c>
      <c r="C120" s="22">
        <v>-3.35</v>
      </c>
      <c r="D120" s="206">
        <f t="shared" si="3"/>
        <v>8.7507648183556004</v>
      </c>
    </row>
    <row r="121" spans="1:4">
      <c r="A121" t="s">
        <v>54</v>
      </c>
      <c r="B121" s="69">
        <v>-13.4009560229446</v>
      </c>
      <c r="C121" s="22">
        <v>-3.95</v>
      </c>
      <c r="D121" s="206">
        <f t="shared" si="3"/>
        <v>9.4509560229445988</v>
      </c>
    </row>
    <row r="122" spans="1:4">
      <c r="A122" t="s">
        <v>116</v>
      </c>
      <c r="B122" s="69">
        <v>-12.399521988527701</v>
      </c>
      <c r="C122" s="22">
        <v>-3.88</v>
      </c>
      <c r="D122" s="206">
        <f t="shared" si="3"/>
        <v>8.5195219885276998</v>
      </c>
    </row>
    <row r="123" spans="1:4">
      <c r="A123" t="s">
        <v>123</v>
      </c>
      <c r="B123" s="69">
        <v>-14.6007648183556</v>
      </c>
      <c r="C123" s="22">
        <v>-4.5199999999999996</v>
      </c>
      <c r="D123" s="206">
        <f t="shared" si="3"/>
        <v>10.0807648183556</v>
      </c>
    </row>
    <row r="124" spans="1:4">
      <c r="A124" t="s">
        <v>128</v>
      </c>
      <c r="B124" s="69">
        <v>-10.6954110898662</v>
      </c>
      <c r="C124" s="22">
        <v>-3.47</v>
      </c>
      <c r="D124" s="206">
        <f t="shared" si="3"/>
        <v>7.2254110898661992</v>
      </c>
    </row>
    <row r="125" spans="1:4">
      <c r="A125" t="s">
        <v>129</v>
      </c>
      <c r="B125" s="69">
        <v>-11.082600382409201</v>
      </c>
      <c r="C125" s="22">
        <v>-3.12</v>
      </c>
      <c r="D125" s="206">
        <f t="shared" si="3"/>
        <v>7.9626003824092004</v>
      </c>
    </row>
    <row r="126" spans="1:4">
      <c r="A126" t="s">
        <v>125</v>
      </c>
      <c r="B126" s="69">
        <v>-14.5935946462715</v>
      </c>
      <c r="C126" s="22">
        <v>-5.48</v>
      </c>
      <c r="D126" s="206">
        <f t="shared" si="3"/>
        <v>9.1135946462714994</v>
      </c>
    </row>
    <row r="127" spans="1:4">
      <c r="A127" t="s">
        <v>119</v>
      </c>
      <c r="B127" s="69">
        <v>-15.0333652007648</v>
      </c>
      <c r="C127" s="22">
        <v>-5.1100000000000003</v>
      </c>
      <c r="D127" s="206">
        <f t="shared" si="3"/>
        <v>9.923365200764799</v>
      </c>
    </row>
    <row r="128" spans="1:4">
      <c r="A128" t="s">
        <v>107</v>
      </c>
      <c r="B128" s="69">
        <v>-15.119407265774401</v>
      </c>
      <c r="C128" s="22">
        <v>-3.88</v>
      </c>
      <c r="D128" s="206">
        <f t="shared" si="3"/>
        <v>11.2394072657744</v>
      </c>
    </row>
    <row r="129" spans="1:4">
      <c r="A129" t="s">
        <v>121</v>
      </c>
      <c r="B129" s="69">
        <v>-9.1729445506692198</v>
      </c>
      <c r="C129" s="22">
        <v>-3.8</v>
      </c>
      <c r="D129" s="206">
        <f t="shared" si="3"/>
        <v>5.3729445506692199</v>
      </c>
    </row>
    <row r="130" spans="1:4">
      <c r="A130" t="s">
        <v>68</v>
      </c>
      <c r="B130" s="69">
        <v>-10.324952198852801</v>
      </c>
      <c r="C130" s="22">
        <v>-3.71</v>
      </c>
      <c r="D130" s="206">
        <f t="shared" si="3"/>
        <v>6.6149521988528006</v>
      </c>
    </row>
    <row r="131" spans="1:4">
      <c r="A131" t="s">
        <v>34</v>
      </c>
      <c r="B131" s="69">
        <v>-12.067304015296401</v>
      </c>
      <c r="C131" s="22">
        <v>-2.74</v>
      </c>
      <c r="D131" s="206">
        <f t="shared" si="3"/>
        <v>9.3273040152964004</v>
      </c>
    </row>
    <row r="132" spans="1:4">
      <c r="A132" t="s">
        <v>98</v>
      </c>
      <c r="B132" s="69">
        <v>-9.5577437858508603</v>
      </c>
      <c r="C132" s="22">
        <v>-3.13</v>
      </c>
      <c r="D132" s="206">
        <f t="shared" si="3"/>
        <v>6.4277437858508604</v>
      </c>
    </row>
    <row r="133" spans="1:4">
      <c r="A133" t="s">
        <v>89</v>
      </c>
      <c r="B133" s="69">
        <v>-10.2986615678776</v>
      </c>
      <c r="C133" s="22">
        <v>-2.94</v>
      </c>
      <c r="D133" s="206">
        <f t="shared" si="3"/>
        <v>7.3586615678776006</v>
      </c>
    </row>
    <row r="134" spans="1:4">
      <c r="A134" t="s">
        <v>91</v>
      </c>
      <c r="B134" s="69">
        <v>-3.7331739961759101</v>
      </c>
      <c r="C134" s="22">
        <v>-0.22</v>
      </c>
      <c r="D134" s="206">
        <f t="shared" si="3"/>
        <v>3.5131739961759099</v>
      </c>
    </row>
    <row r="135" spans="1:4">
      <c r="A135" t="s">
        <v>72</v>
      </c>
      <c r="B135" s="69">
        <v>-5.7360420650095598</v>
      </c>
      <c r="C135" s="22">
        <v>-0.59</v>
      </c>
      <c r="D135" s="206">
        <f t="shared" si="3"/>
        <v>5.14604206500956</v>
      </c>
    </row>
    <row r="136" spans="1:4">
      <c r="A136" t="s">
        <v>76</v>
      </c>
      <c r="B136" s="69">
        <v>-4.9329827915870004</v>
      </c>
      <c r="C136" s="22">
        <v>-0.55000000000000004</v>
      </c>
      <c r="D136" s="206">
        <f t="shared" si="3"/>
        <v>4.3829827915870005</v>
      </c>
    </row>
    <row r="137" spans="1:4">
      <c r="A137" t="s">
        <v>57</v>
      </c>
      <c r="B137" s="69">
        <v>-5.5018164435946497</v>
      </c>
      <c r="C137" s="22">
        <v>-0.82</v>
      </c>
      <c r="D137" s="206">
        <f t="shared" si="3"/>
        <v>4.6818164435946494</v>
      </c>
    </row>
    <row r="138" spans="1:4">
      <c r="A138" t="s">
        <v>96</v>
      </c>
      <c r="B138" s="69">
        <v>-5.5902485659655801</v>
      </c>
      <c r="C138" s="22">
        <v>-0.89</v>
      </c>
      <c r="D138" s="206">
        <f t="shared" si="3"/>
        <v>4.7002485659655804</v>
      </c>
    </row>
    <row r="139" spans="1:4">
      <c r="A139" t="s">
        <v>212</v>
      </c>
      <c r="B139" s="69">
        <v>-7.9396749521988497</v>
      </c>
      <c r="C139" s="22">
        <v>-4.0199999999999996</v>
      </c>
      <c r="D139" s="206">
        <f t="shared" si="3"/>
        <v>3.9196749521988501</v>
      </c>
    </row>
    <row r="140" spans="1:4">
      <c r="A140" t="s">
        <v>11</v>
      </c>
      <c r="B140" s="69">
        <v>-16.680114722753299</v>
      </c>
      <c r="C140" s="22">
        <v>-9.3000000000000007</v>
      </c>
      <c r="D140" s="206">
        <f t="shared" si="3"/>
        <v>7.3801147227532979</v>
      </c>
    </row>
    <row r="141" spans="1:4">
      <c r="A141" t="s">
        <v>9</v>
      </c>
      <c r="B141" s="69">
        <v>-13.582600382409201</v>
      </c>
      <c r="C141" s="22">
        <v>-4.84</v>
      </c>
      <c r="D141" s="206">
        <f t="shared" si="3"/>
        <v>8.7426003824092007</v>
      </c>
    </row>
    <row r="142" spans="1:4">
      <c r="A142" t="s">
        <v>7</v>
      </c>
      <c r="B142" s="69">
        <v>-16.589292543020999</v>
      </c>
      <c r="C142" s="22">
        <v>-6.34</v>
      </c>
      <c r="D142" s="206">
        <f t="shared" si="3"/>
        <v>10.249292543020999</v>
      </c>
    </row>
    <row r="143" spans="1:4">
      <c r="A143" t="s">
        <v>15</v>
      </c>
      <c r="B143" s="69">
        <v>-10.8651051625239</v>
      </c>
      <c r="C143" s="22">
        <v>-5.0599999999999996</v>
      </c>
      <c r="D143" s="206">
        <f t="shared" si="3"/>
        <v>5.8051051625239003</v>
      </c>
    </row>
    <row r="144" spans="1:4">
      <c r="A144" t="s">
        <v>17</v>
      </c>
      <c r="B144" s="69">
        <v>-17.000382409177799</v>
      </c>
      <c r="C144" s="22">
        <v>-6.25</v>
      </c>
      <c r="D144" s="206">
        <f t="shared" si="3"/>
        <v>10.750382409177799</v>
      </c>
    </row>
    <row r="145" spans="1:4">
      <c r="A145" t="s">
        <v>21</v>
      </c>
      <c r="B145" s="69">
        <v>-13.845506692160599</v>
      </c>
      <c r="C145" s="22">
        <v>-6.76</v>
      </c>
      <c r="D145" s="206">
        <f t="shared" si="3"/>
        <v>7.0855066921605996</v>
      </c>
    </row>
    <row r="146" spans="1:4">
      <c r="A146" t="s">
        <v>31</v>
      </c>
      <c r="B146" s="69">
        <v>-16.118451242829799</v>
      </c>
      <c r="C146" s="22">
        <v>-6.4</v>
      </c>
      <c r="D146" s="206">
        <f t="shared" si="3"/>
        <v>9.7184512428297989</v>
      </c>
    </row>
    <row r="147" spans="1:4">
      <c r="A147" t="s">
        <v>19</v>
      </c>
      <c r="B147" s="69">
        <v>-15.2604206500956</v>
      </c>
      <c r="C147" s="22">
        <v>-6.69</v>
      </c>
      <c r="D147" s="206">
        <f t="shared" si="3"/>
        <v>8.5704206500955991</v>
      </c>
    </row>
    <row r="148" spans="1:4">
      <c r="A148" t="s">
        <v>100</v>
      </c>
      <c r="B148" s="69">
        <v>-15.998948374761</v>
      </c>
      <c r="C148" s="22">
        <v>-7.17</v>
      </c>
      <c r="D148" s="206">
        <f t="shared" si="3"/>
        <v>8.8289483747609996</v>
      </c>
    </row>
    <row r="149" spans="1:4">
      <c r="A149" t="s">
        <v>105</v>
      </c>
      <c r="B149" s="69">
        <v>-15.810133843212199</v>
      </c>
      <c r="C149" s="22">
        <v>-6.32</v>
      </c>
      <c r="D149" s="206">
        <f t="shared" si="3"/>
        <v>9.4901338432121989</v>
      </c>
    </row>
    <row r="150" spans="1:4">
      <c r="A150" t="s">
        <v>127</v>
      </c>
      <c r="B150" s="69">
        <v>-2.99942638623327</v>
      </c>
      <c r="C150" s="22">
        <v>3.12</v>
      </c>
      <c r="D150" s="206">
        <f t="shared" si="3"/>
        <v>6.1194263862332701</v>
      </c>
    </row>
    <row r="151" spans="1:4">
      <c r="A151" t="s">
        <v>74</v>
      </c>
      <c r="B151" s="69">
        <v>-4.5864244741873801</v>
      </c>
      <c r="C151" s="22">
        <v>-0.77</v>
      </c>
      <c r="D151" s="206">
        <f t="shared" si="3"/>
        <v>3.8164244741873801</v>
      </c>
    </row>
    <row r="152" spans="1:4">
      <c r="A152" t="s">
        <v>70</v>
      </c>
      <c r="B152" s="69">
        <v>-7.4282026768642497</v>
      </c>
      <c r="C152" s="22">
        <v>-0.5</v>
      </c>
      <c r="D152" s="206">
        <f t="shared" ref="D152:D160" si="4">C152-B152</f>
        <v>6.9282026768642497</v>
      </c>
    </row>
    <row r="153" spans="1:4">
      <c r="A153" t="s">
        <v>40</v>
      </c>
      <c r="B153" s="69">
        <v>-15.575908221797301</v>
      </c>
      <c r="C153" s="22">
        <v>-9.6199999999999992</v>
      </c>
      <c r="D153" s="206">
        <f t="shared" si="4"/>
        <v>5.9559082217973014</v>
      </c>
    </row>
    <row r="154" spans="1:4">
      <c r="A154" t="s">
        <v>46</v>
      </c>
      <c r="B154" s="69">
        <v>-15.8005736137667</v>
      </c>
      <c r="C154" s="22">
        <v>-10.64</v>
      </c>
      <c r="D154" s="206">
        <f t="shared" si="4"/>
        <v>5.1605736137666991</v>
      </c>
    </row>
    <row r="155" spans="1:4">
      <c r="A155" t="s">
        <v>213</v>
      </c>
      <c r="B155" s="69">
        <v>-12.1963671128107</v>
      </c>
      <c r="C155" s="22">
        <v>-4.16</v>
      </c>
      <c r="D155" s="206">
        <f t="shared" si="4"/>
        <v>8.0363671128106997</v>
      </c>
    </row>
    <row r="156" spans="1:4">
      <c r="A156" t="s">
        <v>214</v>
      </c>
      <c r="B156" s="69">
        <v>-11.2188336520076</v>
      </c>
      <c r="C156" s="22">
        <v>-4.3899999999999997</v>
      </c>
      <c r="D156" s="206">
        <f t="shared" si="4"/>
        <v>6.8288336520076003</v>
      </c>
    </row>
    <row r="157" spans="1:4">
      <c r="A157" t="s">
        <v>215</v>
      </c>
      <c r="B157" s="69">
        <v>-11.367017208412999</v>
      </c>
      <c r="C157" s="22">
        <v>-4.3099999999999996</v>
      </c>
      <c r="D157" s="206">
        <f t="shared" si="4"/>
        <v>7.0570172084129998</v>
      </c>
    </row>
    <row r="158" spans="1:4">
      <c r="A158" t="s">
        <v>216</v>
      </c>
      <c r="B158" s="69">
        <v>-11.4291586998088</v>
      </c>
      <c r="C158" s="22">
        <v>-6.62</v>
      </c>
      <c r="D158" s="206">
        <f t="shared" si="4"/>
        <v>4.8091586998088003</v>
      </c>
    </row>
    <row r="159" spans="1:4">
      <c r="A159" t="s">
        <v>217</v>
      </c>
      <c r="B159" s="69">
        <v>-10.449235181644401</v>
      </c>
      <c r="C159" s="22">
        <v>-4.01</v>
      </c>
      <c r="D159" s="206">
        <f t="shared" si="4"/>
        <v>6.4392351816444009</v>
      </c>
    </row>
    <row r="160" spans="1:4">
      <c r="A160" t="s">
        <v>218</v>
      </c>
      <c r="B160" s="69">
        <v>-15.669120458890999</v>
      </c>
      <c r="C160" s="22">
        <v>-7.13</v>
      </c>
      <c r="D160" s="206">
        <f t="shared" si="4"/>
        <v>8.5391204588909986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580-1854-0D4B-BF77-76CB79412A94}">
  <dimension ref="A1:J503"/>
  <sheetViews>
    <sheetView workbookViewId="0">
      <selection activeCell="G1" sqref="G1:H1048576"/>
    </sheetView>
  </sheetViews>
  <sheetFormatPr baseColWidth="10" defaultRowHeight="16"/>
  <cols>
    <col min="1" max="1" width="27.5" customWidth="1"/>
    <col min="2" max="6" width="19.5" style="20" customWidth="1"/>
    <col min="7" max="7" width="29.1640625" style="20" customWidth="1"/>
    <col min="8" max="8" width="10.83203125" style="20"/>
  </cols>
  <sheetData>
    <row r="1" spans="1:10" s="211" customFormat="1">
      <c r="A1" s="207" t="s">
        <v>131</v>
      </c>
      <c r="B1" s="248" t="s">
        <v>798</v>
      </c>
      <c r="C1" s="248" t="s">
        <v>802</v>
      </c>
      <c r="D1" s="248" t="s">
        <v>803</v>
      </c>
      <c r="E1" s="248" t="s">
        <v>799</v>
      </c>
      <c r="F1" s="248" t="s">
        <v>800</v>
      </c>
      <c r="G1" s="215" t="s">
        <v>131</v>
      </c>
      <c r="H1" s="215" t="s">
        <v>801</v>
      </c>
      <c r="J1" s="215"/>
    </row>
    <row r="2" spans="1:10">
      <c r="A2" t="s">
        <v>213</v>
      </c>
      <c r="B2" s="20">
        <v>8.0363671128106997</v>
      </c>
      <c r="C2" s="20">
        <v>6.6457631621269098</v>
      </c>
      <c r="D2" s="20">
        <v>6.7617862468118046</v>
      </c>
      <c r="E2" s="20">
        <f>B2-C2</f>
        <v>1.3906039506837899</v>
      </c>
      <c r="F2" s="20">
        <f>B2-D2</f>
        <v>1.2745808659988951</v>
      </c>
      <c r="G2" s="249" t="s">
        <v>219</v>
      </c>
      <c r="H2" s="24">
        <v>-1.65780528113375E-2</v>
      </c>
      <c r="J2" s="249"/>
    </row>
    <row r="3" spans="1:10">
      <c r="A3" t="s">
        <v>7</v>
      </c>
      <c r="B3" s="20">
        <v>10.249292543020999</v>
      </c>
      <c r="C3" s="20">
        <v>8.062584167233128</v>
      </c>
      <c r="D3" s="20">
        <v>10.065551158617266</v>
      </c>
      <c r="E3" s="20">
        <f t="shared" ref="E3:E66" si="0">B3-C3</f>
        <v>2.1867083757878714</v>
      </c>
      <c r="F3" s="20">
        <f t="shared" ref="F3:F66" si="1">B3-D3</f>
        <v>0.18374138440373322</v>
      </c>
      <c r="G3" s="249" t="s">
        <v>221</v>
      </c>
      <c r="H3" s="24">
        <v>0.65919968352595404</v>
      </c>
      <c r="J3" s="249"/>
    </row>
    <row r="4" spans="1:10">
      <c r="A4" t="s">
        <v>9</v>
      </c>
      <c r="B4" s="20">
        <v>8.7426003824092007</v>
      </c>
      <c r="C4" s="20">
        <v>7.0017632407286641</v>
      </c>
      <c r="D4" s="20">
        <v>7.8697939976034306</v>
      </c>
      <c r="E4" s="20">
        <f t="shared" si="0"/>
        <v>1.7408371416805366</v>
      </c>
      <c r="F4" s="20">
        <f t="shared" si="1"/>
        <v>0.87280638480577011</v>
      </c>
      <c r="G4" s="249" t="s">
        <v>222</v>
      </c>
      <c r="H4" s="24">
        <v>0.62591636553117003</v>
      </c>
      <c r="J4" s="249"/>
    </row>
    <row r="5" spans="1:10">
      <c r="A5" t="s">
        <v>11</v>
      </c>
      <c r="B5" s="20">
        <v>7.3801147227532979</v>
      </c>
      <c r="C5" s="20">
        <v>7.1686539781415597</v>
      </c>
      <c r="D5" s="20">
        <v>6.5921657799786786</v>
      </c>
      <c r="E5" s="20">
        <f t="shared" si="0"/>
        <v>0.21146074461173825</v>
      </c>
      <c r="F5" s="20">
        <f t="shared" si="1"/>
        <v>0.78794894277461935</v>
      </c>
      <c r="G5" s="249" t="s">
        <v>223</v>
      </c>
      <c r="H5" s="24">
        <v>0.78955820939566901</v>
      </c>
      <c r="J5" s="249"/>
    </row>
    <row r="6" spans="1:10">
      <c r="A6" t="s">
        <v>187</v>
      </c>
      <c r="B6" s="20">
        <v>7.1527151051625202</v>
      </c>
      <c r="C6" s="20">
        <v>8.8446217352375083</v>
      </c>
      <c r="D6" s="20">
        <v>8.5575131448975217</v>
      </c>
      <c r="E6" s="20">
        <f t="shared" si="0"/>
        <v>-1.6919066300749881</v>
      </c>
      <c r="F6" s="20">
        <f t="shared" si="1"/>
        <v>-1.4047980397350015</v>
      </c>
      <c r="G6" s="249" t="s">
        <v>224</v>
      </c>
      <c r="H6" s="24">
        <v>0.76189930680413098</v>
      </c>
      <c r="J6" s="249"/>
    </row>
    <row r="7" spans="1:10">
      <c r="A7" t="s">
        <v>188</v>
      </c>
      <c r="B7" s="20">
        <v>8.0763288718929314</v>
      </c>
      <c r="C7" s="20">
        <v>9.1280758521711327</v>
      </c>
      <c r="D7" s="20">
        <v>8.7664051724368299</v>
      </c>
      <c r="E7" s="20">
        <f t="shared" si="0"/>
        <v>-1.0517469802782013</v>
      </c>
      <c r="F7" s="20">
        <f t="shared" si="1"/>
        <v>-0.69007630054389857</v>
      </c>
      <c r="G7" s="249" t="s">
        <v>225</v>
      </c>
      <c r="H7" s="24">
        <v>0.84825546446093303</v>
      </c>
      <c r="J7" s="249"/>
    </row>
    <row r="8" spans="1:10">
      <c r="A8" t="s">
        <v>189</v>
      </c>
      <c r="B8" s="20">
        <v>8.2992351816443595</v>
      </c>
      <c r="C8" s="20">
        <v>9.3704709633268752</v>
      </c>
      <c r="D8" s="20">
        <v>8.951025291084342</v>
      </c>
      <c r="E8" s="20">
        <f t="shared" si="0"/>
        <v>-1.0712357816825158</v>
      </c>
      <c r="F8" s="20">
        <f t="shared" si="1"/>
        <v>-0.6517901094399825</v>
      </c>
      <c r="G8" s="249" t="s">
        <v>226</v>
      </c>
      <c r="H8" s="24">
        <v>0.71013524511829396</v>
      </c>
      <c r="J8" s="249"/>
    </row>
    <row r="9" spans="1:10">
      <c r="A9" t="s">
        <v>15</v>
      </c>
      <c r="B9" s="20">
        <v>5.8051051625239003</v>
      </c>
      <c r="C9" s="20">
        <v>5.8358836804529606</v>
      </c>
      <c r="D9" s="20">
        <v>6.7849592858138532</v>
      </c>
      <c r="E9" s="20">
        <f t="shared" si="0"/>
        <v>-3.0778517929060278E-2</v>
      </c>
      <c r="F9" s="20">
        <f t="shared" si="1"/>
        <v>-0.97985412328995292</v>
      </c>
      <c r="G9" s="249" t="s">
        <v>227</v>
      </c>
      <c r="H9" s="24">
        <v>0.57543303966222303</v>
      </c>
      <c r="J9" s="249"/>
    </row>
    <row r="10" spans="1:10">
      <c r="A10" t="s">
        <v>17</v>
      </c>
      <c r="B10" s="20">
        <v>10.750382409177799</v>
      </c>
      <c r="C10" s="20">
        <v>9.855753122962696</v>
      </c>
      <c r="D10" s="20">
        <v>9.2215020616331884</v>
      </c>
      <c r="E10" s="20">
        <f t="shared" si="0"/>
        <v>0.89462928621510329</v>
      </c>
      <c r="F10" s="20">
        <f t="shared" si="1"/>
        <v>1.5288803475446109</v>
      </c>
      <c r="G10" s="249" t="s">
        <v>228</v>
      </c>
      <c r="H10" s="24">
        <v>-0.71949066439658504</v>
      </c>
      <c r="J10" s="249"/>
    </row>
    <row r="11" spans="1:10">
      <c r="A11" t="s">
        <v>214</v>
      </c>
      <c r="B11" s="20">
        <v>6.8288336520076003</v>
      </c>
      <c r="C11" s="20">
        <v>6.0430101664350957</v>
      </c>
      <c r="D11" s="20">
        <v>7.0906583230707669</v>
      </c>
      <c r="E11" s="20">
        <f t="shared" si="0"/>
        <v>0.78582348557250459</v>
      </c>
      <c r="F11" s="20">
        <f t="shared" si="1"/>
        <v>-0.26182467106316665</v>
      </c>
      <c r="G11" s="249" t="s">
        <v>229</v>
      </c>
      <c r="H11" s="24">
        <v>0.46437442528471601</v>
      </c>
      <c r="J11" s="249"/>
    </row>
    <row r="12" spans="1:10">
      <c r="A12" t="s">
        <v>19</v>
      </c>
      <c r="B12" s="20">
        <v>8.5704206500955991</v>
      </c>
      <c r="C12" s="20">
        <v>8.3296309144664509</v>
      </c>
      <c r="D12" s="20">
        <v>8.2061516432866259</v>
      </c>
      <c r="E12" s="20">
        <f t="shared" si="0"/>
        <v>0.24078973562914818</v>
      </c>
      <c r="F12" s="20">
        <f t="shared" si="1"/>
        <v>0.36426900680897312</v>
      </c>
      <c r="G12" s="249" t="s">
        <v>230</v>
      </c>
      <c r="H12" s="24">
        <v>0.62040941871196498</v>
      </c>
      <c r="J12" s="249"/>
    </row>
    <row r="13" spans="1:10">
      <c r="A13" t="s">
        <v>206</v>
      </c>
      <c r="B13" s="20">
        <v>7.8496367112811001</v>
      </c>
      <c r="C13" s="20">
        <v>7.8770207329673472</v>
      </c>
      <c r="D13" s="20">
        <v>8.2130397349870261</v>
      </c>
      <c r="E13" s="20">
        <f t="shared" si="0"/>
        <v>-2.7384021686247095E-2</v>
      </c>
      <c r="F13" s="20">
        <f t="shared" si="1"/>
        <v>-0.36340302370592603</v>
      </c>
      <c r="G13" s="249" t="s">
        <v>231</v>
      </c>
      <c r="H13" s="24">
        <v>0.51704284926656596</v>
      </c>
      <c r="J13" s="249"/>
    </row>
    <row r="14" spans="1:10">
      <c r="A14" t="s">
        <v>21</v>
      </c>
      <c r="B14" s="20">
        <v>7.0855066921605996</v>
      </c>
      <c r="C14" s="20">
        <v>7.4454524404938383</v>
      </c>
      <c r="D14" s="20">
        <v>7.4987504670853058</v>
      </c>
      <c r="E14" s="20">
        <f t="shared" si="0"/>
        <v>-0.35994574833323867</v>
      </c>
      <c r="F14" s="20">
        <f t="shared" si="1"/>
        <v>-0.41324377492470621</v>
      </c>
      <c r="G14" s="249" t="s">
        <v>232</v>
      </c>
      <c r="H14" s="24">
        <v>0.454598507700682</v>
      </c>
      <c r="J14" s="249"/>
    </row>
    <row r="15" spans="1:10">
      <c r="A15" t="s">
        <v>167</v>
      </c>
      <c r="B15" s="20">
        <v>7.7845697896749506</v>
      </c>
      <c r="C15" s="20">
        <v>7.7530611883124552</v>
      </c>
      <c r="D15" s="20">
        <v>7.2172380685572097</v>
      </c>
      <c r="E15" s="20">
        <f t="shared" si="0"/>
        <v>3.1508601362495448E-2</v>
      </c>
      <c r="F15" s="20">
        <f t="shared" si="1"/>
        <v>0.56733172111774088</v>
      </c>
      <c r="G15" s="249" t="s">
        <v>233</v>
      </c>
      <c r="H15" s="24">
        <v>0.46818957881895201</v>
      </c>
      <c r="J15" s="249"/>
    </row>
    <row r="16" spans="1:10">
      <c r="A16" t="s">
        <v>175</v>
      </c>
      <c r="B16" s="20">
        <v>5.5054302103250494</v>
      </c>
      <c r="C16" s="20">
        <v>6.9844600512618014</v>
      </c>
      <c r="D16" s="20">
        <v>6.8175627545411954</v>
      </c>
      <c r="E16" s="20">
        <f t="shared" si="0"/>
        <v>-1.4790298409367519</v>
      </c>
      <c r="F16" s="20">
        <f t="shared" si="1"/>
        <v>-1.312132544216146</v>
      </c>
      <c r="G16" s="249" t="s">
        <v>234</v>
      </c>
      <c r="H16" s="24">
        <v>-2.7304908413764601</v>
      </c>
      <c r="J16" s="249"/>
    </row>
    <row r="17" spans="1:10">
      <c r="A17" t="s">
        <v>147</v>
      </c>
      <c r="B17" s="20">
        <v>7.7790439770554496</v>
      </c>
      <c r="C17" s="20">
        <v>7.938869870706978</v>
      </c>
      <c r="D17" s="20">
        <v>7.2195111443445921</v>
      </c>
      <c r="E17" s="20">
        <f t="shared" si="0"/>
        <v>-0.15982589365152844</v>
      </c>
      <c r="F17" s="20">
        <f t="shared" si="1"/>
        <v>0.55953283271085752</v>
      </c>
      <c r="G17" s="249" t="s">
        <v>235</v>
      </c>
      <c r="H17" s="24">
        <v>-0.51904981141210405</v>
      </c>
      <c r="J17" s="249"/>
    </row>
    <row r="18" spans="1:10">
      <c r="A18" t="s">
        <v>150</v>
      </c>
      <c r="B18" s="20">
        <v>9.7015869980879508</v>
      </c>
      <c r="C18" s="20">
        <v>8.9781904717374239</v>
      </c>
      <c r="D18" s="20">
        <v>8.0762964203962575</v>
      </c>
      <c r="E18" s="20">
        <f t="shared" si="0"/>
        <v>0.72339652635052687</v>
      </c>
      <c r="F18" s="20">
        <f t="shared" si="1"/>
        <v>1.6252905776916933</v>
      </c>
      <c r="G18" s="249" t="s">
        <v>236</v>
      </c>
      <c r="H18" s="24">
        <v>-0.317457050526741</v>
      </c>
      <c r="J18" s="249"/>
    </row>
    <row r="19" spans="1:10">
      <c r="A19" t="s">
        <v>14</v>
      </c>
      <c r="B19" s="20">
        <v>7.5039388145315495</v>
      </c>
      <c r="C19" s="20">
        <v>7.2831024572763097</v>
      </c>
      <c r="D19" s="20">
        <v>6.6827520248638992</v>
      </c>
      <c r="E19" s="20">
        <f t="shared" si="0"/>
        <v>0.22083635725523987</v>
      </c>
      <c r="F19" s="20">
        <f t="shared" si="1"/>
        <v>0.82118678966765035</v>
      </c>
      <c r="G19" s="249" t="s">
        <v>237</v>
      </c>
      <c r="H19" s="24">
        <v>-0.36296490675142501</v>
      </c>
      <c r="J19" s="249"/>
    </row>
    <row r="20" spans="1:10">
      <c r="A20" t="s">
        <v>27</v>
      </c>
      <c r="B20" s="20">
        <v>7.6345697896749503</v>
      </c>
      <c r="C20" s="20">
        <v>6.8206956060647244</v>
      </c>
      <c r="D20" s="20">
        <v>6.4581625837368266</v>
      </c>
      <c r="E20" s="20">
        <f t="shared" si="0"/>
        <v>0.8138741836102259</v>
      </c>
      <c r="F20" s="20">
        <f t="shared" si="1"/>
        <v>1.1764072059381236</v>
      </c>
      <c r="G20" s="249" t="s">
        <v>238</v>
      </c>
      <c r="H20" s="24">
        <v>-0.427707998377028</v>
      </c>
      <c r="J20" s="249"/>
    </row>
    <row r="21" spans="1:10">
      <c r="A21" t="s">
        <v>29</v>
      </c>
      <c r="B21" s="20">
        <v>7.8197131931165993</v>
      </c>
      <c r="C21" s="20">
        <v>6.9344409782418754</v>
      </c>
      <c r="D21" s="20">
        <v>7.5051375155266831</v>
      </c>
      <c r="E21" s="20">
        <f t="shared" si="0"/>
        <v>0.88527221487472385</v>
      </c>
      <c r="F21" s="20">
        <f t="shared" si="1"/>
        <v>0.31457567758991622</v>
      </c>
      <c r="G21" s="249" t="s">
        <v>239</v>
      </c>
      <c r="H21" s="24">
        <v>-0.58493088696844497</v>
      </c>
      <c r="J21" s="249"/>
    </row>
    <row r="22" spans="1:10">
      <c r="A22" t="s">
        <v>31</v>
      </c>
      <c r="B22" s="20">
        <v>9.7184512428297989</v>
      </c>
      <c r="C22" s="20">
        <v>9.408396037109874</v>
      </c>
      <c r="D22" s="20">
        <v>9.2491749846851246</v>
      </c>
      <c r="E22" s="20">
        <f t="shared" si="0"/>
        <v>0.31005520571992484</v>
      </c>
      <c r="F22" s="20">
        <f t="shared" si="1"/>
        <v>0.46927625814467433</v>
      </c>
      <c r="G22" s="249" t="s">
        <v>240</v>
      </c>
      <c r="H22" s="24">
        <v>-5.6195562111945296</v>
      </c>
      <c r="J22" s="249"/>
    </row>
    <row r="23" spans="1:10">
      <c r="A23" t="s">
        <v>16</v>
      </c>
      <c r="B23" s="20">
        <v>7.9090439770554495</v>
      </c>
      <c r="C23" s="20">
        <v>7.9099987724363139</v>
      </c>
      <c r="D23" s="20">
        <v>7.1942484719000941</v>
      </c>
      <c r="E23" s="20">
        <f t="shared" si="0"/>
        <v>-9.5479538086440385E-4</v>
      </c>
      <c r="F23" s="20">
        <f t="shared" si="1"/>
        <v>0.71479550515535539</v>
      </c>
      <c r="G23" s="249" t="s">
        <v>241</v>
      </c>
      <c r="H23" s="24">
        <v>-2.3831927953542</v>
      </c>
      <c r="J23" s="249"/>
    </row>
    <row r="24" spans="1:10">
      <c r="A24" t="s">
        <v>215</v>
      </c>
      <c r="B24" s="20">
        <v>7.0570172084129998</v>
      </c>
      <c r="C24" s="20">
        <v>6.4851482848080897</v>
      </c>
      <c r="D24" s="20">
        <v>6.328198176918618</v>
      </c>
      <c r="E24" s="20">
        <f t="shared" si="0"/>
        <v>0.57186892360491015</v>
      </c>
      <c r="F24" s="20">
        <f t="shared" si="1"/>
        <v>0.72881903149438187</v>
      </c>
      <c r="G24" s="249" t="s">
        <v>242</v>
      </c>
      <c r="H24" s="24">
        <v>1.29287839852288</v>
      </c>
      <c r="J24" s="249"/>
    </row>
    <row r="25" spans="1:10">
      <c r="A25" t="s">
        <v>152</v>
      </c>
      <c r="B25" s="20">
        <v>8.7189674952198892</v>
      </c>
      <c r="C25" s="20">
        <v>8.6194191928903727</v>
      </c>
      <c r="D25" s="20">
        <v>7.7814619524257216</v>
      </c>
      <c r="E25" s="20">
        <f t="shared" si="0"/>
        <v>9.9548302329516503E-2</v>
      </c>
      <c r="F25" s="20">
        <f t="shared" si="1"/>
        <v>0.93750554279416765</v>
      </c>
      <c r="G25" s="249" t="s">
        <v>243</v>
      </c>
      <c r="H25" s="24">
        <v>-2.8588072392393098</v>
      </c>
      <c r="J25" s="249"/>
    </row>
    <row r="26" spans="1:10">
      <c r="A26" t="s">
        <v>207</v>
      </c>
      <c r="B26" s="20">
        <v>8.3706309751433992</v>
      </c>
      <c r="C26" s="20">
        <v>7.8327412576057478</v>
      </c>
      <c r="D26" s="20">
        <v>8.1122082189794007</v>
      </c>
      <c r="E26" s="20">
        <f t="shared" si="0"/>
        <v>0.53788971753765136</v>
      </c>
      <c r="F26" s="20">
        <f t="shared" si="1"/>
        <v>0.25842275616399846</v>
      </c>
      <c r="G26" s="249" t="s">
        <v>244</v>
      </c>
      <c r="H26" s="24">
        <v>-8.2307878588467709</v>
      </c>
      <c r="J26" s="249"/>
    </row>
    <row r="27" spans="1:10">
      <c r="A27" t="s">
        <v>34</v>
      </c>
      <c r="B27" s="20">
        <v>9.3273040152964004</v>
      </c>
      <c r="C27" s="20">
        <v>9.3062399010326775</v>
      </c>
      <c r="D27" s="20">
        <v>9.1374238526595608</v>
      </c>
      <c r="E27" s="20">
        <f t="shared" si="0"/>
        <v>2.10641142637229E-2</v>
      </c>
      <c r="F27" s="20">
        <f t="shared" si="1"/>
        <v>0.1898801626368396</v>
      </c>
      <c r="G27" s="249" t="s">
        <v>245</v>
      </c>
      <c r="H27" s="24">
        <v>-7.5206130310599804</v>
      </c>
      <c r="J27" s="249"/>
    </row>
    <row r="28" spans="1:10">
      <c r="A28" t="s">
        <v>208</v>
      </c>
      <c r="B28" s="20">
        <v>9.0500382409178002</v>
      </c>
      <c r="C28" s="20">
        <v>8.0493194723178068</v>
      </c>
      <c r="D28" s="20">
        <v>8.2924588332141163</v>
      </c>
      <c r="E28" s="20">
        <f t="shared" si="0"/>
        <v>1.0007187685999934</v>
      </c>
      <c r="F28" s="20">
        <f t="shared" si="1"/>
        <v>0.75757940770368393</v>
      </c>
      <c r="G28" s="249" t="s">
        <v>246</v>
      </c>
      <c r="H28" s="24">
        <v>-1.0424814843855601</v>
      </c>
      <c r="J28" s="249"/>
    </row>
    <row r="29" spans="1:10">
      <c r="A29" t="s">
        <v>209</v>
      </c>
      <c r="B29" s="20">
        <v>9.2211089866157003</v>
      </c>
      <c r="C29" s="20">
        <v>8.1758737034947355</v>
      </c>
      <c r="D29" s="20">
        <v>8.3193671939639984</v>
      </c>
      <c r="E29" s="20">
        <f t="shared" si="0"/>
        <v>1.0452352831209648</v>
      </c>
      <c r="F29" s="20">
        <f t="shared" si="1"/>
        <v>0.90174179265170196</v>
      </c>
      <c r="G29" s="249" t="s">
        <v>247</v>
      </c>
      <c r="H29" s="24">
        <v>-0.93990170539782703</v>
      </c>
      <c r="J29" s="249"/>
    </row>
    <row r="30" spans="1:10">
      <c r="A30" t="s">
        <v>36</v>
      </c>
      <c r="B30" s="20">
        <v>9.6211854684512002</v>
      </c>
      <c r="C30" s="20">
        <v>8.1132856004173046</v>
      </c>
      <c r="D30" s="20">
        <v>8.3507505469343855</v>
      </c>
      <c r="E30" s="20">
        <f t="shared" si="0"/>
        <v>1.5078998680338955</v>
      </c>
      <c r="F30" s="20">
        <f t="shared" si="1"/>
        <v>1.2704349215168147</v>
      </c>
      <c r="G30" s="249" t="s">
        <v>248</v>
      </c>
      <c r="H30" s="24">
        <v>-1.13898360987355</v>
      </c>
      <c r="J30" s="249"/>
    </row>
    <row r="31" spans="1:10">
      <c r="A31" t="s">
        <v>217</v>
      </c>
      <c r="B31" s="20">
        <v>6.4392351816444009</v>
      </c>
      <c r="C31" s="20">
        <v>6.3206374667073399</v>
      </c>
      <c r="D31" s="20">
        <v>7.0491193908396523</v>
      </c>
      <c r="E31" s="20">
        <f t="shared" si="0"/>
        <v>0.11859771493706095</v>
      </c>
      <c r="F31" s="20">
        <f t="shared" si="1"/>
        <v>-0.60988420919525144</v>
      </c>
      <c r="G31" s="249" t="s">
        <v>249</v>
      </c>
      <c r="H31" s="24">
        <v>-9.1775198103505407</v>
      </c>
      <c r="J31" s="249"/>
    </row>
    <row r="32" spans="1:10">
      <c r="A32" t="s">
        <v>199</v>
      </c>
      <c r="B32" s="20">
        <v>7.488871892925399</v>
      </c>
      <c r="C32" s="20">
        <v>7.5039580022068204</v>
      </c>
      <c r="D32" s="20">
        <v>7.7809085861866683</v>
      </c>
      <c r="E32" s="20">
        <f t="shared" si="0"/>
        <v>-1.50861092814214E-2</v>
      </c>
      <c r="F32" s="20">
        <f t="shared" si="1"/>
        <v>-0.29203669326126924</v>
      </c>
      <c r="G32" s="249" t="s">
        <v>250</v>
      </c>
      <c r="H32" s="24">
        <v>-0.142430073007902</v>
      </c>
      <c r="J32" s="249"/>
    </row>
    <row r="33" spans="1:10">
      <c r="A33" t="s">
        <v>38</v>
      </c>
      <c r="B33" s="20">
        <v>7.8995984703632995</v>
      </c>
      <c r="C33" s="20">
        <v>6.9640708479721756</v>
      </c>
      <c r="D33" s="20">
        <v>7.4057062918115291</v>
      </c>
      <c r="E33" s="20">
        <f t="shared" si="0"/>
        <v>0.93552762239112397</v>
      </c>
      <c r="F33" s="20">
        <f t="shared" si="1"/>
        <v>0.49389217855177048</v>
      </c>
      <c r="G33" s="249" t="s">
        <v>251</v>
      </c>
      <c r="H33" s="24">
        <v>0.84504654601570495</v>
      </c>
      <c r="J33" s="249"/>
    </row>
    <row r="34" spans="1:10">
      <c r="A34" t="s">
        <v>38</v>
      </c>
      <c r="B34" s="20">
        <v>7.110879541109</v>
      </c>
      <c r="C34" s="20">
        <v>6.9640708479721756</v>
      </c>
      <c r="D34" s="20">
        <v>7.4057062918115291</v>
      </c>
      <c r="E34" s="20">
        <f t="shared" si="0"/>
        <v>0.14680869313682443</v>
      </c>
      <c r="F34" s="20">
        <f t="shared" si="1"/>
        <v>-0.29482675070252906</v>
      </c>
      <c r="G34" s="249" t="s">
        <v>252</v>
      </c>
      <c r="H34" s="24">
        <v>-3.4736573226480099</v>
      </c>
      <c r="J34" s="249"/>
    </row>
    <row r="35" spans="1:10">
      <c r="A35" t="s">
        <v>201</v>
      </c>
      <c r="B35" s="20">
        <v>8.2163862332696009</v>
      </c>
      <c r="C35" s="20">
        <v>8.0986211116556674</v>
      </c>
      <c r="D35" s="20">
        <v>8.1566734213406296</v>
      </c>
      <c r="E35" s="20">
        <f t="shared" si="0"/>
        <v>0.11776512161393349</v>
      </c>
      <c r="F35" s="20">
        <f t="shared" si="1"/>
        <v>5.9712811928971377E-2</v>
      </c>
      <c r="G35" s="249" t="s">
        <v>253</v>
      </c>
      <c r="H35" s="24">
        <v>-1.0227856094868399</v>
      </c>
      <c r="J35" s="249"/>
    </row>
    <row r="36" spans="1:10">
      <c r="A36" t="s">
        <v>210</v>
      </c>
      <c r="B36" s="20">
        <v>7.7196749521988997</v>
      </c>
      <c r="C36" s="20">
        <v>7.7795534211638264</v>
      </c>
      <c r="D36" s="20">
        <v>7.9707523069635693</v>
      </c>
      <c r="E36" s="20">
        <f t="shared" si="0"/>
        <v>-5.9878468964926768E-2</v>
      </c>
      <c r="F36" s="20">
        <f t="shared" si="1"/>
        <v>-0.25107735476466964</v>
      </c>
      <c r="G36" s="249" t="s">
        <v>254</v>
      </c>
      <c r="H36" s="24">
        <v>0.59602876346243305</v>
      </c>
      <c r="J36" s="249"/>
    </row>
    <row r="37" spans="1:10">
      <c r="A37" t="s">
        <v>211</v>
      </c>
      <c r="B37" s="20">
        <v>9.0198470363288994</v>
      </c>
      <c r="C37" s="20">
        <v>8.1856422354783955</v>
      </c>
      <c r="D37" s="20">
        <v>8.2498176361607065</v>
      </c>
      <c r="E37" s="20">
        <f t="shared" si="0"/>
        <v>0.83420480085050386</v>
      </c>
      <c r="F37" s="20">
        <f t="shared" si="1"/>
        <v>0.77002940016819288</v>
      </c>
      <c r="G37" s="249" t="s">
        <v>255</v>
      </c>
      <c r="H37" s="24">
        <v>-3.7116605570897399</v>
      </c>
      <c r="J37" s="249"/>
    </row>
    <row r="38" spans="1:10">
      <c r="A38" t="s">
        <v>218</v>
      </c>
      <c r="B38" s="20">
        <v>8.5391204588909986</v>
      </c>
      <c r="C38" s="20">
        <v>7.7273933148083946</v>
      </c>
      <c r="D38" s="20">
        <v>7.5610944686479948</v>
      </c>
      <c r="E38" s="20">
        <f t="shared" si="0"/>
        <v>0.81172714408260394</v>
      </c>
      <c r="F38" s="20">
        <f t="shared" si="1"/>
        <v>0.97802599024300374</v>
      </c>
      <c r="G38" s="249" t="s">
        <v>213</v>
      </c>
      <c r="H38" s="24">
        <v>-6.8645874491267804</v>
      </c>
      <c r="J38" s="249"/>
    </row>
    <row r="39" spans="1:10">
      <c r="A39" t="s">
        <v>42</v>
      </c>
      <c r="B39" s="20">
        <v>7.774474187380501</v>
      </c>
      <c r="C39" s="20">
        <v>8.2843142579982469</v>
      </c>
      <c r="D39" s="20">
        <v>8.4452271723907089</v>
      </c>
      <c r="E39" s="20">
        <f t="shared" si="0"/>
        <v>-0.50984007061774594</v>
      </c>
      <c r="F39" s="20">
        <f t="shared" si="1"/>
        <v>-0.67075298501020786</v>
      </c>
      <c r="G39" s="249" t="s">
        <v>256</v>
      </c>
      <c r="H39" s="24">
        <v>-4.5960032572626197</v>
      </c>
      <c r="J39" s="249"/>
    </row>
    <row r="40" spans="1:10">
      <c r="A40" t="s">
        <v>44</v>
      </c>
      <c r="B40" s="20">
        <v>7.7802294455067003</v>
      </c>
      <c r="C40" s="20">
        <v>6.8732902468147872</v>
      </c>
      <c r="D40" s="20">
        <v>7.3977001367330679</v>
      </c>
      <c r="E40" s="20">
        <f t="shared" si="0"/>
        <v>0.90693919869191308</v>
      </c>
      <c r="F40" s="20">
        <f t="shared" si="1"/>
        <v>0.38252930877363234</v>
      </c>
      <c r="G40" s="249" t="s">
        <v>257</v>
      </c>
      <c r="H40" s="24">
        <v>0.31745761417199297</v>
      </c>
      <c r="J40" s="249"/>
    </row>
    <row r="41" spans="1:10">
      <c r="A41" t="s">
        <v>48</v>
      </c>
      <c r="B41" s="20">
        <v>8.1094646271510999</v>
      </c>
      <c r="C41" s="20">
        <v>8.700706854797712</v>
      </c>
      <c r="D41" s="20">
        <v>9.0651389653468488</v>
      </c>
      <c r="E41" s="20">
        <f t="shared" si="0"/>
        <v>-0.59124222764661205</v>
      </c>
      <c r="F41" s="20">
        <f t="shared" si="1"/>
        <v>-0.95567433819574887</v>
      </c>
      <c r="G41" s="249" t="s">
        <v>258</v>
      </c>
      <c r="H41" s="24">
        <v>1.46715144581736</v>
      </c>
      <c r="J41" s="249"/>
    </row>
    <row r="42" spans="1:10">
      <c r="A42" t="s">
        <v>52</v>
      </c>
      <c r="B42" s="20">
        <v>5.3295028680687997</v>
      </c>
      <c r="C42" s="20">
        <v>6.578494862015269</v>
      </c>
      <c r="D42" s="20">
        <v>6.22281500064173</v>
      </c>
      <c r="E42" s="20">
        <f t="shared" si="0"/>
        <v>-1.2489919939464693</v>
      </c>
      <c r="F42" s="20">
        <f t="shared" si="1"/>
        <v>-0.8933121325729303</v>
      </c>
      <c r="G42" s="249" t="s">
        <v>259</v>
      </c>
      <c r="H42" s="24">
        <v>-1.2537891725614301</v>
      </c>
      <c r="J42" s="249"/>
    </row>
    <row r="43" spans="1:10">
      <c r="A43" t="s">
        <v>54</v>
      </c>
      <c r="B43" s="20">
        <v>9.4509560229445988</v>
      </c>
      <c r="C43" s="20">
        <v>8.7755741626625063</v>
      </c>
      <c r="D43" s="20">
        <v>9.7497919488185456</v>
      </c>
      <c r="E43" s="20">
        <f t="shared" si="0"/>
        <v>0.67538186028209246</v>
      </c>
      <c r="F43" s="20">
        <f t="shared" si="1"/>
        <v>-0.29883592587394681</v>
      </c>
      <c r="G43" s="249" t="s">
        <v>260</v>
      </c>
      <c r="H43" s="24">
        <v>-0.392543687685528</v>
      </c>
      <c r="J43" s="249"/>
    </row>
    <row r="44" spans="1:10">
      <c r="A44" t="s">
        <v>18</v>
      </c>
      <c r="B44" s="20">
        <v>6.1164818355640493</v>
      </c>
      <c r="C44" s="20">
        <v>6.2917038340143154</v>
      </c>
      <c r="D44" s="20">
        <v>6.6514974609984829</v>
      </c>
      <c r="E44" s="20">
        <f t="shared" si="0"/>
        <v>-0.17522199845026609</v>
      </c>
      <c r="F44" s="20">
        <f t="shared" si="1"/>
        <v>-0.53501562543443359</v>
      </c>
      <c r="G44" s="249" t="s">
        <v>7</v>
      </c>
      <c r="H44" s="24">
        <v>-10.614798298244599</v>
      </c>
      <c r="J44" s="249"/>
    </row>
    <row r="45" spans="1:10">
      <c r="A45" t="s">
        <v>57</v>
      </c>
      <c r="B45" s="20">
        <v>4.6818164435946494</v>
      </c>
      <c r="C45" s="20">
        <v>4.5867718545953728</v>
      </c>
      <c r="D45" s="20">
        <v>4.9281283038298351</v>
      </c>
      <c r="E45" s="20">
        <f t="shared" si="0"/>
        <v>9.5044588999276591E-2</v>
      </c>
      <c r="F45" s="20">
        <f t="shared" si="1"/>
        <v>-0.2463118602351857</v>
      </c>
      <c r="G45" s="249" t="s">
        <v>261</v>
      </c>
      <c r="H45" s="24">
        <v>8.1340228080563307E-2</v>
      </c>
      <c r="J45" s="249"/>
    </row>
    <row r="46" spans="1:10">
      <c r="A46" t="s">
        <v>20</v>
      </c>
      <c r="B46" s="20">
        <v>6.7312428298279201</v>
      </c>
      <c r="C46" s="20">
        <v>6.8964567295612396</v>
      </c>
      <c r="D46" s="20">
        <v>6.5254122455365673</v>
      </c>
      <c r="E46" s="20">
        <f t="shared" si="0"/>
        <v>-0.16521389973331946</v>
      </c>
      <c r="F46" s="20">
        <f t="shared" si="1"/>
        <v>0.20583058429135281</v>
      </c>
      <c r="G46" s="249" t="s">
        <v>262</v>
      </c>
      <c r="H46" s="24">
        <v>-0.39389113586424701</v>
      </c>
      <c r="J46" s="249"/>
    </row>
    <row r="47" spans="1:10">
      <c r="A47" t="s">
        <v>61</v>
      </c>
      <c r="B47" s="20">
        <v>6.4631548757170201</v>
      </c>
      <c r="C47" s="20">
        <v>6.1708805706020531</v>
      </c>
      <c r="D47" s="20">
        <v>6.172454359058638</v>
      </c>
      <c r="E47" s="20">
        <f t="shared" si="0"/>
        <v>0.29227430511496699</v>
      </c>
      <c r="F47" s="20">
        <f t="shared" si="1"/>
        <v>0.29070051665838204</v>
      </c>
      <c r="G47" s="249" t="s">
        <v>263</v>
      </c>
      <c r="H47" s="24">
        <v>-1.2179859927219101</v>
      </c>
      <c r="J47" s="249"/>
    </row>
    <row r="48" spans="1:10">
      <c r="A48" t="s">
        <v>66</v>
      </c>
      <c r="B48" s="20">
        <v>7.2708413001912007</v>
      </c>
      <c r="C48" s="20">
        <v>8.9513117959154673</v>
      </c>
      <c r="D48" s="20">
        <v>7.8412554960217928</v>
      </c>
      <c r="E48" s="20">
        <f t="shared" si="0"/>
        <v>-1.6804704957242667</v>
      </c>
      <c r="F48" s="20">
        <f t="shared" si="1"/>
        <v>-0.57041419583059216</v>
      </c>
      <c r="G48" s="249" t="s">
        <v>264</v>
      </c>
      <c r="H48" s="24">
        <v>-1.06717829255024</v>
      </c>
      <c r="J48" s="249"/>
    </row>
    <row r="49" spans="1:10">
      <c r="A49" t="s">
        <v>68</v>
      </c>
      <c r="B49" s="20">
        <v>6.6149521988528006</v>
      </c>
      <c r="C49" s="20">
        <v>6.35860265436418</v>
      </c>
      <c r="D49" s="20">
        <v>7.0585812879350822</v>
      </c>
      <c r="E49" s="20">
        <f t="shared" si="0"/>
        <v>0.25634954448862057</v>
      </c>
      <c r="F49" s="20">
        <f t="shared" si="1"/>
        <v>-0.4436290890822816</v>
      </c>
      <c r="G49" s="249" t="s">
        <v>265</v>
      </c>
      <c r="H49" s="24">
        <v>-4.35861714667461</v>
      </c>
      <c r="J49" s="249"/>
    </row>
    <row r="50" spans="1:10">
      <c r="A50" t="s">
        <v>70</v>
      </c>
      <c r="B50" s="20">
        <v>6.9282026768642497</v>
      </c>
      <c r="C50" s="20">
        <v>5.292164561502168</v>
      </c>
      <c r="D50" s="20">
        <v>5.12093335661684</v>
      </c>
      <c r="E50" s="20">
        <f t="shared" si="0"/>
        <v>1.6360381153620818</v>
      </c>
      <c r="F50" s="20">
        <f t="shared" si="1"/>
        <v>1.8072693202474097</v>
      </c>
      <c r="G50" s="249" t="s">
        <v>9</v>
      </c>
      <c r="H50" s="24">
        <v>-5.2670971828800797</v>
      </c>
      <c r="J50" s="249"/>
    </row>
    <row r="51" spans="1:10">
      <c r="A51" t="s">
        <v>72</v>
      </c>
      <c r="B51" s="20">
        <v>5.14604206500956</v>
      </c>
      <c r="C51" s="20">
        <v>5.0216681267118766</v>
      </c>
      <c r="D51" s="20">
        <v>5.3609997328227239</v>
      </c>
      <c r="E51" s="20">
        <f t="shared" si="0"/>
        <v>0.1243739382976834</v>
      </c>
      <c r="F51" s="20">
        <f t="shared" si="1"/>
        <v>-0.21495766781316394</v>
      </c>
      <c r="G51" s="249" t="s">
        <v>11</v>
      </c>
      <c r="H51" s="24">
        <v>-11.7733941082478</v>
      </c>
      <c r="J51" s="249"/>
    </row>
    <row r="52" spans="1:10">
      <c r="A52" t="s">
        <v>74</v>
      </c>
      <c r="B52" s="20">
        <v>3.8164244741873801</v>
      </c>
      <c r="C52" s="20">
        <v>4.0232277235900877</v>
      </c>
      <c r="D52" s="20">
        <v>4.9180847947395625</v>
      </c>
      <c r="E52" s="20">
        <f t="shared" si="0"/>
        <v>-0.20680324940270767</v>
      </c>
      <c r="F52" s="20">
        <f t="shared" si="1"/>
        <v>-1.1016603205521824</v>
      </c>
      <c r="G52" s="249" t="s">
        <v>266</v>
      </c>
      <c r="H52" s="24">
        <v>0.12762415986557199</v>
      </c>
      <c r="J52" s="249"/>
    </row>
    <row r="53" spans="1:10">
      <c r="A53" t="s">
        <v>76</v>
      </c>
      <c r="B53" s="20">
        <v>4.3829827915870005</v>
      </c>
      <c r="C53" s="20">
        <v>4.3563630836749727</v>
      </c>
      <c r="D53" s="20">
        <v>4.7818901869690933</v>
      </c>
      <c r="E53" s="20">
        <f t="shared" si="0"/>
        <v>2.6619707912027835E-2</v>
      </c>
      <c r="F53" s="20">
        <f t="shared" si="1"/>
        <v>-0.39890739538209274</v>
      </c>
      <c r="G53" s="249" t="s">
        <v>187</v>
      </c>
      <c r="H53" s="24">
        <v>-0.75954628511863698</v>
      </c>
      <c r="J53" s="249"/>
    </row>
    <row r="54" spans="1:10">
      <c r="A54" t="s">
        <v>185</v>
      </c>
      <c r="B54" s="20">
        <v>6.1776864244741896</v>
      </c>
      <c r="C54" s="20">
        <v>7.2034450348946022</v>
      </c>
      <c r="D54" s="20">
        <v>7.3198301320180867</v>
      </c>
      <c r="E54" s="20">
        <f t="shared" si="0"/>
        <v>-1.0257586104204126</v>
      </c>
      <c r="F54" s="20">
        <f t="shared" si="1"/>
        <v>-1.1421437075438972</v>
      </c>
      <c r="G54" s="249" t="s">
        <v>267</v>
      </c>
      <c r="H54" s="24">
        <v>0.73057732686474597</v>
      </c>
      <c r="J54" s="249"/>
    </row>
    <row r="55" spans="1:10">
      <c r="A55" t="s">
        <v>25</v>
      </c>
      <c r="B55" s="20">
        <v>8.5410898661567902</v>
      </c>
      <c r="C55" s="20">
        <v>8.1662358800873296</v>
      </c>
      <c r="D55" s="20">
        <v>7.4098067184532876</v>
      </c>
      <c r="E55" s="20">
        <f t="shared" si="0"/>
        <v>0.37485398606946063</v>
      </c>
      <c r="F55" s="20">
        <f t="shared" si="1"/>
        <v>1.1312831477035026</v>
      </c>
      <c r="G55" s="249" t="s">
        <v>268</v>
      </c>
      <c r="H55" s="24">
        <v>1.0310098102385601</v>
      </c>
      <c r="J55" s="249"/>
    </row>
    <row r="56" spans="1:10">
      <c r="A56" t="s">
        <v>184</v>
      </c>
      <c r="B56" s="20">
        <v>7.4181835564053502</v>
      </c>
      <c r="C56" s="20">
        <v>7.7284861988485787</v>
      </c>
      <c r="D56" s="20">
        <v>7.233581299788165</v>
      </c>
      <c r="E56" s="20">
        <f t="shared" si="0"/>
        <v>-0.31030264244322847</v>
      </c>
      <c r="F56" s="20">
        <f t="shared" si="1"/>
        <v>0.18460225661718521</v>
      </c>
      <c r="G56" s="249" t="s">
        <v>269</v>
      </c>
      <c r="H56" s="24">
        <v>0.34787065667442102</v>
      </c>
      <c r="J56" s="249"/>
    </row>
    <row r="57" spans="1:10">
      <c r="A57" t="s">
        <v>181</v>
      </c>
      <c r="B57" s="20">
        <v>7.0531548757170199</v>
      </c>
      <c r="C57" s="20">
        <v>7.4926494601846434</v>
      </c>
      <c r="D57" s="20">
        <v>6.8678456247783597</v>
      </c>
      <c r="E57" s="20">
        <f t="shared" si="0"/>
        <v>-0.43949458446762346</v>
      </c>
      <c r="F57" s="20">
        <f t="shared" si="1"/>
        <v>0.18530925093866024</v>
      </c>
      <c r="G57" s="249" t="s">
        <v>188</v>
      </c>
      <c r="H57" s="24">
        <v>-0.71622894454302699</v>
      </c>
      <c r="J57" s="249"/>
    </row>
    <row r="58" spans="1:10">
      <c r="A58" t="s">
        <v>30</v>
      </c>
      <c r="B58" s="20">
        <v>5.7188336520076497</v>
      </c>
      <c r="C58" s="20">
        <v>5.928919690514669</v>
      </c>
      <c r="D58" s="20">
        <v>5.6228645153601278</v>
      </c>
      <c r="E58" s="20">
        <f t="shared" si="0"/>
        <v>-0.21008603850701935</v>
      </c>
      <c r="F58" s="20">
        <f t="shared" si="1"/>
        <v>9.5969136647521935E-2</v>
      </c>
      <c r="G58" s="249" t="s">
        <v>270</v>
      </c>
      <c r="H58" s="24">
        <v>0.97731417480889704</v>
      </c>
      <c r="J58" s="249"/>
    </row>
    <row r="59" spans="1:10">
      <c r="A59" t="s">
        <v>32</v>
      </c>
      <c r="B59" s="20">
        <v>9.5086233269598015</v>
      </c>
      <c r="C59" s="20">
        <v>9.7684457303520222</v>
      </c>
      <c r="D59" s="20">
        <v>9.178793363028694</v>
      </c>
      <c r="E59" s="20">
        <f t="shared" si="0"/>
        <v>-0.25982240339222074</v>
      </c>
      <c r="F59" s="20">
        <f t="shared" si="1"/>
        <v>0.32982996393110753</v>
      </c>
      <c r="G59" s="249" t="s">
        <v>271</v>
      </c>
      <c r="H59" s="24">
        <v>-0.130681774269504</v>
      </c>
      <c r="J59" s="249"/>
    </row>
    <row r="60" spans="1:10">
      <c r="A60" t="s">
        <v>33</v>
      </c>
      <c r="B60" s="20">
        <v>7.54967495219885</v>
      </c>
      <c r="C60" s="20">
        <v>8.4919907562575361</v>
      </c>
      <c r="D60" s="20">
        <v>8.3487910895854291</v>
      </c>
      <c r="E60" s="20">
        <f t="shared" si="0"/>
        <v>-0.94231580405868609</v>
      </c>
      <c r="F60" s="20">
        <f t="shared" si="1"/>
        <v>-0.79911613738657916</v>
      </c>
      <c r="G60" s="249" t="s">
        <v>272</v>
      </c>
      <c r="H60" s="24">
        <v>-0.90185990560145801</v>
      </c>
      <c r="J60" s="249"/>
    </row>
    <row r="61" spans="1:10">
      <c r="A61" t="s">
        <v>35</v>
      </c>
      <c r="B61" s="20">
        <v>7.5528107074569801</v>
      </c>
      <c r="C61" s="20">
        <v>7.8440025165030143</v>
      </c>
      <c r="D61" s="20">
        <v>7.6168327794111041</v>
      </c>
      <c r="E61" s="20">
        <f t="shared" si="0"/>
        <v>-0.29119180904603414</v>
      </c>
      <c r="F61" s="20">
        <f t="shared" si="1"/>
        <v>-6.4022071954124016E-2</v>
      </c>
      <c r="G61" s="249" t="s">
        <v>273</v>
      </c>
      <c r="H61" s="24">
        <v>-2.5981080217798098</v>
      </c>
      <c r="J61" s="249"/>
    </row>
    <row r="62" spans="1:10">
      <c r="A62" t="s">
        <v>37</v>
      </c>
      <c r="B62" s="20">
        <v>5.8611089866156796</v>
      </c>
      <c r="C62" s="20">
        <v>6.791489543645703</v>
      </c>
      <c r="D62" s="20">
        <v>6.5677605389360929</v>
      </c>
      <c r="E62" s="20">
        <f t="shared" si="0"/>
        <v>-0.93038055703002343</v>
      </c>
      <c r="F62" s="20">
        <f t="shared" si="1"/>
        <v>-0.70665155232041332</v>
      </c>
      <c r="G62" s="249" t="s">
        <v>274</v>
      </c>
      <c r="H62" s="24">
        <v>0.69879242034107603</v>
      </c>
      <c r="J62" s="249"/>
    </row>
    <row r="63" spans="1:10">
      <c r="A63" t="s">
        <v>39</v>
      </c>
      <c r="B63" s="20">
        <v>5.3115105162523895</v>
      </c>
      <c r="C63" s="20">
        <v>5.6112924319957003</v>
      </c>
      <c r="D63" s="20">
        <v>5.8045192611497818</v>
      </c>
      <c r="E63" s="20">
        <f t="shared" si="0"/>
        <v>-0.29978191574331081</v>
      </c>
      <c r="F63" s="20">
        <f t="shared" si="1"/>
        <v>-0.49300874489739233</v>
      </c>
      <c r="G63" s="249" t="s">
        <v>189</v>
      </c>
      <c r="H63" s="24">
        <v>-0.64674745588924198</v>
      </c>
      <c r="J63" s="249"/>
    </row>
    <row r="64" spans="1:10">
      <c r="A64" t="s">
        <v>88</v>
      </c>
      <c r="B64" s="20">
        <v>6.5638049713192999</v>
      </c>
      <c r="C64" s="20">
        <v>5.9814367850280634</v>
      </c>
      <c r="D64" s="20">
        <v>6.1731035522093958</v>
      </c>
      <c r="E64" s="20">
        <f t="shared" si="0"/>
        <v>0.58236818629123643</v>
      </c>
      <c r="F64" s="20">
        <f t="shared" si="1"/>
        <v>0.39070141910990408</v>
      </c>
      <c r="G64" s="249" t="s">
        <v>275</v>
      </c>
      <c r="H64" s="24">
        <v>-0.201417694841144</v>
      </c>
      <c r="J64" s="249"/>
    </row>
    <row r="65" spans="1:10">
      <c r="A65" t="s">
        <v>41</v>
      </c>
      <c r="B65" s="20">
        <v>5.8667112810707502</v>
      </c>
      <c r="C65" s="20">
        <v>5.5823604719499746</v>
      </c>
      <c r="D65" s="20">
        <v>5.2826813835031334</v>
      </c>
      <c r="E65" s="20">
        <f t="shared" si="0"/>
        <v>0.28435080912077559</v>
      </c>
      <c r="F65" s="20">
        <f t="shared" si="1"/>
        <v>0.58402989756761681</v>
      </c>
      <c r="G65" s="249" t="s">
        <v>276</v>
      </c>
      <c r="H65" s="24">
        <v>-1.16652242955088</v>
      </c>
      <c r="J65" s="249"/>
    </row>
    <row r="66" spans="1:10">
      <c r="A66" t="s">
        <v>195</v>
      </c>
      <c r="B66" s="20">
        <v>5.1600956022944606</v>
      </c>
      <c r="C66" s="20">
        <v>5.9986255956364003</v>
      </c>
      <c r="D66" s="20">
        <v>5.7577005108336508</v>
      </c>
      <c r="E66" s="20">
        <f t="shared" si="0"/>
        <v>-0.83852999334193967</v>
      </c>
      <c r="F66" s="20">
        <f t="shared" si="1"/>
        <v>-0.59760490853919013</v>
      </c>
      <c r="G66" s="249" t="s">
        <v>13</v>
      </c>
      <c r="H66" s="24">
        <v>-4.1891132170000196</v>
      </c>
      <c r="J66" s="249"/>
    </row>
    <row r="67" spans="1:10">
      <c r="A67" t="s">
        <v>43</v>
      </c>
      <c r="B67" s="20">
        <v>6.9693116634798997</v>
      </c>
      <c r="C67" s="20">
        <v>6.4705024414427639</v>
      </c>
      <c r="D67" s="20">
        <v>5.9020794744411456</v>
      </c>
      <c r="E67" s="20">
        <f t="shared" ref="E67:E129" si="2">B67-C67</f>
        <v>0.49880922203713585</v>
      </c>
      <c r="F67" s="20">
        <f t="shared" ref="F67:F130" si="3">B67-D67</f>
        <v>1.0672321890387542</v>
      </c>
      <c r="G67" s="249" t="s">
        <v>277</v>
      </c>
      <c r="H67" s="24">
        <v>-2.6377209570176299</v>
      </c>
      <c r="J67" s="249"/>
    </row>
    <row r="68" spans="1:10">
      <c r="A68" t="s">
        <v>45</v>
      </c>
      <c r="B68" s="20">
        <v>4.6235946462715098</v>
      </c>
      <c r="C68" s="20">
        <v>4.8192151454762149</v>
      </c>
      <c r="D68" s="20">
        <v>4.8380446676196298</v>
      </c>
      <c r="E68" s="20">
        <f t="shared" si="2"/>
        <v>-0.19562049920470503</v>
      </c>
      <c r="F68" s="20">
        <f t="shared" si="3"/>
        <v>-0.21445002134811997</v>
      </c>
      <c r="G68" s="249" t="s">
        <v>15</v>
      </c>
      <c r="H68" s="24">
        <v>-3.9954642041291</v>
      </c>
      <c r="J68" s="249"/>
    </row>
    <row r="69" spans="1:10">
      <c r="A69" t="s">
        <v>89</v>
      </c>
      <c r="B69" s="20">
        <v>7.3586615678776006</v>
      </c>
      <c r="C69" s="20">
        <v>7.2424851417551679</v>
      </c>
      <c r="D69" s="20">
        <v>7.7151991336511694</v>
      </c>
      <c r="E69" s="20">
        <f t="shared" si="2"/>
        <v>0.11617642612243273</v>
      </c>
      <c r="F69" s="20">
        <f t="shared" si="3"/>
        <v>-0.35653756577356877</v>
      </c>
      <c r="G69" s="249" t="s">
        <v>278</v>
      </c>
      <c r="H69" s="24">
        <v>0.25839787191975</v>
      </c>
      <c r="J69" s="249"/>
    </row>
    <row r="70" spans="1:10">
      <c r="A70" t="s">
        <v>197</v>
      </c>
      <c r="B70" s="20">
        <v>7.8110898661568005</v>
      </c>
      <c r="C70" s="20">
        <v>6.2746139718309095</v>
      </c>
      <c r="D70" s="20">
        <v>5.9888976710342483</v>
      </c>
      <c r="E70" s="20">
        <f t="shared" si="2"/>
        <v>1.5364758943258909</v>
      </c>
      <c r="F70" s="20">
        <f t="shared" si="3"/>
        <v>1.8221921951225521</v>
      </c>
      <c r="G70" s="249" t="s">
        <v>279</v>
      </c>
      <c r="H70" s="24">
        <v>0.32016472825029202</v>
      </c>
      <c r="J70" s="249"/>
    </row>
    <row r="71" spans="1:10">
      <c r="A71" t="s">
        <v>47</v>
      </c>
      <c r="B71" s="20">
        <v>8.2180305927342303</v>
      </c>
      <c r="C71" s="20">
        <v>8.2219099495902839</v>
      </c>
      <c r="D71" s="20">
        <v>8.1426199155747039</v>
      </c>
      <c r="E71" s="20">
        <f t="shared" si="2"/>
        <v>-3.8793568560535618E-3</v>
      </c>
      <c r="F71" s="20">
        <f t="shared" si="3"/>
        <v>7.5410677159526429E-2</v>
      </c>
      <c r="G71" s="249" t="s">
        <v>17</v>
      </c>
      <c r="H71" s="24">
        <v>-4.6311465614584204</v>
      </c>
      <c r="J71" s="249"/>
    </row>
    <row r="72" spans="1:10">
      <c r="A72" t="s">
        <v>90</v>
      </c>
      <c r="B72" s="20">
        <v>8.7507648183556004</v>
      </c>
      <c r="C72" s="20">
        <v>8.8462265521894086</v>
      </c>
      <c r="D72" s="20">
        <v>9.5153724514320537</v>
      </c>
      <c r="E72" s="20">
        <f t="shared" si="2"/>
        <v>-9.5461733833808182E-2</v>
      </c>
      <c r="F72" s="20">
        <f t="shared" si="3"/>
        <v>-0.7646076330764533</v>
      </c>
      <c r="G72" s="249" t="s">
        <v>280</v>
      </c>
      <c r="H72" s="24">
        <v>-6.0483019187019096</v>
      </c>
      <c r="J72" s="249"/>
    </row>
    <row r="73" spans="1:10">
      <c r="A73" t="s">
        <v>91</v>
      </c>
      <c r="B73" s="20">
        <v>3.5131739961759099</v>
      </c>
      <c r="C73" s="20">
        <v>3.8896300155122616</v>
      </c>
      <c r="D73" s="20">
        <v>4.436464843472514</v>
      </c>
      <c r="E73" s="20">
        <f t="shared" si="2"/>
        <v>-0.37645601933635175</v>
      </c>
      <c r="F73" s="20">
        <f t="shared" si="3"/>
        <v>-0.92329084729660416</v>
      </c>
      <c r="G73" s="249" t="s">
        <v>281</v>
      </c>
      <c r="H73" s="24">
        <v>0.20526486604003</v>
      </c>
      <c r="J73" s="249"/>
    </row>
    <row r="74" spans="1:10">
      <c r="A74" t="s">
        <v>92</v>
      </c>
      <c r="B74" s="20">
        <v>9.9594263862333001</v>
      </c>
      <c r="C74" s="20">
        <v>9.4723768895212093</v>
      </c>
      <c r="D74" s="20">
        <v>9.4955053449676203</v>
      </c>
      <c r="E74" s="20">
        <f t="shared" si="2"/>
        <v>0.48704949671209086</v>
      </c>
      <c r="F74" s="20">
        <f t="shared" si="3"/>
        <v>0.46392104126567979</v>
      </c>
      <c r="G74" s="249" t="s">
        <v>282</v>
      </c>
      <c r="H74" s="24">
        <v>-5.3007705918517498</v>
      </c>
      <c r="J74" s="249"/>
    </row>
    <row r="75" spans="1:10">
      <c r="A75" t="s">
        <v>93</v>
      </c>
      <c r="B75" s="20">
        <v>10.880095602294499</v>
      </c>
      <c r="C75" s="20">
        <v>9.5907884082239452</v>
      </c>
      <c r="D75" s="20">
        <v>9.6045634303558778</v>
      </c>
      <c r="E75" s="20">
        <f t="shared" si="2"/>
        <v>1.2893071940705543</v>
      </c>
      <c r="F75" s="20">
        <f t="shared" si="3"/>
        <v>1.2755321719386217</v>
      </c>
      <c r="G75" s="249" t="s">
        <v>283</v>
      </c>
      <c r="H75" s="24">
        <v>0.341334640228732</v>
      </c>
      <c r="J75" s="249"/>
    </row>
    <row r="76" spans="1:10">
      <c r="A76" t="s">
        <v>170</v>
      </c>
      <c r="B76" s="20">
        <v>8.6759847036328903</v>
      </c>
      <c r="C76" s="20">
        <v>8.7857654220242196</v>
      </c>
      <c r="D76" s="20">
        <v>8.0801800893475573</v>
      </c>
      <c r="E76" s="20">
        <f t="shared" si="2"/>
        <v>-0.1097807183913293</v>
      </c>
      <c r="F76" s="20">
        <f t="shared" si="3"/>
        <v>0.59580461428533305</v>
      </c>
      <c r="G76" s="249" t="s">
        <v>284</v>
      </c>
      <c r="H76" s="24">
        <v>-3.7673114986552299</v>
      </c>
      <c r="J76" s="249"/>
    </row>
    <row r="77" spans="1:10">
      <c r="A77" t="s">
        <v>200</v>
      </c>
      <c r="B77" s="20">
        <v>8.5004971319312013</v>
      </c>
      <c r="C77" s="20">
        <v>8.546232516387386</v>
      </c>
      <c r="D77" s="20">
        <v>8.7218782323616342</v>
      </c>
      <c r="E77" s="20">
        <f t="shared" si="2"/>
        <v>-4.5735384456184747E-2</v>
      </c>
      <c r="F77" s="20">
        <f t="shared" si="3"/>
        <v>-0.22138110043043291</v>
      </c>
      <c r="G77" s="249" t="s">
        <v>285</v>
      </c>
      <c r="H77" s="24">
        <v>0.19716088820637601</v>
      </c>
      <c r="J77" s="249"/>
    </row>
    <row r="78" spans="1:10">
      <c r="A78" t="s">
        <v>96</v>
      </c>
      <c r="B78" s="20">
        <v>4.7002485659655804</v>
      </c>
      <c r="C78" s="20">
        <v>4.216333523028192</v>
      </c>
      <c r="D78" s="20">
        <v>5.1219673314327343</v>
      </c>
      <c r="E78" s="20">
        <f t="shared" si="2"/>
        <v>0.48391504293738841</v>
      </c>
      <c r="F78" s="20">
        <f t="shared" si="3"/>
        <v>-0.42171876546715392</v>
      </c>
      <c r="G78" s="249" t="s">
        <v>214</v>
      </c>
      <c r="H78" s="24">
        <v>-3.6036160360002398</v>
      </c>
      <c r="J78" s="249"/>
    </row>
    <row r="79" spans="1:10">
      <c r="A79" t="s">
        <v>190</v>
      </c>
      <c r="B79" s="20">
        <v>8.5646271510516296</v>
      </c>
      <c r="C79" s="20">
        <v>8.9059119743928203</v>
      </c>
      <c r="D79" s="20">
        <v>8.6920609988185777</v>
      </c>
      <c r="E79" s="20">
        <f t="shared" si="2"/>
        <v>-0.3412848233411907</v>
      </c>
      <c r="F79" s="20">
        <f t="shared" si="3"/>
        <v>-0.12743384776694811</v>
      </c>
      <c r="G79" s="249" t="s">
        <v>286</v>
      </c>
      <c r="H79" s="24">
        <v>-0.64164882101116705</v>
      </c>
      <c r="J79" s="249"/>
    </row>
    <row r="80" spans="1:10">
      <c r="A80" t="s">
        <v>205</v>
      </c>
      <c r="B80" s="20">
        <v>7.9300764818356004</v>
      </c>
      <c r="C80" s="20">
        <v>8.35388093808427</v>
      </c>
      <c r="D80" s="20">
        <v>7.6982377793344288</v>
      </c>
      <c r="E80" s="20">
        <f t="shared" si="2"/>
        <v>-0.42380445624866958</v>
      </c>
      <c r="F80" s="20">
        <f t="shared" si="3"/>
        <v>0.23183870250117167</v>
      </c>
      <c r="G80" s="249" t="s">
        <v>19</v>
      </c>
      <c r="H80" s="24">
        <v>-9.6687201477782203</v>
      </c>
      <c r="J80" s="249"/>
    </row>
    <row r="81" spans="1:10">
      <c r="A81" t="s">
        <v>97</v>
      </c>
      <c r="B81" s="20">
        <v>7.7717208413001906</v>
      </c>
      <c r="C81" s="20">
        <v>8.3421703735385648</v>
      </c>
      <c r="D81" s="20">
        <v>8.1831792098795813</v>
      </c>
      <c r="E81" s="20">
        <f t="shared" si="2"/>
        <v>-0.57044953223837425</v>
      </c>
      <c r="F81" s="20">
        <f t="shared" si="3"/>
        <v>-0.41145836857939067</v>
      </c>
      <c r="G81" s="249" t="s">
        <v>287</v>
      </c>
      <c r="H81" s="24">
        <v>-5.5943223095820596</v>
      </c>
      <c r="J81" s="249"/>
    </row>
    <row r="82" spans="1:10">
      <c r="A82" t="s">
        <v>56</v>
      </c>
      <c r="B82" s="20">
        <v>4.5209751434034402</v>
      </c>
      <c r="C82" s="20">
        <v>4.4334290605008144</v>
      </c>
      <c r="D82" s="20">
        <v>4.3383995369701722</v>
      </c>
      <c r="E82" s="20">
        <f t="shared" si="2"/>
        <v>8.7546082902625777E-2</v>
      </c>
      <c r="F82" s="20">
        <f t="shared" si="3"/>
        <v>0.18257560643326798</v>
      </c>
      <c r="G82" s="249" t="s">
        <v>206</v>
      </c>
      <c r="H82" s="24">
        <v>-3.0941032982239798</v>
      </c>
      <c r="J82" s="249"/>
    </row>
    <row r="83" spans="1:10">
      <c r="A83" t="s">
        <v>141</v>
      </c>
      <c r="B83" s="20">
        <v>3.9845697896749499</v>
      </c>
      <c r="C83" s="20">
        <v>4.7960114129872924</v>
      </c>
      <c r="D83" s="20">
        <v>4.8315277740232645</v>
      </c>
      <c r="E83" s="20">
        <f t="shared" si="2"/>
        <v>-0.81144162331234249</v>
      </c>
      <c r="F83" s="20">
        <f t="shared" si="3"/>
        <v>-0.8469579843483146</v>
      </c>
      <c r="G83" s="249" t="s">
        <v>288</v>
      </c>
      <c r="H83" s="24">
        <v>-0.80317226198974201</v>
      </c>
      <c r="J83" s="249"/>
    </row>
    <row r="84" spans="1:10">
      <c r="A84" t="s">
        <v>58</v>
      </c>
      <c r="B84" s="20">
        <v>5.0863288718929009</v>
      </c>
      <c r="C84" s="20">
        <v>5.4040141074232979</v>
      </c>
      <c r="D84" s="20">
        <v>4.904023875623821</v>
      </c>
      <c r="E84" s="20">
        <f t="shared" si="2"/>
        <v>-0.31768523553039696</v>
      </c>
      <c r="F84" s="20">
        <f t="shared" si="3"/>
        <v>0.18230499626907992</v>
      </c>
      <c r="G84" s="249" t="s">
        <v>289</v>
      </c>
      <c r="H84" s="24">
        <v>-3.9520867205610002</v>
      </c>
      <c r="J84" s="249"/>
    </row>
    <row r="85" spans="1:10">
      <c r="A85" t="s">
        <v>98</v>
      </c>
      <c r="B85" s="20">
        <v>6.4277437858508604</v>
      </c>
      <c r="C85" s="20">
        <v>5.7744253807093218</v>
      </c>
      <c r="D85" s="20">
        <v>6.8306456557678565</v>
      </c>
      <c r="E85" s="20">
        <f t="shared" si="2"/>
        <v>0.65331840514153861</v>
      </c>
      <c r="F85" s="20">
        <f t="shared" si="3"/>
        <v>-0.40290186991699617</v>
      </c>
      <c r="G85" s="249" t="s">
        <v>290</v>
      </c>
      <c r="H85" s="24">
        <v>-3.2319592611416801</v>
      </c>
      <c r="J85" s="249"/>
    </row>
    <row r="86" spans="1:10">
      <c r="A86" t="s">
        <v>100</v>
      </c>
      <c r="B86" s="20">
        <v>8.8289483747609996</v>
      </c>
      <c r="C86" s="20">
        <v>6.8440291258489836</v>
      </c>
      <c r="D86" s="20">
        <v>7.0704595864942243</v>
      </c>
      <c r="E86" s="20">
        <f t="shared" si="2"/>
        <v>1.984919248912016</v>
      </c>
      <c r="F86" s="20">
        <f t="shared" si="3"/>
        <v>1.7584887882667752</v>
      </c>
      <c r="G86" s="249" t="s">
        <v>291</v>
      </c>
      <c r="H86" s="24">
        <v>-0.76105652463277396</v>
      </c>
      <c r="J86" s="249"/>
    </row>
    <row r="87" spans="1:10">
      <c r="A87" t="s">
        <v>60</v>
      </c>
      <c r="B87" s="20">
        <v>7.6602485659655795</v>
      </c>
      <c r="C87" s="20">
        <v>7.4504147227096693</v>
      </c>
      <c r="D87" s="20">
        <v>6.8198535888055183</v>
      </c>
      <c r="E87" s="20">
        <f t="shared" si="2"/>
        <v>0.20983384325591015</v>
      </c>
      <c r="F87" s="20">
        <f t="shared" si="3"/>
        <v>0.84039497716006117</v>
      </c>
      <c r="G87" s="249" t="s">
        <v>292</v>
      </c>
      <c r="H87" s="24">
        <v>-4.9988871257921801</v>
      </c>
      <c r="J87" s="249"/>
    </row>
    <row r="88" spans="1:10">
      <c r="A88" t="s">
        <v>196</v>
      </c>
      <c r="B88" s="20">
        <v>7.0835181644359491</v>
      </c>
      <c r="C88" s="20">
        <v>7.7454496561470281</v>
      </c>
      <c r="D88" s="20">
        <v>7.2279754228921185</v>
      </c>
      <c r="E88" s="20">
        <f t="shared" si="2"/>
        <v>-0.66193149171107901</v>
      </c>
      <c r="F88" s="20">
        <f t="shared" si="3"/>
        <v>-0.14445725845616941</v>
      </c>
      <c r="G88" s="249" t="s">
        <v>293</v>
      </c>
      <c r="H88" s="24">
        <v>-8.7573216940656504</v>
      </c>
      <c r="J88" s="249"/>
    </row>
    <row r="89" spans="1:10">
      <c r="A89" t="s">
        <v>101</v>
      </c>
      <c r="B89" s="20">
        <v>11.531204588910098</v>
      </c>
      <c r="C89" s="20">
        <v>9.9399903714395368</v>
      </c>
      <c r="D89" s="20">
        <v>9.3985467250751071</v>
      </c>
      <c r="E89" s="20">
        <f t="shared" si="2"/>
        <v>1.5912142174705615</v>
      </c>
      <c r="F89" s="20">
        <f t="shared" si="3"/>
        <v>2.1326578638349911</v>
      </c>
      <c r="G89" s="249" t="s">
        <v>294</v>
      </c>
      <c r="H89" s="24">
        <v>-7.2812829320774499</v>
      </c>
      <c r="J89" s="249"/>
    </row>
    <row r="90" spans="1:10">
      <c r="A90" t="s">
        <v>102</v>
      </c>
      <c r="B90" s="20">
        <v>9.2708986615678999</v>
      </c>
      <c r="C90" s="20">
        <v>8.2049945625370206</v>
      </c>
      <c r="D90" s="20">
        <v>7.5907782878772814</v>
      </c>
      <c r="E90" s="20">
        <f t="shared" si="2"/>
        <v>1.0659040990308792</v>
      </c>
      <c r="F90" s="20">
        <f t="shared" si="3"/>
        <v>1.6801203736906185</v>
      </c>
      <c r="G90" s="249" t="s">
        <v>295</v>
      </c>
      <c r="H90" s="24">
        <v>-6.75155497669867</v>
      </c>
      <c r="J90" s="249"/>
    </row>
    <row r="91" spans="1:10">
      <c r="A91" t="s">
        <v>191</v>
      </c>
      <c r="B91" s="20">
        <v>10.018164435946499</v>
      </c>
      <c r="C91" s="20">
        <v>10.062733730250351</v>
      </c>
      <c r="D91" s="20">
        <v>9.6554646266318755</v>
      </c>
      <c r="E91" s="20">
        <f t="shared" si="2"/>
        <v>-4.4569294303851592E-2</v>
      </c>
      <c r="F91" s="20">
        <f t="shared" si="3"/>
        <v>0.36269980931462342</v>
      </c>
      <c r="G91" s="249" t="s">
        <v>21</v>
      </c>
      <c r="H91" s="24">
        <v>-9.4389155502636406</v>
      </c>
      <c r="J91" s="249"/>
    </row>
    <row r="92" spans="1:10">
      <c r="A92" t="s">
        <v>144</v>
      </c>
      <c r="B92" s="20">
        <v>10.45910133843212</v>
      </c>
      <c r="C92" s="20">
        <v>10.254845297394894</v>
      </c>
      <c r="D92" s="20">
        <v>9.1250724492321176</v>
      </c>
      <c r="E92" s="20">
        <f t="shared" si="2"/>
        <v>0.20425604103722605</v>
      </c>
      <c r="F92" s="20">
        <f t="shared" si="3"/>
        <v>1.3340288892000025</v>
      </c>
      <c r="G92" s="249" t="s">
        <v>296</v>
      </c>
      <c r="H92" s="24">
        <v>-5.8190688568369202</v>
      </c>
      <c r="J92" s="249"/>
    </row>
    <row r="93" spans="1:10">
      <c r="A93" t="s">
        <v>62</v>
      </c>
      <c r="B93" s="20">
        <v>9.4325812619502898</v>
      </c>
      <c r="C93" s="20">
        <v>9.3044514262237055</v>
      </c>
      <c r="D93" s="20">
        <v>8.346136500213472</v>
      </c>
      <c r="E93" s="20">
        <f t="shared" si="2"/>
        <v>0.12812983572658432</v>
      </c>
      <c r="F93" s="20">
        <f t="shared" si="3"/>
        <v>1.0864447617368178</v>
      </c>
      <c r="G93" s="249" t="s">
        <v>167</v>
      </c>
      <c r="H93" s="24">
        <v>1.2507511379943199</v>
      </c>
      <c r="J93" s="249"/>
    </row>
    <row r="94" spans="1:10">
      <c r="A94" t="s">
        <v>103</v>
      </c>
      <c r="B94" s="20">
        <v>11.143116634799199</v>
      </c>
      <c r="C94" s="20">
        <v>10.047834135452186</v>
      </c>
      <c r="D94" s="20">
        <v>8.9671971180241687</v>
      </c>
      <c r="E94" s="20">
        <f t="shared" si="2"/>
        <v>1.0952824993470127</v>
      </c>
      <c r="F94" s="20">
        <f t="shared" si="3"/>
        <v>2.1759195167750303</v>
      </c>
      <c r="G94" s="249" t="s">
        <v>297</v>
      </c>
      <c r="H94" s="24">
        <v>1.2507511379943199</v>
      </c>
      <c r="J94" s="249"/>
    </row>
    <row r="95" spans="1:10">
      <c r="A95" t="s">
        <v>193</v>
      </c>
      <c r="B95" s="20">
        <v>11.883900573613801</v>
      </c>
      <c r="C95" s="20">
        <v>11.920851775509243</v>
      </c>
      <c r="D95" s="20">
        <v>11.18019608170086</v>
      </c>
      <c r="E95" s="20">
        <f t="shared" si="2"/>
        <v>-3.6951201895442765E-2</v>
      </c>
      <c r="F95" s="20">
        <f t="shared" si="3"/>
        <v>0.70370449191294071</v>
      </c>
      <c r="G95" s="249" t="s">
        <v>175</v>
      </c>
      <c r="H95" s="24">
        <v>0.45389118404420598</v>
      </c>
      <c r="J95" s="249"/>
    </row>
    <row r="96" spans="1:10">
      <c r="A96" t="s">
        <v>104</v>
      </c>
      <c r="B96" s="20">
        <v>6.9191204588910011</v>
      </c>
      <c r="C96" s="20">
        <v>6.5871584603819375</v>
      </c>
      <c r="D96" s="20">
        <v>7.2729681329053957</v>
      </c>
      <c r="E96" s="20">
        <f t="shared" si="2"/>
        <v>0.3319619985090636</v>
      </c>
      <c r="F96" s="20">
        <f t="shared" si="3"/>
        <v>-0.35384767401439454</v>
      </c>
      <c r="G96" s="249" t="s">
        <v>298</v>
      </c>
      <c r="H96" s="24">
        <v>-3.32826027052496</v>
      </c>
      <c r="J96" s="249"/>
    </row>
    <row r="97" spans="1:10">
      <c r="A97" t="s">
        <v>105</v>
      </c>
      <c r="B97" s="20">
        <v>9.4901338432121989</v>
      </c>
      <c r="C97" s="20">
        <v>7.0533925187523385</v>
      </c>
      <c r="D97" s="20">
        <v>7.9254724427560399</v>
      </c>
      <c r="E97" s="20">
        <f t="shared" si="2"/>
        <v>2.4367413244598604</v>
      </c>
      <c r="F97" s="20">
        <f t="shared" si="3"/>
        <v>1.564661400456159</v>
      </c>
      <c r="G97" s="249" t="s">
        <v>8</v>
      </c>
      <c r="H97" s="24">
        <v>-2.7335431168131001</v>
      </c>
      <c r="J97" s="249"/>
    </row>
    <row r="98" spans="1:10">
      <c r="A98" t="s">
        <v>107</v>
      </c>
      <c r="B98" s="20">
        <v>11.2394072657744</v>
      </c>
      <c r="C98" s="20">
        <v>8.112224449716102</v>
      </c>
      <c r="D98" s="20">
        <v>8.1430579403121559</v>
      </c>
      <c r="E98" s="20">
        <f t="shared" si="2"/>
        <v>3.1271828160582977</v>
      </c>
      <c r="F98" s="20">
        <f t="shared" si="3"/>
        <v>3.0963493254622438</v>
      </c>
      <c r="G98" s="249" t="s">
        <v>147</v>
      </c>
      <c r="H98" s="24">
        <v>2.03037789254167</v>
      </c>
      <c r="J98" s="249"/>
    </row>
    <row r="99" spans="1:10">
      <c r="A99" t="s">
        <v>146</v>
      </c>
      <c r="B99" s="20">
        <v>11.457820267686419</v>
      </c>
      <c r="C99" s="20">
        <v>11.179932215539088</v>
      </c>
      <c r="D99" s="20">
        <v>9.8876439872801711</v>
      </c>
      <c r="E99" s="20">
        <f t="shared" si="2"/>
        <v>0.27788805214733081</v>
      </c>
      <c r="F99" s="20">
        <f t="shared" si="3"/>
        <v>1.5701762804062476</v>
      </c>
      <c r="G99" s="249" t="s">
        <v>299</v>
      </c>
      <c r="H99" s="24">
        <v>2.1199784476979402</v>
      </c>
      <c r="J99" s="249"/>
    </row>
    <row r="100" spans="1:10">
      <c r="A100" t="s">
        <v>63</v>
      </c>
      <c r="B100" s="20">
        <v>8.60336520076482</v>
      </c>
      <c r="C100" s="20">
        <v>8.3764116455120305</v>
      </c>
      <c r="D100" s="20">
        <v>7.5806963658150686</v>
      </c>
      <c r="E100" s="20">
        <f t="shared" si="2"/>
        <v>0.22695355525278949</v>
      </c>
      <c r="F100" s="20">
        <f t="shared" si="3"/>
        <v>1.0226688349497515</v>
      </c>
      <c r="G100" s="249" t="s">
        <v>300</v>
      </c>
      <c r="H100" s="24">
        <v>1.4000492740222801</v>
      </c>
      <c r="J100" s="249"/>
    </row>
    <row r="101" spans="1:10">
      <c r="A101" t="s">
        <v>108</v>
      </c>
      <c r="B101" s="20">
        <v>10.1570363288719</v>
      </c>
      <c r="C101" s="20">
        <v>9.1583563839594841</v>
      </c>
      <c r="D101" s="20">
        <v>8.4686176690176911</v>
      </c>
      <c r="E101" s="20">
        <f t="shared" si="2"/>
        <v>0.99867994491241596</v>
      </c>
      <c r="F101" s="20">
        <f t="shared" si="3"/>
        <v>1.688418659854209</v>
      </c>
      <c r="G101" s="249" t="s">
        <v>301</v>
      </c>
      <c r="H101" s="24">
        <v>-3.2477809203552201</v>
      </c>
      <c r="J101" s="249"/>
    </row>
    <row r="102" spans="1:10">
      <c r="A102" t="s">
        <v>192</v>
      </c>
      <c r="B102" s="20">
        <v>10.833479923518199</v>
      </c>
      <c r="C102" s="20">
        <v>11.015447333083465</v>
      </c>
      <c r="D102" s="20">
        <v>10.436473828787536</v>
      </c>
      <c r="E102" s="20">
        <f t="shared" si="2"/>
        <v>-0.18196740956526547</v>
      </c>
      <c r="F102" s="20">
        <f t="shared" si="3"/>
        <v>0.39700609473066351</v>
      </c>
      <c r="G102" s="249" t="s">
        <v>302</v>
      </c>
      <c r="H102" s="24">
        <v>-2.11313130095491</v>
      </c>
      <c r="J102" s="249"/>
    </row>
    <row r="103" spans="1:10">
      <c r="A103" t="s">
        <v>64</v>
      </c>
      <c r="B103" s="20">
        <v>5.5579732313575505</v>
      </c>
      <c r="C103" s="20">
        <v>6.8822145331949516</v>
      </c>
      <c r="D103" s="20">
        <v>8.4829943078487666</v>
      </c>
      <c r="E103" s="20">
        <f t="shared" si="2"/>
        <v>-1.3242413018374011</v>
      </c>
      <c r="F103" s="20">
        <f t="shared" si="3"/>
        <v>-2.9250210764912161</v>
      </c>
      <c r="G103" s="249" t="s">
        <v>150</v>
      </c>
      <c r="H103" s="24">
        <v>2.0804459857438999</v>
      </c>
      <c r="J103" s="249"/>
    </row>
    <row r="104" spans="1:10">
      <c r="A104" t="s">
        <v>109</v>
      </c>
      <c r="B104" s="20">
        <v>8.3345697896750011</v>
      </c>
      <c r="C104" s="20">
        <v>7.3078983658268228</v>
      </c>
      <c r="D104" s="20">
        <v>6.7377608201973969</v>
      </c>
      <c r="E104" s="20">
        <f t="shared" si="2"/>
        <v>1.0266714238481782</v>
      </c>
      <c r="F104" s="20">
        <f t="shared" si="3"/>
        <v>1.5968089694776042</v>
      </c>
      <c r="G104" s="249" t="s">
        <v>10</v>
      </c>
      <c r="H104" s="24">
        <v>-4.16822708931244</v>
      </c>
      <c r="J104" s="249"/>
    </row>
    <row r="105" spans="1:10">
      <c r="A105" t="s">
        <v>65</v>
      </c>
      <c r="B105" s="20">
        <v>9.362351816443601</v>
      </c>
      <c r="C105" s="20">
        <v>9.1635482260533525</v>
      </c>
      <c r="D105" s="20">
        <v>8.9058331257173222</v>
      </c>
      <c r="E105" s="20">
        <f t="shared" si="2"/>
        <v>0.19880359039024853</v>
      </c>
      <c r="F105" s="20">
        <f t="shared" si="3"/>
        <v>0.45651869072627882</v>
      </c>
      <c r="G105" s="249" t="s">
        <v>12</v>
      </c>
      <c r="H105" s="24">
        <v>-3.4467309024613799</v>
      </c>
      <c r="J105" s="249"/>
    </row>
    <row r="106" spans="1:10">
      <c r="A106" t="s">
        <v>110</v>
      </c>
      <c r="B106" s="20">
        <v>8.1998087954110996</v>
      </c>
      <c r="C106" s="20">
        <v>7.5164401082154431</v>
      </c>
      <c r="D106" s="20">
        <v>8.2028481889697566</v>
      </c>
      <c r="E106" s="20">
        <f t="shared" si="2"/>
        <v>0.68336868719565658</v>
      </c>
      <c r="F106" s="20">
        <f t="shared" si="3"/>
        <v>-3.0393935586570109E-3</v>
      </c>
      <c r="G106" s="249" t="s">
        <v>14</v>
      </c>
      <c r="H106" s="24">
        <v>1.99776970058876</v>
      </c>
      <c r="J106" s="249"/>
    </row>
    <row r="107" spans="1:10">
      <c r="A107" t="s">
        <v>212</v>
      </c>
      <c r="B107" s="20">
        <v>3.9196749521988501</v>
      </c>
      <c r="C107" s="20">
        <v>4.1581281015133031</v>
      </c>
      <c r="D107" s="20">
        <v>5.2060805577838956</v>
      </c>
      <c r="E107" s="20">
        <f t="shared" si="2"/>
        <v>-0.23845314931445305</v>
      </c>
      <c r="F107" s="20">
        <f t="shared" si="3"/>
        <v>-1.2864056055850455</v>
      </c>
      <c r="G107" s="249" t="s">
        <v>27</v>
      </c>
      <c r="H107" s="24">
        <v>1.24825770651112</v>
      </c>
      <c r="J107" s="249"/>
    </row>
    <row r="108" spans="1:10">
      <c r="A108" t="s">
        <v>111</v>
      </c>
      <c r="B108" s="20">
        <v>6.6951625239006001</v>
      </c>
      <c r="C108" s="20">
        <v>5.5479949570800908</v>
      </c>
      <c r="D108" s="20">
        <v>6.8706730372127112</v>
      </c>
      <c r="E108" s="20">
        <f t="shared" si="2"/>
        <v>1.1471675668205092</v>
      </c>
      <c r="F108" s="20">
        <f t="shared" si="3"/>
        <v>-0.17551051331211109</v>
      </c>
      <c r="G108" s="249" t="s">
        <v>303</v>
      </c>
      <c r="H108" s="24">
        <v>-5.8952374173506996</v>
      </c>
      <c r="J108" s="249"/>
    </row>
    <row r="109" spans="1:10">
      <c r="A109" t="s">
        <v>202</v>
      </c>
      <c r="B109" s="20">
        <v>11.809617590822199</v>
      </c>
      <c r="C109" s="20">
        <v>11.317288602334701</v>
      </c>
      <c r="D109" s="20">
        <v>10.999965034299734</v>
      </c>
      <c r="E109" s="20">
        <f t="shared" si="2"/>
        <v>0.49232898848749862</v>
      </c>
      <c r="F109" s="20">
        <f t="shared" si="3"/>
        <v>0.80965255652246526</v>
      </c>
      <c r="G109" s="249" t="s">
        <v>29</v>
      </c>
      <c r="H109" s="24">
        <v>-3.35162784700475</v>
      </c>
      <c r="J109" s="249"/>
    </row>
    <row r="110" spans="1:10">
      <c r="A110" t="s">
        <v>203</v>
      </c>
      <c r="B110" s="20">
        <v>12.799674952198899</v>
      </c>
      <c r="C110" s="20">
        <v>11.440669335877947</v>
      </c>
      <c r="D110" s="20">
        <v>11.0569796536992</v>
      </c>
      <c r="E110" s="20">
        <f t="shared" si="2"/>
        <v>1.3590056163209514</v>
      </c>
      <c r="F110" s="20">
        <f t="shared" si="3"/>
        <v>1.7426952984996991</v>
      </c>
      <c r="G110" s="249" t="s">
        <v>304</v>
      </c>
      <c r="H110" s="24">
        <v>-1.3864937382243401</v>
      </c>
      <c r="J110" s="249"/>
    </row>
    <row r="111" spans="1:10">
      <c r="A111" t="s">
        <v>204</v>
      </c>
      <c r="B111" s="20">
        <v>8.5108795411089986</v>
      </c>
      <c r="C111" s="20">
        <v>8.1409622551117504</v>
      </c>
      <c r="D111" s="20">
        <v>7.6031021789801283</v>
      </c>
      <c r="E111" s="20">
        <f t="shared" si="2"/>
        <v>0.36991728599724816</v>
      </c>
      <c r="F111" s="20">
        <f t="shared" si="3"/>
        <v>0.90777736212887028</v>
      </c>
      <c r="G111" s="249" t="s">
        <v>305</v>
      </c>
      <c r="H111" s="24">
        <v>-0.45843711024026401</v>
      </c>
      <c r="J111" s="249"/>
    </row>
    <row r="112" spans="1:10">
      <c r="A112" t="s">
        <v>186</v>
      </c>
      <c r="B112" s="20">
        <v>7.2476099426386202</v>
      </c>
      <c r="C112" s="20">
        <v>8.052214525717508</v>
      </c>
      <c r="D112" s="20">
        <v>7.9583788450402917</v>
      </c>
      <c r="E112" s="20">
        <f t="shared" si="2"/>
        <v>-0.80460458307888771</v>
      </c>
      <c r="F112" s="20">
        <f t="shared" si="3"/>
        <v>-0.71076890240167145</v>
      </c>
      <c r="G112" s="249" t="s">
        <v>306</v>
      </c>
      <c r="H112" s="24">
        <v>-8.2564628879224298</v>
      </c>
      <c r="J112" s="249"/>
    </row>
    <row r="113" spans="1:10">
      <c r="A113" t="s">
        <v>172</v>
      </c>
      <c r="B113" s="20">
        <v>10.139311663479919</v>
      </c>
      <c r="C113" s="20">
        <v>10.659716333715959</v>
      </c>
      <c r="D113" s="20">
        <v>9.6177915496979161</v>
      </c>
      <c r="E113" s="20">
        <f t="shared" si="2"/>
        <v>-0.52040467023604009</v>
      </c>
      <c r="F113" s="20">
        <f t="shared" si="3"/>
        <v>0.52152011378200314</v>
      </c>
      <c r="G113" s="249" t="s">
        <v>307</v>
      </c>
      <c r="H113" s="24">
        <v>-7.8506475347549598</v>
      </c>
      <c r="J113" s="249"/>
    </row>
    <row r="114" spans="1:10">
      <c r="A114" t="s">
        <v>112</v>
      </c>
      <c r="B114" s="20">
        <v>7.9999235181644002</v>
      </c>
      <c r="C114" s="20">
        <v>8.2425258491555855</v>
      </c>
      <c r="D114" s="20">
        <v>7.7016562187048194</v>
      </c>
      <c r="E114" s="20">
        <f t="shared" si="2"/>
        <v>-0.24260233099118533</v>
      </c>
      <c r="F114" s="20">
        <f t="shared" si="3"/>
        <v>0.29826729945958075</v>
      </c>
      <c r="G114" s="249" t="s">
        <v>308</v>
      </c>
      <c r="H114" s="24">
        <v>-5.7572847269681997</v>
      </c>
      <c r="J114" s="249"/>
    </row>
    <row r="115" spans="1:10">
      <c r="A115" t="s">
        <v>113</v>
      </c>
      <c r="B115" s="20">
        <v>7.82562141491396</v>
      </c>
      <c r="C115" s="20">
        <v>8.3400010010735581</v>
      </c>
      <c r="D115" s="20">
        <v>8.1853844017233808</v>
      </c>
      <c r="E115" s="20">
        <f t="shared" si="2"/>
        <v>-0.51437958615959811</v>
      </c>
      <c r="F115" s="20">
        <f t="shared" si="3"/>
        <v>-0.35976298680942076</v>
      </c>
      <c r="G115" s="249" t="s">
        <v>309</v>
      </c>
      <c r="H115" s="24">
        <v>-7.7835948499613803</v>
      </c>
      <c r="J115" s="249"/>
    </row>
    <row r="116" spans="1:10">
      <c r="A116" t="s">
        <v>198</v>
      </c>
      <c r="B116" s="20">
        <v>7.5195793499044008</v>
      </c>
      <c r="C116" s="20">
        <v>7.6257292207151348</v>
      </c>
      <c r="D116" s="20">
        <v>7.9667562743219467</v>
      </c>
      <c r="E116" s="20">
        <f t="shared" si="2"/>
        <v>-0.10614987081073401</v>
      </c>
      <c r="F116" s="20">
        <f t="shared" si="3"/>
        <v>-0.44717692441754586</v>
      </c>
      <c r="G116" s="249" t="s">
        <v>310</v>
      </c>
      <c r="H116" s="24">
        <v>-1.22096211296318</v>
      </c>
      <c r="J116" s="249"/>
    </row>
    <row r="117" spans="1:10">
      <c r="A117" t="s">
        <v>114</v>
      </c>
      <c r="B117" s="20">
        <v>7.8088336520075998</v>
      </c>
      <c r="C117" s="20">
        <v>7.674582406029284</v>
      </c>
      <c r="D117" s="20">
        <v>7.9554902754064631</v>
      </c>
      <c r="E117" s="20">
        <f t="shared" si="2"/>
        <v>0.13425124597831584</v>
      </c>
      <c r="F117" s="20">
        <f t="shared" si="3"/>
        <v>-0.14665662339886332</v>
      </c>
      <c r="G117" s="249" t="s">
        <v>311</v>
      </c>
      <c r="H117" s="24">
        <v>-1.94260581978308</v>
      </c>
      <c r="J117" s="249"/>
    </row>
    <row r="118" spans="1:10">
      <c r="A118" t="s">
        <v>116</v>
      </c>
      <c r="B118" s="20">
        <v>8.5195219885276998</v>
      </c>
      <c r="C118" s="20">
        <v>8.5984611403122972</v>
      </c>
      <c r="D118" s="20">
        <v>9.6299937617340561</v>
      </c>
      <c r="E118" s="20">
        <f t="shared" si="2"/>
        <v>-7.8939151784597428E-2</v>
      </c>
      <c r="F118" s="20">
        <f t="shared" si="3"/>
        <v>-1.1104717732063563</v>
      </c>
      <c r="G118" s="249" t="s">
        <v>312</v>
      </c>
      <c r="H118" s="24">
        <v>-6.5253728180945503</v>
      </c>
      <c r="J118" s="249"/>
    </row>
    <row r="119" spans="1:10">
      <c r="A119" t="s">
        <v>117</v>
      </c>
      <c r="B119" s="20">
        <v>6.3989866156788002</v>
      </c>
      <c r="C119" s="20">
        <v>7.2049952295553004</v>
      </c>
      <c r="D119" s="20">
        <v>6.9365765669083048</v>
      </c>
      <c r="E119" s="20">
        <f t="shared" si="2"/>
        <v>-0.80600861387650014</v>
      </c>
      <c r="F119" s="20">
        <f t="shared" si="3"/>
        <v>-0.53758995122950459</v>
      </c>
      <c r="G119" s="249" t="s">
        <v>31</v>
      </c>
      <c r="H119" s="24">
        <v>-9.6729867291215896</v>
      </c>
      <c r="J119" s="249"/>
    </row>
    <row r="120" spans="1:10">
      <c r="A120" t="s">
        <v>119</v>
      </c>
      <c r="B120" s="20">
        <v>9.923365200764799</v>
      </c>
      <c r="C120" s="20">
        <v>7.9399708154615976</v>
      </c>
      <c r="D120" s="20">
        <v>7.4190800835874633</v>
      </c>
      <c r="E120" s="20">
        <f t="shared" si="2"/>
        <v>1.9833943853032014</v>
      </c>
      <c r="F120" s="20">
        <f t="shared" si="3"/>
        <v>2.5042851171773357</v>
      </c>
      <c r="G120" s="249" t="s">
        <v>313</v>
      </c>
      <c r="H120" s="24">
        <v>2.0665357918308298</v>
      </c>
      <c r="J120" s="249"/>
    </row>
    <row r="121" spans="1:10">
      <c r="A121" t="s">
        <v>73</v>
      </c>
      <c r="B121" s="20">
        <v>7.3719120458890997</v>
      </c>
      <c r="C121" s="20">
        <v>6.6271027692088218</v>
      </c>
      <c r="D121" s="20">
        <v>6.1997687157341215</v>
      </c>
      <c r="E121" s="20">
        <f t="shared" si="2"/>
        <v>0.74480927668027785</v>
      </c>
      <c r="F121" s="20">
        <f t="shared" si="3"/>
        <v>1.1721433301549782</v>
      </c>
      <c r="G121" s="249" t="s">
        <v>314</v>
      </c>
      <c r="H121" s="24">
        <v>2.11410775922436</v>
      </c>
      <c r="J121" s="249"/>
    </row>
    <row r="122" spans="1:10">
      <c r="A122" t="s">
        <v>78</v>
      </c>
      <c r="B122" s="20">
        <v>6.83323135755258</v>
      </c>
      <c r="C122" s="20">
        <v>6.5213073853709318</v>
      </c>
      <c r="D122" s="20">
        <v>6.055999300943788</v>
      </c>
      <c r="E122" s="20">
        <f t="shared" si="2"/>
        <v>0.31192397218164825</v>
      </c>
      <c r="F122" s="20">
        <f t="shared" si="3"/>
        <v>0.77723205660879202</v>
      </c>
      <c r="G122" s="249" t="s">
        <v>16</v>
      </c>
      <c r="H122" s="24">
        <v>2.0330922179199602</v>
      </c>
      <c r="J122" s="249"/>
    </row>
    <row r="123" spans="1:10">
      <c r="A123" t="s">
        <v>120</v>
      </c>
      <c r="B123" s="20">
        <v>6.4438240917781995</v>
      </c>
      <c r="C123" s="20">
        <v>8.0951909826688677</v>
      </c>
      <c r="D123" s="20">
        <v>7.3185654321518117</v>
      </c>
      <c r="E123" s="20">
        <f t="shared" si="2"/>
        <v>-1.6513668908906682</v>
      </c>
      <c r="F123" s="20">
        <f t="shared" si="3"/>
        <v>-0.87474134037361218</v>
      </c>
      <c r="G123" s="249" t="s">
        <v>215</v>
      </c>
      <c r="H123" s="24">
        <v>-6.3396635275164899</v>
      </c>
      <c r="J123" s="249"/>
    </row>
    <row r="124" spans="1:10">
      <c r="A124" t="s">
        <v>121</v>
      </c>
      <c r="B124" s="20">
        <v>5.3729445506692199</v>
      </c>
      <c r="C124" s="20">
        <v>5.6684578847319909</v>
      </c>
      <c r="D124" s="20">
        <v>6.3515649799434932</v>
      </c>
      <c r="E124" s="20">
        <f t="shared" si="2"/>
        <v>-0.29551333406277092</v>
      </c>
      <c r="F124" s="20">
        <f t="shared" si="3"/>
        <v>-0.97862042927427328</v>
      </c>
      <c r="G124" s="249" t="s">
        <v>315</v>
      </c>
      <c r="H124" s="24">
        <v>2.1333801392227301</v>
      </c>
      <c r="J124" s="249"/>
    </row>
    <row r="125" spans="1:10">
      <c r="A125" t="s">
        <v>79</v>
      </c>
      <c r="B125" s="20">
        <v>5.8825239005736103</v>
      </c>
      <c r="C125" s="20">
        <v>5.9228808155547066</v>
      </c>
      <c r="D125" s="20">
        <v>5.7414429952596393</v>
      </c>
      <c r="E125" s="20">
        <f t="shared" si="2"/>
        <v>-4.0356914981096281E-2</v>
      </c>
      <c r="F125" s="20">
        <f t="shared" si="3"/>
        <v>0.14108090531397099</v>
      </c>
      <c r="G125" s="249" t="s">
        <v>316</v>
      </c>
      <c r="H125" s="24">
        <v>2.1822046049871999</v>
      </c>
      <c r="J125" s="249"/>
    </row>
    <row r="126" spans="1:10">
      <c r="A126" t="s">
        <v>122</v>
      </c>
      <c r="B126" s="20">
        <v>3.7479158699808797</v>
      </c>
      <c r="C126" s="20">
        <v>5.3550530998091057</v>
      </c>
      <c r="D126" s="20">
        <v>5.4730686595741576</v>
      </c>
      <c r="E126" s="20">
        <f t="shared" si="2"/>
        <v>-1.607137229828226</v>
      </c>
      <c r="F126" s="20">
        <f t="shared" si="3"/>
        <v>-1.7251527895932779</v>
      </c>
      <c r="G126" s="249" t="s">
        <v>317</v>
      </c>
      <c r="H126" s="24">
        <v>0.45930196494283299</v>
      </c>
      <c r="J126" s="249"/>
    </row>
    <row r="127" spans="1:10">
      <c r="A127" t="s">
        <v>123</v>
      </c>
      <c r="B127" s="20">
        <v>10.0807648183556</v>
      </c>
      <c r="C127" s="20">
        <v>8.6953377482931344</v>
      </c>
      <c r="D127" s="20">
        <v>9.9678604747528041</v>
      </c>
      <c r="E127" s="20">
        <f t="shared" si="2"/>
        <v>1.385427070062466</v>
      </c>
      <c r="F127" s="20">
        <f t="shared" si="3"/>
        <v>0.11290434360279633</v>
      </c>
      <c r="G127" s="249" t="s">
        <v>152</v>
      </c>
      <c r="H127" s="24">
        <v>2.0690506785664899</v>
      </c>
      <c r="J127" s="249"/>
    </row>
    <row r="128" spans="1:10">
      <c r="A128" t="s">
        <v>124</v>
      </c>
      <c r="B128" s="20">
        <v>6.6220458891013001</v>
      </c>
      <c r="C128" s="20">
        <v>5.7514881498890169</v>
      </c>
      <c r="D128" s="20">
        <v>6.627799305325067</v>
      </c>
      <c r="E128" s="20">
        <f t="shared" si="2"/>
        <v>0.87055773921228319</v>
      </c>
      <c r="F128" s="20">
        <f t="shared" si="3"/>
        <v>-5.7534162237669051E-3</v>
      </c>
      <c r="G128" s="249" t="s">
        <v>318</v>
      </c>
      <c r="H128" s="24">
        <v>-2.6043255108120298</v>
      </c>
      <c r="J128" s="249"/>
    </row>
    <row r="129" spans="1:10">
      <c r="A129" t="s">
        <v>125</v>
      </c>
      <c r="B129" s="20">
        <v>9.1135946462714994</v>
      </c>
      <c r="C129" s="20">
        <v>7.1627941942729443</v>
      </c>
      <c r="D129" s="20">
        <v>6.9754481161010755</v>
      </c>
      <c r="E129" s="20">
        <f t="shared" si="2"/>
        <v>1.9508004519985551</v>
      </c>
      <c r="F129" s="20">
        <f t="shared" si="3"/>
        <v>2.1381465301704239</v>
      </c>
      <c r="G129" s="249" t="s">
        <v>319</v>
      </c>
      <c r="H129" s="24">
        <v>2.1052478139872801</v>
      </c>
      <c r="J129" s="249"/>
    </row>
    <row r="130" spans="1:10">
      <c r="A130" t="s">
        <v>127</v>
      </c>
      <c r="B130" s="20">
        <v>6.1194263862332701</v>
      </c>
      <c r="C130" s="20">
        <v>5.1258501615945837</v>
      </c>
      <c r="D130" s="20">
        <v>5.2387385328832412</v>
      </c>
      <c r="E130" s="20">
        <f t="shared" ref="E130:E133" si="4">B130-C130</f>
        <v>0.99357622463868633</v>
      </c>
      <c r="F130" s="20">
        <f t="shared" si="3"/>
        <v>0.88068785335002886</v>
      </c>
      <c r="G130" s="249" t="s">
        <v>320</v>
      </c>
      <c r="H130" s="24">
        <v>-5.3808161946470303</v>
      </c>
      <c r="J130" s="249"/>
    </row>
    <row r="131" spans="1:10">
      <c r="A131" t="s">
        <v>128</v>
      </c>
      <c r="B131" s="20">
        <v>7.2254110898661992</v>
      </c>
      <c r="C131" s="20">
        <v>6.5091247491157729</v>
      </c>
      <c r="D131" s="20">
        <v>6.6029948338156572</v>
      </c>
      <c r="E131" s="20">
        <f t="shared" si="4"/>
        <v>0.7162863407504263</v>
      </c>
      <c r="F131" s="20">
        <f t="shared" ref="F131:F133" si="5">B131-D131</f>
        <v>0.62241625605054196</v>
      </c>
      <c r="G131" s="249" t="s">
        <v>207</v>
      </c>
      <c r="H131" s="24">
        <v>-3.1278563610879</v>
      </c>
      <c r="J131" s="249"/>
    </row>
    <row r="132" spans="1:10">
      <c r="A132" t="s">
        <v>129</v>
      </c>
      <c r="B132" s="20">
        <v>7.9626003824092004</v>
      </c>
      <c r="C132" s="20">
        <v>7.2684962488886917</v>
      </c>
      <c r="D132" s="20">
        <v>7.1375058793617372</v>
      </c>
      <c r="E132" s="20">
        <f t="shared" si="4"/>
        <v>0.6941041335205087</v>
      </c>
      <c r="F132" s="20">
        <f t="shared" si="5"/>
        <v>0.82509450304746323</v>
      </c>
      <c r="G132" s="249" t="s">
        <v>321</v>
      </c>
      <c r="H132" s="24">
        <v>2.1360026281670499</v>
      </c>
      <c r="J132" s="249"/>
    </row>
    <row r="133" spans="1:10">
      <c r="A133" t="s">
        <v>80</v>
      </c>
      <c r="B133" s="20">
        <v>7.1859082217973205</v>
      </c>
      <c r="C133" s="20">
        <v>7.3152088658249363</v>
      </c>
      <c r="D133" s="20">
        <v>7.4188980657173671</v>
      </c>
      <c r="E133" s="20">
        <f t="shared" si="4"/>
        <v>-0.12930064402761587</v>
      </c>
      <c r="F133" s="20">
        <f t="shared" si="5"/>
        <v>-0.23298984392004662</v>
      </c>
      <c r="G133" s="249" t="s">
        <v>34</v>
      </c>
      <c r="H133" s="24">
        <v>-3.13251522540354</v>
      </c>
      <c r="J133" s="249"/>
    </row>
    <row r="134" spans="1:10">
      <c r="A134" s="207" t="s">
        <v>794</v>
      </c>
      <c r="E134" s="215">
        <f>SQRT(SUMSQ(E2:E133)/COUNTA(E2:E133))</f>
        <v>0.88081713101860237</v>
      </c>
      <c r="F134" s="215">
        <f>SQRT(SUMSQ(F2:F133)/COUNTA(F2:F133))</f>
        <v>0.97386294376950666</v>
      </c>
      <c r="G134" s="249" t="s">
        <v>322</v>
      </c>
      <c r="H134" s="24">
        <v>2.0972676678144699</v>
      </c>
      <c r="J134" s="249"/>
    </row>
    <row r="135" spans="1:10">
      <c r="G135" s="249" t="s">
        <v>323</v>
      </c>
      <c r="H135" s="24">
        <v>-5.3323638829334401</v>
      </c>
      <c r="J135" s="249"/>
    </row>
    <row r="136" spans="1:10">
      <c r="G136" s="249" t="s">
        <v>208</v>
      </c>
      <c r="H136" s="24">
        <v>-3.1921863030618698</v>
      </c>
      <c r="J136" s="249"/>
    </row>
    <row r="137" spans="1:10">
      <c r="G137" s="249" t="s">
        <v>324</v>
      </c>
      <c r="H137" s="24">
        <v>-3.9153550371380001</v>
      </c>
      <c r="J137" s="249"/>
    </row>
    <row r="138" spans="1:10">
      <c r="G138" s="249" t="s">
        <v>209</v>
      </c>
      <c r="H138" s="24">
        <v>-3.0725588716560202</v>
      </c>
      <c r="J138" s="249"/>
    </row>
    <row r="139" spans="1:10">
      <c r="G139" s="249" t="s">
        <v>325</v>
      </c>
      <c r="H139" s="24">
        <v>-1.07110848048994</v>
      </c>
      <c r="J139" s="249"/>
    </row>
    <row r="140" spans="1:10">
      <c r="G140" s="249" t="s">
        <v>326</v>
      </c>
      <c r="H140" s="24">
        <v>-4.4557152823452899</v>
      </c>
      <c r="J140" s="249"/>
    </row>
    <row r="141" spans="1:10">
      <c r="G141" s="249" t="s">
        <v>327</v>
      </c>
      <c r="H141" s="24">
        <v>-2.5923600741188202</v>
      </c>
      <c r="J141" s="249"/>
    </row>
    <row r="142" spans="1:10">
      <c r="G142" s="249" t="s">
        <v>328</v>
      </c>
      <c r="H142" s="24">
        <v>-3.9831501422080899</v>
      </c>
      <c r="J142" s="249"/>
    </row>
    <row r="143" spans="1:10">
      <c r="G143" s="249" t="s">
        <v>36</v>
      </c>
      <c r="H143" s="24">
        <v>-2.92169833674867</v>
      </c>
      <c r="J143" s="249"/>
    </row>
    <row r="144" spans="1:10">
      <c r="G144" s="249" t="s">
        <v>329</v>
      </c>
      <c r="H144" s="24">
        <v>-7.65815247426145</v>
      </c>
      <c r="J144" s="249"/>
    </row>
    <row r="145" spans="7:10">
      <c r="G145" s="249" t="s">
        <v>330</v>
      </c>
      <c r="H145" s="24">
        <v>-5.2663001438144299</v>
      </c>
      <c r="J145" s="249"/>
    </row>
    <row r="146" spans="7:10">
      <c r="G146" s="249" t="s">
        <v>216</v>
      </c>
      <c r="H146" s="24">
        <v>-5.1947756501103202</v>
      </c>
      <c r="J146" s="249"/>
    </row>
    <row r="147" spans="7:10">
      <c r="G147" s="249" t="s">
        <v>331</v>
      </c>
      <c r="H147" s="24">
        <v>-0.232964178938565</v>
      </c>
      <c r="J147" s="249"/>
    </row>
    <row r="148" spans="7:10">
      <c r="G148" s="249" t="s">
        <v>217</v>
      </c>
      <c r="H148" s="24">
        <v>-2.73099838184487</v>
      </c>
      <c r="J148" s="249"/>
    </row>
    <row r="149" spans="7:10">
      <c r="G149" s="249" t="s">
        <v>332</v>
      </c>
      <c r="H149" s="24">
        <v>-7.8015481868843199</v>
      </c>
      <c r="J149" s="249"/>
    </row>
    <row r="150" spans="7:10">
      <c r="G150" s="249" t="s">
        <v>333</v>
      </c>
      <c r="H150" s="24">
        <v>-5.3107558809654698</v>
      </c>
      <c r="J150" s="249"/>
    </row>
    <row r="151" spans="7:10">
      <c r="G151" s="249" t="s">
        <v>334</v>
      </c>
      <c r="H151" s="24">
        <v>-5.6189808024150603</v>
      </c>
      <c r="J151" s="249"/>
    </row>
    <row r="152" spans="7:10">
      <c r="G152" s="249" t="s">
        <v>335</v>
      </c>
      <c r="H152" s="24">
        <v>-3.2442670660461399</v>
      </c>
      <c r="J152" s="249"/>
    </row>
    <row r="153" spans="7:10">
      <c r="G153" s="249" t="s">
        <v>336</v>
      </c>
      <c r="H153" s="24">
        <v>-7.99740219510735</v>
      </c>
      <c r="J153" s="249"/>
    </row>
    <row r="154" spans="7:10">
      <c r="G154" s="249" t="s">
        <v>337</v>
      </c>
      <c r="H154" s="24">
        <v>-9.8106108684089097</v>
      </c>
      <c r="J154" s="249"/>
    </row>
    <row r="155" spans="7:10">
      <c r="G155" s="249" t="s">
        <v>338</v>
      </c>
      <c r="H155" s="24">
        <v>-7.9511301403904397</v>
      </c>
      <c r="J155" s="249"/>
    </row>
    <row r="156" spans="7:10">
      <c r="G156" s="249" t="s">
        <v>339</v>
      </c>
      <c r="H156" s="24">
        <v>-7.8674584348811996</v>
      </c>
      <c r="J156" s="249"/>
    </row>
    <row r="157" spans="7:10">
      <c r="G157" s="249" t="s">
        <v>148</v>
      </c>
      <c r="H157" s="24">
        <v>-6.1651845788498898</v>
      </c>
      <c r="J157" s="249"/>
    </row>
    <row r="158" spans="7:10">
      <c r="G158" s="249" t="s">
        <v>340</v>
      </c>
      <c r="H158" s="24">
        <v>1.4415671598217099</v>
      </c>
      <c r="J158" s="249"/>
    </row>
    <row r="159" spans="7:10">
      <c r="G159" s="249" t="s">
        <v>341</v>
      </c>
      <c r="H159" s="24">
        <v>1.4415671598217099</v>
      </c>
      <c r="J159" s="249"/>
    </row>
    <row r="160" spans="7:10">
      <c r="G160" s="249" t="s">
        <v>342</v>
      </c>
      <c r="H160" s="24">
        <v>-5.19186937058931</v>
      </c>
      <c r="J160" s="249"/>
    </row>
    <row r="161" spans="7:10">
      <c r="G161" s="249" t="s">
        <v>199</v>
      </c>
      <c r="H161" s="24">
        <v>-3.7296732972331301</v>
      </c>
      <c r="J161" s="249"/>
    </row>
    <row r="162" spans="7:10">
      <c r="G162" s="249" t="s">
        <v>343</v>
      </c>
      <c r="H162" s="24">
        <v>-8.2840205952257708</v>
      </c>
      <c r="J162" s="249"/>
    </row>
    <row r="163" spans="7:10">
      <c r="G163" s="249" t="s">
        <v>344</v>
      </c>
      <c r="H163" s="24">
        <v>2.1653328607501598</v>
      </c>
      <c r="J163" s="249"/>
    </row>
    <row r="164" spans="7:10">
      <c r="G164" s="249" t="s">
        <v>345</v>
      </c>
      <c r="H164" s="24">
        <v>2.1184088854689902</v>
      </c>
      <c r="J164" s="249"/>
    </row>
    <row r="165" spans="7:10">
      <c r="G165" s="249" t="s">
        <v>346</v>
      </c>
      <c r="H165" s="24">
        <v>2.0781954702483199</v>
      </c>
      <c r="J165" s="249"/>
    </row>
    <row r="166" spans="7:10">
      <c r="G166" s="249" t="s">
        <v>38</v>
      </c>
      <c r="H166" s="24">
        <v>-3.3670109950082101</v>
      </c>
      <c r="J166" s="249"/>
    </row>
    <row r="167" spans="7:10">
      <c r="G167" s="249" t="s">
        <v>347</v>
      </c>
      <c r="H167" s="24">
        <v>-7.3418093444633996</v>
      </c>
      <c r="J167" s="249"/>
    </row>
    <row r="168" spans="7:10">
      <c r="G168" s="249" t="s">
        <v>40</v>
      </c>
      <c r="H168" s="24">
        <v>-6.4996021098674799</v>
      </c>
      <c r="J168" s="249"/>
    </row>
    <row r="169" spans="7:10">
      <c r="G169" s="249" t="s">
        <v>348</v>
      </c>
      <c r="H169" s="24">
        <v>-2.13156030652015</v>
      </c>
      <c r="J169" s="249"/>
    </row>
    <row r="170" spans="7:10">
      <c r="G170" s="249" t="s">
        <v>349</v>
      </c>
      <c r="H170" s="24">
        <v>-6.2924265631363001</v>
      </c>
      <c r="J170" s="249"/>
    </row>
    <row r="171" spans="7:10">
      <c r="G171" s="249" t="s">
        <v>201</v>
      </c>
      <c r="H171" s="24">
        <v>-3.5079029919696301</v>
      </c>
      <c r="J171" s="249"/>
    </row>
    <row r="172" spans="7:10">
      <c r="G172" s="249" t="s">
        <v>350</v>
      </c>
      <c r="H172" s="24">
        <v>2.10445464796179</v>
      </c>
      <c r="J172" s="249"/>
    </row>
    <row r="173" spans="7:10">
      <c r="G173" s="249" t="s">
        <v>351</v>
      </c>
      <c r="H173" s="24">
        <v>-7.8147588578493901</v>
      </c>
      <c r="J173" s="249"/>
    </row>
    <row r="174" spans="7:10">
      <c r="G174" s="249" t="s">
        <v>352</v>
      </c>
      <c r="H174" s="24">
        <v>-5.53668003330821</v>
      </c>
      <c r="J174" s="249"/>
    </row>
    <row r="175" spans="7:10">
      <c r="G175" s="249" t="s">
        <v>210</v>
      </c>
      <c r="H175" s="24">
        <v>-3.2786652732227202</v>
      </c>
      <c r="J175" s="249"/>
    </row>
    <row r="176" spans="7:10">
      <c r="G176" s="249" t="s">
        <v>353</v>
      </c>
      <c r="H176" s="24">
        <v>-5.7663434405347802</v>
      </c>
      <c r="J176" s="249"/>
    </row>
    <row r="177" spans="7:10">
      <c r="G177" s="249" t="s">
        <v>211</v>
      </c>
      <c r="H177" s="24">
        <v>-3.1712070012826801</v>
      </c>
      <c r="J177" s="249"/>
    </row>
    <row r="178" spans="7:10">
      <c r="G178" s="249" t="s">
        <v>354</v>
      </c>
      <c r="H178" s="24">
        <v>-7.8613488583844404</v>
      </c>
      <c r="J178" s="249"/>
    </row>
    <row r="179" spans="7:10">
      <c r="G179" s="249" t="s">
        <v>218</v>
      </c>
      <c r="H179" s="24">
        <v>-5.6095649749880598</v>
      </c>
      <c r="J179" s="249"/>
    </row>
    <row r="180" spans="7:10">
      <c r="G180" s="249" t="s">
        <v>355</v>
      </c>
      <c r="H180" s="24">
        <v>-0.69471307624622503</v>
      </c>
      <c r="J180" s="249"/>
    </row>
    <row r="181" spans="7:10">
      <c r="G181" s="249" t="s">
        <v>356</v>
      </c>
      <c r="H181" s="24">
        <v>-5.1532064375312299</v>
      </c>
      <c r="J181" s="249"/>
    </row>
    <row r="182" spans="7:10">
      <c r="G182" s="249" t="s">
        <v>357</v>
      </c>
      <c r="H182" s="24">
        <v>-5.89830799872525</v>
      </c>
      <c r="J182" s="249"/>
    </row>
    <row r="183" spans="7:10">
      <c r="G183" s="249" t="s">
        <v>358</v>
      </c>
      <c r="H183" s="24">
        <v>-5.5716879896032001</v>
      </c>
      <c r="J183" s="249"/>
    </row>
    <row r="184" spans="7:10">
      <c r="G184" s="249" t="s">
        <v>359</v>
      </c>
      <c r="H184" s="24">
        <v>-8.1005415755148995</v>
      </c>
      <c r="J184" s="249"/>
    </row>
    <row r="185" spans="7:10">
      <c r="G185" s="249" t="s">
        <v>360</v>
      </c>
      <c r="H185" s="24">
        <v>-5.3817978853295498</v>
      </c>
      <c r="J185" s="249"/>
    </row>
    <row r="186" spans="7:10">
      <c r="G186" s="249" t="s">
        <v>361</v>
      </c>
      <c r="H186" s="24">
        <v>-5.8758886585723102</v>
      </c>
      <c r="J186" s="249"/>
    </row>
    <row r="187" spans="7:10">
      <c r="G187" s="249" t="s">
        <v>362</v>
      </c>
      <c r="H187" s="24">
        <v>-3.4035159153410399</v>
      </c>
      <c r="J187" s="249"/>
    </row>
    <row r="188" spans="7:10">
      <c r="G188" s="249" t="s">
        <v>363</v>
      </c>
      <c r="H188" s="24">
        <v>-0.76890768524669095</v>
      </c>
      <c r="J188" s="249"/>
    </row>
    <row r="189" spans="7:10">
      <c r="G189" s="249" t="s">
        <v>364</v>
      </c>
      <c r="H189" s="24">
        <v>-5.6265568750908699</v>
      </c>
      <c r="J189" s="249"/>
    </row>
    <row r="190" spans="7:10">
      <c r="G190" s="249" t="s">
        <v>365</v>
      </c>
      <c r="H190" s="24">
        <v>-7.7836950355419301</v>
      </c>
      <c r="J190" s="249"/>
    </row>
    <row r="191" spans="7:10">
      <c r="G191" s="249" t="s">
        <v>366</v>
      </c>
      <c r="H191" s="24">
        <v>-10.8328187044314</v>
      </c>
      <c r="J191" s="249"/>
    </row>
    <row r="192" spans="7:10">
      <c r="G192" s="249" t="s">
        <v>367</v>
      </c>
      <c r="H192" s="24">
        <v>-0.43103853204411502</v>
      </c>
      <c r="J192" s="249"/>
    </row>
    <row r="193" spans="7:10">
      <c r="G193" s="249" t="s">
        <v>368</v>
      </c>
      <c r="H193" s="24">
        <v>-7.7528990312888704</v>
      </c>
      <c r="J193" s="249"/>
    </row>
    <row r="194" spans="7:10">
      <c r="G194" s="249" t="s">
        <v>369</v>
      </c>
      <c r="H194" s="24">
        <v>-8.1205666231286102</v>
      </c>
      <c r="J194" s="249"/>
    </row>
    <row r="195" spans="7:10">
      <c r="G195" s="249" t="s">
        <v>370</v>
      </c>
      <c r="H195" s="24">
        <v>-7.2605535253554798</v>
      </c>
      <c r="J195" s="249"/>
    </row>
    <row r="196" spans="7:10">
      <c r="G196" s="249" t="s">
        <v>371</v>
      </c>
      <c r="H196" s="24">
        <v>-5.6896676148144296</v>
      </c>
      <c r="J196" s="249"/>
    </row>
    <row r="197" spans="7:10">
      <c r="G197" s="249" t="s">
        <v>372</v>
      </c>
      <c r="H197" s="24">
        <v>-5.7096620967694802</v>
      </c>
      <c r="J197" s="249"/>
    </row>
    <row r="198" spans="7:10">
      <c r="G198" s="249" t="s">
        <v>373</v>
      </c>
      <c r="H198" s="24">
        <v>-2.2064528264066801</v>
      </c>
      <c r="J198" s="249"/>
    </row>
    <row r="199" spans="7:10">
      <c r="G199" s="249" t="s">
        <v>42</v>
      </c>
      <c r="H199" s="24">
        <v>-3.5188501679841302</v>
      </c>
      <c r="J199" s="249"/>
    </row>
    <row r="200" spans="7:10">
      <c r="G200" s="249" t="s">
        <v>44</v>
      </c>
      <c r="H200" s="24">
        <v>-3.5358142681901601</v>
      </c>
      <c r="J200" s="249"/>
    </row>
    <row r="201" spans="7:10">
      <c r="G201" s="249" t="s">
        <v>374</v>
      </c>
      <c r="H201" s="24">
        <v>-5.7923872478660199</v>
      </c>
      <c r="J201" s="249"/>
    </row>
    <row r="202" spans="7:10">
      <c r="G202" s="249" t="s">
        <v>375</v>
      </c>
      <c r="H202" s="24">
        <v>-8.3108638339582299</v>
      </c>
      <c r="J202" s="249"/>
    </row>
    <row r="203" spans="7:10">
      <c r="G203" s="249" t="s">
        <v>46</v>
      </c>
      <c r="H203" s="24">
        <v>-6.9831463801413696</v>
      </c>
      <c r="J203" s="249"/>
    </row>
    <row r="204" spans="7:10">
      <c r="G204" s="249" t="s">
        <v>376</v>
      </c>
      <c r="H204" s="24">
        <v>-6.7666306293866398</v>
      </c>
      <c r="J204" s="249"/>
    </row>
    <row r="205" spans="7:10">
      <c r="G205" s="249" t="s">
        <v>48</v>
      </c>
      <c r="H205" s="24">
        <v>-3.1153396648446199</v>
      </c>
      <c r="J205" s="249"/>
    </row>
    <row r="206" spans="7:10">
      <c r="G206" s="249" t="s">
        <v>50</v>
      </c>
      <c r="H206" s="24">
        <v>-4.3111042066149503</v>
      </c>
      <c r="J206" s="249"/>
    </row>
    <row r="207" spans="7:10">
      <c r="G207" s="249" t="s">
        <v>52</v>
      </c>
      <c r="H207" s="24">
        <v>-9.1560444425136094</v>
      </c>
      <c r="J207" s="249"/>
    </row>
    <row r="208" spans="7:10">
      <c r="G208" s="249" t="s">
        <v>377</v>
      </c>
      <c r="H208" s="24">
        <v>-2.8090560142867198</v>
      </c>
      <c r="J208" s="249"/>
    </row>
    <row r="209" spans="7:10">
      <c r="G209" s="249" t="s">
        <v>378</v>
      </c>
      <c r="H209" s="24">
        <v>-5.8291793207720497</v>
      </c>
      <c r="J209" s="249"/>
    </row>
    <row r="210" spans="7:10">
      <c r="G210" s="249" t="s">
        <v>379</v>
      </c>
      <c r="H210" s="24">
        <v>-1.70130614484167</v>
      </c>
      <c r="J210" s="249"/>
    </row>
    <row r="211" spans="7:10">
      <c r="G211" s="249" t="s">
        <v>380</v>
      </c>
      <c r="H211" s="24">
        <v>-6.3922813446018996</v>
      </c>
      <c r="J211" s="249"/>
    </row>
    <row r="212" spans="7:10">
      <c r="G212" s="249" t="s">
        <v>381</v>
      </c>
      <c r="H212" s="24">
        <v>-3.1246983229890799</v>
      </c>
      <c r="J212" s="249"/>
    </row>
    <row r="213" spans="7:10">
      <c r="G213" s="249" t="s">
        <v>54</v>
      </c>
      <c r="H213" s="24">
        <v>-4.4707128104569396</v>
      </c>
      <c r="J213" s="249"/>
    </row>
    <row r="214" spans="7:10">
      <c r="G214" s="249" t="s">
        <v>382</v>
      </c>
      <c r="H214" s="24">
        <v>-3.50610577580898</v>
      </c>
      <c r="J214" s="249"/>
    </row>
    <row r="215" spans="7:10">
      <c r="G215" s="249" t="s">
        <v>383</v>
      </c>
      <c r="H215" s="24">
        <v>-5.80798991734276</v>
      </c>
      <c r="J215" s="249"/>
    </row>
    <row r="216" spans="7:10">
      <c r="G216" s="249" t="s">
        <v>384</v>
      </c>
      <c r="H216" s="24">
        <v>-10.701150524473</v>
      </c>
      <c r="J216" s="249"/>
    </row>
    <row r="217" spans="7:10">
      <c r="G217" s="249" t="s">
        <v>18</v>
      </c>
      <c r="H217" s="24">
        <v>-1.21482139189542</v>
      </c>
      <c r="J217" s="249"/>
    </row>
    <row r="218" spans="7:10">
      <c r="G218" s="249" t="s">
        <v>385</v>
      </c>
      <c r="H218" s="24">
        <v>-3.3071879286998902</v>
      </c>
      <c r="J218" s="249"/>
    </row>
    <row r="219" spans="7:10">
      <c r="G219" s="249" t="s">
        <v>386</v>
      </c>
      <c r="H219" s="24">
        <v>-1.7926425268372901</v>
      </c>
      <c r="J219" s="249"/>
    </row>
    <row r="220" spans="7:10">
      <c r="G220" s="249" t="s">
        <v>387</v>
      </c>
      <c r="H220" s="24">
        <v>-5.8710579879018896</v>
      </c>
      <c r="J220" s="249"/>
    </row>
    <row r="221" spans="7:10">
      <c r="G221" s="249" t="s">
        <v>388</v>
      </c>
      <c r="H221" s="24">
        <v>-2.0096490057893002</v>
      </c>
      <c r="J221" s="249"/>
    </row>
    <row r="222" spans="7:10">
      <c r="G222" s="249" t="s">
        <v>389</v>
      </c>
      <c r="H222" s="24">
        <v>-2.1880724445505102</v>
      </c>
      <c r="J222" s="249"/>
    </row>
    <row r="223" spans="7:10">
      <c r="G223" s="249" t="s">
        <v>390</v>
      </c>
      <c r="H223" s="24">
        <v>-2.9322331922673399</v>
      </c>
      <c r="J223" s="249"/>
    </row>
    <row r="224" spans="7:10">
      <c r="G224" s="249" t="s">
        <v>391</v>
      </c>
      <c r="H224" s="24">
        <v>-4.27615516847509</v>
      </c>
      <c r="J224" s="249"/>
    </row>
    <row r="225" spans="7:10">
      <c r="G225" s="249" t="s">
        <v>392</v>
      </c>
      <c r="H225" s="24">
        <v>-0.86265177615187005</v>
      </c>
      <c r="J225" s="249"/>
    </row>
    <row r="226" spans="7:10">
      <c r="G226" s="249" t="s">
        <v>393</v>
      </c>
      <c r="H226" s="24">
        <v>0.43300867618105099</v>
      </c>
      <c r="J226" s="249"/>
    </row>
    <row r="227" spans="7:10">
      <c r="G227" s="249" t="s">
        <v>57</v>
      </c>
      <c r="H227" s="24">
        <v>0.45388497330052302</v>
      </c>
      <c r="J227" s="249"/>
    </row>
    <row r="228" spans="7:10">
      <c r="G228" s="249" t="s">
        <v>394</v>
      </c>
      <c r="H228" s="24">
        <v>1.28019042471196</v>
      </c>
      <c r="J228" s="249"/>
    </row>
    <row r="229" spans="7:10">
      <c r="G229" s="249" t="s">
        <v>20</v>
      </c>
      <c r="H229" s="24">
        <v>1.3426123601699</v>
      </c>
      <c r="J229" s="249"/>
    </row>
    <row r="230" spans="7:10">
      <c r="G230" s="249" t="s">
        <v>59</v>
      </c>
      <c r="H230" s="24">
        <v>0.65176761262361604</v>
      </c>
      <c r="J230" s="249"/>
    </row>
    <row r="231" spans="7:10">
      <c r="G231" s="249" t="s">
        <v>61</v>
      </c>
      <c r="H231" s="24">
        <v>0.43769988873057702</v>
      </c>
      <c r="J231" s="249"/>
    </row>
    <row r="232" spans="7:10">
      <c r="G232" s="249" t="s">
        <v>22</v>
      </c>
      <c r="H232" s="24">
        <v>-3.9223645026017402</v>
      </c>
      <c r="J232" s="249"/>
    </row>
    <row r="233" spans="7:10">
      <c r="G233" s="249" t="s">
        <v>23</v>
      </c>
      <c r="H233" s="24">
        <v>-3.2174559627993098</v>
      </c>
      <c r="J233" s="249"/>
    </row>
    <row r="234" spans="7:10">
      <c r="G234" s="249" t="s">
        <v>395</v>
      </c>
      <c r="H234" s="24">
        <v>-2.3132855152788401</v>
      </c>
      <c r="J234" s="249"/>
    </row>
    <row r="235" spans="7:10">
      <c r="G235" s="249" t="s">
        <v>66</v>
      </c>
      <c r="H235" s="24">
        <v>-8.5190207255885202</v>
      </c>
      <c r="J235" s="249"/>
    </row>
    <row r="236" spans="7:10">
      <c r="G236" s="249" t="s">
        <v>68</v>
      </c>
      <c r="H236" s="24">
        <v>-3.9861652451227201</v>
      </c>
      <c r="J236" s="249"/>
    </row>
    <row r="237" spans="7:10">
      <c r="G237" s="249" t="s">
        <v>396</v>
      </c>
      <c r="H237" s="24">
        <v>-3.9861652451227201</v>
      </c>
      <c r="J237" s="249"/>
    </row>
    <row r="238" spans="7:10">
      <c r="G238" s="249" t="s">
        <v>397</v>
      </c>
      <c r="H238" s="24">
        <v>-0.77810405700251395</v>
      </c>
      <c r="J238" s="249"/>
    </row>
    <row r="239" spans="7:10">
      <c r="G239" s="249" t="s">
        <v>70</v>
      </c>
      <c r="H239" s="24">
        <v>-0.80845521489677996</v>
      </c>
      <c r="J239" s="249"/>
    </row>
    <row r="240" spans="7:10">
      <c r="G240" s="249" t="s">
        <v>398</v>
      </c>
      <c r="H240" s="24">
        <v>0.21658884413617999</v>
      </c>
      <c r="J240" s="249"/>
    </row>
    <row r="241" spans="7:10">
      <c r="G241" s="249" t="s">
        <v>72</v>
      </c>
      <c r="H241" s="24">
        <v>0.40212435120161499</v>
      </c>
      <c r="J241" s="249"/>
    </row>
    <row r="242" spans="7:10">
      <c r="G242" s="249" t="s">
        <v>74</v>
      </c>
      <c r="H242" s="24">
        <v>-0.90407553689843301</v>
      </c>
      <c r="J242" s="249"/>
    </row>
    <row r="243" spans="7:10">
      <c r="G243" s="249" t="s">
        <v>76</v>
      </c>
      <c r="H243" s="24">
        <v>0.21861779494832401</v>
      </c>
      <c r="J243" s="249"/>
    </row>
    <row r="244" spans="7:10">
      <c r="G244" s="249" t="s">
        <v>399</v>
      </c>
      <c r="H244" s="24">
        <v>2.1028920033186198</v>
      </c>
      <c r="J244" s="249"/>
    </row>
    <row r="245" spans="7:10">
      <c r="G245" s="249" t="s">
        <v>400</v>
      </c>
      <c r="H245" s="24">
        <v>-3.3071879286998902</v>
      </c>
      <c r="J245" s="249"/>
    </row>
    <row r="246" spans="7:10">
      <c r="G246" s="249" t="s">
        <v>185</v>
      </c>
      <c r="H246" s="24">
        <v>-0.97986403137636602</v>
      </c>
      <c r="J246" s="249"/>
    </row>
    <row r="247" spans="7:10">
      <c r="G247" s="249" t="s">
        <v>24</v>
      </c>
      <c r="H247" s="24">
        <v>-3.6704325557334401</v>
      </c>
      <c r="J247" s="249"/>
    </row>
    <row r="248" spans="7:10">
      <c r="G248" s="249" t="s">
        <v>25</v>
      </c>
      <c r="H248" s="24">
        <v>2.0358224247369598</v>
      </c>
      <c r="J248" s="249"/>
    </row>
    <row r="249" spans="7:10">
      <c r="G249" s="249" t="s">
        <v>26</v>
      </c>
      <c r="H249" s="24">
        <v>-4.21300102931965</v>
      </c>
      <c r="J249" s="249"/>
    </row>
    <row r="250" spans="7:10">
      <c r="G250" s="249" t="s">
        <v>401</v>
      </c>
      <c r="H250" s="24">
        <v>-3.8550719761697301</v>
      </c>
      <c r="J250" s="249"/>
    </row>
    <row r="251" spans="7:10">
      <c r="G251" s="249" t="s">
        <v>184</v>
      </c>
      <c r="H251" s="24">
        <v>1.25101308427446</v>
      </c>
      <c r="J251" s="249"/>
    </row>
    <row r="252" spans="7:10">
      <c r="G252" s="249" t="s">
        <v>81</v>
      </c>
      <c r="H252" s="24">
        <v>-2.2973533180426702</v>
      </c>
      <c r="J252" s="249"/>
    </row>
    <row r="253" spans="7:10">
      <c r="G253" s="249" t="s">
        <v>181</v>
      </c>
      <c r="H253" s="24">
        <v>1.9727639272305699</v>
      </c>
      <c r="J253" s="249"/>
    </row>
    <row r="254" spans="7:10">
      <c r="G254" s="249" t="s">
        <v>28</v>
      </c>
      <c r="H254" s="24">
        <v>-4.04885119234965</v>
      </c>
      <c r="J254" s="249"/>
    </row>
    <row r="255" spans="7:10">
      <c r="G255" s="249" t="s">
        <v>402</v>
      </c>
      <c r="H255" s="24">
        <v>-3.7678533803184902</v>
      </c>
      <c r="J255" s="249"/>
    </row>
    <row r="256" spans="7:10">
      <c r="G256" s="249" t="s">
        <v>183</v>
      </c>
      <c r="H256" s="24">
        <v>1.09065798070033</v>
      </c>
      <c r="J256" s="249"/>
    </row>
    <row r="257" spans="7:10">
      <c r="G257" s="249" t="s">
        <v>30</v>
      </c>
      <c r="H257" s="24">
        <v>1.7323452555465499</v>
      </c>
      <c r="J257" s="249"/>
    </row>
    <row r="258" spans="7:10">
      <c r="G258" s="249" t="s">
        <v>403</v>
      </c>
      <c r="H258" s="24">
        <v>-4.0602624181792599</v>
      </c>
      <c r="J258" s="249"/>
    </row>
    <row r="259" spans="7:10">
      <c r="G259" s="249" t="s">
        <v>404</v>
      </c>
      <c r="H259" s="24">
        <v>-3.4146277608698901</v>
      </c>
      <c r="J259" s="249"/>
    </row>
    <row r="260" spans="7:10">
      <c r="G260" s="249" t="s">
        <v>405</v>
      </c>
      <c r="H260" s="24">
        <v>-0.784572587180839</v>
      </c>
      <c r="J260" s="249"/>
    </row>
    <row r="261" spans="7:10">
      <c r="G261" s="249" t="s">
        <v>406</v>
      </c>
      <c r="H261" s="24">
        <v>-0.36601840172980499</v>
      </c>
      <c r="J261" s="249"/>
    </row>
    <row r="262" spans="7:10">
      <c r="G262" s="249" t="s">
        <v>82</v>
      </c>
      <c r="H262" s="24">
        <v>-1.80979564053658</v>
      </c>
      <c r="J262" s="249"/>
    </row>
    <row r="263" spans="7:10">
      <c r="G263" s="249" t="s">
        <v>407</v>
      </c>
      <c r="H263" s="24">
        <v>-0.49482868249143702</v>
      </c>
      <c r="J263" s="249"/>
    </row>
    <row r="264" spans="7:10">
      <c r="G264" s="249" t="s">
        <v>32</v>
      </c>
      <c r="H264" s="24">
        <v>-0.357953857457047</v>
      </c>
      <c r="J264" s="249"/>
    </row>
    <row r="265" spans="7:10">
      <c r="G265" s="249" t="s">
        <v>83</v>
      </c>
      <c r="H265" s="24">
        <v>-1.88817825324827</v>
      </c>
      <c r="J265" s="249"/>
    </row>
    <row r="266" spans="7:10">
      <c r="G266" s="249" t="s">
        <v>408</v>
      </c>
      <c r="H266" s="24">
        <v>0.45321830003260299</v>
      </c>
      <c r="J266" s="249"/>
    </row>
    <row r="267" spans="7:10">
      <c r="G267" s="249" t="s">
        <v>409</v>
      </c>
      <c r="H267" s="24">
        <v>-9.7196264574303207E-2</v>
      </c>
      <c r="J267" s="249"/>
    </row>
    <row r="268" spans="7:10">
      <c r="G268" s="249" t="s">
        <v>410</v>
      </c>
      <c r="H268" s="24">
        <v>-5.1109701682029103</v>
      </c>
      <c r="J268" s="249"/>
    </row>
    <row r="269" spans="7:10">
      <c r="G269" s="249" t="s">
        <v>33</v>
      </c>
      <c r="H269" s="24">
        <v>-0.97134096640021195</v>
      </c>
      <c r="J269" s="249"/>
    </row>
    <row r="270" spans="7:10">
      <c r="G270" s="249" t="s">
        <v>411</v>
      </c>
      <c r="H270" s="24">
        <v>-0.91891858480889499</v>
      </c>
      <c r="J270" s="249"/>
    </row>
    <row r="271" spans="7:10">
      <c r="G271" s="249" t="s">
        <v>412</v>
      </c>
      <c r="H271" s="24">
        <v>-9.6603965934588096</v>
      </c>
      <c r="J271" s="249"/>
    </row>
    <row r="272" spans="7:10">
      <c r="G272" s="249" t="s">
        <v>413</v>
      </c>
      <c r="H272" s="24">
        <v>-8.7564384871507599</v>
      </c>
      <c r="J272" s="249"/>
    </row>
    <row r="273" spans="7:10">
      <c r="G273" s="249" t="s">
        <v>35</v>
      </c>
      <c r="H273" s="24">
        <v>-0.59094006080049799</v>
      </c>
      <c r="J273" s="249"/>
    </row>
    <row r="274" spans="7:10">
      <c r="G274" s="249" t="s">
        <v>84</v>
      </c>
      <c r="H274" s="24">
        <v>-2.15123594277477</v>
      </c>
      <c r="J274" s="249"/>
    </row>
    <row r="275" spans="7:10">
      <c r="G275" s="249" t="s">
        <v>414</v>
      </c>
      <c r="H275" s="24">
        <v>-1.09500026063145</v>
      </c>
      <c r="J275" s="249"/>
    </row>
    <row r="276" spans="7:10">
      <c r="G276" s="249" t="s">
        <v>415</v>
      </c>
      <c r="H276" s="24">
        <v>-0.227729834261861</v>
      </c>
      <c r="J276" s="249"/>
    </row>
    <row r="277" spans="7:10">
      <c r="G277" s="249" t="s">
        <v>416</v>
      </c>
      <c r="H277" s="24">
        <v>-1.61953393214801</v>
      </c>
      <c r="J277" s="249"/>
    </row>
    <row r="278" spans="7:10">
      <c r="G278" s="249" t="s">
        <v>85</v>
      </c>
      <c r="H278" s="24">
        <v>-2.75168503531216</v>
      </c>
      <c r="J278" s="249"/>
    </row>
    <row r="279" spans="7:10">
      <c r="G279" s="249" t="s">
        <v>37</v>
      </c>
      <c r="H279" s="24">
        <v>0.983385717754372</v>
      </c>
      <c r="J279" s="249"/>
    </row>
    <row r="280" spans="7:10">
      <c r="G280" s="249" t="s">
        <v>417</v>
      </c>
      <c r="H280" s="24">
        <v>-1.59035309528721</v>
      </c>
      <c r="J280" s="249"/>
    </row>
    <row r="281" spans="7:10">
      <c r="G281" s="249" t="s">
        <v>418</v>
      </c>
      <c r="H281" s="24">
        <v>-8.9563599857064506</v>
      </c>
      <c r="J281" s="249"/>
    </row>
    <row r="282" spans="7:10">
      <c r="G282" s="249" t="s">
        <v>39</v>
      </c>
      <c r="H282" s="24">
        <v>-0.44128331615747401</v>
      </c>
      <c r="J282" s="249"/>
    </row>
    <row r="283" spans="7:10">
      <c r="G283" s="249" t="s">
        <v>419</v>
      </c>
      <c r="H283" s="24">
        <v>-10.882333024228901</v>
      </c>
      <c r="J283" s="249"/>
    </row>
    <row r="284" spans="7:10">
      <c r="G284" s="249" t="s">
        <v>86</v>
      </c>
      <c r="H284" s="24">
        <v>-8.3998236219894196</v>
      </c>
      <c r="J284" s="249"/>
    </row>
    <row r="285" spans="7:10">
      <c r="G285" s="249" t="s">
        <v>87</v>
      </c>
      <c r="H285" s="24">
        <v>-3.5923648769877201</v>
      </c>
      <c r="J285" s="249"/>
    </row>
    <row r="286" spans="7:10">
      <c r="G286" s="249" t="s">
        <v>420</v>
      </c>
      <c r="H286" s="24">
        <v>0.66258382153676898</v>
      </c>
      <c r="J286" s="249"/>
    </row>
    <row r="287" spans="7:10">
      <c r="G287" s="249" t="s">
        <v>421</v>
      </c>
      <c r="H287" s="24">
        <v>-5.0481767871049401</v>
      </c>
      <c r="J287" s="249"/>
    </row>
    <row r="288" spans="7:10">
      <c r="G288" s="249" t="s">
        <v>422</v>
      </c>
      <c r="H288" s="24">
        <v>1.48324725478557</v>
      </c>
      <c r="J288" s="249"/>
    </row>
    <row r="289" spans="7:10">
      <c r="G289" s="249" t="s">
        <v>423</v>
      </c>
      <c r="H289" s="24">
        <v>-4.5300685679869703</v>
      </c>
      <c r="J289" s="249"/>
    </row>
    <row r="290" spans="7:10">
      <c r="G290" s="249" t="s">
        <v>424</v>
      </c>
      <c r="H290" s="24">
        <v>-4.30489735833957</v>
      </c>
      <c r="J290" s="249"/>
    </row>
    <row r="291" spans="7:10">
      <c r="G291" s="249" t="s">
        <v>88</v>
      </c>
      <c r="H291" s="24">
        <v>-9.8022259355624595</v>
      </c>
      <c r="J291" s="249"/>
    </row>
    <row r="292" spans="7:10">
      <c r="G292" s="249" t="s">
        <v>41</v>
      </c>
      <c r="H292" s="24">
        <v>1.9132021548898701</v>
      </c>
      <c r="J292" s="249"/>
    </row>
    <row r="293" spans="7:10">
      <c r="G293" s="249" t="s">
        <v>195</v>
      </c>
      <c r="H293" s="24">
        <v>-1.5550643505098101</v>
      </c>
      <c r="J293" s="249"/>
    </row>
    <row r="294" spans="7:10">
      <c r="G294" s="249" t="s">
        <v>43</v>
      </c>
      <c r="H294" s="24">
        <v>-4.7432038743568601</v>
      </c>
      <c r="J294" s="249"/>
    </row>
    <row r="295" spans="7:10">
      <c r="G295" s="249" t="s">
        <v>45</v>
      </c>
      <c r="H295" s="24">
        <v>1.2048938864917</v>
      </c>
      <c r="J295" s="249"/>
    </row>
    <row r="296" spans="7:10">
      <c r="G296" s="249" t="s">
        <v>89</v>
      </c>
      <c r="H296" s="24">
        <v>-4.2188934610386699</v>
      </c>
      <c r="J296" s="249"/>
    </row>
    <row r="297" spans="7:10">
      <c r="G297" s="249" t="s">
        <v>425</v>
      </c>
      <c r="H297" s="24">
        <v>-5.3910752745811301</v>
      </c>
      <c r="J297" s="249"/>
    </row>
    <row r="298" spans="7:10">
      <c r="G298" s="249" t="s">
        <v>426</v>
      </c>
      <c r="H298" s="24">
        <v>-3.86021467481181</v>
      </c>
      <c r="J298" s="249"/>
    </row>
    <row r="299" spans="7:10">
      <c r="G299" s="249" t="s">
        <v>427</v>
      </c>
      <c r="H299" s="24">
        <v>-4.00027157639032</v>
      </c>
      <c r="J299" s="249"/>
    </row>
    <row r="300" spans="7:10">
      <c r="G300" s="249" t="s">
        <v>428</v>
      </c>
      <c r="H300" s="24">
        <v>-3.7991922631942199</v>
      </c>
      <c r="J300" s="249"/>
    </row>
    <row r="301" spans="7:10">
      <c r="G301" s="249" t="s">
        <v>429</v>
      </c>
      <c r="H301" s="24">
        <v>-3.9385832649715802</v>
      </c>
      <c r="J301" s="249"/>
    </row>
    <row r="302" spans="7:10">
      <c r="G302" s="249" t="s">
        <v>430</v>
      </c>
      <c r="H302" s="24">
        <v>-2.7320983560696201</v>
      </c>
      <c r="J302" s="249"/>
    </row>
    <row r="303" spans="7:10">
      <c r="G303" s="249" t="s">
        <v>431</v>
      </c>
      <c r="H303" s="24">
        <v>-4.1660417822968299</v>
      </c>
      <c r="J303" s="249"/>
    </row>
    <row r="304" spans="7:10">
      <c r="G304" s="249" t="s">
        <v>197</v>
      </c>
      <c r="H304" s="24">
        <v>-3.8592181083434798</v>
      </c>
      <c r="J304" s="249"/>
    </row>
    <row r="305" spans="7:10">
      <c r="G305" s="249" t="s">
        <v>47</v>
      </c>
      <c r="H305" s="24">
        <v>-0.94701559696848003</v>
      </c>
      <c r="J305" s="249"/>
    </row>
    <row r="306" spans="7:10">
      <c r="G306" s="249" t="s">
        <v>90</v>
      </c>
      <c r="H306" s="24">
        <v>-3.8250937820331599</v>
      </c>
      <c r="J306" s="249"/>
    </row>
    <row r="307" spans="7:10">
      <c r="G307" s="249" t="s">
        <v>432</v>
      </c>
      <c r="H307" s="24">
        <v>-0.80906936431463805</v>
      </c>
      <c r="J307" s="249"/>
    </row>
    <row r="308" spans="7:10">
      <c r="G308" s="249" t="s">
        <v>91</v>
      </c>
      <c r="H308" s="24">
        <v>-0.25767216417080502</v>
      </c>
      <c r="J308" s="249"/>
    </row>
    <row r="309" spans="7:10">
      <c r="G309" s="249" t="s">
        <v>433</v>
      </c>
      <c r="H309" s="24">
        <v>-4.2500453447847804</v>
      </c>
      <c r="J309" s="249"/>
    </row>
    <row r="310" spans="7:10">
      <c r="G310" s="249" t="s">
        <v>434</v>
      </c>
      <c r="H310" s="24">
        <v>0.224235060710265</v>
      </c>
      <c r="J310" s="249"/>
    </row>
    <row r="311" spans="7:10">
      <c r="G311" s="249" t="s">
        <v>435</v>
      </c>
      <c r="H311" s="24">
        <v>1.4885416743312501</v>
      </c>
      <c r="J311" s="249"/>
    </row>
    <row r="312" spans="7:10">
      <c r="G312" s="249" t="s">
        <v>436</v>
      </c>
      <c r="H312" s="24">
        <v>0.85910018517764997</v>
      </c>
      <c r="J312" s="249"/>
    </row>
    <row r="313" spans="7:10">
      <c r="G313" s="249" t="s">
        <v>51</v>
      </c>
      <c r="H313" s="24">
        <v>-3.6493356688166001</v>
      </c>
      <c r="J313" s="249"/>
    </row>
    <row r="314" spans="7:10">
      <c r="G314" s="249" t="s">
        <v>92</v>
      </c>
      <c r="H314" s="24">
        <v>-3.6352890926373198</v>
      </c>
      <c r="J314" s="249"/>
    </row>
    <row r="315" spans="7:10">
      <c r="G315" s="249" t="s">
        <v>93</v>
      </c>
      <c r="H315" s="24">
        <v>-3.21081251149438</v>
      </c>
      <c r="J315" s="249"/>
    </row>
    <row r="316" spans="7:10">
      <c r="G316" s="249" t="s">
        <v>437</v>
      </c>
      <c r="H316" s="24">
        <v>-3.6413279991461001</v>
      </c>
      <c r="J316" s="249"/>
    </row>
    <row r="317" spans="7:10">
      <c r="G317" s="249" t="s">
        <v>170</v>
      </c>
      <c r="H317" s="24">
        <v>1.4441289429965001</v>
      </c>
      <c r="J317" s="249"/>
    </row>
    <row r="318" spans="7:10">
      <c r="G318" s="249" t="s">
        <v>438</v>
      </c>
      <c r="H318" s="24">
        <v>0.79303335048095303</v>
      </c>
      <c r="J318" s="249"/>
    </row>
    <row r="319" spans="7:10">
      <c r="G319" s="249" t="s">
        <v>439</v>
      </c>
      <c r="H319" s="24">
        <v>0.80181003122232997</v>
      </c>
      <c r="J319" s="249"/>
    </row>
    <row r="320" spans="7:10">
      <c r="G320" s="249" t="s">
        <v>94</v>
      </c>
      <c r="H320" s="24">
        <v>0.53900758045238195</v>
      </c>
      <c r="J320" s="249"/>
    </row>
    <row r="321" spans="7:10">
      <c r="G321" s="249" t="s">
        <v>53</v>
      </c>
      <c r="H321" s="24">
        <v>-3.6225722593332601</v>
      </c>
      <c r="J321" s="249"/>
    </row>
    <row r="322" spans="7:10">
      <c r="G322" s="249" t="s">
        <v>200</v>
      </c>
      <c r="H322" s="24">
        <v>-3.7140394631397902</v>
      </c>
      <c r="J322" s="249"/>
    </row>
    <row r="323" spans="7:10">
      <c r="G323" s="249" t="s">
        <v>55</v>
      </c>
      <c r="H323" s="24">
        <v>-2.75600479589894</v>
      </c>
      <c r="J323" s="249"/>
    </row>
    <row r="324" spans="7:10">
      <c r="G324" s="249" t="s">
        <v>440</v>
      </c>
      <c r="H324" s="24">
        <v>-3.8293728199536399</v>
      </c>
      <c r="J324" s="249"/>
    </row>
    <row r="325" spans="7:10">
      <c r="G325" s="249" t="s">
        <v>441</v>
      </c>
      <c r="H325" s="24">
        <v>-8.1746743047873505</v>
      </c>
      <c r="J325" s="249"/>
    </row>
    <row r="326" spans="7:10">
      <c r="G326" s="249" t="s">
        <v>442</v>
      </c>
      <c r="H326" s="24">
        <v>-10.873177367999499</v>
      </c>
      <c r="J326" s="249"/>
    </row>
    <row r="327" spans="7:10">
      <c r="G327" s="249" t="s">
        <v>443</v>
      </c>
      <c r="H327" s="24">
        <v>-3.0874512327677701</v>
      </c>
      <c r="J327" s="249"/>
    </row>
    <row r="328" spans="7:10">
      <c r="G328" s="249" t="s">
        <v>95</v>
      </c>
      <c r="H328" s="24">
        <v>-7.3364079859455398</v>
      </c>
      <c r="J328" s="249"/>
    </row>
    <row r="329" spans="7:10">
      <c r="G329" s="249" t="s">
        <v>444</v>
      </c>
      <c r="H329" s="24">
        <v>-1.04979714756783</v>
      </c>
      <c r="J329" s="249"/>
    </row>
    <row r="330" spans="7:10">
      <c r="G330" s="249" t="s">
        <v>445</v>
      </c>
      <c r="H330" s="24">
        <v>-0.87509462117863801</v>
      </c>
      <c r="J330" s="249"/>
    </row>
    <row r="331" spans="7:10">
      <c r="G331" s="249" t="s">
        <v>446</v>
      </c>
      <c r="H331" s="24">
        <v>-0.79040942693336702</v>
      </c>
      <c r="J331" s="249"/>
    </row>
    <row r="332" spans="7:10">
      <c r="G332" s="249" t="s">
        <v>96</v>
      </c>
      <c r="H332" s="24">
        <v>-0.86154054617303399</v>
      </c>
      <c r="J332" s="249"/>
    </row>
    <row r="333" spans="7:10">
      <c r="G333" s="249" t="s">
        <v>447</v>
      </c>
      <c r="H333" s="24">
        <v>-4.2271718807419596</v>
      </c>
      <c r="J333" s="249"/>
    </row>
    <row r="334" spans="7:10">
      <c r="G334" s="249" t="s">
        <v>448</v>
      </c>
      <c r="H334" s="24">
        <v>-4.3608857846631199</v>
      </c>
      <c r="J334" s="249"/>
    </row>
    <row r="335" spans="7:10">
      <c r="G335" s="249" t="s">
        <v>449</v>
      </c>
      <c r="H335" s="24">
        <v>-3.9032270520694698</v>
      </c>
      <c r="J335" s="249"/>
    </row>
    <row r="336" spans="7:10">
      <c r="G336" s="249" t="s">
        <v>450</v>
      </c>
      <c r="H336" s="24">
        <v>-4.0310077329815996</v>
      </c>
      <c r="J336" s="249"/>
    </row>
    <row r="337" spans="7:10">
      <c r="G337" s="249" t="s">
        <v>451</v>
      </c>
      <c r="H337" s="24">
        <v>-3.27657221031851</v>
      </c>
      <c r="J337" s="249"/>
    </row>
    <row r="338" spans="7:10">
      <c r="G338" s="249" t="s">
        <v>452</v>
      </c>
      <c r="H338" s="24">
        <v>-0.57135950012274395</v>
      </c>
      <c r="J338" s="249"/>
    </row>
    <row r="339" spans="7:10">
      <c r="G339" s="249" t="s">
        <v>453</v>
      </c>
      <c r="H339" s="24">
        <v>-3.7941173866073301</v>
      </c>
      <c r="J339" s="249"/>
    </row>
    <row r="340" spans="7:10">
      <c r="G340" s="249" t="s">
        <v>454</v>
      </c>
      <c r="H340" s="24">
        <v>-2.7639250023402702</v>
      </c>
      <c r="J340" s="249"/>
    </row>
    <row r="341" spans="7:10">
      <c r="G341" s="249" t="s">
        <v>455</v>
      </c>
      <c r="H341" s="24">
        <v>-4.0968806213028799</v>
      </c>
      <c r="J341" s="249"/>
    </row>
    <row r="342" spans="7:10">
      <c r="G342" s="249" t="s">
        <v>456</v>
      </c>
      <c r="H342" s="24">
        <v>-3.6968595180697701</v>
      </c>
      <c r="J342" s="249"/>
    </row>
    <row r="343" spans="7:10">
      <c r="G343" s="249" t="s">
        <v>190</v>
      </c>
      <c r="H343" s="24">
        <v>-0.88343438882784697</v>
      </c>
      <c r="J343" s="249"/>
    </row>
    <row r="344" spans="7:10">
      <c r="G344" s="249" t="s">
        <v>457</v>
      </c>
      <c r="H344" s="24">
        <v>-2.9710208395453201</v>
      </c>
      <c r="J344" s="249"/>
    </row>
    <row r="345" spans="7:10">
      <c r="G345" s="249" t="s">
        <v>205</v>
      </c>
      <c r="H345" s="24">
        <v>-5.7184578126773697</v>
      </c>
      <c r="J345" s="249"/>
    </row>
    <row r="346" spans="7:10">
      <c r="G346" s="249" t="s">
        <v>97</v>
      </c>
      <c r="H346" s="24">
        <v>-0.860976099713743</v>
      </c>
      <c r="J346" s="249"/>
    </row>
    <row r="347" spans="7:10">
      <c r="G347" s="249" t="s">
        <v>56</v>
      </c>
      <c r="H347" s="24">
        <v>1.85804711828618</v>
      </c>
      <c r="J347" s="249"/>
    </row>
    <row r="348" spans="7:10">
      <c r="G348" s="249" t="s">
        <v>458</v>
      </c>
      <c r="H348" s="24">
        <v>-7.2690409060935099</v>
      </c>
      <c r="J348" s="249"/>
    </row>
    <row r="349" spans="7:10">
      <c r="G349" s="249" t="s">
        <v>141</v>
      </c>
      <c r="H349" s="24">
        <v>-1.49015576341191</v>
      </c>
      <c r="J349" s="249"/>
    </row>
    <row r="350" spans="7:10">
      <c r="G350" s="249" t="s">
        <v>58</v>
      </c>
      <c r="H350" s="24">
        <v>-5.0838709910635798</v>
      </c>
      <c r="J350" s="249"/>
    </row>
    <row r="351" spans="7:10">
      <c r="G351" s="249" t="s">
        <v>459</v>
      </c>
      <c r="H351" s="24">
        <v>-1.1779376930735701</v>
      </c>
      <c r="J351" s="249"/>
    </row>
    <row r="352" spans="7:10">
      <c r="G352" s="249" t="s">
        <v>98</v>
      </c>
      <c r="H352" s="24">
        <v>-5.0409181662064997</v>
      </c>
      <c r="J352" s="249"/>
    </row>
    <row r="353" spans="7:10">
      <c r="G353" s="249" t="s">
        <v>460</v>
      </c>
      <c r="H353" s="24">
        <v>-5.7999226495328804</v>
      </c>
      <c r="J353" s="249"/>
    </row>
    <row r="354" spans="7:10">
      <c r="G354" s="249" t="s">
        <v>461</v>
      </c>
      <c r="H354" s="24">
        <v>-4.1841954272333401</v>
      </c>
      <c r="J354" s="249"/>
    </row>
    <row r="355" spans="7:10">
      <c r="G355" s="249" t="s">
        <v>462</v>
      </c>
      <c r="H355" s="24">
        <v>-4.7841093605521596</v>
      </c>
      <c r="J355" s="249"/>
    </row>
    <row r="356" spans="7:10">
      <c r="G356" s="249" t="s">
        <v>463</v>
      </c>
      <c r="H356" s="24">
        <v>-7.2356265329651102</v>
      </c>
      <c r="J356" s="249"/>
    </row>
    <row r="357" spans="7:10">
      <c r="G357" s="249" t="s">
        <v>464</v>
      </c>
      <c r="H357" s="24">
        <v>-3.5813620699970801</v>
      </c>
      <c r="J357" s="249"/>
    </row>
    <row r="358" spans="7:10">
      <c r="G358" s="249" t="s">
        <v>465</v>
      </c>
      <c r="H358" s="24">
        <v>-3.5334787334161701</v>
      </c>
      <c r="J358" s="249"/>
    </row>
    <row r="359" spans="7:10">
      <c r="G359" s="249" t="s">
        <v>466</v>
      </c>
      <c r="H359" s="24">
        <v>-4.7086540837019797</v>
      </c>
      <c r="J359" s="249"/>
    </row>
    <row r="360" spans="7:10">
      <c r="G360" s="249" t="s">
        <v>467</v>
      </c>
      <c r="H360" s="24">
        <v>-3.5144533732200798</v>
      </c>
      <c r="J360" s="249"/>
    </row>
    <row r="361" spans="7:10">
      <c r="G361" s="249" t="s">
        <v>468</v>
      </c>
      <c r="H361" s="24">
        <v>-1.25335368565203</v>
      </c>
      <c r="J361" s="249"/>
    </row>
    <row r="362" spans="7:10">
      <c r="G362" s="249" t="s">
        <v>142</v>
      </c>
      <c r="H362" s="24">
        <v>-0.53814025525947795</v>
      </c>
      <c r="J362" s="249"/>
    </row>
    <row r="363" spans="7:10">
      <c r="G363" s="249" t="s">
        <v>469</v>
      </c>
      <c r="H363" s="24">
        <v>-4.1686793478800599</v>
      </c>
      <c r="J363" s="249"/>
    </row>
    <row r="364" spans="7:10">
      <c r="G364" s="249" t="s">
        <v>470</v>
      </c>
      <c r="H364" s="24">
        <v>-4.1582520966976002</v>
      </c>
      <c r="J364" s="249"/>
    </row>
    <row r="365" spans="7:10">
      <c r="G365" s="249" t="s">
        <v>471</v>
      </c>
      <c r="H365" s="24">
        <v>-1.0761511155719301</v>
      </c>
      <c r="J365" s="249"/>
    </row>
    <row r="366" spans="7:10">
      <c r="G366" s="249" t="s">
        <v>472</v>
      </c>
      <c r="H366" s="24">
        <v>-9.1314014030851993</v>
      </c>
      <c r="J366" s="249"/>
    </row>
    <row r="367" spans="7:10">
      <c r="G367" s="249" t="s">
        <v>473</v>
      </c>
      <c r="H367" s="24">
        <v>-3.9089886012199502</v>
      </c>
      <c r="J367" s="249"/>
    </row>
    <row r="368" spans="7:10">
      <c r="G368" s="249" t="s">
        <v>474</v>
      </c>
      <c r="H368" s="24">
        <v>-7.3537272349567804</v>
      </c>
      <c r="J368" s="249"/>
    </row>
    <row r="369" spans="7:10">
      <c r="G369" s="249" t="s">
        <v>475</v>
      </c>
      <c r="H369" s="24">
        <v>-5.7966676587287003</v>
      </c>
      <c r="J369" s="249"/>
    </row>
    <row r="370" spans="7:10">
      <c r="G370" s="249" t="s">
        <v>476</v>
      </c>
      <c r="H370" s="24">
        <v>-4.2734830864023197</v>
      </c>
      <c r="J370" s="249"/>
    </row>
    <row r="371" spans="7:10">
      <c r="G371" s="249" t="s">
        <v>477</v>
      </c>
      <c r="H371" s="24">
        <v>-4.5394111445716501</v>
      </c>
      <c r="J371" s="249"/>
    </row>
    <row r="372" spans="7:10">
      <c r="G372" s="249" t="s">
        <v>478</v>
      </c>
      <c r="H372" s="24">
        <v>-1.2337473442400799</v>
      </c>
      <c r="J372" s="249"/>
    </row>
    <row r="373" spans="7:10">
      <c r="G373" s="249" t="s">
        <v>479</v>
      </c>
      <c r="H373" s="24">
        <v>-0.87490173431782203</v>
      </c>
      <c r="J373" s="249"/>
    </row>
    <row r="374" spans="7:10">
      <c r="G374" s="249" t="s">
        <v>480</v>
      </c>
      <c r="H374" s="24">
        <v>-0.87602407683712402</v>
      </c>
      <c r="J374" s="249"/>
    </row>
    <row r="375" spans="7:10">
      <c r="G375" s="249" t="s">
        <v>481</v>
      </c>
      <c r="H375" s="24">
        <v>-2.8007078644757901</v>
      </c>
      <c r="J375" s="249"/>
    </row>
    <row r="376" spans="7:10">
      <c r="G376" s="249" t="s">
        <v>482</v>
      </c>
      <c r="H376" s="24">
        <v>-3.68808884546451</v>
      </c>
      <c r="J376" s="249"/>
    </row>
    <row r="377" spans="7:10">
      <c r="G377" s="249" t="s">
        <v>99</v>
      </c>
      <c r="H377" s="24">
        <v>-4.4977107312532301</v>
      </c>
      <c r="J377" s="249"/>
    </row>
    <row r="378" spans="7:10">
      <c r="G378" s="249" t="s">
        <v>182</v>
      </c>
      <c r="H378" s="24">
        <v>2.0712284596563699</v>
      </c>
      <c r="J378" s="249"/>
    </row>
    <row r="379" spans="7:10">
      <c r="G379" s="249" t="s">
        <v>483</v>
      </c>
      <c r="H379" s="24">
        <v>2.0125207796113802</v>
      </c>
      <c r="J379" s="249"/>
    </row>
    <row r="380" spans="7:10">
      <c r="G380" s="249" t="s">
        <v>100</v>
      </c>
      <c r="H380" s="24">
        <v>-5.1610326226115397</v>
      </c>
      <c r="J380" s="249"/>
    </row>
    <row r="381" spans="7:10">
      <c r="G381" s="249" t="s">
        <v>484</v>
      </c>
      <c r="H381" s="24">
        <v>-7.1719182813646896</v>
      </c>
      <c r="J381" s="249"/>
    </row>
    <row r="382" spans="7:10">
      <c r="G382" s="249" t="s">
        <v>60</v>
      </c>
      <c r="H382" s="24">
        <v>2.0044685125628798</v>
      </c>
      <c r="J382" s="249"/>
    </row>
    <row r="383" spans="7:10">
      <c r="G383" s="249" t="s">
        <v>196</v>
      </c>
      <c r="H383" s="24">
        <v>-1.3680068894318</v>
      </c>
      <c r="J383" s="249"/>
    </row>
    <row r="384" spans="7:10">
      <c r="G384" s="249" t="s">
        <v>485</v>
      </c>
      <c r="H384" s="24">
        <v>-4.3365240173462203</v>
      </c>
      <c r="J384" s="249"/>
    </row>
    <row r="385" spans="7:10">
      <c r="G385" s="249" t="s">
        <v>101</v>
      </c>
      <c r="H385" s="24">
        <v>-9.1652126493281099</v>
      </c>
      <c r="J385" s="249"/>
    </row>
    <row r="386" spans="7:10">
      <c r="G386" s="249" t="s">
        <v>102</v>
      </c>
      <c r="H386" s="24">
        <v>-3.8913685026537301</v>
      </c>
      <c r="J386" s="249"/>
    </row>
    <row r="387" spans="7:10">
      <c r="G387" s="249" t="s">
        <v>191</v>
      </c>
      <c r="H387" s="24">
        <v>-0.84830685107925996</v>
      </c>
      <c r="J387" s="249"/>
    </row>
    <row r="388" spans="7:10">
      <c r="G388" s="249" t="s">
        <v>486</v>
      </c>
      <c r="H388" s="24">
        <v>2.2777245643853901</v>
      </c>
      <c r="J388" s="249"/>
    </row>
    <row r="389" spans="7:10">
      <c r="G389" s="249" t="s">
        <v>144</v>
      </c>
      <c r="H389" s="24">
        <v>2.1426803716929501</v>
      </c>
      <c r="J389" s="249"/>
    </row>
    <row r="390" spans="7:10">
      <c r="G390" s="249" t="s">
        <v>487</v>
      </c>
      <c r="H390" s="24">
        <v>-3.5838283843150802</v>
      </c>
      <c r="J390" s="249"/>
    </row>
    <row r="391" spans="7:10">
      <c r="G391" s="249" t="s">
        <v>62</v>
      </c>
      <c r="H391" s="24">
        <v>2.09622506985305</v>
      </c>
      <c r="J391" s="249"/>
    </row>
    <row r="392" spans="7:10">
      <c r="G392" s="249" t="s">
        <v>488</v>
      </c>
      <c r="H392" s="24">
        <v>-4.1580446655810999</v>
      </c>
      <c r="J392" s="249"/>
    </row>
    <row r="393" spans="7:10">
      <c r="G393" s="249" t="s">
        <v>103</v>
      </c>
      <c r="H393" s="24">
        <v>-3.45234752246414</v>
      </c>
      <c r="J393" s="249"/>
    </row>
    <row r="394" spans="7:10">
      <c r="G394" s="249" t="s">
        <v>193</v>
      </c>
      <c r="H394" s="24">
        <v>-0.76247810424766305</v>
      </c>
      <c r="J394" s="249"/>
    </row>
    <row r="395" spans="7:10">
      <c r="G395" s="249" t="s">
        <v>489</v>
      </c>
      <c r="H395" s="24">
        <v>-5.46607051772102</v>
      </c>
      <c r="J395" s="249"/>
    </row>
    <row r="396" spans="7:10">
      <c r="G396" s="249" t="s">
        <v>104</v>
      </c>
      <c r="H396" s="24">
        <v>-8.5788884768437903</v>
      </c>
      <c r="J396" s="249"/>
    </row>
    <row r="397" spans="7:10">
      <c r="G397" s="249" t="s">
        <v>490</v>
      </c>
      <c r="H397" s="24">
        <v>-5.5955098123732601</v>
      </c>
      <c r="J397" s="249"/>
    </row>
    <row r="398" spans="7:10">
      <c r="G398" s="249" t="s">
        <v>105</v>
      </c>
      <c r="H398" s="24">
        <v>-4.1655787660875596</v>
      </c>
      <c r="J398" s="249"/>
    </row>
    <row r="399" spans="7:10">
      <c r="G399" s="249" t="s">
        <v>106</v>
      </c>
      <c r="H399" s="24">
        <v>-5.4841124092183904</v>
      </c>
      <c r="J399" s="249"/>
    </row>
    <row r="400" spans="7:10">
      <c r="G400" s="249" t="s">
        <v>107</v>
      </c>
      <c r="H400" s="24">
        <v>-1.63684662035982</v>
      </c>
      <c r="J400" s="249"/>
    </row>
    <row r="401" spans="7:10">
      <c r="G401" s="249" t="s">
        <v>491</v>
      </c>
      <c r="H401" s="24">
        <v>2.2331546515292202</v>
      </c>
      <c r="J401" s="249"/>
    </row>
    <row r="402" spans="7:10">
      <c r="G402" s="249" t="s">
        <v>146</v>
      </c>
      <c r="H402" s="24">
        <v>2.1872843037843901</v>
      </c>
      <c r="J402" s="249"/>
    </row>
    <row r="403" spans="7:10">
      <c r="G403" s="249" t="s">
        <v>492</v>
      </c>
      <c r="H403" s="24">
        <v>-3.7623101445935698</v>
      </c>
      <c r="J403" s="249"/>
    </row>
    <row r="404" spans="7:10">
      <c r="G404" s="249" t="s">
        <v>63</v>
      </c>
      <c r="H404" s="24">
        <v>2.04820172597393</v>
      </c>
      <c r="J404" s="249"/>
    </row>
    <row r="405" spans="7:10">
      <c r="G405" s="249" t="s">
        <v>493</v>
      </c>
      <c r="H405" s="24">
        <v>-4.3323996494086598</v>
      </c>
      <c r="J405" s="249"/>
    </row>
    <row r="406" spans="7:10">
      <c r="G406" s="249" t="s">
        <v>494</v>
      </c>
      <c r="H406" s="24">
        <v>-3.9479451384516899</v>
      </c>
      <c r="J406" s="249"/>
    </row>
    <row r="407" spans="7:10">
      <c r="G407" s="249" t="s">
        <v>108</v>
      </c>
      <c r="H407" s="24">
        <v>-3.9873987673793398</v>
      </c>
      <c r="J407" s="249"/>
    </row>
    <row r="408" spans="7:10">
      <c r="G408" s="249" t="s">
        <v>192</v>
      </c>
      <c r="H408" s="24">
        <v>-0.804025305809147</v>
      </c>
      <c r="J408" s="249"/>
    </row>
    <row r="409" spans="7:10">
      <c r="G409" s="249" t="s">
        <v>495</v>
      </c>
      <c r="H409" s="24">
        <v>2.1916203152044198</v>
      </c>
      <c r="J409" s="249"/>
    </row>
    <row r="410" spans="7:10">
      <c r="G410" s="249" t="s">
        <v>64</v>
      </c>
      <c r="H410" s="24">
        <v>-1.46589225075477</v>
      </c>
      <c r="J410" s="249"/>
    </row>
    <row r="411" spans="7:10">
      <c r="G411" s="249" t="s">
        <v>496</v>
      </c>
      <c r="H411" s="24">
        <v>-4.2473773328507596</v>
      </c>
      <c r="J411" s="249"/>
    </row>
    <row r="412" spans="7:10">
      <c r="G412" s="249" t="s">
        <v>497</v>
      </c>
      <c r="H412" s="24">
        <v>-3.6849995523016101</v>
      </c>
      <c r="J412" s="249"/>
    </row>
    <row r="413" spans="7:10">
      <c r="G413" s="249" t="s">
        <v>498</v>
      </c>
      <c r="H413" s="24">
        <v>-4.3128996848412804</v>
      </c>
      <c r="J413" s="249"/>
    </row>
    <row r="414" spans="7:10">
      <c r="G414" s="249" t="s">
        <v>499</v>
      </c>
      <c r="H414" s="24">
        <v>-4.0038802779780198</v>
      </c>
      <c r="J414" s="249"/>
    </row>
    <row r="415" spans="7:10">
      <c r="G415" s="249" t="s">
        <v>109</v>
      </c>
      <c r="H415" s="24">
        <v>-3.7447998822483299</v>
      </c>
      <c r="J415" s="249"/>
    </row>
    <row r="416" spans="7:10">
      <c r="G416" s="249" t="s">
        <v>65</v>
      </c>
      <c r="H416" s="24">
        <v>-0.86196436773394702</v>
      </c>
      <c r="J416" s="249"/>
    </row>
    <row r="417" spans="7:10">
      <c r="G417" s="249" t="s">
        <v>500</v>
      </c>
      <c r="H417" s="24">
        <v>2.1000733873614101</v>
      </c>
      <c r="J417" s="249"/>
    </row>
    <row r="418" spans="7:10">
      <c r="G418" s="249" t="s">
        <v>110</v>
      </c>
      <c r="H418" s="24">
        <v>-3.0516216163464098</v>
      </c>
      <c r="J418" s="249"/>
    </row>
    <row r="419" spans="7:10">
      <c r="G419" s="249" t="s">
        <v>501</v>
      </c>
      <c r="H419" s="24">
        <v>-2.3785952751388999</v>
      </c>
      <c r="J419" s="249"/>
    </row>
    <row r="420" spans="7:10">
      <c r="G420" s="249" t="s">
        <v>502</v>
      </c>
      <c r="H420" s="24">
        <v>-1.2878476538067201</v>
      </c>
      <c r="J420" s="249"/>
    </row>
    <row r="421" spans="7:10">
      <c r="G421" s="249" t="s">
        <v>212</v>
      </c>
      <c r="H421" s="24">
        <v>-1.4991214328486899</v>
      </c>
      <c r="J421" s="249"/>
    </row>
    <row r="422" spans="7:10">
      <c r="G422" s="249" t="s">
        <v>503</v>
      </c>
      <c r="H422" s="24">
        <v>-8.5576200306327905</v>
      </c>
      <c r="J422" s="249"/>
    </row>
    <row r="423" spans="7:10">
      <c r="G423" s="249" t="s">
        <v>504</v>
      </c>
      <c r="H423" s="24">
        <v>-9.2004122533446893</v>
      </c>
      <c r="J423" s="249"/>
    </row>
    <row r="424" spans="7:10">
      <c r="G424" s="249" t="s">
        <v>505</v>
      </c>
      <c r="H424" s="24">
        <v>-4.1530399527344404</v>
      </c>
      <c r="J424" s="249"/>
    </row>
    <row r="425" spans="7:10">
      <c r="G425" s="249" t="s">
        <v>506</v>
      </c>
      <c r="H425" s="24">
        <v>-8.7470223871936401</v>
      </c>
      <c r="J425" s="249"/>
    </row>
    <row r="426" spans="7:10">
      <c r="G426" s="249" t="s">
        <v>111</v>
      </c>
      <c r="H426" s="24">
        <v>-6.8139734146873598</v>
      </c>
      <c r="J426" s="249"/>
    </row>
    <row r="427" spans="7:10">
      <c r="G427" s="249" t="s">
        <v>507</v>
      </c>
      <c r="H427" s="24">
        <v>1.57990335314278</v>
      </c>
      <c r="J427" s="249"/>
    </row>
    <row r="428" spans="7:10">
      <c r="G428" s="249" t="s">
        <v>508</v>
      </c>
      <c r="H428" s="24">
        <v>-4.4200728258895596</v>
      </c>
      <c r="J428" s="249"/>
    </row>
    <row r="429" spans="7:10">
      <c r="G429" s="249" t="s">
        <v>202</v>
      </c>
      <c r="H429" s="24">
        <v>-3.5048576618889999</v>
      </c>
      <c r="J429" s="249"/>
    </row>
    <row r="430" spans="7:10">
      <c r="G430" s="249" t="s">
        <v>203</v>
      </c>
      <c r="H430" s="24">
        <v>-3.1012083221256099</v>
      </c>
      <c r="J430" s="249"/>
    </row>
    <row r="431" spans="7:10">
      <c r="G431" s="249" t="s">
        <v>509</v>
      </c>
      <c r="H431" s="24">
        <v>-3.6758736383342798</v>
      </c>
      <c r="J431" s="249"/>
    </row>
    <row r="432" spans="7:10">
      <c r="G432" s="249" t="s">
        <v>204</v>
      </c>
      <c r="H432" s="24">
        <v>-5.5427661894953397</v>
      </c>
      <c r="J432" s="249"/>
    </row>
    <row r="433" spans="7:10">
      <c r="G433" s="249" t="s">
        <v>510</v>
      </c>
      <c r="H433" s="24">
        <v>-5.5465002967137398</v>
      </c>
      <c r="J433" s="249"/>
    </row>
    <row r="434" spans="7:10">
      <c r="G434" s="249" t="s">
        <v>186</v>
      </c>
      <c r="H434" s="24">
        <v>-0.90416352478067297</v>
      </c>
      <c r="J434" s="249"/>
    </row>
    <row r="435" spans="7:10">
      <c r="G435" s="249" t="s">
        <v>172</v>
      </c>
      <c r="H435" s="24">
        <v>1.5472437382231301</v>
      </c>
      <c r="J435" s="249"/>
    </row>
    <row r="436" spans="7:10">
      <c r="G436" s="249" t="s">
        <v>511</v>
      </c>
      <c r="H436" s="24">
        <v>0.89825527951863304</v>
      </c>
      <c r="J436" s="249"/>
    </row>
    <row r="437" spans="7:10">
      <c r="G437" s="249" t="s">
        <v>67</v>
      </c>
      <c r="H437" s="24">
        <v>-5.0651805218508104</v>
      </c>
      <c r="J437" s="249"/>
    </row>
    <row r="438" spans="7:10">
      <c r="G438" s="249" t="s">
        <v>512</v>
      </c>
      <c r="H438" s="24">
        <v>-3.5633551934087002</v>
      </c>
      <c r="J438" s="249"/>
    </row>
    <row r="439" spans="7:10">
      <c r="G439" s="249" t="s">
        <v>513</v>
      </c>
      <c r="H439" s="24">
        <v>-3.7888173193286598</v>
      </c>
      <c r="J439" s="249"/>
    </row>
    <row r="440" spans="7:10">
      <c r="G440" s="249" t="s">
        <v>112</v>
      </c>
      <c r="H440" s="24">
        <v>-6.0000141631366599</v>
      </c>
      <c r="J440" s="249"/>
    </row>
    <row r="441" spans="7:10">
      <c r="G441" s="249" t="s">
        <v>514</v>
      </c>
      <c r="H441" s="24">
        <v>-0.27635762161361599</v>
      </c>
      <c r="J441" s="249"/>
    </row>
    <row r="442" spans="7:10">
      <c r="G442" s="249" t="s">
        <v>515</v>
      </c>
      <c r="H442" s="24">
        <v>-6.1411912207176496</v>
      </c>
      <c r="J442" s="249"/>
    </row>
    <row r="443" spans="7:10">
      <c r="G443" s="249" t="s">
        <v>113</v>
      </c>
      <c r="H443" s="24">
        <v>-0.87875223512749701</v>
      </c>
      <c r="J443" s="249"/>
    </row>
    <row r="444" spans="7:10">
      <c r="G444" s="249" t="s">
        <v>516</v>
      </c>
      <c r="H444" s="24">
        <v>1.39770556348075</v>
      </c>
      <c r="J444" s="249"/>
    </row>
    <row r="445" spans="7:10">
      <c r="G445" s="249" t="s">
        <v>517</v>
      </c>
      <c r="H445" s="24">
        <v>0.74895508866203997</v>
      </c>
      <c r="J445" s="249"/>
    </row>
    <row r="446" spans="7:10">
      <c r="G446" s="249" t="s">
        <v>518</v>
      </c>
      <c r="H446" s="24">
        <v>0.60210665494014204</v>
      </c>
      <c r="J446" s="249"/>
    </row>
    <row r="447" spans="7:10">
      <c r="G447" s="249" t="s">
        <v>519</v>
      </c>
      <c r="H447" s="24">
        <v>0.85323124940831196</v>
      </c>
      <c r="J447" s="249"/>
    </row>
    <row r="448" spans="7:10">
      <c r="G448" s="249" t="s">
        <v>69</v>
      </c>
      <c r="H448" s="24">
        <v>-3.6909834552184</v>
      </c>
      <c r="J448" s="249"/>
    </row>
    <row r="449" spans="7:10">
      <c r="G449" s="249" t="s">
        <v>520</v>
      </c>
      <c r="H449" s="24">
        <v>-3.5785040875079899</v>
      </c>
      <c r="J449" s="249"/>
    </row>
    <row r="450" spans="7:10">
      <c r="G450" s="249" t="s">
        <v>198</v>
      </c>
      <c r="H450" s="24">
        <v>-3.76444527120919</v>
      </c>
      <c r="J450" s="249"/>
    </row>
    <row r="451" spans="7:10">
      <c r="G451" s="249" t="s">
        <v>71</v>
      </c>
      <c r="H451" s="24">
        <v>-3.2234077931160101</v>
      </c>
      <c r="J451" s="249"/>
    </row>
    <row r="452" spans="7:10">
      <c r="G452" s="249" t="s">
        <v>114</v>
      </c>
      <c r="H452" s="24">
        <v>-3.4190023293937002</v>
      </c>
      <c r="J452" s="249"/>
    </row>
    <row r="453" spans="7:10">
      <c r="G453" s="249" t="s">
        <v>521</v>
      </c>
      <c r="H453" s="24">
        <v>-3.81233180948899</v>
      </c>
      <c r="J453" s="249"/>
    </row>
    <row r="454" spans="7:10">
      <c r="G454" s="249" t="s">
        <v>522</v>
      </c>
      <c r="H454" s="24">
        <v>-2.2577635033823902</v>
      </c>
      <c r="J454" s="249"/>
    </row>
    <row r="455" spans="7:10">
      <c r="G455" s="249" t="s">
        <v>115</v>
      </c>
      <c r="H455" s="24">
        <v>-8.4784900499276397</v>
      </c>
      <c r="J455" s="249"/>
    </row>
    <row r="456" spans="7:10">
      <c r="G456" s="249" t="s">
        <v>116</v>
      </c>
      <c r="H456" s="24">
        <v>-4.5453590366801304</v>
      </c>
      <c r="J456" s="249"/>
    </row>
    <row r="457" spans="7:10">
      <c r="G457" s="249" t="s">
        <v>117</v>
      </c>
      <c r="H457" s="24">
        <v>-6.2041374851520397</v>
      </c>
      <c r="J457" s="249"/>
    </row>
    <row r="458" spans="7:10">
      <c r="G458" s="249" t="s">
        <v>523</v>
      </c>
      <c r="H458" s="24">
        <v>-6.2884002737563502</v>
      </c>
      <c r="J458" s="249"/>
    </row>
    <row r="459" spans="7:10">
      <c r="G459" s="249" t="s">
        <v>524</v>
      </c>
      <c r="H459" s="24">
        <v>-1.8761997890247</v>
      </c>
      <c r="J459" s="249"/>
    </row>
    <row r="460" spans="7:10">
      <c r="G460" s="249" t="s">
        <v>525</v>
      </c>
      <c r="H460" s="24">
        <v>-4.7884141244831904</v>
      </c>
      <c r="J460" s="249"/>
    </row>
    <row r="461" spans="7:10">
      <c r="G461" s="249" t="s">
        <v>118</v>
      </c>
      <c r="H461" s="24">
        <v>-6.3450902293109896</v>
      </c>
      <c r="J461" s="249"/>
    </row>
    <row r="462" spans="7:10">
      <c r="G462" s="249" t="s">
        <v>119</v>
      </c>
      <c r="H462" s="24">
        <v>-2.4158377808938498</v>
      </c>
      <c r="J462" s="249"/>
    </row>
    <row r="463" spans="7:10">
      <c r="G463" s="249" t="s">
        <v>73</v>
      </c>
      <c r="H463" s="24">
        <v>-4.31561584276223</v>
      </c>
      <c r="J463" s="249"/>
    </row>
    <row r="464" spans="7:10">
      <c r="G464" s="249" t="s">
        <v>75</v>
      </c>
      <c r="H464" s="24">
        <v>-3.7585314846126501</v>
      </c>
      <c r="J464" s="249"/>
    </row>
    <row r="465" spans="7:10">
      <c r="G465" s="249" t="s">
        <v>77</v>
      </c>
      <c r="H465" s="24">
        <v>-3.7826545099153002</v>
      </c>
      <c r="J465" s="249"/>
    </row>
    <row r="466" spans="7:10">
      <c r="G466" s="249" t="s">
        <v>78</v>
      </c>
      <c r="H466" s="24">
        <v>1.95850466703544</v>
      </c>
      <c r="J466" s="249"/>
    </row>
    <row r="467" spans="7:10">
      <c r="G467" s="249" t="s">
        <v>526</v>
      </c>
      <c r="H467" s="24">
        <v>-2.4622191770023698</v>
      </c>
      <c r="J467" s="249"/>
    </row>
    <row r="468" spans="7:10">
      <c r="G468" s="249" t="s">
        <v>120</v>
      </c>
      <c r="H468" s="24">
        <v>-9.2273509391809299</v>
      </c>
      <c r="J468" s="249"/>
    </row>
    <row r="469" spans="7:10">
      <c r="G469" s="249" t="s">
        <v>121</v>
      </c>
      <c r="H469" s="24">
        <v>-4.1525473748045103</v>
      </c>
      <c r="J469" s="249"/>
    </row>
    <row r="470" spans="7:10">
      <c r="G470" s="249" t="s">
        <v>79</v>
      </c>
      <c r="H470" s="24">
        <v>1.2232245524299801</v>
      </c>
      <c r="J470" s="249"/>
    </row>
    <row r="471" spans="7:10">
      <c r="G471" s="249" t="s">
        <v>527</v>
      </c>
      <c r="H471" s="24">
        <v>-3.9568413917251801</v>
      </c>
      <c r="J471" s="249"/>
    </row>
    <row r="472" spans="7:10">
      <c r="G472" s="249" t="s">
        <v>122</v>
      </c>
      <c r="H472" s="24">
        <v>0.49955487571985602</v>
      </c>
      <c r="J472" s="249"/>
    </row>
    <row r="473" spans="7:10">
      <c r="G473" s="249" t="s">
        <v>123</v>
      </c>
      <c r="H473" s="24">
        <v>-5.3945409024845103</v>
      </c>
      <c r="J473" s="249"/>
    </row>
    <row r="474" spans="7:10">
      <c r="G474" s="249" t="s">
        <v>124</v>
      </c>
      <c r="H474" s="24">
        <v>-3.70245984229213</v>
      </c>
      <c r="J474" s="249"/>
    </row>
    <row r="475" spans="7:10">
      <c r="G475" s="249" t="s">
        <v>528</v>
      </c>
      <c r="H475" s="24">
        <v>-4.2286254222925503</v>
      </c>
      <c r="J475" s="249"/>
    </row>
    <row r="476" spans="7:10">
      <c r="G476" s="249" t="s">
        <v>125</v>
      </c>
      <c r="H476" s="24">
        <v>-3.1231503072880198</v>
      </c>
      <c r="J476" s="249"/>
    </row>
    <row r="477" spans="7:10">
      <c r="G477" s="249" t="s">
        <v>126</v>
      </c>
      <c r="H477" s="24">
        <v>-4.52211762494965</v>
      </c>
      <c r="J477" s="249"/>
    </row>
    <row r="478" spans="7:10">
      <c r="G478" s="249" t="s">
        <v>529</v>
      </c>
      <c r="H478" s="24">
        <v>-0.70421218598506297</v>
      </c>
      <c r="J478" s="249"/>
    </row>
    <row r="479" spans="7:10">
      <c r="G479" s="249" t="s">
        <v>530</v>
      </c>
      <c r="H479" s="24">
        <v>-1.7837293916605499</v>
      </c>
      <c r="J479" s="249"/>
    </row>
    <row r="480" spans="7:10">
      <c r="G480" s="249" t="s">
        <v>531</v>
      </c>
      <c r="H480" s="24">
        <v>-0.25376433616725602</v>
      </c>
      <c r="J480" s="249"/>
    </row>
    <row r="481" spans="7:10">
      <c r="G481" s="249" t="s">
        <v>532</v>
      </c>
      <c r="H481" s="24">
        <v>-0.85709394661266403</v>
      </c>
      <c r="J481" s="249"/>
    </row>
    <row r="482" spans="7:10">
      <c r="G482" s="249" t="s">
        <v>533</v>
      </c>
      <c r="H482" s="24">
        <v>1.9531792460636399</v>
      </c>
      <c r="J482" s="249"/>
    </row>
    <row r="483" spans="7:10">
      <c r="G483" s="249" t="s">
        <v>534</v>
      </c>
      <c r="H483" s="24">
        <v>1.8236935822390901</v>
      </c>
      <c r="J483" s="249"/>
    </row>
    <row r="484" spans="7:10">
      <c r="G484" s="249" t="s">
        <v>127</v>
      </c>
      <c r="H484" s="24">
        <v>1.24519988765764</v>
      </c>
      <c r="J484" s="249"/>
    </row>
    <row r="485" spans="7:10">
      <c r="G485" s="249" t="s">
        <v>128</v>
      </c>
      <c r="H485" s="24">
        <v>-1.82601879693959</v>
      </c>
      <c r="J485" s="249"/>
    </row>
    <row r="486" spans="7:10">
      <c r="G486" s="249" t="s">
        <v>129</v>
      </c>
      <c r="H486" s="24">
        <v>-1.1319939076124801</v>
      </c>
      <c r="J486" s="249"/>
    </row>
    <row r="487" spans="7:10">
      <c r="G487" s="249" t="s">
        <v>535</v>
      </c>
      <c r="H487" s="24">
        <v>-0.61268918208086698</v>
      </c>
      <c r="J487" s="249"/>
    </row>
    <row r="488" spans="7:10">
      <c r="G488" s="249" t="s">
        <v>536</v>
      </c>
      <c r="H488" s="24">
        <v>-2.5901204417860799</v>
      </c>
      <c r="J488" s="249"/>
    </row>
    <row r="489" spans="7:10">
      <c r="G489" s="249" t="s">
        <v>80</v>
      </c>
      <c r="H489" s="24">
        <v>-1.0574194157602701</v>
      </c>
      <c r="J489" s="249"/>
    </row>
    <row r="490" spans="7:10">
      <c r="G490" s="249" t="s">
        <v>537</v>
      </c>
      <c r="H490" s="24">
        <v>2.1080582981812799</v>
      </c>
      <c r="J490" s="249"/>
    </row>
    <row r="491" spans="7:10">
      <c r="G491" s="249" t="s">
        <v>538</v>
      </c>
      <c r="H491" s="24">
        <v>-14.749327332924199</v>
      </c>
      <c r="J491" s="249"/>
    </row>
    <row r="492" spans="7:10">
      <c r="G492" s="249" t="s">
        <v>539</v>
      </c>
      <c r="H492" s="24">
        <v>1.1400391422149001</v>
      </c>
      <c r="J492" s="249"/>
    </row>
    <row r="493" spans="7:10">
      <c r="G493" s="249" t="s">
        <v>540</v>
      </c>
      <c r="H493" s="24">
        <v>1.0426680533149799</v>
      </c>
      <c r="J493" s="249"/>
    </row>
    <row r="494" spans="7:10">
      <c r="G494" s="249" t="s">
        <v>541</v>
      </c>
      <c r="H494" s="24">
        <v>0.49681934038664399</v>
      </c>
      <c r="J494" s="249"/>
    </row>
    <row r="495" spans="7:10">
      <c r="G495" s="249" t="s">
        <v>542</v>
      </c>
      <c r="H495" s="24">
        <v>-11.1137475970562</v>
      </c>
      <c r="J495" s="249"/>
    </row>
    <row r="496" spans="7:10">
      <c r="G496" s="249" t="s">
        <v>543</v>
      </c>
      <c r="H496" s="24">
        <v>-0.88369267054859901</v>
      </c>
      <c r="J496" s="249"/>
    </row>
    <row r="497" spans="7:10">
      <c r="G497" s="249" t="s">
        <v>544</v>
      </c>
      <c r="H497" s="24">
        <v>-5.0358342455036302</v>
      </c>
      <c r="J497" s="249"/>
    </row>
    <row r="498" spans="7:10">
      <c r="G498" s="249" t="s">
        <v>545</v>
      </c>
      <c r="H498" s="24">
        <v>-6.0680035639513603</v>
      </c>
      <c r="J498" s="249"/>
    </row>
    <row r="499" spans="7:10">
      <c r="G499" s="249" t="s">
        <v>546</v>
      </c>
      <c r="H499" s="24">
        <v>-11.873581637778599</v>
      </c>
      <c r="J499" s="249"/>
    </row>
    <row r="500" spans="7:10">
      <c r="G500" s="249" t="s">
        <v>130</v>
      </c>
      <c r="H500" s="24">
        <v>-2.1585222641203101</v>
      </c>
      <c r="J500" s="249"/>
    </row>
    <row r="501" spans="7:10">
      <c r="G501" s="249" t="s">
        <v>547</v>
      </c>
      <c r="H501" s="24">
        <v>-3.6341433798096898</v>
      </c>
      <c r="J501" s="249"/>
    </row>
    <row r="502" spans="7:10">
      <c r="G502" s="249" t="s">
        <v>548</v>
      </c>
      <c r="H502" s="24">
        <v>-0.11472969615607</v>
      </c>
      <c r="J502" s="249"/>
    </row>
    <row r="503" spans="7:10">
      <c r="G503" s="249" t="s">
        <v>549</v>
      </c>
      <c r="H503" s="24">
        <v>1.3601604667654299</v>
      </c>
      <c r="J503" s="249"/>
    </row>
  </sheetData>
  <sortState xmlns:xlrd2="http://schemas.microsoft.com/office/spreadsheetml/2017/richdata2" ref="A2:D158">
    <sortCondition ref="A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AF2F-7151-604D-B748-A82F3F7CBB60}">
  <dimension ref="A1:F159"/>
  <sheetViews>
    <sheetView workbookViewId="0">
      <selection activeCell="E159" sqref="E159:F159"/>
    </sheetView>
  </sheetViews>
  <sheetFormatPr baseColWidth="10" defaultRowHeight="16"/>
  <cols>
    <col min="1" max="1" width="19.83203125" style="205" customWidth="1"/>
    <col min="2" max="4" width="10.83203125" style="205"/>
  </cols>
  <sheetData>
    <row r="1" spans="1:6">
      <c r="A1" s="205" t="s">
        <v>213</v>
      </c>
      <c r="B1" s="213">
        <v>8.0363671128106997</v>
      </c>
      <c r="C1" s="213">
        <v>6.6457631621269098</v>
      </c>
      <c r="D1" s="213">
        <v>6.7617862468118046</v>
      </c>
      <c r="E1" s="20">
        <f>B1-C1</f>
        <v>1.3906039506837899</v>
      </c>
      <c r="F1" s="20">
        <f>B1-D1</f>
        <v>1.2745808659988951</v>
      </c>
    </row>
    <row r="2" spans="1:6">
      <c r="A2" s="205" t="s">
        <v>7</v>
      </c>
      <c r="B2" s="213">
        <v>10.249292543020999</v>
      </c>
      <c r="C2" s="213">
        <v>8.062584167233128</v>
      </c>
      <c r="D2" s="213">
        <v>10.065551158617266</v>
      </c>
      <c r="E2" s="20">
        <f t="shared" ref="E2:E65" si="0">B2-C2</f>
        <v>2.1867083757878714</v>
      </c>
      <c r="F2" s="20">
        <f t="shared" ref="F2:F65" si="1">B2-D2</f>
        <v>0.18374138440373322</v>
      </c>
    </row>
    <row r="3" spans="1:6">
      <c r="A3" s="205" t="s">
        <v>9</v>
      </c>
      <c r="B3" s="213">
        <v>8.7426003824092007</v>
      </c>
      <c r="C3" s="213">
        <v>7.0017632407286641</v>
      </c>
      <c r="D3" s="213">
        <v>7.8697939976034306</v>
      </c>
      <c r="E3" s="20">
        <f t="shared" si="0"/>
        <v>1.7408371416805366</v>
      </c>
      <c r="F3" s="20">
        <f t="shared" si="1"/>
        <v>0.87280638480577011</v>
      </c>
    </row>
    <row r="4" spans="1:6">
      <c r="A4" s="205" t="s">
        <v>11</v>
      </c>
      <c r="B4" s="213">
        <v>7.3801147227532979</v>
      </c>
      <c r="C4" s="213">
        <v>7.1686539781415597</v>
      </c>
      <c r="D4" s="213">
        <v>6.5921657799786786</v>
      </c>
      <c r="E4" s="20">
        <f t="shared" si="0"/>
        <v>0.21146074461173825</v>
      </c>
      <c r="F4" s="20">
        <f t="shared" si="1"/>
        <v>0.78794894277461935</v>
      </c>
    </row>
    <row r="5" spans="1:6">
      <c r="A5" s="217" t="s">
        <v>187</v>
      </c>
      <c r="B5" s="213">
        <v>7.1527151051625202</v>
      </c>
      <c r="C5" s="213">
        <v>8.8446217352375083</v>
      </c>
      <c r="D5" s="213">
        <v>8.5575131448975217</v>
      </c>
      <c r="E5" s="20">
        <f t="shared" si="0"/>
        <v>-1.6919066300749881</v>
      </c>
      <c r="F5" s="20">
        <f t="shared" si="1"/>
        <v>-1.4047980397350015</v>
      </c>
    </row>
    <row r="6" spans="1:6">
      <c r="A6" s="217" t="s">
        <v>188</v>
      </c>
      <c r="B6" s="213">
        <v>8.0763288718929314</v>
      </c>
      <c r="C6" s="213">
        <v>9.1280758521711327</v>
      </c>
      <c r="D6" s="213">
        <v>8.7664051724368299</v>
      </c>
      <c r="E6" s="20">
        <f t="shared" si="0"/>
        <v>-1.0517469802782013</v>
      </c>
      <c r="F6" s="20">
        <f t="shared" si="1"/>
        <v>-0.69007630054389857</v>
      </c>
    </row>
    <row r="7" spans="1:6">
      <c r="A7" s="217" t="s">
        <v>189</v>
      </c>
      <c r="B7" s="213">
        <v>8.2992351816443595</v>
      </c>
      <c r="C7" s="213">
        <v>9.3704709633268752</v>
      </c>
      <c r="D7" s="213">
        <v>8.951025291084342</v>
      </c>
      <c r="E7" s="20">
        <f t="shared" si="0"/>
        <v>-1.0712357816825158</v>
      </c>
      <c r="F7" s="20">
        <f t="shared" si="1"/>
        <v>-0.6517901094399825</v>
      </c>
    </row>
    <row r="8" spans="1:6">
      <c r="A8" s="205" t="s">
        <v>15</v>
      </c>
      <c r="B8" s="213">
        <v>5.8051051625239003</v>
      </c>
      <c r="C8" s="213">
        <v>5.8358836804529606</v>
      </c>
      <c r="D8" s="213">
        <v>6.7849592858138532</v>
      </c>
      <c r="E8" s="20">
        <f t="shared" si="0"/>
        <v>-3.0778517929060278E-2</v>
      </c>
      <c r="F8" s="20">
        <f t="shared" si="1"/>
        <v>-0.97985412328995292</v>
      </c>
    </row>
    <row r="9" spans="1:6">
      <c r="A9" s="205" t="s">
        <v>17</v>
      </c>
      <c r="B9" s="213">
        <v>10.750382409177799</v>
      </c>
      <c r="C9" s="213">
        <v>9.855753122962696</v>
      </c>
      <c r="D9" s="213">
        <v>9.2215020616331884</v>
      </c>
      <c r="E9" s="20">
        <f t="shared" si="0"/>
        <v>0.89462928621510329</v>
      </c>
      <c r="F9" s="20">
        <f t="shared" si="1"/>
        <v>1.5288803475446109</v>
      </c>
    </row>
    <row r="10" spans="1:6">
      <c r="A10" s="205" t="s">
        <v>214</v>
      </c>
      <c r="B10" s="213">
        <v>6.8288336520076003</v>
      </c>
      <c r="C10" s="213">
        <v>6.0430101664350957</v>
      </c>
      <c r="D10" s="213">
        <v>7.0906583230707669</v>
      </c>
      <c r="E10" s="20">
        <f t="shared" si="0"/>
        <v>0.78582348557250459</v>
      </c>
      <c r="F10" s="20">
        <f t="shared" si="1"/>
        <v>-0.26182467106316665</v>
      </c>
    </row>
    <row r="11" spans="1:6">
      <c r="A11" s="205" t="s">
        <v>19</v>
      </c>
      <c r="B11" s="213">
        <v>8.5704206500955991</v>
      </c>
      <c r="C11" s="213">
        <v>8.3296309144664509</v>
      </c>
      <c r="D11" s="213">
        <v>8.2061516432866259</v>
      </c>
      <c r="E11" s="20">
        <f t="shared" si="0"/>
        <v>0.24078973562914818</v>
      </c>
      <c r="F11" s="20">
        <f t="shared" si="1"/>
        <v>0.36426900680897312</v>
      </c>
    </row>
    <row r="12" spans="1:6">
      <c r="A12" s="218" t="s">
        <v>206</v>
      </c>
      <c r="B12" s="213">
        <v>7.8496367112811001</v>
      </c>
      <c r="C12" s="213">
        <v>7.8770207329673472</v>
      </c>
      <c r="D12" s="213">
        <v>8.2130397349870261</v>
      </c>
      <c r="E12" s="20">
        <f t="shared" si="0"/>
        <v>-2.7384021686247095E-2</v>
      </c>
      <c r="F12" s="20">
        <f t="shared" si="1"/>
        <v>-0.36340302370592603</v>
      </c>
    </row>
    <row r="13" spans="1:6">
      <c r="A13" s="205" t="s">
        <v>21</v>
      </c>
      <c r="B13" s="213">
        <v>7.0855066921605996</v>
      </c>
      <c r="C13" s="213">
        <v>7.4454524404938383</v>
      </c>
      <c r="D13" s="213">
        <v>7.4987504670853058</v>
      </c>
      <c r="E13" s="20">
        <f t="shared" si="0"/>
        <v>-0.35994574833323867</v>
      </c>
      <c r="F13" s="20">
        <f t="shared" si="1"/>
        <v>-0.41324377492470621</v>
      </c>
    </row>
    <row r="14" spans="1:6">
      <c r="A14" s="205" t="s">
        <v>167</v>
      </c>
      <c r="B14" s="213">
        <v>7.7845697896749506</v>
      </c>
      <c r="C14" s="213">
        <v>7.7530611883124552</v>
      </c>
      <c r="D14" s="213">
        <v>7.2172380685572097</v>
      </c>
      <c r="E14" s="20">
        <f t="shared" si="0"/>
        <v>3.1508601362495448E-2</v>
      </c>
      <c r="F14" s="20">
        <f t="shared" si="1"/>
        <v>0.56733172111774088</v>
      </c>
    </row>
    <row r="15" spans="1:6">
      <c r="A15" s="217" t="s">
        <v>175</v>
      </c>
      <c r="B15" s="213">
        <v>5.5054302103250494</v>
      </c>
      <c r="C15" s="213">
        <v>6.9844600512618014</v>
      </c>
      <c r="D15" s="213">
        <v>6.8175627545411954</v>
      </c>
      <c r="E15" s="20">
        <f t="shared" si="0"/>
        <v>-1.4790298409367519</v>
      </c>
      <c r="F15" s="20">
        <f t="shared" si="1"/>
        <v>-1.312132544216146</v>
      </c>
    </row>
    <row r="16" spans="1:6">
      <c r="A16" s="217" t="s">
        <v>8</v>
      </c>
      <c r="B16" s="213">
        <v>11.3418929254302</v>
      </c>
      <c r="C16" s="213">
        <v>8.2167386923405594</v>
      </c>
      <c r="D16" s="213">
        <v>7.6184933299131918</v>
      </c>
      <c r="E16" s="20">
        <f t="shared" si="0"/>
        <v>3.1251542330896402</v>
      </c>
      <c r="F16" s="20">
        <f t="shared" si="1"/>
        <v>3.7233995955170078</v>
      </c>
    </row>
    <row r="17" spans="1:6">
      <c r="A17" s="205" t="s">
        <v>147</v>
      </c>
      <c r="B17" s="213">
        <v>7.7790439770554496</v>
      </c>
      <c r="C17" s="213">
        <v>7.938869870706978</v>
      </c>
      <c r="D17" s="213">
        <v>7.2195111443445921</v>
      </c>
      <c r="E17" s="20">
        <f t="shared" si="0"/>
        <v>-0.15982589365152844</v>
      </c>
      <c r="F17" s="20">
        <f t="shared" si="1"/>
        <v>0.55953283271085752</v>
      </c>
    </row>
    <row r="18" spans="1:6">
      <c r="A18" s="205" t="s">
        <v>150</v>
      </c>
      <c r="B18" s="213">
        <v>9.7015869980879508</v>
      </c>
      <c r="C18" s="213">
        <v>8.9781904717374239</v>
      </c>
      <c r="D18" s="213">
        <v>8.0762964203962575</v>
      </c>
      <c r="E18" s="20">
        <f t="shared" si="0"/>
        <v>0.72339652635052687</v>
      </c>
      <c r="F18" s="20">
        <f t="shared" si="1"/>
        <v>1.6252905776916933</v>
      </c>
    </row>
    <row r="19" spans="1:6">
      <c r="A19" s="217" t="s">
        <v>10</v>
      </c>
      <c r="B19" s="213">
        <v>9.2881453154876006</v>
      </c>
      <c r="C19" s="213">
        <v>8.2669501455326397</v>
      </c>
      <c r="D19" s="213">
        <v>7.287869387250959</v>
      </c>
      <c r="E19" s="20">
        <f t="shared" si="0"/>
        <v>1.0211951699549608</v>
      </c>
      <c r="F19" s="20">
        <f t="shared" si="1"/>
        <v>2.0002759282366416</v>
      </c>
    </row>
    <row r="20" spans="1:6">
      <c r="A20" s="217" t="s">
        <v>12</v>
      </c>
      <c r="B20" s="213">
        <v>10.2502676864245</v>
      </c>
      <c r="C20" s="213">
        <v>7.5176999634733965</v>
      </c>
      <c r="D20" s="213">
        <v>7.1358640446051194</v>
      </c>
      <c r="E20" s="20">
        <f t="shared" si="0"/>
        <v>2.7325677229511038</v>
      </c>
      <c r="F20" s="20">
        <f t="shared" si="1"/>
        <v>3.114403641819381</v>
      </c>
    </row>
    <row r="21" spans="1:6">
      <c r="A21" s="205" t="s">
        <v>14</v>
      </c>
      <c r="B21" s="213">
        <v>7.5039388145315495</v>
      </c>
      <c r="C21" s="213">
        <v>7.2831024572763097</v>
      </c>
      <c r="D21" s="213">
        <v>6.6827520248638992</v>
      </c>
      <c r="E21" s="20">
        <f t="shared" si="0"/>
        <v>0.22083635725523987</v>
      </c>
      <c r="F21" s="20">
        <f t="shared" si="1"/>
        <v>0.82118678966765035</v>
      </c>
    </row>
    <row r="22" spans="1:6">
      <c r="A22" s="205" t="s">
        <v>27</v>
      </c>
      <c r="B22" s="213">
        <v>7.6345697896749503</v>
      </c>
      <c r="C22" s="213">
        <v>6.8206956060647244</v>
      </c>
      <c r="D22" s="213">
        <v>6.4581625837368266</v>
      </c>
      <c r="E22" s="20">
        <f t="shared" si="0"/>
        <v>0.8138741836102259</v>
      </c>
      <c r="F22" s="20">
        <f t="shared" si="1"/>
        <v>1.1764072059381236</v>
      </c>
    </row>
    <row r="23" spans="1:6">
      <c r="A23" s="218" t="s">
        <v>29</v>
      </c>
      <c r="B23" s="213">
        <v>7.8197131931165993</v>
      </c>
      <c r="C23" s="213">
        <v>6.9344409782418754</v>
      </c>
      <c r="D23" s="213">
        <v>7.5051375155266831</v>
      </c>
      <c r="E23" s="20">
        <f t="shared" si="0"/>
        <v>0.88527221487472385</v>
      </c>
      <c r="F23" s="20">
        <f t="shared" si="1"/>
        <v>0.31457567758991622</v>
      </c>
    </row>
    <row r="24" spans="1:6">
      <c r="A24" s="205" t="s">
        <v>31</v>
      </c>
      <c r="B24" s="213">
        <v>9.7184512428297989</v>
      </c>
      <c r="C24" s="213">
        <v>9.408396037109874</v>
      </c>
      <c r="D24" s="213">
        <v>9.2491749846851246</v>
      </c>
      <c r="E24" s="20">
        <f t="shared" si="0"/>
        <v>0.31005520571992484</v>
      </c>
      <c r="F24" s="20">
        <f t="shared" si="1"/>
        <v>0.46927625814467433</v>
      </c>
    </row>
    <row r="25" spans="1:6">
      <c r="A25" s="205" t="s">
        <v>16</v>
      </c>
      <c r="B25" s="213">
        <v>7.9090439770554495</v>
      </c>
      <c r="C25" s="213">
        <v>7.9099987724363139</v>
      </c>
      <c r="D25" s="213">
        <v>7.1942484719000941</v>
      </c>
      <c r="E25" s="20">
        <f t="shared" si="0"/>
        <v>-9.5479538086440385E-4</v>
      </c>
      <c r="F25" s="20">
        <f t="shared" si="1"/>
        <v>0.71479550515535539</v>
      </c>
    </row>
    <row r="26" spans="1:6">
      <c r="A26" s="205" t="s">
        <v>215</v>
      </c>
      <c r="B26" s="213">
        <v>7.0570172084129998</v>
      </c>
      <c r="C26" s="213">
        <v>6.4851482848080897</v>
      </c>
      <c r="D26" s="213">
        <v>6.328198176918618</v>
      </c>
      <c r="E26" s="20">
        <f t="shared" si="0"/>
        <v>0.57186892360491015</v>
      </c>
      <c r="F26" s="20">
        <f t="shared" si="1"/>
        <v>0.72881903149438187</v>
      </c>
    </row>
    <row r="27" spans="1:6">
      <c r="A27" s="205" t="s">
        <v>152</v>
      </c>
      <c r="B27" s="213">
        <v>8.7189674952198892</v>
      </c>
      <c r="C27" s="213">
        <v>8.6194191928903727</v>
      </c>
      <c r="D27" s="213">
        <v>7.7814619524257216</v>
      </c>
      <c r="E27" s="20">
        <f t="shared" si="0"/>
        <v>9.9548302329516503E-2</v>
      </c>
      <c r="F27" s="20">
        <f t="shared" si="1"/>
        <v>0.93750554279416765</v>
      </c>
    </row>
    <row r="28" spans="1:6">
      <c r="A28" s="218" t="s">
        <v>207</v>
      </c>
      <c r="B28" s="213">
        <v>8.3706309751433992</v>
      </c>
      <c r="C28" s="213">
        <v>7.8327412576057478</v>
      </c>
      <c r="D28" s="213">
        <v>8.1122082189794007</v>
      </c>
      <c r="E28" s="20">
        <f t="shared" si="0"/>
        <v>0.53788971753765136</v>
      </c>
      <c r="F28" s="20">
        <f t="shared" si="1"/>
        <v>0.25842275616399846</v>
      </c>
    </row>
    <row r="29" spans="1:6">
      <c r="A29" s="205" t="s">
        <v>34</v>
      </c>
      <c r="B29" s="213">
        <v>9.3273040152964004</v>
      </c>
      <c r="C29" s="213">
        <v>9.3062399010326775</v>
      </c>
      <c r="D29" s="213">
        <v>9.1374238526595608</v>
      </c>
      <c r="E29" s="20">
        <f t="shared" si="0"/>
        <v>2.10641142637229E-2</v>
      </c>
      <c r="F29" s="20">
        <f t="shared" si="1"/>
        <v>0.1898801626368396</v>
      </c>
    </row>
    <row r="30" spans="1:6">
      <c r="A30" s="218" t="s">
        <v>208</v>
      </c>
      <c r="B30" s="213">
        <v>9.0500382409178002</v>
      </c>
      <c r="C30" s="213">
        <v>8.0493194723178068</v>
      </c>
      <c r="D30" s="213">
        <v>8.2924588332141163</v>
      </c>
      <c r="E30" s="20">
        <f t="shared" si="0"/>
        <v>1.0007187685999934</v>
      </c>
      <c r="F30" s="20">
        <f t="shared" si="1"/>
        <v>0.75757940770368393</v>
      </c>
    </row>
    <row r="31" spans="1:6">
      <c r="A31" s="218" t="s">
        <v>209</v>
      </c>
      <c r="B31" s="213">
        <v>9.2211089866157003</v>
      </c>
      <c r="C31" s="213">
        <v>8.1758737034947355</v>
      </c>
      <c r="D31" s="213">
        <v>8.3193671939639984</v>
      </c>
      <c r="E31" s="20">
        <f t="shared" si="0"/>
        <v>1.0452352831209648</v>
      </c>
      <c r="F31" s="20">
        <f t="shared" si="1"/>
        <v>0.90174179265170196</v>
      </c>
    </row>
    <row r="32" spans="1:6">
      <c r="A32" s="218" t="s">
        <v>36</v>
      </c>
      <c r="B32" s="213">
        <v>9.6211854684512002</v>
      </c>
      <c r="C32" s="213">
        <v>8.1132856004173046</v>
      </c>
      <c r="D32" s="213">
        <v>8.3507505469343855</v>
      </c>
      <c r="E32" s="20">
        <f t="shared" si="0"/>
        <v>1.5078998680338955</v>
      </c>
      <c r="F32" s="20">
        <f t="shared" si="1"/>
        <v>1.2704349215168147</v>
      </c>
    </row>
    <row r="33" spans="1:6">
      <c r="A33" s="205" t="s">
        <v>216</v>
      </c>
      <c r="B33" s="213">
        <v>4.8091586998088003</v>
      </c>
      <c r="C33" s="213">
        <v>7.7300666438288186</v>
      </c>
      <c r="D33" s="213">
        <v>7.45945175923368</v>
      </c>
      <c r="E33" s="20">
        <f t="shared" si="0"/>
        <v>-2.9209079440200183</v>
      </c>
      <c r="F33" s="20">
        <f t="shared" si="1"/>
        <v>-2.6502930594248797</v>
      </c>
    </row>
    <row r="34" spans="1:6">
      <c r="A34" s="205" t="s">
        <v>217</v>
      </c>
      <c r="B34" s="213">
        <v>6.4392351816444009</v>
      </c>
      <c r="C34" s="213">
        <v>6.3206374667073399</v>
      </c>
      <c r="D34" s="213">
        <v>7.0491193908396523</v>
      </c>
      <c r="E34" s="20">
        <f t="shared" si="0"/>
        <v>0.11859771493706095</v>
      </c>
      <c r="F34" s="20">
        <f t="shared" si="1"/>
        <v>-0.60988420919525144</v>
      </c>
    </row>
    <row r="35" spans="1:6">
      <c r="A35" s="218" t="s">
        <v>199</v>
      </c>
      <c r="B35" s="213">
        <v>7.488871892925399</v>
      </c>
      <c r="C35" s="213">
        <v>7.5039580022068204</v>
      </c>
      <c r="D35" s="213">
        <v>7.7809085861866683</v>
      </c>
      <c r="E35" s="20">
        <f t="shared" si="0"/>
        <v>-1.50861092814214E-2</v>
      </c>
      <c r="F35" s="20">
        <f t="shared" si="1"/>
        <v>-0.29203669326126924</v>
      </c>
    </row>
    <row r="36" spans="1:6">
      <c r="A36" s="218" t="s">
        <v>38</v>
      </c>
      <c r="B36" s="213">
        <v>7.8995984703632995</v>
      </c>
      <c r="C36" s="213">
        <v>6.9640708479721756</v>
      </c>
      <c r="D36" s="213">
        <v>7.4057062918115291</v>
      </c>
      <c r="E36" s="20">
        <f t="shared" si="0"/>
        <v>0.93552762239112397</v>
      </c>
      <c r="F36" s="20">
        <f t="shared" si="1"/>
        <v>0.49389217855177048</v>
      </c>
    </row>
    <row r="37" spans="1:6">
      <c r="A37" s="218" t="s">
        <v>38</v>
      </c>
      <c r="B37" s="213">
        <v>7.110879541109</v>
      </c>
      <c r="C37" s="213">
        <v>6.9640708479721756</v>
      </c>
      <c r="D37" s="213">
        <v>7.4057062918115291</v>
      </c>
      <c r="E37" s="20">
        <f t="shared" si="0"/>
        <v>0.14680869313682443</v>
      </c>
      <c r="F37" s="20">
        <f t="shared" si="1"/>
        <v>-0.29482675070252906</v>
      </c>
    </row>
    <row r="38" spans="1:6">
      <c r="A38" s="205" t="s">
        <v>40</v>
      </c>
      <c r="B38" s="213">
        <v>5.9559082217973014</v>
      </c>
      <c r="C38" s="213">
        <v>8.0299614810706093</v>
      </c>
      <c r="D38" s="213">
        <v>7.6718066414505985</v>
      </c>
      <c r="E38" s="20">
        <f t="shared" si="0"/>
        <v>-2.0740532592733079</v>
      </c>
      <c r="F38" s="20">
        <f t="shared" si="1"/>
        <v>-1.7158984196532971</v>
      </c>
    </row>
    <row r="39" spans="1:6">
      <c r="A39" s="218" t="s">
        <v>201</v>
      </c>
      <c r="B39" s="213">
        <v>8.2163862332696009</v>
      </c>
      <c r="C39" s="213">
        <v>8.0986211116556674</v>
      </c>
      <c r="D39" s="213">
        <v>8.1566734213406296</v>
      </c>
      <c r="E39" s="20">
        <f t="shared" si="0"/>
        <v>0.11776512161393349</v>
      </c>
      <c r="F39" s="20">
        <f t="shared" si="1"/>
        <v>5.9712811928971377E-2</v>
      </c>
    </row>
    <row r="40" spans="1:6">
      <c r="A40" s="218" t="s">
        <v>210</v>
      </c>
      <c r="B40" s="213">
        <v>7.7196749521988997</v>
      </c>
      <c r="C40" s="213">
        <v>7.7795534211638264</v>
      </c>
      <c r="D40" s="213">
        <v>7.9707523069635693</v>
      </c>
      <c r="E40" s="20">
        <f t="shared" si="0"/>
        <v>-5.9878468964926768E-2</v>
      </c>
      <c r="F40" s="20">
        <f t="shared" si="1"/>
        <v>-0.25107735476466964</v>
      </c>
    </row>
    <row r="41" spans="1:6">
      <c r="A41" s="218" t="s">
        <v>211</v>
      </c>
      <c r="B41" s="213">
        <v>9.0198470363288994</v>
      </c>
      <c r="C41" s="213">
        <v>8.1856422354783955</v>
      </c>
      <c r="D41" s="213">
        <v>8.2498176361607065</v>
      </c>
      <c r="E41" s="20">
        <f t="shared" si="0"/>
        <v>0.83420480085050386</v>
      </c>
      <c r="F41" s="20">
        <f t="shared" si="1"/>
        <v>0.77002940016819288</v>
      </c>
    </row>
    <row r="42" spans="1:6">
      <c r="A42" s="205" t="s">
        <v>218</v>
      </c>
      <c r="B42" s="213">
        <v>8.5391204588909986</v>
      </c>
      <c r="C42" s="213">
        <v>7.7273933148083946</v>
      </c>
      <c r="D42" s="213">
        <v>7.5610944686479948</v>
      </c>
      <c r="E42" s="20">
        <f t="shared" si="0"/>
        <v>0.81172714408260394</v>
      </c>
      <c r="F42" s="20">
        <f t="shared" si="1"/>
        <v>0.97802599024300374</v>
      </c>
    </row>
    <row r="43" spans="1:6">
      <c r="A43" s="218" t="s">
        <v>42</v>
      </c>
      <c r="B43" s="213">
        <v>7.774474187380501</v>
      </c>
      <c r="C43" s="213">
        <v>8.2843142579982469</v>
      </c>
      <c r="D43" s="213">
        <v>8.4452271723907089</v>
      </c>
      <c r="E43" s="20">
        <f t="shared" si="0"/>
        <v>-0.50984007061774594</v>
      </c>
      <c r="F43" s="20">
        <f t="shared" si="1"/>
        <v>-0.67075298501020786</v>
      </c>
    </row>
    <row r="44" spans="1:6">
      <c r="A44" s="218" t="s">
        <v>44</v>
      </c>
      <c r="B44" s="213">
        <v>7.7802294455067003</v>
      </c>
      <c r="C44" s="213">
        <v>6.8732902468147872</v>
      </c>
      <c r="D44" s="213">
        <v>7.3977001367330679</v>
      </c>
      <c r="E44" s="20">
        <f t="shared" si="0"/>
        <v>0.90693919869191308</v>
      </c>
      <c r="F44" s="20">
        <f t="shared" si="1"/>
        <v>0.38252930877363234</v>
      </c>
    </row>
    <row r="45" spans="1:6">
      <c r="A45" s="205" t="s">
        <v>46</v>
      </c>
      <c r="B45" s="213">
        <v>5.1605736137666991</v>
      </c>
      <c r="C45" s="213">
        <v>8.0390220148325469</v>
      </c>
      <c r="D45" s="213">
        <v>7.7500986747052343</v>
      </c>
      <c r="E45" s="20">
        <f t="shared" si="0"/>
        <v>-2.8784484010658478</v>
      </c>
      <c r="F45" s="20">
        <f t="shared" si="1"/>
        <v>-2.5895250609385352</v>
      </c>
    </row>
    <row r="46" spans="1:6">
      <c r="A46" s="205" t="s">
        <v>48</v>
      </c>
      <c r="B46" s="213">
        <v>8.1094646271510999</v>
      </c>
      <c r="C46" s="213">
        <v>8.700706854797712</v>
      </c>
      <c r="D46" s="213">
        <v>9.0651389653468488</v>
      </c>
      <c r="E46" s="20">
        <f t="shared" si="0"/>
        <v>-0.59124222764661205</v>
      </c>
      <c r="F46" s="20">
        <f t="shared" si="1"/>
        <v>-0.95567433819574887</v>
      </c>
    </row>
    <row r="47" spans="1:6">
      <c r="A47" s="218" t="s">
        <v>52</v>
      </c>
      <c r="B47" s="213">
        <v>5.3295028680687997</v>
      </c>
      <c r="C47" s="213">
        <v>6.578494862015269</v>
      </c>
      <c r="D47" s="213">
        <v>6.22281500064173</v>
      </c>
      <c r="E47" s="20">
        <f t="shared" si="0"/>
        <v>-1.2489919939464693</v>
      </c>
      <c r="F47" s="20">
        <f t="shared" si="1"/>
        <v>-0.8933121325729303</v>
      </c>
    </row>
    <row r="48" spans="1:6">
      <c r="A48" s="205" t="s">
        <v>54</v>
      </c>
      <c r="B48" s="213">
        <v>9.4509560229445988</v>
      </c>
      <c r="C48" s="213">
        <v>8.7755741626625063</v>
      </c>
      <c r="D48" s="213">
        <v>9.7497919488185456</v>
      </c>
      <c r="E48" s="20">
        <f t="shared" si="0"/>
        <v>0.67538186028209246</v>
      </c>
      <c r="F48" s="20">
        <f t="shared" si="1"/>
        <v>-0.29883592587394681</v>
      </c>
    </row>
    <row r="49" spans="1:6">
      <c r="A49" s="205" t="s">
        <v>18</v>
      </c>
      <c r="B49" s="213">
        <v>6.1164818355640493</v>
      </c>
      <c r="C49" s="213">
        <v>6.2917038340143154</v>
      </c>
      <c r="D49" s="213">
        <v>6.6514974609984829</v>
      </c>
      <c r="E49" s="20">
        <f t="shared" si="0"/>
        <v>-0.17522199845026609</v>
      </c>
      <c r="F49" s="20">
        <f t="shared" si="1"/>
        <v>-0.53501562543443359</v>
      </c>
    </row>
    <row r="50" spans="1:6">
      <c r="A50" s="205" t="s">
        <v>57</v>
      </c>
      <c r="B50" s="213">
        <v>4.6818164435946494</v>
      </c>
      <c r="C50" s="213">
        <v>4.5867718545953728</v>
      </c>
      <c r="D50" s="213">
        <v>4.9281283038298351</v>
      </c>
      <c r="E50" s="20">
        <f t="shared" si="0"/>
        <v>9.5044588999276591E-2</v>
      </c>
      <c r="F50" s="20">
        <f t="shared" si="1"/>
        <v>-0.2463118602351857</v>
      </c>
    </row>
    <row r="51" spans="1:6">
      <c r="A51" s="205" t="s">
        <v>20</v>
      </c>
      <c r="B51" s="213">
        <v>6.7312428298279201</v>
      </c>
      <c r="C51" s="213">
        <v>6.8964567295612396</v>
      </c>
      <c r="D51" s="213">
        <v>6.5254122455365673</v>
      </c>
      <c r="E51" s="20">
        <f t="shared" si="0"/>
        <v>-0.16521389973331946</v>
      </c>
      <c r="F51" s="20">
        <f t="shared" si="1"/>
        <v>0.20583058429135281</v>
      </c>
    </row>
    <row r="52" spans="1:6">
      <c r="A52" s="205" t="s">
        <v>59</v>
      </c>
      <c r="B52" s="213">
        <v>3.06409177820268</v>
      </c>
      <c r="C52" s="213">
        <v>6.4583052071610174</v>
      </c>
      <c r="D52" s="213">
        <v>6.337747423546495</v>
      </c>
      <c r="E52" s="20">
        <f t="shared" si="0"/>
        <v>-3.3942134289583374</v>
      </c>
      <c r="F52" s="20">
        <f t="shared" si="1"/>
        <v>-3.273655645343815</v>
      </c>
    </row>
    <row r="53" spans="1:6">
      <c r="A53" s="217" t="s">
        <v>61</v>
      </c>
      <c r="B53" s="213">
        <v>6.4631548757170201</v>
      </c>
      <c r="C53" s="213">
        <v>6.1708805706020531</v>
      </c>
      <c r="D53" s="213">
        <v>6.172454359058638</v>
      </c>
      <c r="E53" s="20">
        <f t="shared" si="0"/>
        <v>0.29227430511496699</v>
      </c>
      <c r="F53" s="20">
        <f t="shared" si="1"/>
        <v>0.29070051665838204</v>
      </c>
    </row>
    <row r="54" spans="1:6">
      <c r="A54" s="217" t="s">
        <v>22</v>
      </c>
      <c r="B54" s="213">
        <v>9.4314340344167995</v>
      </c>
      <c r="C54" s="213">
        <v>7.9744769992894469</v>
      </c>
      <c r="D54" s="213">
        <v>7.2467598453206241</v>
      </c>
      <c r="E54" s="20">
        <f t="shared" si="0"/>
        <v>1.4569570351273526</v>
      </c>
      <c r="F54" s="20">
        <f t="shared" si="1"/>
        <v>2.1846741890961754</v>
      </c>
    </row>
    <row r="55" spans="1:6">
      <c r="A55" s="217" t="s">
        <v>23</v>
      </c>
      <c r="B55" s="213">
        <v>9.7895602294454989</v>
      </c>
      <c r="C55" s="213">
        <v>7.7612941228272154</v>
      </c>
      <c r="D55" s="213">
        <v>7.1065270459418084</v>
      </c>
      <c r="E55" s="20">
        <f t="shared" si="0"/>
        <v>2.0282661066182834</v>
      </c>
      <c r="F55" s="20">
        <f t="shared" si="1"/>
        <v>2.6830331835036905</v>
      </c>
    </row>
    <row r="56" spans="1:6">
      <c r="A56" s="218" t="s">
        <v>66</v>
      </c>
      <c r="B56" s="213">
        <v>7.2708413001912007</v>
      </c>
      <c r="C56" s="213">
        <v>8.9513117959154673</v>
      </c>
      <c r="D56" s="213">
        <v>7.8412554960217928</v>
      </c>
      <c r="E56" s="20">
        <f t="shared" si="0"/>
        <v>-1.6804704957242667</v>
      </c>
      <c r="F56" s="20">
        <f t="shared" si="1"/>
        <v>-0.57041419583059216</v>
      </c>
    </row>
    <row r="57" spans="1:6">
      <c r="A57" s="205" t="s">
        <v>68</v>
      </c>
      <c r="B57" s="213">
        <v>6.6149521988528006</v>
      </c>
      <c r="C57" s="213">
        <v>6.35860265436418</v>
      </c>
      <c r="D57" s="213">
        <v>7.0585812879350822</v>
      </c>
      <c r="E57" s="20">
        <f t="shared" si="0"/>
        <v>0.25634954448862057</v>
      </c>
      <c r="F57" s="20">
        <f t="shared" si="1"/>
        <v>-0.4436290890822816</v>
      </c>
    </row>
    <row r="58" spans="1:6">
      <c r="A58" s="205" t="s">
        <v>70</v>
      </c>
      <c r="B58" s="213">
        <v>6.9282026768642497</v>
      </c>
      <c r="C58" s="213">
        <v>5.292164561502168</v>
      </c>
      <c r="D58" s="213">
        <v>5.12093335661684</v>
      </c>
      <c r="E58" s="20">
        <f t="shared" si="0"/>
        <v>1.6360381153620818</v>
      </c>
      <c r="F58" s="20">
        <f t="shared" si="1"/>
        <v>1.8072693202474097</v>
      </c>
    </row>
    <row r="59" spans="1:6">
      <c r="A59" s="205" t="s">
        <v>72</v>
      </c>
      <c r="B59" s="213">
        <v>5.14604206500956</v>
      </c>
      <c r="C59" s="213">
        <v>5.0216681267118766</v>
      </c>
      <c r="D59" s="213">
        <v>5.3609997328227239</v>
      </c>
      <c r="E59" s="20">
        <f t="shared" si="0"/>
        <v>0.1243739382976834</v>
      </c>
      <c r="F59" s="20">
        <f t="shared" si="1"/>
        <v>-0.21495766781316394</v>
      </c>
    </row>
    <row r="60" spans="1:6">
      <c r="A60" s="205" t="s">
        <v>74</v>
      </c>
      <c r="B60" s="213">
        <v>3.8164244741873801</v>
      </c>
      <c r="C60" s="213">
        <v>4.0232277235900877</v>
      </c>
      <c r="D60" s="213">
        <v>4.9180847947395625</v>
      </c>
      <c r="E60" s="20">
        <f t="shared" si="0"/>
        <v>-0.20680324940270767</v>
      </c>
      <c r="F60" s="20">
        <f t="shared" si="1"/>
        <v>-1.1016603205521824</v>
      </c>
    </row>
    <row r="61" spans="1:6">
      <c r="A61" s="205" t="s">
        <v>76</v>
      </c>
      <c r="B61" s="213">
        <v>4.3829827915870005</v>
      </c>
      <c r="C61" s="213">
        <v>4.3563630836749727</v>
      </c>
      <c r="D61" s="213">
        <v>4.7818901869690933</v>
      </c>
      <c r="E61" s="20">
        <f t="shared" si="0"/>
        <v>2.6619707912027835E-2</v>
      </c>
      <c r="F61" s="20">
        <f t="shared" si="1"/>
        <v>-0.39890739538209274</v>
      </c>
    </row>
    <row r="62" spans="1:6">
      <c r="A62" s="205" t="s">
        <v>185</v>
      </c>
      <c r="B62" s="213">
        <v>6.1776864244741896</v>
      </c>
      <c r="C62" s="213">
        <v>7.2034450348946022</v>
      </c>
      <c r="D62" s="213">
        <v>7.3198301320180867</v>
      </c>
      <c r="E62" s="20">
        <f t="shared" si="0"/>
        <v>-1.0257586104204126</v>
      </c>
      <c r="F62" s="20">
        <f t="shared" si="1"/>
        <v>-1.1421437075438972</v>
      </c>
    </row>
    <row r="63" spans="1:6">
      <c r="A63" s="217" t="s">
        <v>24</v>
      </c>
      <c r="B63" s="213">
        <v>11.773728489483698</v>
      </c>
      <c r="C63" s="213">
        <v>8.9528980169666799</v>
      </c>
      <c r="D63" s="213">
        <v>8.3173368488974049</v>
      </c>
      <c r="E63" s="20">
        <f t="shared" si="0"/>
        <v>2.8208304725170184</v>
      </c>
      <c r="F63" s="20">
        <f t="shared" si="1"/>
        <v>3.4563916405862933</v>
      </c>
    </row>
    <row r="64" spans="1:6">
      <c r="A64" s="205" t="s">
        <v>25</v>
      </c>
      <c r="B64" s="213">
        <v>8.5410898661567902</v>
      </c>
      <c r="C64" s="213">
        <v>8.1662358800873296</v>
      </c>
      <c r="D64" s="213">
        <v>7.4098067184532876</v>
      </c>
      <c r="E64" s="20">
        <f t="shared" si="0"/>
        <v>0.37485398606946063</v>
      </c>
      <c r="F64" s="20">
        <f t="shared" si="1"/>
        <v>1.1312831477035026</v>
      </c>
    </row>
    <row r="65" spans="1:6">
      <c r="A65" s="217" t="s">
        <v>26</v>
      </c>
      <c r="B65" s="213">
        <v>10.837705544933097</v>
      </c>
      <c r="C65" s="213">
        <v>9.1573704697147988</v>
      </c>
      <c r="D65" s="213">
        <v>8.1166109937686617</v>
      </c>
      <c r="E65" s="20">
        <f t="shared" si="0"/>
        <v>1.6803350752182986</v>
      </c>
      <c r="F65" s="20">
        <f t="shared" si="1"/>
        <v>2.7210945511644358</v>
      </c>
    </row>
    <row r="66" spans="1:6">
      <c r="A66" s="205" t="s">
        <v>184</v>
      </c>
      <c r="B66" s="213">
        <v>7.4181835564053502</v>
      </c>
      <c r="C66" s="213">
        <v>7.7284861988485787</v>
      </c>
      <c r="D66" s="213">
        <v>7.233581299788165</v>
      </c>
      <c r="E66" s="20">
        <f t="shared" ref="E66:E129" si="2">B66-C66</f>
        <v>-0.31030264244322847</v>
      </c>
      <c r="F66" s="20">
        <f t="shared" ref="F66:F129" si="3">B66-D66</f>
        <v>0.18460225661718521</v>
      </c>
    </row>
    <row r="67" spans="1:6">
      <c r="A67" s="205" t="s">
        <v>181</v>
      </c>
      <c r="B67" s="213">
        <v>7.0531548757170199</v>
      </c>
      <c r="C67" s="213">
        <v>7.4926494601846434</v>
      </c>
      <c r="D67" s="213">
        <v>6.8678456247783597</v>
      </c>
      <c r="E67" s="20">
        <f t="shared" si="2"/>
        <v>-0.43949458446762346</v>
      </c>
      <c r="F67" s="20">
        <f t="shared" si="3"/>
        <v>0.18530925093866024</v>
      </c>
    </row>
    <row r="68" spans="1:6">
      <c r="A68" s="217" t="s">
        <v>28</v>
      </c>
      <c r="B68" s="213">
        <v>10.114588910133799</v>
      </c>
      <c r="C68" s="213">
        <v>8.4948138482011988</v>
      </c>
      <c r="D68" s="213">
        <v>7.4418819115693795</v>
      </c>
      <c r="E68" s="20">
        <f t="shared" si="2"/>
        <v>1.6197750619326001</v>
      </c>
      <c r="F68" s="20">
        <f t="shared" si="3"/>
        <v>2.6727069985644194</v>
      </c>
    </row>
    <row r="69" spans="1:6">
      <c r="A69" s="205" t="s">
        <v>183</v>
      </c>
      <c r="B69" s="213">
        <v>6.1024474187380502</v>
      </c>
      <c r="C69" s="213">
        <v>6.9430346811123353</v>
      </c>
      <c r="D69" s="213">
        <v>6.6398821411803581</v>
      </c>
      <c r="E69" s="20">
        <f t="shared" si="2"/>
        <v>-0.84058726237428516</v>
      </c>
      <c r="F69" s="20">
        <f t="shared" si="3"/>
        <v>-0.53743472244230794</v>
      </c>
    </row>
    <row r="70" spans="1:6">
      <c r="A70" s="205" t="s">
        <v>30</v>
      </c>
      <c r="B70" s="213">
        <v>5.7188336520076497</v>
      </c>
      <c r="C70" s="213">
        <v>5.928919690514669</v>
      </c>
      <c r="D70" s="213">
        <v>5.6228645153601278</v>
      </c>
      <c r="E70" s="20">
        <f t="shared" si="2"/>
        <v>-0.21008603850701935</v>
      </c>
      <c r="F70" s="20">
        <f t="shared" si="3"/>
        <v>9.5969136647521935E-2</v>
      </c>
    </row>
    <row r="71" spans="1:6">
      <c r="A71" s="218" t="s">
        <v>82</v>
      </c>
      <c r="B71" s="213">
        <v>14.2981453154876</v>
      </c>
      <c r="C71" s="213">
        <v>11.877598991988428</v>
      </c>
      <c r="D71" s="213">
        <v>10.861009618121406</v>
      </c>
      <c r="E71" s="20">
        <f t="shared" si="2"/>
        <v>2.4205463234991722</v>
      </c>
      <c r="F71" s="20">
        <f t="shared" si="3"/>
        <v>3.4371356973661946</v>
      </c>
    </row>
    <row r="72" spans="1:6">
      <c r="A72" s="217" t="s">
        <v>32</v>
      </c>
      <c r="B72" s="213">
        <v>9.5086233269598015</v>
      </c>
      <c r="C72" s="213">
        <v>9.7684457303520222</v>
      </c>
      <c r="D72" s="213">
        <v>9.178793363028694</v>
      </c>
      <c r="E72" s="20">
        <f t="shared" si="2"/>
        <v>-0.25982240339222074</v>
      </c>
      <c r="F72" s="20">
        <f t="shared" si="3"/>
        <v>0.32982996393110753</v>
      </c>
    </row>
    <row r="73" spans="1:6">
      <c r="A73" s="218" t="s">
        <v>83</v>
      </c>
      <c r="B73" s="213">
        <v>13.0062141491396</v>
      </c>
      <c r="C73" s="213">
        <v>10.049437214038818</v>
      </c>
      <c r="D73" s="213">
        <v>9.3362058867595028</v>
      </c>
      <c r="E73" s="20">
        <f t="shared" si="2"/>
        <v>2.9567769351007822</v>
      </c>
      <c r="F73" s="20">
        <f t="shared" si="3"/>
        <v>3.6700082623800974</v>
      </c>
    </row>
    <row r="74" spans="1:6">
      <c r="A74" s="217" t="s">
        <v>33</v>
      </c>
      <c r="B74" s="213">
        <v>7.54967495219885</v>
      </c>
      <c r="C74" s="213">
        <v>8.4919907562575361</v>
      </c>
      <c r="D74" s="213">
        <v>8.3487910895854291</v>
      </c>
      <c r="E74" s="20">
        <f t="shared" si="2"/>
        <v>-0.94231580405868609</v>
      </c>
      <c r="F74" s="20">
        <f t="shared" si="3"/>
        <v>-0.79911613738657916</v>
      </c>
    </row>
    <row r="75" spans="1:6">
      <c r="A75" s="217" t="s">
        <v>35</v>
      </c>
      <c r="B75" s="213">
        <v>7.5528107074569801</v>
      </c>
      <c r="C75" s="213">
        <v>7.8440025165030143</v>
      </c>
      <c r="D75" s="213">
        <v>7.6168327794111041</v>
      </c>
      <c r="E75" s="20">
        <f t="shared" si="2"/>
        <v>-0.29119180904603414</v>
      </c>
      <c r="F75" s="20">
        <f t="shared" si="3"/>
        <v>-6.4022071954124016E-2</v>
      </c>
    </row>
    <row r="76" spans="1:6">
      <c r="A76" s="218" t="s">
        <v>84</v>
      </c>
      <c r="B76" s="213">
        <v>10.870152963671099</v>
      </c>
      <c r="C76" s="213">
        <v>8.1320332866556821</v>
      </c>
      <c r="D76" s="213">
        <v>7.7843333379934032</v>
      </c>
      <c r="E76" s="20">
        <f t="shared" si="2"/>
        <v>2.7381196770154173</v>
      </c>
      <c r="F76" s="20">
        <f t="shared" si="3"/>
        <v>3.0858196256776962</v>
      </c>
    </row>
    <row r="77" spans="1:6">
      <c r="A77" s="217" t="s">
        <v>37</v>
      </c>
      <c r="B77" s="213">
        <v>5.8611089866156796</v>
      </c>
      <c r="C77" s="213">
        <v>6.791489543645703</v>
      </c>
      <c r="D77" s="213">
        <v>6.5677605389360929</v>
      </c>
      <c r="E77" s="20">
        <f t="shared" si="2"/>
        <v>-0.93038055703002343</v>
      </c>
      <c r="F77" s="20">
        <f t="shared" si="3"/>
        <v>-0.70665155232041332</v>
      </c>
    </row>
    <row r="78" spans="1:6">
      <c r="A78" s="217" t="s">
        <v>39</v>
      </c>
      <c r="B78" s="213">
        <v>5.3115105162523895</v>
      </c>
      <c r="C78" s="213">
        <v>5.6112924319957003</v>
      </c>
      <c r="D78" s="213">
        <v>5.8045192611497818</v>
      </c>
      <c r="E78" s="20">
        <f t="shared" si="2"/>
        <v>-0.29978191574331081</v>
      </c>
      <c r="F78" s="20">
        <f t="shared" si="3"/>
        <v>-0.49300874489739233</v>
      </c>
    </row>
    <row r="79" spans="1:6">
      <c r="A79" s="218" t="s">
        <v>86</v>
      </c>
      <c r="B79" s="213">
        <v>7.8769024856596985</v>
      </c>
      <c r="C79" s="213">
        <v>4.857452611730408</v>
      </c>
      <c r="D79" s="213">
        <v>6.6948000759926112</v>
      </c>
      <c r="E79" s="20">
        <f t="shared" si="2"/>
        <v>3.0194498739292905</v>
      </c>
      <c r="F79" s="20">
        <f t="shared" si="3"/>
        <v>1.1821024096670874</v>
      </c>
    </row>
    <row r="80" spans="1:6">
      <c r="A80" s="218" t="s">
        <v>88</v>
      </c>
      <c r="B80" s="213">
        <v>6.5638049713192999</v>
      </c>
      <c r="C80" s="213">
        <v>5.9814367850280634</v>
      </c>
      <c r="D80" s="213">
        <v>6.1731035522093958</v>
      </c>
      <c r="E80" s="20">
        <f t="shared" si="2"/>
        <v>0.58236818629123643</v>
      </c>
      <c r="F80" s="20">
        <f t="shared" si="3"/>
        <v>0.39070141910990408</v>
      </c>
    </row>
    <row r="81" spans="1:6">
      <c r="A81" s="205" t="s">
        <v>41</v>
      </c>
      <c r="B81" s="213">
        <v>5.8667112810707502</v>
      </c>
      <c r="C81" s="213">
        <v>5.5823604719499746</v>
      </c>
      <c r="D81" s="213">
        <v>5.2826813835031334</v>
      </c>
      <c r="E81" s="20">
        <f t="shared" si="2"/>
        <v>0.28435080912077559</v>
      </c>
      <c r="F81" s="20">
        <f t="shared" si="3"/>
        <v>0.58402989756761681</v>
      </c>
    </row>
    <row r="82" spans="1:6">
      <c r="A82" s="217" t="s">
        <v>195</v>
      </c>
      <c r="B82" s="213">
        <v>5.1600956022944606</v>
      </c>
      <c r="C82" s="213">
        <v>5.9986255956364003</v>
      </c>
      <c r="D82" s="213">
        <v>5.7577005108336508</v>
      </c>
      <c r="E82" s="20">
        <f t="shared" si="2"/>
        <v>-0.83852999334193967</v>
      </c>
      <c r="F82" s="20">
        <f t="shared" si="3"/>
        <v>-0.59760490853919013</v>
      </c>
    </row>
    <row r="83" spans="1:6">
      <c r="A83" s="217" t="s">
        <v>43</v>
      </c>
      <c r="B83" s="213">
        <v>6.9693116634798997</v>
      </c>
      <c r="C83" s="213">
        <v>6.4705024414427639</v>
      </c>
      <c r="D83" s="213">
        <v>5.9020794744411456</v>
      </c>
      <c r="E83" s="20">
        <f t="shared" si="2"/>
        <v>0.49880922203713585</v>
      </c>
      <c r="F83" s="20">
        <f t="shared" si="3"/>
        <v>1.0672321890387542</v>
      </c>
    </row>
    <row r="84" spans="1:6">
      <c r="A84" s="205" t="s">
        <v>45</v>
      </c>
      <c r="B84" s="213">
        <v>4.6235946462715098</v>
      </c>
      <c r="C84" s="213">
        <v>4.8192151454762149</v>
      </c>
      <c r="D84" s="213">
        <v>4.8380446676196298</v>
      </c>
      <c r="E84" s="20">
        <f t="shared" si="2"/>
        <v>-0.19562049920470503</v>
      </c>
      <c r="F84" s="20">
        <f t="shared" si="3"/>
        <v>-0.21445002134811997</v>
      </c>
    </row>
    <row r="85" spans="1:6">
      <c r="A85" s="205" t="s">
        <v>89</v>
      </c>
      <c r="B85" s="213">
        <v>7.3586615678776006</v>
      </c>
      <c r="C85" s="213">
        <v>7.2424851417551679</v>
      </c>
      <c r="D85" s="213">
        <v>7.7151991336511694</v>
      </c>
      <c r="E85" s="20">
        <f t="shared" si="2"/>
        <v>0.11617642612243273</v>
      </c>
      <c r="F85" s="20">
        <f t="shared" si="3"/>
        <v>-0.35653756577356877</v>
      </c>
    </row>
    <row r="86" spans="1:6">
      <c r="A86" s="217" t="s">
        <v>197</v>
      </c>
      <c r="B86" s="213">
        <v>7.8110898661568005</v>
      </c>
      <c r="C86" s="213">
        <v>6.2746139718309095</v>
      </c>
      <c r="D86" s="213">
        <v>5.9888976710342483</v>
      </c>
      <c r="E86" s="20">
        <f t="shared" si="2"/>
        <v>1.5364758943258909</v>
      </c>
      <c r="F86" s="20">
        <f t="shared" si="3"/>
        <v>1.8221921951225521</v>
      </c>
    </row>
    <row r="87" spans="1:6">
      <c r="A87" s="205" t="s">
        <v>47</v>
      </c>
      <c r="B87" s="213">
        <v>8.2180305927342303</v>
      </c>
      <c r="C87" s="213">
        <v>8.2219099495902839</v>
      </c>
      <c r="D87" s="213">
        <v>8.1426199155747039</v>
      </c>
      <c r="E87" s="20">
        <f t="shared" si="2"/>
        <v>-3.8793568560535618E-3</v>
      </c>
      <c r="F87" s="20">
        <f t="shared" si="3"/>
        <v>7.5410677159526429E-2</v>
      </c>
    </row>
    <row r="88" spans="1:6">
      <c r="A88" s="205" t="s">
        <v>90</v>
      </c>
      <c r="B88" s="213">
        <v>8.7507648183556004</v>
      </c>
      <c r="C88" s="213">
        <v>8.8462265521894086</v>
      </c>
      <c r="D88" s="213">
        <v>9.5153724514320537</v>
      </c>
      <c r="E88" s="20">
        <f t="shared" si="2"/>
        <v>-9.5461733833808182E-2</v>
      </c>
      <c r="F88" s="20">
        <f t="shared" si="3"/>
        <v>-0.7646076330764533</v>
      </c>
    </row>
    <row r="89" spans="1:6">
      <c r="A89" s="205" t="s">
        <v>91</v>
      </c>
      <c r="B89" s="213">
        <v>3.5131739961759099</v>
      </c>
      <c r="C89" s="213">
        <v>3.8896300155122616</v>
      </c>
      <c r="D89" s="213">
        <v>4.436464843472514</v>
      </c>
      <c r="E89" s="20">
        <f t="shared" si="2"/>
        <v>-0.37645601933635175</v>
      </c>
      <c r="F89" s="20">
        <f t="shared" si="3"/>
        <v>-0.92329084729660416</v>
      </c>
    </row>
    <row r="90" spans="1:6">
      <c r="A90" s="217" t="s">
        <v>51</v>
      </c>
      <c r="B90" s="213">
        <v>12.3267112810707</v>
      </c>
      <c r="C90" s="213">
        <v>10.594141129443477</v>
      </c>
      <c r="D90" s="213">
        <v>9.5390640288814659</v>
      </c>
      <c r="E90" s="20">
        <f t="shared" si="2"/>
        <v>1.7325701516272236</v>
      </c>
      <c r="F90" s="20">
        <f t="shared" si="3"/>
        <v>2.7876472521892346</v>
      </c>
    </row>
    <row r="91" spans="1:6">
      <c r="A91" s="218" t="s">
        <v>92</v>
      </c>
      <c r="B91" s="213">
        <v>9.9594263862333001</v>
      </c>
      <c r="C91" s="213">
        <v>9.4723768895212093</v>
      </c>
      <c r="D91" s="213">
        <v>9.4955053449676203</v>
      </c>
      <c r="E91" s="20">
        <f t="shared" si="2"/>
        <v>0.48704949671209086</v>
      </c>
      <c r="F91" s="20">
        <f t="shared" si="3"/>
        <v>0.46392104126567979</v>
      </c>
    </row>
    <row r="92" spans="1:6">
      <c r="A92" s="218" t="s">
        <v>93</v>
      </c>
      <c r="B92" s="213">
        <v>10.880095602294499</v>
      </c>
      <c r="C92" s="213">
        <v>9.5907884082239452</v>
      </c>
      <c r="D92" s="213">
        <v>9.6045634303558778</v>
      </c>
      <c r="E92" s="20">
        <f t="shared" si="2"/>
        <v>1.2893071940705543</v>
      </c>
      <c r="F92" s="20">
        <f t="shared" si="3"/>
        <v>1.2755321719386217</v>
      </c>
    </row>
    <row r="93" spans="1:6">
      <c r="A93" s="205" t="s">
        <v>170</v>
      </c>
      <c r="B93" s="213">
        <v>8.6759847036328903</v>
      </c>
      <c r="C93" s="213">
        <v>8.7857654220242196</v>
      </c>
      <c r="D93" s="213">
        <v>8.0801800893475573</v>
      </c>
      <c r="E93" s="20">
        <f t="shared" si="2"/>
        <v>-0.1097807183913293</v>
      </c>
      <c r="F93" s="20">
        <f t="shared" si="3"/>
        <v>0.59580461428533305</v>
      </c>
    </row>
    <row r="94" spans="1:6">
      <c r="A94" s="217" t="s">
        <v>53</v>
      </c>
      <c r="B94" s="213">
        <v>11.276290630975099</v>
      </c>
      <c r="C94" s="213">
        <v>9.7185211438040984</v>
      </c>
      <c r="D94" s="213">
        <v>8.7975011251233433</v>
      </c>
      <c r="E94" s="20">
        <f t="shared" si="2"/>
        <v>1.5577694871710008</v>
      </c>
      <c r="F94" s="20">
        <f t="shared" si="3"/>
        <v>2.4787895058517559</v>
      </c>
    </row>
    <row r="95" spans="1:6">
      <c r="A95" s="218" t="s">
        <v>200</v>
      </c>
      <c r="B95" s="213">
        <v>8.5004971319312013</v>
      </c>
      <c r="C95" s="213">
        <v>8.546232516387386</v>
      </c>
      <c r="D95" s="213">
        <v>8.7218782323616342</v>
      </c>
      <c r="E95" s="20">
        <f t="shared" si="2"/>
        <v>-4.5735384456184747E-2</v>
      </c>
      <c r="F95" s="20">
        <f t="shared" si="3"/>
        <v>-0.22138110043043291</v>
      </c>
    </row>
    <row r="96" spans="1:6">
      <c r="A96" s="217" t="s">
        <v>55</v>
      </c>
      <c r="B96" s="213">
        <v>11.974799235181603</v>
      </c>
      <c r="C96" s="213">
        <v>9.5997247111565578</v>
      </c>
      <c r="D96" s="213">
        <v>8.493610508786821</v>
      </c>
      <c r="E96" s="20">
        <f t="shared" si="2"/>
        <v>2.3750745240250453</v>
      </c>
      <c r="F96" s="20">
        <f t="shared" si="3"/>
        <v>3.4811887263947821</v>
      </c>
    </row>
    <row r="97" spans="1:6">
      <c r="A97" s="205" t="s">
        <v>96</v>
      </c>
      <c r="B97" s="213">
        <v>4.7002485659655804</v>
      </c>
      <c r="C97" s="213">
        <v>4.216333523028192</v>
      </c>
      <c r="D97" s="213">
        <v>5.1219673314327343</v>
      </c>
      <c r="E97" s="20">
        <f t="shared" si="2"/>
        <v>0.48391504293738841</v>
      </c>
      <c r="F97" s="20">
        <f t="shared" si="3"/>
        <v>-0.42171876546715392</v>
      </c>
    </row>
    <row r="98" spans="1:6">
      <c r="A98" s="217" t="s">
        <v>190</v>
      </c>
      <c r="B98" s="213">
        <v>8.5646271510516296</v>
      </c>
      <c r="C98" s="213">
        <v>8.9059119743928203</v>
      </c>
      <c r="D98" s="213">
        <v>8.6920609988185777</v>
      </c>
      <c r="E98" s="20">
        <f t="shared" si="2"/>
        <v>-0.3412848233411907</v>
      </c>
      <c r="F98" s="20">
        <f t="shared" si="3"/>
        <v>-0.12743384776694811</v>
      </c>
    </row>
    <row r="99" spans="1:6">
      <c r="A99" s="218" t="s">
        <v>205</v>
      </c>
      <c r="B99" s="213">
        <v>7.9300764818356004</v>
      </c>
      <c r="C99" s="213">
        <v>8.35388093808427</v>
      </c>
      <c r="D99" s="213">
        <v>7.6982377793344288</v>
      </c>
      <c r="E99" s="20">
        <f t="shared" si="2"/>
        <v>-0.42380445624866958</v>
      </c>
      <c r="F99" s="20">
        <f t="shared" si="3"/>
        <v>0.23183870250117167</v>
      </c>
    </row>
    <row r="100" spans="1:6">
      <c r="A100" s="205" t="s">
        <v>97</v>
      </c>
      <c r="B100" s="213">
        <v>7.7717208413001906</v>
      </c>
      <c r="C100" s="213">
        <v>8.3421703735385648</v>
      </c>
      <c r="D100" s="213">
        <v>8.1831792098795813</v>
      </c>
      <c r="E100" s="20">
        <f t="shared" si="2"/>
        <v>-0.57044953223837425</v>
      </c>
      <c r="F100" s="20">
        <f t="shared" si="3"/>
        <v>-0.41145836857939067</v>
      </c>
    </row>
    <row r="101" spans="1:6">
      <c r="A101" s="205" t="s">
        <v>56</v>
      </c>
      <c r="B101" s="213">
        <v>4.5209751434034402</v>
      </c>
      <c r="C101" s="213">
        <v>4.4334290605008144</v>
      </c>
      <c r="D101" s="213">
        <v>4.3383995369701722</v>
      </c>
      <c r="E101" s="20">
        <f t="shared" si="2"/>
        <v>8.7546082902625777E-2</v>
      </c>
      <c r="F101" s="20">
        <f t="shared" si="3"/>
        <v>0.18257560643326798</v>
      </c>
    </row>
    <row r="102" spans="1:6">
      <c r="A102" s="217" t="s">
        <v>141</v>
      </c>
      <c r="B102" s="213">
        <v>3.9845697896749499</v>
      </c>
      <c r="C102" s="213">
        <v>4.7960114129872924</v>
      </c>
      <c r="D102" s="213">
        <v>4.8315277740232645</v>
      </c>
      <c r="E102" s="20">
        <f t="shared" si="2"/>
        <v>-0.81144162331234249</v>
      </c>
      <c r="F102" s="20">
        <f t="shared" si="3"/>
        <v>-0.8469579843483146</v>
      </c>
    </row>
    <row r="103" spans="1:6">
      <c r="A103" s="217" t="s">
        <v>58</v>
      </c>
      <c r="B103" s="213">
        <v>5.0863288718929009</v>
      </c>
      <c r="C103" s="213">
        <v>5.4040141074232979</v>
      </c>
      <c r="D103" s="213">
        <v>4.904023875623821</v>
      </c>
      <c r="E103" s="20">
        <f t="shared" si="2"/>
        <v>-0.31768523553039696</v>
      </c>
      <c r="F103" s="20">
        <f t="shared" si="3"/>
        <v>0.18230499626907992</v>
      </c>
    </row>
    <row r="104" spans="1:6">
      <c r="A104" s="205" t="s">
        <v>98</v>
      </c>
      <c r="B104" s="213">
        <v>6.4277437858508604</v>
      </c>
      <c r="C104" s="213">
        <v>5.7744253807093218</v>
      </c>
      <c r="D104" s="213">
        <v>6.8306456557678565</v>
      </c>
      <c r="E104" s="20">
        <f t="shared" si="2"/>
        <v>0.65331840514153861</v>
      </c>
      <c r="F104" s="20">
        <f t="shared" si="3"/>
        <v>-0.40290186991699617</v>
      </c>
    </row>
    <row r="105" spans="1:6">
      <c r="A105" s="205" t="s">
        <v>182</v>
      </c>
      <c r="B105" s="213">
        <v>12.022562141491399</v>
      </c>
      <c r="C105" s="213">
        <v>8.9143220673477899</v>
      </c>
      <c r="D105" s="213">
        <v>8.0263324955995987</v>
      </c>
      <c r="E105" s="20">
        <f t="shared" si="2"/>
        <v>3.1082400741436089</v>
      </c>
      <c r="F105" s="20">
        <f t="shared" si="3"/>
        <v>3.9962296458918001</v>
      </c>
    </row>
    <row r="106" spans="1:6">
      <c r="A106" s="205" t="s">
        <v>100</v>
      </c>
      <c r="B106" s="213">
        <v>8.8289483747609996</v>
      </c>
      <c r="C106" s="213">
        <v>6.8440291258489836</v>
      </c>
      <c r="D106" s="213">
        <v>7.0704595864942243</v>
      </c>
      <c r="E106" s="20">
        <f t="shared" si="2"/>
        <v>1.984919248912016</v>
      </c>
      <c r="F106" s="20">
        <f t="shared" si="3"/>
        <v>1.7584887882667752</v>
      </c>
    </row>
    <row r="107" spans="1:6">
      <c r="A107" s="205" t="s">
        <v>60</v>
      </c>
      <c r="B107" s="213">
        <v>7.6602485659655795</v>
      </c>
      <c r="C107" s="213">
        <v>7.4504147227096693</v>
      </c>
      <c r="D107" s="213">
        <v>6.8198535888055183</v>
      </c>
      <c r="E107" s="20">
        <f t="shared" si="2"/>
        <v>0.20983384325591015</v>
      </c>
      <c r="F107" s="20">
        <f t="shared" si="3"/>
        <v>0.84039497716006117</v>
      </c>
    </row>
    <row r="108" spans="1:6">
      <c r="A108" s="217" t="s">
        <v>196</v>
      </c>
      <c r="B108" s="213">
        <v>7.0835181644359491</v>
      </c>
      <c r="C108" s="213">
        <v>7.7454496561470281</v>
      </c>
      <c r="D108" s="213">
        <v>7.2279754228921185</v>
      </c>
      <c r="E108" s="20">
        <f t="shared" si="2"/>
        <v>-0.66193149171107901</v>
      </c>
      <c r="F108" s="20">
        <f t="shared" si="3"/>
        <v>-0.14445725845616941</v>
      </c>
    </row>
    <row r="109" spans="1:6">
      <c r="A109" s="218" t="s">
        <v>101</v>
      </c>
      <c r="B109" s="213">
        <v>11.531204588910098</v>
      </c>
      <c r="C109" s="213">
        <v>9.9399903714395368</v>
      </c>
      <c r="D109" s="213">
        <v>9.3985467250751071</v>
      </c>
      <c r="E109" s="20">
        <f t="shared" si="2"/>
        <v>1.5912142174705615</v>
      </c>
      <c r="F109" s="20">
        <f t="shared" si="3"/>
        <v>2.1326578638349911</v>
      </c>
    </row>
    <row r="110" spans="1:6">
      <c r="A110" s="217" t="s">
        <v>102</v>
      </c>
      <c r="B110" s="213">
        <v>9.2708986615678999</v>
      </c>
      <c r="C110" s="213">
        <v>8.2049945625370206</v>
      </c>
      <c r="D110" s="213">
        <v>7.5907782878772814</v>
      </c>
      <c r="E110" s="20">
        <f t="shared" si="2"/>
        <v>1.0659040990308792</v>
      </c>
      <c r="F110" s="20">
        <f t="shared" si="3"/>
        <v>1.6801203736906185</v>
      </c>
    </row>
    <row r="111" spans="1:6">
      <c r="A111" s="217" t="s">
        <v>191</v>
      </c>
      <c r="B111" s="213">
        <v>10.018164435946499</v>
      </c>
      <c r="C111" s="213">
        <v>10.062733730250351</v>
      </c>
      <c r="D111" s="213">
        <v>9.6554646266318755</v>
      </c>
      <c r="E111" s="20">
        <f t="shared" si="2"/>
        <v>-4.4569294303851592E-2</v>
      </c>
      <c r="F111" s="20">
        <f t="shared" si="3"/>
        <v>0.36269980931462342</v>
      </c>
    </row>
    <row r="112" spans="1:6">
      <c r="A112" s="205" t="s">
        <v>144</v>
      </c>
      <c r="B112" s="213">
        <v>10.45910133843212</v>
      </c>
      <c r="C112" s="213">
        <v>10.254845297394894</v>
      </c>
      <c r="D112" s="213">
        <v>9.1250724492321176</v>
      </c>
      <c r="E112" s="20">
        <f t="shared" si="2"/>
        <v>0.20425604103722605</v>
      </c>
      <c r="F112" s="20">
        <f t="shared" si="3"/>
        <v>1.3340288892000025</v>
      </c>
    </row>
    <row r="113" spans="1:6">
      <c r="A113" s="205" t="s">
        <v>62</v>
      </c>
      <c r="B113" s="213">
        <v>9.4325812619502898</v>
      </c>
      <c r="C113" s="213">
        <v>9.3044514262237055</v>
      </c>
      <c r="D113" s="213">
        <v>8.346136500213472</v>
      </c>
      <c r="E113" s="20">
        <f t="shared" si="2"/>
        <v>0.12812983572658432</v>
      </c>
      <c r="F113" s="20">
        <f t="shared" si="3"/>
        <v>1.0864447617368178</v>
      </c>
    </row>
    <row r="114" spans="1:6">
      <c r="A114" s="217" t="s">
        <v>103</v>
      </c>
      <c r="B114" s="213">
        <v>11.143116634799199</v>
      </c>
      <c r="C114" s="213">
        <v>10.047834135452186</v>
      </c>
      <c r="D114" s="213">
        <v>8.9671971180241687</v>
      </c>
      <c r="E114" s="20">
        <f t="shared" si="2"/>
        <v>1.0952824993470127</v>
      </c>
      <c r="F114" s="20">
        <f t="shared" si="3"/>
        <v>2.1759195167750303</v>
      </c>
    </row>
    <row r="115" spans="1:6">
      <c r="A115" s="217" t="s">
        <v>193</v>
      </c>
      <c r="B115" s="213">
        <v>11.883900573613801</v>
      </c>
      <c r="C115" s="213">
        <v>11.920851775509243</v>
      </c>
      <c r="D115" s="213">
        <v>11.18019608170086</v>
      </c>
      <c r="E115" s="20">
        <f t="shared" si="2"/>
        <v>-3.6951201895442765E-2</v>
      </c>
      <c r="F115" s="20">
        <f t="shared" si="3"/>
        <v>0.70370449191294071</v>
      </c>
    </row>
    <row r="116" spans="1:6">
      <c r="A116" s="218" t="s">
        <v>104</v>
      </c>
      <c r="B116" s="213">
        <v>6.9191204588910011</v>
      </c>
      <c r="C116" s="213">
        <v>6.5871584603819375</v>
      </c>
      <c r="D116" s="213">
        <v>7.2729681329053957</v>
      </c>
      <c r="E116" s="20">
        <f t="shared" si="2"/>
        <v>0.3319619985090636</v>
      </c>
      <c r="F116" s="20">
        <f t="shared" si="3"/>
        <v>-0.35384767401439454</v>
      </c>
    </row>
    <row r="117" spans="1:6">
      <c r="A117" s="205" t="s">
        <v>105</v>
      </c>
      <c r="B117" s="213">
        <v>9.4901338432121989</v>
      </c>
      <c r="C117" s="213">
        <v>7.0533925187523385</v>
      </c>
      <c r="D117" s="213">
        <v>7.9254724427560399</v>
      </c>
      <c r="E117" s="20">
        <f t="shared" si="2"/>
        <v>2.4367413244598604</v>
      </c>
      <c r="F117" s="20">
        <f t="shared" si="3"/>
        <v>1.564661400456159</v>
      </c>
    </row>
    <row r="118" spans="1:6">
      <c r="A118" s="205" t="s">
        <v>107</v>
      </c>
      <c r="B118" s="213">
        <v>11.2394072657744</v>
      </c>
      <c r="C118" s="213">
        <v>8.112224449716102</v>
      </c>
      <c r="D118" s="213">
        <v>8.1430579403121559</v>
      </c>
      <c r="E118" s="20">
        <f t="shared" si="2"/>
        <v>3.1271828160582977</v>
      </c>
      <c r="F118" s="20">
        <f t="shared" si="3"/>
        <v>3.0963493254622438</v>
      </c>
    </row>
    <row r="119" spans="1:6">
      <c r="A119" s="205" t="s">
        <v>146</v>
      </c>
      <c r="B119" s="213">
        <v>11.457820267686419</v>
      </c>
      <c r="C119" s="213">
        <v>11.179932215539088</v>
      </c>
      <c r="D119" s="213">
        <v>9.8876439872801711</v>
      </c>
      <c r="E119" s="20">
        <f t="shared" si="2"/>
        <v>0.27788805214733081</v>
      </c>
      <c r="F119" s="20">
        <f t="shared" si="3"/>
        <v>1.5701762804062476</v>
      </c>
    </row>
    <row r="120" spans="1:6">
      <c r="A120" s="205" t="s">
        <v>63</v>
      </c>
      <c r="B120" s="213">
        <v>8.60336520076482</v>
      </c>
      <c r="C120" s="213">
        <v>8.3764116455120305</v>
      </c>
      <c r="D120" s="213">
        <v>7.5806963658150686</v>
      </c>
      <c r="E120" s="20">
        <f t="shared" si="2"/>
        <v>0.22695355525278949</v>
      </c>
      <c r="F120" s="20">
        <f t="shared" si="3"/>
        <v>1.0226688349497515</v>
      </c>
    </row>
    <row r="121" spans="1:6">
      <c r="A121" s="217" t="s">
        <v>108</v>
      </c>
      <c r="B121" s="213">
        <v>10.1570363288719</v>
      </c>
      <c r="C121" s="213">
        <v>9.1583563839594841</v>
      </c>
      <c r="D121" s="213">
        <v>8.4686176690176911</v>
      </c>
      <c r="E121" s="20">
        <f t="shared" si="2"/>
        <v>0.99867994491241596</v>
      </c>
      <c r="F121" s="20">
        <f t="shared" si="3"/>
        <v>1.688418659854209</v>
      </c>
    </row>
    <row r="122" spans="1:6">
      <c r="A122" s="217" t="s">
        <v>192</v>
      </c>
      <c r="B122" s="213">
        <v>10.833479923518199</v>
      </c>
      <c r="C122" s="213">
        <v>11.015447333083465</v>
      </c>
      <c r="D122" s="213">
        <v>10.436473828787536</v>
      </c>
      <c r="E122" s="20">
        <f t="shared" si="2"/>
        <v>-0.18196740956526547</v>
      </c>
      <c r="F122" s="20">
        <f t="shared" si="3"/>
        <v>0.39700609473066351</v>
      </c>
    </row>
    <row r="123" spans="1:6">
      <c r="A123" s="217" t="s">
        <v>64</v>
      </c>
      <c r="B123" s="213">
        <v>5.5579732313575505</v>
      </c>
      <c r="C123" s="213">
        <v>6.8822145331949516</v>
      </c>
      <c r="D123" s="213">
        <v>8.4829943078487666</v>
      </c>
      <c r="E123" s="20">
        <f t="shared" si="2"/>
        <v>-1.3242413018374011</v>
      </c>
      <c r="F123" s="20">
        <f t="shared" si="3"/>
        <v>-2.9250210764912161</v>
      </c>
    </row>
    <row r="124" spans="1:6">
      <c r="A124" s="217" t="s">
        <v>109</v>
      </c>
      <c r="B124" s="213">
        <v>8.3345697896750011</v>
      </c>
      <c r="C124" s="213">
        <v>7.3078983658268228</v>
      </c>
      <c r="D124" s="213">
        <v>6.7377608201973969</v>
      </c>
      <c r="E124" s="20">
        <f t="shared" si="2"/>
        <v>1.0266714238481782</v>
      </c>
      <c r="F124" s="20">
        <f t="shared" si="3"/>
        <v>1.5968089694776042</v>
      </c>
    </row>
    <row r="125" spans="1:6">
      <c r="A125" s="217" t="s">
        <v>65</v>
      </c>
      <c r="B125" s="213">
        <v>9.362351816443601</v>
      </c>
      <c r="C125" s="213">
        <v>9.1635482260533525</v>
      </c>
      <c r="D125" s="213">
        <v>8.9058331257173222</v>
      </c>
      <c r="E125" s="20">
        <f t="shared" si="2"/>
        <v>0.19880359039024853</v>
      </c>
      <c r="F125" s="20">
        <f t="shared" si="3"/>
        <v>0.45651869072627882</v>
      </c>
    </row>
    <row r="126" spans="1:6">
      <c r="A126" s="205" t="s">
        <v>110</v>
      </c>
      <c r="B126" s="213">
        <v>8.1998087954110996</v>
      </c>
      <c r="C126" s="213">
        <v>7.5164401082154431</v>
      </c>
      <c r="D126" s="213">
        <v>8.2028481889697566</v>
      </c>
      <c r="E126" s="20">
        <f t="shared" si="2"/>
        <v>0.68336868719565658</v>
      </c>
      <c r="F126" s="20">
        <f t="shared" si="3"/>
        <v>-3.0393935586570109E-3</v>
      </c>
    </row>
    <row r="127" spans="1:6">
      <c r="A127" s="205" t="s">
        <v>212</v>
      </c>
      <c r="B127" s="213">
        <v>3.9196749521988501</v>
      </c>
      <c r="C127" s="213">
        <v>4.1581281015133031</v>
      </c>
      <c r="D127" s="213">
        <v>5.2060805577838956</v>
      </c>
      <c r="E127" s="20">
        <f t="shared" si="2"/>
        <v>-0.23845314931445305</v>
      </c>
      <c r="F127" s="20">
        <f t="shared" si="3"/>
        <v>-1.2864056055850455</v>
      </c>
    </row>
    <row r="128" spans="1:6">
      <c r="A128" s="218" t="s">
        <v>111</v>
      </c>
      <c r="B128" s="213">
        <v>6.6951625239006001</v>
      </c>
      <c r="C128" s="213">
        <v>5.5479949570800908</v>
      </c>
      <c r="D128" s="213">
        <v>6.8706730372127112</v>
      </c>
      <c r="E128" s="20">
        <f t="shared" si="2"/>
        <v>1.1471675668205092</v>
      </c>
      <c r="F128" s="20">
        <f t="shared" si="3"/>
        <v>-0.17551051331211109</v>
      </c>
    </row>
    <row r="129" spans="1:6">
      <c r="A129" s="218" t="s">
        <v>202</v>
      </c>
      <c r="B129" s="213">
        <v>11.809617590822199</v>
      </c>
      <c r="C129" s="213">
        <v>11.317288602334701</v>
      </c>
      <c r="D129" s="213">
        <v>10.999965034299734</v>
      </c>
      <c r="E129" s="20">
        <f t="shared" si="2"/>
        <v>0.49232898848749862</v>
      </c>
      <c r="F129" s="20">
        <f t="shared" si="3"/>
        <v>0.80965255652246526</v>
      </c>
    </row>
    <row r="130" spans="1:6">
      <c r="A130" s="218" t="s">
        <v>203</v>
      </c>
      <c r="B130" s="213">
        <v>12.799674952198899</v>
      </c>
      <c r="C130" s="213">
        <v>11.440669335877947</v>
      </c>
      <c r="D130" s="213">
        <v>11.0569796536992</v>
      </c>
      <c r="E130" s="20">
        <f t="shared" ref="E130:E158" si="4">B130-C130</f>
        <v>1.3590056163209514</v>
      </c>
      <c r="F130" s="20">
        <f t="shared" ref="F130:F158" si="5">B130-D130</f>
        <v>1.7426952984996991</v>
      </c>
    </row>
    <row r="131" spans="1:6">
      <c r="A131" s="218" t="s">
        <v>204</v>
      </c>
      <c r="B131" s="213">
        <v>8.5108795411089986</v>
      </c>
      <c r="C131" s="213">
        <v>8.1409622551117504</v>
      </c>
      <c r="D131" s="213">
        <v>7.6031021789801283</v>
      </c>
      <c r="E131" s="20">
        <f t="shared" si="4"/>
        <v>0.36991728599724816</v>
      </c>
      <c r="F131" s="20">
        <f t="shared" si="5"/>
        <v>0.90777736212887028</v>
      </c>
    </row>
    <row r="132" spans="1:6">
      <c r="A132" s="205" t="s">
        <v>186</v>
      </c>
      <c r="B132" s="213">
        <v>7.2476099426386202</v>
      </c>
      <c r="C132" s="213">
        <v>8.052214525717508</v>
      </c>
      <c r="D132" s="213">
        <v>7.9583788450402917</v>
      </c>
      <c r="E132" s="20">
        <f t="shared" si="4"/>
        <v>-0.80460458307888771</v>
      </c>
      <c r="F132" s="20">
        <f t="shared" si="5"/>
        <v>-0.71076890240167145</v>
      </c>
    </row>
    <row r="133" spans="1:6">
      <c r="A133" s="205" t="s">
        <v>172</v>
      </c>
      <c r="B133" s="213">
        <v>10.139311663479919</v>
      </c>
      <c r="C133" s="213">
        <v>10.659716333715959</v>
      </c>
      <c r="D133" s="213">
        <v>9.6177915496979161</v>
      </c>
      <c r="E133" s="20">
        <f t="shared" si="4"/>
        <v>-0.52040467023604009</v>
      </c>
      <c r="F133" s="20">
        <f t="shared" si="5"/>
        <v>0.52152011378200314</v>
      </c>
    </row>
    <row r="134" spans="1:6">
      <c r="A134" s="217" t="s">
        <v>67</v>
      </c>
      <c r="B134" s="213">
        <v>13.092026768642402</v>
      </c>
      <c r="C134" s="213">
        <v>12.60763380503332</v>
      </c>
      <c r="D134" s="213">
        <v>10.859087091875615</v>
      </c>
      <c r="E134" s="20">
        <f t="shared" si="4"/>
        <v>0.48439296360908202</v>
      </c>
      <c r="F134" s="20">
        <f t="shared" si="5"/>
        <v>2.2329396767667866</v>
      </c>
    </row>
    <row r="135" spans="1:6">
      <c r="A135" s="218" t="s">
        <v>112</v>
      </c>
      <c r="B135" s="213">
        <v>7.9999235181644002</v>
      </c>
      <c r="C135" s="213">
        <v>8.2425258491555855</v>
      </c>
      <c r="D135" s="213">
        <v>7.7016562187048194</v>
      </c>
      <c r="E135" s="20">
        <f t="shared" si="4"/>
        <v>-0.24260233099118533</v>
      </c>
      <c r="F135" s="20">
        <f t="shared" si="5"/>
        <v>0.29826729945958075</v>
      </c>
    </row>
    <row r="136" spans="1:6">
      <c r="A136" s="205" t="s">
        <v>113</v>
      </c>
      <c r="B136" s="213">
        <v>7.82562141491396</v>
      </c>
      <c r="C136" s="213">
        <v>8.3400010010735581</v>
      </c>
      <c r="D136" s="213">
        <v>8.1853844017233808</v>
      </c>
      <c r="E136" s="20">
        <f t="shared" si="4"/>
        <v>-0.51437958615959811</v>
      </c>
      <c r="F136" s="20">
        <f t="shared" si="5"/>
        <v>-0.35976298680942076</v>
      </c>
    </row>
    <row r="137" spans="1:6">
      <c r="A137" s="217" t="s">
        <v>69</v>
      </c>
      <c r="B137" s="213">
        <v>10.3653728489484</v>
      </c>
      <c r="C137" s="213">
        <v>8.8912645916781869</v>
      </c>
      <c r="D137" s="213">
        <v>7.9776326785932472</v>
      </c>
      <c r="E137" s="20">
        <f t="shared" si="4"/>
        <v>1.4741082572702133</v>
      </c>
      <c r="F137" s="20">
        <f t="shared" si="5"/>
        <v>2.3877401703551531</v>
      </c>
    </row>
    <row r="138" spans="1:6">
      <c r="A138" s="218" t="s">
        <v>198</v>
      </c>
      <c r="B138" s="213">
        <v>7.5195793499044008</v>
      </c>
      <c r="C138" s="213">
        <v>7.6257292207151348</v>
      </c>
      <c r="D138" s="213">
        <v>7.9667562743219467</v>
      </c>
      <c r="E138" s="20">
        <f t="shared" si="4"/>
        <v>-0.10614987081073401</v>
      </c>
      <c r="F138" s="20">
        <f t="shared" si="5"/>
        <v>-0.44717692441754586</v>
      </c>
    </row>
    <row r="139" spans="1:6">
      <c r="A139" s="217" t="s">
        <v>71</v>
      </c>
      <c r="B139" s="213">
        <v>11.0155831739962</v>
      </c>
      <c r="C139" s="213">
        <v>8.8996167503284163</v>
      </c>
      <c r="D139" s="213">
        <v>8.0102358600589003</v>
      </c>
      <c r="E139" s="20">
        <f t="shared" si="4"/>
        <v>2.1159664236677838</v>
      </c>
      <c r="F139" s="20">
        <f t="shared" si="5"/>
        <v>3.0053473139372997</v>
      </c>
    </row>
    <row r="140" spans="1:6">
      <c r="A140" s="218" t="s">
        <v>114</v>
      </c>
      <c r="B140" s="213">
        <v>7.8088336520075998</v>
      </c>
      <c r="C140" s="213">
        <v>7.674582406029284</v>
      </c>
      <c r="D140" s="213">
        <v>7.9554902754064631</v>
      </c>
      <c r="E140" s="20">
        <f t="shared" si="4"/>
        <v>0.13425124597831584</v>
      </c>
      <c r="F140" s="20">
        <f t="shared" si="5"/>
        <v>-0.14665662339886332</v>
      </c>
    </row>
    <row r="141" spans="1:6">
      <c r="A141" s="205" t="s">
        <v>116</v>
      </c>
      <c r="B141" s="213">
        <v>8.5195219885276998</v>
      </c>
      <c r="C141" s="213">
        <v>8.5984611403122972</v>
      </c>
      <c r="D141" s="213">
        <v>9.6299937617340561</v>
      </c>
      <c r="E141" s="20">
        <f t="shared" si="4"/>
        <v>-7.8939151784597428E-2</v>
      </c>
      <c r="F141" s="20">
        <f t="shared" si="5"/>
        <v>-1.1104717732063563</v>
      </c>
    </row>
    <row r="142" spans="1:6">
      <c r="A142" s="218" t="s">
        <v>117</v>
      </c>
      <c r="B142" s="213">
        <v>6.3989866156788002</v>
      </c>
      <c r="C142" s="213">
        <v>7.2049952295553004</v>
      </c>
      <c r="D142" s="213">
        <v>6.9365765669083048</v>
      </c>
      <c r="E142" s="20">
        <f t="shared" si="4"/>
        <v>-0.80600861387650014</v>
      </c>
      <c r="F142" s="20">
        <f t="shared" si="5"/>
        <v>-0.53758995122950459</v>
      </c>
    </row>
    <row r="143" spans="1:6">
      <c r="A143" s="205" t="s">
        <v>119</v>
      </c>
      <c r="B143" s="213">
        <v>9.923365200764799</v>
      </c>
      <c r="C143" s="213">
        <v>7.9399708154615976</v>
      </c>
      <c r="D143" s="213">
        <v>7.4190800835874633</v>
      </c>
      <c r="E143" s="20">
        <f t="shared" si="4"/>
        <v>1.9833943853032014</v>
      </c>
      <c r="F143" s="20">
        <f t="shared" si="5"/>
        <v>2.5042851171773357</v>
      </c>
    </row>
    <row r="144" spans="1:6">
      <c r="A144" s="217" t="s">
        <v>73</v>
      </c>
      <c r="B144" s="213">
        <v>7.3719120458890997</v>
      </c>
      <c r="C144" s="213">
        <v>6.6271027692088218</v>
      </c>
      <c r="D144" s="213">
        <v>6.1997687157341215</v>
      </c>
      <c r="E144" s="20">
        <f t="shared" si="4"/>
        <v>0.74480927668027785</v>
      </c>
      <c r="F144" s="20">
        <f t="shared" si="5"/>
        <v>1.1721433301549782</v>
      </c>
    </row>
    <row r="145" spans="1:6">
      <c r="A145" s="217" t="s">
        <v>75</v>
      </c>
      <c r="B145" s="213">
        <v>8.328680688336501</v>
      </c>
      <c r="C145" s="213">
        <v>7.0207087935553307</v>
      </c>
      <c r="D145" s="213">
        <v>6.3369408314568147</v>
      </c>
      <c r="E145" s="20">
        <f t="shared" si="4"/>
        <v>1.3079718947811703</v>
      </c>
      <c r="F145" s="20">
        <f t="shared" si="5"/>
        <v>1.9917398568796862</v>
      </c>
    </row>
    <row r="146" spans="1:6">
      <c r="A146" s="217" t="s">
        <v>77</v>
      </c>
      <c r="B146" s="213">
        <v>8.6418355640534994</v>
      </c>
      <c r="C146" s="213">
        <v>6.9248103959182021</v>
      </c>
      <c r="D146" s="213">
        <v>6.5470544505749828</v>
      </c>
      <c r="E146" s="20">
        <f t="shared" si="4"/>
        <v>1.7170251681352973</v>
      </c>
      <c r="F146" s="20">
        <f t="shared" si="5"/>
        <v>2.0947811134785166</v>
      </c>
    </row>
    <row r="147" spans="1:6">
      <c r="A147" s="205" t="s">
        <v>78</v>
      </c>
      <c r="B147" s="213">
        <v>6.83323135755258</v>
      </c>
      <c r="C147" s="213">
        <v>6.5213073853709318</v>
      </c>
      <c r="D147" s="213">
        <v>6.055999300943788</v>
      </c>
      <c r="E147" s="20">
        <f t="shared" si="4"/>
        <v>0.31192397218164825</v>
      </c>
      <c r="F147" s="20">
        <f t="shared" si="5"/>
        <v>0.77723205660879202</v>
      </c>
    </row>
    <row r="148" spans="1:6">
      <c r="A148" s="218" t="s">
        <v>120</v>
      </c>
      <c r="B148" s="213">
        <v>6.4438240917781995</v>
      </c>
      <c r="C148" s="213">
        <v>8.0951909826688677</v>
      </c>
      <c r="D148" s="213">
        <v>7.3185654321518117</v>
      </c>
      <c r="E148" s="20">
        <f t="shared" si="4"/>
        <v>-1.6513668908906682</v>
      </c>
      <c r="F148" s="20">
        <f t="shared" si="5"/>
        <v>-0.87474134037361218</v>
      </c>
    </row>
    <row r="149" spans="1:6">
      <c r="A149" s="205" t="s">
        <v>121</v>
      </c>
      <c r="B149" s="213">
        <v>5.3729445506692199</v>
      </c>
      <c r="C149" s="213">
        <v>5.6684578847319909</v>
      </c>
      <c r="D149" s="213">
        <v>6.3515649799434932</v>
      </c>
      <c r="E149" s="20">
        <f t="shared" si="4"/>
        <v>-0.29551333406277092</v>
      </c>
      <c r="F149" s="20">
        <f t="shared" si="5"/>
        <v>-0.97862042927427328</v>
      </c>
    </row>
    <row r="150" spans="1:6">
      <c r="A150" s="205" t="s">
        <v>79</v>
      </c>
      <c r="B150" s="213">
        <v>5.8825239005736103</v>
      </c>
      <c r="C150" s="213">
        <v>5.9228808155547066</v>
      </c>
      <c r="D150" s="213">
        <v>5.7414429952596393</v>
      </c>
      <c r="E150" s="20">
        <f t="shared" si="4"/>
        <v>-4.0356914981096281E-2</v>
      </c>
      <c r="F150" s="20">
        <f t="shared" si="5"/>
        <v>0.14108090531397099</v>
      </c>
    </row>
    <row r="151" spans="1:6">
      <c r="A151" s="205" t="s">
        <v>122</v>
      </c>
      <c r="B151" s="213">
        <v>3.7479158699808797</v>
      </c>
      <c r="C151" s="213">
        <v>5.3550530998091057</v>
      </c>
      <c r="D151" s="213">
        <v>5.4730686595741576</v>
      </c>
      <c r="E151" s="20">
        <f t="shared" si="4"/>
        <v>-1.607137229828226</v>
      </c>
      <c r="F151" s="20">
        <f t="shared" si="5"/>
        <v>-1.7251527895932779</v>
      </c>
    </row>
    <row r="152" spans="1:6">
      <c r="A152" s="205" t="s">
        <v>123</v>
      </c>
      <c r="B152" s="213">
        <v>10.0807648183556</v>
      </c>
      <c r="C152" s="213">
        <v>8.6953377482931344</v>
      </c>
      <c r="D152" s="213">
        <v>9.9678604747528041</v>
      </c>
      <c r="E152" s="20">
        <f t="shared" si="4"/>
        <v>1.385427070062466</v>
      </c>
      <c r="F152" s="20">
        <f t="shared" si="5"/>
        <v>0.11290434360279633</v>
      </c>
    </row>
    <row r="153" spans="1:6">
      <c r="A153" s="218" t="s">
        <v>124</v>
      </c>
      <c r="B153" s="213">
        <v>6.6220458891013001</v>
      </c>
      <c r="C153" s="213">
        <v>5.7514881498890169</v>
      </c>
      <c r="D153" s="213">
        <v>6.627799305325067</v>
      </c>
      <c r="E153" s="20">
        <f t="shared" si="4"/>
        <v>0.87055773921228319</v>
      </c>
      <c r="F153" s="20">
        <f t="shared" si="5"/>
        <v>-5.7534162237669051E-3</v>
      </c>
    </row>
    <row r="154" spans="1:6">
      <c r="A154" s="205" t="s">
        <v>125</v>
      </c>
      <c r="B154" s="213">
        <v>9.1135946462714994</v>
      </c>
      <c r="C154" s="213">
        <v>7.1627941942729443</v>
      </c>
      <c r="D154" s="213">
        <v>6.9754481161010755</v>
      </c>
      <c r="E154" s="20">
        <f t="shared" si="4"/>
        <v>1.9508004519985551</v>
      </c>
      <c r="F154" s="20">
        <f t="shared" si="5"/>
        <v>2.1381465301704239</v>
      </c>
    </row>
    <row r="155" spans="1:6">
      <c r="A155" s="205" t="s">
        <v>127</v>
      </c>
      <c r="B155" s="213">
        <v>6.1194263862332701</v>
      </c>
      <c r="C155" s="213">
        <v>5.1258501615945837</v>
      </c>
      <c r="D155" s="213">
        <v>5.2387385328832412</v>
      </c>
      <c r="E155" s="20">
        <f t="shared" si="4"/>
        <v>0.99357622463868633</v>
      </c>
      <c r="F155" s="20">
        <f t="shared" si="5"/>
        <v>0.88068785335002886</v>
      </c>
    </row>
    <row r="156" spans="1:6">
      <c r="A156" s="205" t="s">
        <v>128</v>
      </c>
      <c r="B156" s="213">
        <v>7.2254110898661992</v>
      </c>
      <c r="C156" s="213">
        <v>6.5091247491157729</v>
      </c>
      <c r="D156" s="213">
        <v>6.6029948338156572</v>
      </c>
      <c r="E156" s="20">
        <f t="shared" si="4"/>
        <v>0.7162863407504263</v>
      </c>
      <c r="F156" s="20">
        <f t="shared" si="5"/>
        <v>0.62241625605054196</v>
      </c>
    </row>
    <row r="157" spans="1:6">
      <c r="A157" s="205" t="s">
        <v>129</v>
      </c>
      <c r="B157" s="213">
        <v>7.9626003824092004</v>
      </c>
      <c r="C157" s="213">
        <v>7.2684962488886917</v>
      </c>
      <c r="D157" s="213">
        <v>7.1375058793617372</v>
      </c>
      <c r="E157" s="20">
        <f t="shared" si="4"/>
        <v>0.6941041335205087</v>
      </c>
      <c r="F157" s="20">
        <f t="shared" si="5"/>
        <v>0.82509450304746323</v>
      </c>
    </row>
    <row r="158" spans="1:6">
      <c r="A158" s="205" t="s">
        <v>80</v>
      </c>
      <c r="B158" s="213">
        <v>7.1859082217973205</v>
      </c>
      <c r="C158" s="213">
        <v>7.3152088658249363</v>
      </c>
      <c r="D158" s="213">
        <v>7.4188980657173671</v>
      </c>
      <c r="E158" s="20">
        <f t="shared" si="4"/>
        <v>-0.12930064402761587</v>
      </c>
      <c r="F158" s="20">
        <f t="shared" si="5"/>
        <v>-0.23298984392004662</v>
      </c>
    </row>
    <row r="159" spans="1:6">
      <c r="A159" s="220" t="s">
        <v>794</v>
      </c>
      <c r="B159" s="220"/>
      <c r="C159" s="220"/>
      <c r="D159" s="220"/>
      <c r="E159" s="215">
        <f>SQRT(SUMSQ(E1:E158)/COUNTA(E1:E158))</f>
        <v>1.2251699138441938</v>
      </c>
      <c r="F159" s="215">
        <f>SQRT(SUMSQ(F1:F158)/COUNTA(F1:F158))</f>
        <v>1.4346101258951278</v>
      </c>
    </row>
  </sheetData>
  <sortState xmlns:xlrd2="http://schemas.microsoft.com/office/spreadsheetml/2017/richdata2" ref="A1:D159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2"/>
  <sheetViews>
    <sheetView zoomScale="65" zoomScaleNormal="65" workbookViewId="0">
      <selection activeCell="A2" sqref="A2"/>
    </sheetView>
  </sheetViews>
  <sheetFormatPr baseColWidth="10" defaultColWidth="8.83203125" defaultRowHeight="16"/>
  <cols>
    <col min="1" max="1" width="24.1640625"/>
    <col min="2" max="1025" width="10.6640625"/>
  </cols>
  <sheetData>
    <row r="1" spans="1:28">
      <c r="A1" t="s">
        <v>559</v>
      </c>
      <c r="B1" s="232" t="s">
        <v>560</v>
      </c>
      <c r="C1" s="232"/>
      <c r="D1" s="232"/>
      <c r="E1" s="233" t="s">
        <v>561</v>
      </c>
      <c r="F1" s="233"/>
      <c r="G1" s="233"/>
      <c r="H1" s="229" t="s">
        <v>562</v>
      </c>
      <c r="I1" s="229"/>
      <c r="J1" s="229"/>
      <c r="K1" s="229"/>
      <c r="L1" s="229"/>
      <c r="M1" s="229"/>
      <c r="N1" s="229"/>
      <c r="O1" s="229"/>
      <c r="P1" s="229"/>
      <c r="Q1" s="234" t="s">
        <v>563</v>
      </c>
      <c r="R1" s="234"/>
      <c r="S1" s="234"/>
      <c r="T1" s="234"/>
      <c r="U1" s="234"/>
      <c r="V1" s="234"/>
      <c r="W1" s="234"/>
      <c r="X1" s="234"/>
      <c r="Y1" s="234"/>
      <c r="Z1" s="229" t="s">
        <v>564</v>
      </c>
      <c r="AA1" s="229"/>
      <c r="AB1" s="229"/>
    </row>
    <row r="2" spans="1:28">
      <c r="A2" s="81" t="s">
        <v>131</v>
      </c>
      <c r="B2" s="82" t="s">
        <v>156</v>
      </c>
      <c r="C2" s="83" t="s">
        <v>565</v>
      </c>
      <c r="D2" s="84" t="s">
        <v>158</v>
      </c>
      <c r="E2" s="82" t="s">
        <v>156</v>
      </c>
      <c r="F2" s="83" t="s">
        <v>565</v>
      </c>
      <c r="G2" s="84" t="s">
        <v>158</v>
      </c>
      <c r="H2" s="82" t="s">
        <v>156</v>
      </c>
      <c r="I2" s="85" t="s">
        <v>566</v>
      </c>
      <c r="J2" s="86" t="s">
        <v>567</v>
      </c>
      <c r="K2" s="83" t="s">
        <v>565</v>
      </c>
      <c r="L2" s="87" t="s">
        <v>568</v>
      </c>
      <c r="M2" s="88" t="s">
        <v>569</v>
      </c>
      <c r="N2" s="84" t="s">
        <v>158</v>
      </c>
      <c r="O2" s="89" t="s">
        <v>570</v>
      </c>
      <c r="P2" s="90" t="s">
        <v>571</v>
      </c>
      <c r="Q2" s="82" t="s">
        <v>156</v>
      </c>
      <c r="R2" s="85" t="s">
        <v>566</v>
      </c>
      <c r="S2" s="86" t="s">
        <v>567</v>
      </c>
      <c r="T2" s="83" t="s">
        <v>565</v>
      </c>
      <c r="U2" s="87" t="s">
        <v>568</v>
      </c>
      <c r="V2" s="88" t="s">
        <v>569</v>
      </c>
      <c r="W2" s="84" t="s">
        <v>158</v>
      </c>
      <c r="X2" s="89" t="s">
        <v>570</v>
      </c>
      <c r="Y2" s="90" t="s">
        <v>571</v>
      </c>
      <c r="Z2" s="82" t="s">
        <v>156</v>
      </c>
      <c r="AA2" s="85" t="s">
        <v>566</v>
      </c>
      <c r="AB2" s="86" t="s">
        <v>567</v>
      </c>
    </row>
    <row r="3" spans="1:28">
      <c r="A3" t="s">
        <v>62</v>
      </c>
      <c r="B3" s="91">
        <v>2.5</v>
      </c>
      <c r="C3" s="92">
        <v>-7.6</v>
      </c>
      <c r="D3" s="93">
        <v>10</v>
      </c>
      <c r="E3" s="91">
        <v>-3.3</v>
      </c>
      <c r="F3" s="92">
        <v>-7.4</v>
      </c>
      <c r="G3" s="93">
        <v>4</v>
      </c>
      <c r="H3" s="91">
        <v>2.5</v>
      </c>
      <c r="I3" s="94">
        <v>0</v>
      </c>
      <c r="J3" s="95">
        <v>2.6</v>
      </c>
      <c r="K3" s="92">
        <f t="shared" ref="K3:K19" si="0">L3+M3</f>
        <v>-7.6</v>
      </c>
      <c r="L3" s="96">
        <v>0</v>
      </c>
      <c r="M3" s="97">
        <v>-7.6</v>
      </c>
      <c r="N3" s="93">
        <f t="shared" ref="N3:N19" si="1">H3-K3</f>
        <v>10.1</v>
      </c>
      <c r="O3" s="98">
        <f t="shared" ref="O3:O19" si="2">I3-L3</f>
        <v>0</v>
      </c>
      <c r="P3" s="99">
        <f t="shared" ref="P3:P19" si="3">J3-M3</f>
        <v>10.199999999999999</v>
      </c>
      <c r="Q3" s="91">
        <v>-3</v>
      </c>
      <c r="R3" s="94">
        <v>-0.1</v>
      </c>
      <c r="S3" s="95">
        <v>-2.9</v>
      </c>
      <c r="T3" s="92">
        <f t="shared" ref="T3:T19" si="4">U3+V3</f>
        <v>-7.3</v>
      </c>
      <c r="U3" s="96">
        <v>-0.1</v>
      </c>
      <c r="V3" s="97">
        <v>-7.2</v>
      </c>
      <c r="W3" s="93">
        <f t="shared" ref="W3:W19" si="5">Q3-T3</f>
        <v>4.3</v>
      </c>
      <c r="X3" s="98">
        <f t="shared" ref="X3:X19" si="6">R3-U3</f>
        <v>0</v>
      </c>
      <c r="Y3" s="99">
        <f t="shared" ref="Y3:Y19" si="7">S3-V3</f>
        <v>4.3000000000000007</v>
      </c>
      <c r="Z3" s="91">
        <v>3.05</v>
      </c>
      <c r="AA3" s="94">
        <v>0.01</v>
      </c>
      <c r="AB3" s="95">
        <v>3.04</v>
      </c>
    </row>
    <row r="4" spans="1:28">
      <c r="A4" t="s">
        <v>144</v>
      </c>
      <c r="B4" s="91">
        <v>2.6</v>
      </c>
      <c r="C4" s="92">
        <v>-8.1</v>
      </c>
      <c r="D4" s="93">
        <v>10.7</v>
      </c>
      <c r="E4" s="91">
        <v>-4.0999999999999996</v>
      </c>
      <c r="F4" s="92">
        <v>-8.5</v>
      </c>
      <c r="G4" s="93">
        <v>4.4000000000000004</v>
      </c>
      <c r="H4" s="91">
        <v>2.7</v>
      </c>
      <c r="I4" s="94">
        <v>-0.1</v>
      </c>
      <c r="J4" s="95">
        <v>2.8</v>
      </c>
      <c r="K4" s="92">
        <f t="shared" si="0"/>
        <v>-8.1</v>
      </c>
      <c r="L4" s="96">
        <v>0</v>
      </c>
      <c r="M4" s="97">
        <v>-8.1</v>
      </c>
      <c r="N4" s="93">
        <f t="shared" si="1"/>
        <v>10.8</v>
      </c>
      <c r="O4" s="98">
        <f t="shared" si="2"/>
        <v>-0.1</v>
      </c>
      <c r="P4" s="99">
        <f t="shared" si="3"/>
        <v>10.899999999999999</v>
      </c>
      <c r="Q4" s="91">
        <v>-3.5</v>
      </c>
      <c r="R4" s="94">
        <v>-0.1</v>
      </c>
      <c r="S4" s="95">
        <v>-3.4</v>
      </c>
      <c r="T4" s="92">
        <f t="shared" si="4"/>
        <v>-8.4</v>
      </c>
      <c r="U4" s="96">
        <v>-0.1</v>
      </c>
      <c r="V4" s="97">
        <v>-8.3000000000000007</v>
      </c>
      <c r="W4" s="93">
        <f t="shared" si="5"/>
        <v>4.9000000000000004</v>
      </c>
      <c r="X4" s="98">
        <f t="shared" si="6"/>
        <v>0</v>
      </c>
      <c r="Y4" s="99">
        <f t="shared" si="7"/>
        <v>4.9000000000000004</v>
      </c>
      <c r="Z4" s="91">
        <v>3.2</v>
      </c>
      <c r="AA4" s="94">
        <v>0.01</v>
      </c>
      <c r="AB4" s="95">
        <v>3.19</v>
      </c>
    </row>
    <row r="5" spans="1:28">
      <c r="A5" t="s">
        <v>146</v>
      </c>
      <c r="B5" s="91">
        <v>2.9</v>
      </c>
      <c r="C5" s="92">
        <v>-9.5</v>
      </c>
      <c r="D5" s="93">
        <v>12.4</v>
      </c>
      <c r="E5" s="91">
        <v>-4.5</v>
      </c>
      <c r="F5" s="92">
        <v>-9.6</v>
      </c>
      <c r="G5" s="93">
        <v>5.0999999999999996</v>
      </c>
      <c r="H5" s="91">
        <v>3</v>
      </c>
      <c r="I5" s="94">
        <v>-0.1</v>
      </c>
      <c r="J5" s="95">
        <v>3.1</v>
      </c>
      <c r="K5" s="92">
        <f t="shared" si="0"/>
        <v>-9.5</v>
      </c>
      <c r="L5" s="96">
        <v>-0.1</v>
      </c>
      <c r="M5" s="97">
        <v>-9.4</v>
      </c>
      <c r="N5" s="93">
        <f t="shared" si="1"/>
        <v>12.5</v>
      </c>
      <c r="O5" s="98">
        <f t="shared" si="2"/>
        <v>0</v>
      </c>
      <c r="P5" s="99">
        <f t="shared" si="3"/>
        <v>12.5</v>
      </c>
      <c r="Q5" s="91">
        <v>-4.0999999999999996</v>
      </c>
      <c r="R5" s="94">
        <v>-0.1</v>
      </c>
      <c r="S5" s="95">
        <v>-4</v>
      </c>
      <c r="T5" s="92">
        <f t="shared" si="4"/>
        <v>-9.5</v>
      </c>
      <c r="U5" s="96">
        <v>-0.2</v>
      </c>
      <c r="V5" s="97">
        <v>-9.3000000000000007</v>
      </c>
      <c r="W5" s="93">
        <f t="shared" si="5"/>
        <v>5.4</v>
      </c>
      <c r="X5" s="98">
        <f t="shared" si="6"/>
        <v>0.1</v>
      </c>
      <c r="Y5" s="99">
        <f t="shared" si="7"/>
        <v>5.3000000000000007</v>
      </c>
      <c r="Z5" s="91">
        <v>3.13</v>
      </c>
      <c r="AA5" s="94">
        <v>0.01</v>
      </c>
      <c r="AB5" s="95">
        <v>3.12</v>
      </c>
    </row>
    <row r="6" spans="1:28">
      <c r="A6" t="s">
        <v>25</v>
      </c>
      <c r="B6" s="91">
        <v>1.2</v>
      </c>
      <c r="C6" s="92">
        <v>-7.9</v>
      </c>
      <c r="D6" s="93">
        <v>9.1999999999999993</v>
      </c>
      <c r="E6" s="91">
        <v>-3.7</v>
      </c>
      <c r="F6" s="92">
        <v>-7.5</v>
      </c>
      <c r="G6" s="93">
        <v>3.8</v>
      </c>
      <c r="H6" s="91">
        <v>1.7</v>
      </c>
      <c r="I6" s="94">
        <v>0</v>
      </c>
      <c r="J6" s="95">
        <f>H6-I6</f>
        <v>1.7</v>
      </c>
      <c r="K6" s="92">
        <f t="shared" si="0"/>
        <v>-7.8999999999999995</v>
      </c>
      <c r="L6" s="96">
        <v>0.7</v>
      </c>
      <c r="M6" s="97">
        <v>-8.6</v>
      </c>
      <c r="N6" s="93">
        <f t="shared" si="1"/>
        <v>9.6</v>
      </c>
      <c r="O6" s="98">
        <f t="shared" si="2"/>
        <v>-0.7</v>
      </c>
      <c r="P6" s="99">
        <f t="shared" si="3"/>
        <v>10.299999999999999</v>
      </c>
      <c r="Q6" s="91">
        <v>-3.5</v>
      </c>
      <c r="R6" s="94">
        <v>-0.1</v>
      </c>
      <c r="S6" s="95">
        <v>-3.4</v>
      </c>
      <c r="T6" s="92">
        <f t="shared" si="4"/>
        <v>-7.4</v>
      </c>
      <c r="U6" s="96">
        <v>0</v>
      </c>
      <c r="V6" s="97">
        <v>-7.4</v>
      </c>
      <c r="W6" s="93">
        <f t="shared" si="5"/>
        <v>3.9000000000000004</v>
      </c>
      <c r="X6" s="98">
        <f t="shared" si="6"/>
        <v>-0.1</v>
      </c>
      <c r="Y6" s="99">
        <f t="shared" si="7"/>
        <v>4</v>
      </c>
      <c r="Z6" s="91">
        <v>1.67</v>
      </c>
      <c r="AA6" s="94">
        <v>0.01</v>
      </c>
      <c r="AB6" s="95">
        <v>1.66</v>
      </c>
    </row>
    <row r="7" spans="1:28">
      <c r="A7" t="s">
        <v>12</v>
      </c>
      <c r="B7" s="91">
        <v>-4.5</v>
      </c>
      <c r="C7" s="92">
        <v>-15.3</v>
      </c>
      <c r="D7" s="93">
        <v>10.8</v>
      </c>
      <c r="E7" s="91">
        <v>-4.5</v>
      </c>
      <c r="F7" s="92">
        <v>-11.2</v>
      </c>
      <c r="G7" s="93">
        <v>6.7</v>
      </c>
      <c r="H7" s="91">
        <v>-3.9</v>
      </c>
      <c r="I7" s="94">
        <v>-6</v>
      </c>
      <c r="J7" s="95">
        <f>H7-I7</f>
        <v>2.1</v>
      </c>
      <c r="K7" s="92">
        <f t="shared" si="0"/>
        <v>-15.3</v>
      </c>
      <c r="L7" s="96">
        <v>-7.8</v>
      </c>
      <c r="M7" s="97">
        <v>-7.5</v>
      </c>
      <c r="N7" s="93">
        <f t="shared" si="1"/>
        <v>11.4</v>
      </c>
      <c r="O7" s="98">
        <f t="shared" si="2"/>
        <v>1.7999999999999998</v>
      </c>
      <c r="P7" s="99">
        <f t="shared" si="3"/>
        <v>9.6</v>
      </c>
      <c r="Q7" s="91">
        <v>-4.5</v>
      </c>
      <c r="R7" s="94">
        <v>-2</v>
      </c>
      <c r="S7" s="95">
        <v>-2.5</v>
      </c>
      <c r="T7" s="92">
        <f t="shared" si="4"/>
        <v>-11.2</v>
      </c>
      <c r="U7" s="96">
        <v>-5</v>
      </c>
      <c r="V7" s="97">
        <v>-6.2</v>
      </c>
      <c r="W7" s="93">
        <f t="shared" si="5"/>
        <v>6.6999999999999993</v>
      </c>
      <c r="X7" s="98">
        <f t="shared" si="6"/>
        <v>3</v>
      </c>
      <c r="Y7" s="99">
        <f t="shared" si="7"/>
        <v>3.7</v>
      </c>
      <c r="Z7" s="91">
        <v>-3.09</v>
      </c>
      <c r="AA7" s="94">
        <v>-5.31</v>
      </c>
      <c r="AB7" s="95">
        <v>2.2200000000000002</v>
      </c>
    </row>
    <row r="8" spans="1:28">
      <c r="A8" t="s">
        <v>22</v>
      </c>
      <c r="B8" s="91">
        <v>-4.7</v>
      </c>
      <c r="C8" s="92">
        <v>-14.7</v>
      </c>
      <c r="D8" s="93">
        <v>10</v>
      </c>
      <c r="E8" s="91">
        <v>-5.3</v>
      </c>
      <c r="F8" s="92">
        <v>-12.4</v>
      </c>
      <c r="G8" s="93">
        <v>7.1</v>
      </c>
      <c r="H8" s="91">
        <v>-4.8</v>
      </c>
      <c r="I8" s="94">
        <v>-6.4</v>
      </c>
      <c r="J8" s="95">
        <f>H8-I8</f>
        <v>1.6000000000000005</v>
      </c>
      <c r="K8" s="92">
        <f t="shared" si="0"/>
        <v>-14.700000000000001</v>
      </c>
      <c r="L8" s="96">
        <v>-8.3000000000000007</v>
      </c>
      <c r="M8" s="97">
        <v>-6.4</v>
      </c>
      <c r="N8" s="93">
        <f t="shared" si="1"/>
        <v>9.9000000000000021</v>
      </c>
      <c r="O8" s="98">
        <f t="shared" si="2"/>
        <v>1.9000000000000004</v>
      </c>
      <c r="P8" s="99">
        <f t="shared" si="3"/>
        <v>8</v>
      </c>
      <c r="Q8" s="91">
        <v>-5.8</v>
      </c>
      <c r="R8" s="94">
        <v>-3</v>
      </c>
      <c r="S8" s="95">
        <v>-2.8</v>
      </c>
      <c r="T8" s="92">
        <f t="shared" si="4"/>
        <v>-12.399999999999999</v>
      </c>
      <c r="U8" s="96">
        <v>-5.6</v>
      </c>
      <c r="V8" s="97">
        <v>-6.8</v>
      </c>
      <c r="W8" s="93">
        <f t="shared" si="5"/>
        <v>6.5999999999999988</v>
      </c>
      <c r="X8" s="98">
        <f t="shared" si="6"/>
        <v>2.5999999999999996</v>
      </c>
      <c r="Y8" s="99">
        <f t="shared" si="7"/>
        <v>4</v>
      </c>
      <c r="Z8" s="91">
        <v>-3.14</v>
      </c>
      <c r="AA8" s="94">
        <v>-5.12</v>
      </c>
      <c r="AB8" s="95">
        <v>1.98</v>
      </c>
    </row>
    <row r="9" spans="1:28">
      <c r="A9" t="s">
        <v>23</v>
      </c>
      <c r="B9" s="91">
        <v>-4.5999999999999996</v>
      </c>
      <c r="C9" s="92">
        <v>-15</v>
      </c>
      <c r="D9" s="93">
        <v>10.4</v>
      </c>
      <c r="E9" s="91">
        <v>-5.0999999999999996</v>
      </c>
      <c r="F9" s="92">
        <v>-11.8</v>
      </c>
      <c r="G9" s="93">
        <v>6.7</v>
      </c>
      <c r="H9" s="91">
        <v>-4.0999999999999996</v>
      </c>
      <c r="I9" s="94">
        <v>-6</v>
      </c>
      <c r="J9" s="95">
        <v>2</v>
      </c>
      <c r="K9" s="92">
        <f t="shared" si="0"/>
        <v>-15</v>
      </c>
      <c r="L9" s="96">
        <v>-7.8</v>
      </c>
      <c r="M9" s="97">
        <v>-7.2</v>
      </c>
      <c r="N9" s="93">
        <f t="shared" si="1"/>
        <v>10.9</v>
      </c>
      <c r="O9" s="98">
        <f t="shared" si="2"/>
        <v>1.7999999999999998</v>
      </c>
      <c r="P9" s="99">
        <f t="shared" si="3"/>
        <v>9.1999999999999993</v>
      </c>
      <c r="Q9" s="91">
        <v>-4.8</v>
      </c>
      <c r="R9" s="94">
        <v>-2.4</v>
      </c>
      <c r="S9" s="95">
        <v>-2.4</v>
      </c>
      <c r="T9" s="92">
        <f t="shared" si="4"/>
        <v>-11.8</v>
      </c>
      <c r="U9" s="96">
        <v>-5.0999999999999996</v>
      </c>
      <c r="V9" s="97">
        <v>-6.7</v>
      </c>
      <c r="W9" s="93">
        <f t="shared" si="5"/>
        <v>7.0000000000000009</v>
      </c>
      <c r="X9" s="98">
        <f t="shared" si="6"/>
        <v>2.6999999999999997</v>
      </c>
      <c r="Y9" s="99">
        <f t="shared" si="7"/>
        <v>4.3000000000000007</v>
      </c>
      <c r="Z9" s="91">
        <v>-3.12</v>
      </c>
      <c r="AA9" s="94">
        <v>-5.2</v>
      </c>
      <c r="AB9" s="95">
        <v>2.08</v>
      </c>
    </row>
    <row r="10" spans="1:28">
      <c r="A10" t="s">
        <v>411</v>
      </c>
      <c r="B10" s="91">
        <v>-1.6</v>
      </c>
      <c r="C10" s="92">
        <v>-11.2</v>
      </c>
      <c r="D10" s="93">
        <v>9.6</v>
      </c>
      <c r="E10" s="91">
        <v>-3</v>
      </c>
      <c r="F10" s="92">
        <v>-5.9</v>
      </c>
      <c r="G10" s="93">
        <v>3</v>
      </c>
      <c r="H10" s="91">
        <v>-0.6</v>
      </c>
      <c r="I10" s="94">
        <v>-3.9</v>
      </c>
      <c r="J10" s="95">
        <v>3.2</v>
      </c>
      <c r="K10" s="92">
        <f t="shared" si="0"/>
        <v>-11.2</v>
      </c>
      <c r="L10" s="96">
        <v>-5.6</v>
      </c>
      <c r="M10" s="97">
        <v>-5.6</v>
      </c>
      <c r="N10" s="93">
        <f t="shared" si="1"/>
        <v>10.6</v>
      </c>
      <c r="O10" s="98">
        <f t="shared" si="2"/>
        <v>1.6999999999999997</v>
      </c>
      <c r="P10" s="99">
        <f t="shared" si="3"/>
        <v>8.8000000000000007</v>
      </c>
      <c r="Q10" s="91">
        <v>-2.8</v>
      </c>
      <c r="R10" s="94">
        <v>-1.5</v>
      </c>
      <c r="S10" s="95">
        <v>-1.3</v>
      </c>
      <c r="T10" s="92">
        <f t="shared" si="4"/>
        <v>-6</v>
      </c>
      <c r="U10" s="96">
        <v>-2.9</v>
      </c>
      <c r="V10" s="97">
        <v>-3.1</v>
      </c>
      <c r="W10" s="93">
        <f t="shared" si="5"/>
        <v>3.2</v>
      </c>
      <c r="X10" s="98">
        <f t="shared" si="6"/>
        <v>1.4</v>
      </c>
      <c r="Y10" s="99">
        <f t="shared" si="7"/>
        <v>1.8</v>
      </c>
      <c r="Z10" s="91">
        <v>-0.7</v>
      </c>
      <c r="AA10" s="94">
        <v>-3.02</v>
      </c>
      <c r="AB10" s="95">
        <v>2.3199999999999998</v>
      </c>
    </row>
    <row r="11" spans="1:28">
      <c r="A11" t="s">
        <v>128</v>
      </c>
      <c r="B11" s="91">
        <v>-3.5</v>
      </c>
      <c r="C11" s="92">
        <v>-11.3</v>
      </c>
      <c r="D11" s="93">
        <v>7.8</v>
      </c>
      <c r="E11" s="91">
        <v>-3.9</v>
      </c>
      <c r="F11" s="92">
        <v>-6.8</v>
      </c>
      <c r="G11" s="93">
        <v>2.9</v>
      </c>
      <c r="H11" s="91">
        <v>-2.6</v>
      </c>
      <c r="I11" s="94">
        <v>-5</v>
      </c>
      <c r="J11" s="95">
        <f>H11-I11</f>
        <v>2.4</v>
      </c>
      <c r="K11" s="92">
        <f t="shared" si="0"/>
        <v>-11.3</v>
      </c>
      <c r="L11" s="96">
        <v>-6.6</v>
      </c>
      <c r="M11" s="97">
        <v>-4.7</v>
      </c>
      <c r="N11" s="93">
        <f t="shared" si="1"/>
        <v>8.7000000000000011</v>
      </c>
      <c r="O11" s="98">
        <f t="shared" si="2"/>
        <v>1.5999999999999996</v>
      </c>
      <c r="P11" s="99">
        <f t="shared" si="3"/>
        <v>7.1</v>
      </c>
      <c r="Q11" s="91">
        <v>-4.0999999999999996</v>
      </c>
      <c r="R11" s="94">
        <v>-2.2000000000000002</v>
      </c>
      <c r="S11" s="95">
        <v>-1.9</v>
      </c>
      <c r="T11" s="92">
        <f t="shared" si="4"/>
        <v>-6.6999999999999993</v>
      </c>
      <c r="U11" s="96">
        <v>-3.8</v>
      </c>
      <c r="V11" s="97">
        <v>-2.9</v>
      </c>
      <c r="W11" s="93">
        <f t="shared" si="5"/>
        <v>2.5999999999999996</v>
      </c>
      <c r="X11" s="98">
        <f t="shared" si="6"/>
        <v>1.5999999999999996</v>
      </c>
      <c r="Y11" s="99">
        <f t="shared" si="7"/>
        <v>1</v>
      </c>
      <c r="Z11" s="91">
        <v>-2.0699999999999998</v>
      </c>
      <c r="AA11" s="94">
        <v>-3.3</v>
      </c>
      <c r="AB11" s="95">
        <v>1.23</v>
      </c>
    </row>
    <row r="12" spans="1:28">
      <c r="A12" t="s">
        <v>129</v>
      </c>
      <c r="B12" s="91">
        <v>-3.1</v>
      </c>
      <c r="C12" s="92">
        <v>-11.7</v>
      </c>
      <c r="D12" s="93">
        <v>8.6</v>
      </c>
      <c r="E12" s="91">
        <v>-4.3</v>
      </c>
      <c r="F12" s="92">
        <v>-7.3</v>
      </c>
      <c r="G12" s="93">
        <v>3</v>
      </c>
      <c r="H12" s="91">
        <v>-1.9</v>
      </c>
      <c r="I12" s="94">
        <v>-4.5999999999999996</v>
      </c>
      <c r="J12" s="95">
        <v>2.6</v>
      </c>
      <c r="K12" s="92">
        <f t="shared" si="0"/>
        <v>-11.6</v>
      </c>
      <c r="L12" s="96">
        <v>-6</v>
      </c>
      <c r="M12" s="97">
        <v>-5.6</v>
      </c>
      <c r="N12" s="93">
        <f t="shared" si="1"/>
        <v>9.6999999999999993</v>
      </c>
      <c r="O12" s="98">
        <f t="shared" si="2"/>
        <v>1.4000000000000004</v>
      </c>
      <c r="P12" s="99">
        <f t="shared" si="3"/>
        <v>8.1999999999999993</v>
      </c>
      <c r="Q12" s="91">
        <v>-4.3</v>
      </c>
      <c r="R12" s="94">
        <v>-2.7</v>
      </c>
      <c r="S12" s="95">
        <v>-1.6</v>
      </c>
      <c r="T12" s="92">
        <f t="shared" si="4"/>
        <v>-7.3</v>
      </c>
      <c r="U12" s="96">
        <v>-3.4</v>
      </c>
      <c r="V12" s="97">
        <v>-3.9</v>
      </c>
      <c r="W12" s="93">
        <f t="shared" si="5"/>
        <v>3</v>
      </c>
      <c r="X12" s="98">
        <f t="shared" si="6"/>
        <v>0.69999999999999973</v>
      </c>
      <c r="Y12" s="99">
        <f t="shared" si="7"/>
        <v>2.2999999999999998</v>
      </c>
      <c r="Z12" s="91">
        <v>-1.78</v>
      </c>
      <c r="AA12" s="94">
        <v>-2.8</v>
      </c>
      <c r="AB12" s="95">
        <v>1.02</v>
      </c>
    </row>
    <row r="13" spans="1:28">
      <c r="A13" t="s">
        <v>109</v>
      </c>
      <c r="B13" s="91">
        <v>-4.4000000000000004</v>
      </c>
      <c r="C13" s="92">
        <v>-13.3</v>
      </c>
      <c r="D13" s="93">
        <v>8.9</v>
      </c>
      <c r="E13" s="91">
        <v>-4.7</v>
      </c>
      <c r="F13" s="92">
        <v>-9.6</v>
      </c>
      <c r="G13" s="93">
        <v>4.9000000000000004</v>
      </c>
      <c r="H13" s="91">
        <v>-4.7</v>
      </c>
      <c r="I13" s="94">
        <v>-6.2</v>
      </c>
      <c r="J13" s="95">
        <f t="shared" ref="J13:J19" si="8">H13-I13</f>
        <v>1.5</v>
      </c>
      <c r="K13" s="92">
        <f t="shared" si="0"/>
        <v>-13.2</v>
      </c>
      <c r="L13" s="96">
        <v>-8.1</v>
      </c>
      <c r="M13" s="97">
        <v>-5.0999999999999996</v>
      </c>
      <c r="N13" s="93">
        <f t="shared" si="1"/>
        <v>8.5</v>
      </c>
      <c r="O13" s="98">
        <f t="shared" si="2"/>
        <v>1.8999999999999995</v>
      </c>
      <c r="P13" s="99">
        <f t="shared" si="3"/>
        <v>6.6</v>
      </c>
      <c r="Q13" s="91">
        <v>-5.7</v>
      </c>
      <c r="R13" s="94">
        <v>-3.3</v>
      </c>
      <c r="S13" s="95">
        <v>-2.4</v>
      </c>
      <c r="T13" s="92">
        <f t="shared" si="4"/>
        <v>-9.6</v>
      </c>
      <c r="U13" s="96">
        <v>-5.5</v>
      </c>
      <c r="V13" s="97">
        <v>-4.0999999999999996</v>
      </c>
      <c r="W13" s="93">
        <f t="shared" si="5"/>
        <v>3.8999999999999995</v>
      </c>
      <c r="X13" s="98">
        <f t="shared" si="6"/>
        <v>2.2000000000000002</v>
      </c>
      <c r="Y13" s="99">
        <f t="shared" si="7"/>
        <v>1.6999999999999997</v>
      </c>
      <c r="Z13" s="91">
        <v>-3.05</v>
      </c>
      <c r="AA13" s="94">
        <v>-4.83</v>
      </c>
      <c r="AB13" s="95">
        <v>1.78</v>
      </c>
    </row>
    <row r="14" spans="1:28">
      <c r="A14" t="s">
        <v>102</v>
      </c>
      <c r="B14" s="91">
        <v>-4.3</v>
      </c>
      <c r="C14" s="92">
        <v>-14.1</v>
      </c>
      <c r="D14" s="93">
        <v>9.8000000000000007</v>
      </c>
      <c r="E14" s="91">
        <v>-5.4</v>
      </c>
      <c r="F14" s="92">
        <v>-10.8</v>
      </c>
      <c r="G14" s="93">
        <v>5.4</v>
      </c>
      <c r="H14" s="91">
        <v>-4.5999999999999996</v>
      </c>
      <c r="I14" s="94">
        <v>-6.4</v>
      </c>
      <c r="J14" s="95">
        <f t="shared" si="8"/>
        <v>1.8000000000000007</v>
      </c>
      <c r="K14" s="92">
        <f t="shared" si="0"/>
        <v>-14.2</v>
      </c>
      <c r="L14" s="96">
        <v>-8.6</v>
      </c>
      <c r="M14" s="97">
        <v>-5.6</v>
      </c>
      <c r="N14" s="93">
        <f t="shared" si="1"/>
        <v>9.6</v>
      </c>
      <c r="O14" s="98">
        <f t="shared" si="2"/>
        <v>2.1999999999999993</v>
      </c>
      <c r="P14" s="99">
        <f t="shared" si="3"/>
        <v>7.4</v>
      </c>
      <c r="Q14" s="91">
        <v>-6.3</v>
      </c>
      <c r="R14" s="94">
        <v>-3.8</v>
      </c>
      <c r="S14" s="95">
        <v>-2.5</v>
      </c>
      <c r="T14" s="92">
        <f t="shared" si="4"/>
        <v>-10.8</v>
      </c>
      <c r="U14" s="96">
        <v>-5.2</v>
      </c>
      <c r="V14" s="97">
        <v>-5.6</v>
      </c>
      <c r="W14" s="93">
        <f t="shared" si="5"/>
        <v>4.5000000000000009</v>
      </c>
      <c r="X14" s="98">
        <f t="shared" si="6"/>
        <v>1.4000000000000004</v>
      </c>
      <c r="Y14" s="99">
        <f t="shared" si="7"/>
        <v>3.0999999999999996</v>
      </c>
      <c r="Z14" s="91">
        <v>-2.82</v>
      </c>
      <c r="AA14" s="94">
        <v>-5.1100000000000003</v>
      </c>
      <c r="AB14" s="95">
        <v>2.29</v>
      </c>
    </row>
    <row r="15" spans="1:28">
      <c r="A15" t="s">
        <v>108</v>
      </c>
      <c r="B15" s="91">
        <v>-4.0999999999999996</v>
      </c>
      <c r="C15" s="92">
        <v>-14.9</v>
      </c>
      <c r="D15" s="93">
        <v>10.8</v>
      </c>
      <c r="E15" s="91">
        <v>-5.5</v>
      </c>
      <c r="F15" s="92">
        <v>-12</v>
      </c>
      <c r="G15" s="93">
        <v>6.5</v>
      </c>
      <c r="H15" s="91">
        <v>-4.5999999999999996</v>
      </c>
      <c r="I15" s="94">
        <v>-6.7</v>
      </c>
      <c r="J15" s="95">
        <f t="shared" si="8"/>
        <v>2.1000000000000005</v>
      </c>
      <c r="K15" s="92">
        <f t="shared" si="0"/>
        <v>-14.9</v>
      </c>
      <c r="L15" s="96">
        <v>-9</v>
      </c>
      <c r="M15" s="97">
        <v>-5.9</v>
      </c>
      <c r="N15" s="93">
        <f t="shared" si="1"/>
        <v>10.3</v>
      </c>
      <c r="O15" s="98">
        <f t="shared" si="2"/>
        <v>2.2999999999999998</v>
      </c>
      <c r="P15" s="99">
        <f t="shared" si="3"/>
        <v>8</v>
      </c>
      <c r="Q15" s="91">
        <v>-6.9</v>
      </c>
      <c r="R15" s="94">
        <v>-4.4000000000000004</v>
      </c>
      <c r="S15" s="95">
        <v>-2.5</v>
      </c>
      <c r="T15" s="92">
        <f t="shared" si="4"/>
        <v>-12</v>
      </c>
      <c r="U15" s="96">
        <v>-5.4</v>
      </c>
      <c r="V15" s="97">
        <v>-6.6</v>
      </c>
      <c r="W15" s="93">
        <f t="shared" si="5"/>
        <v>5.0999999999999996</v>
      </c>
      <c r="X15" s="98">
        <f t="shared" si="6"/>
        <v>1</v>
      </c>
      <c r="Y15" s="99">
        <f t="shared" si="7"/>
        <v>4.0999999999999996</v>
      </c>
      <c r="Z15" s="91">
        <v>-2.99</v>
      </c>
      <c r="AA15" s="94">
        <v>-5.12</v>
      </c>
      <c r="AB15" s="95">
        <v>2.13</v>
      </c>
    </row>
    <row r="16" spans="1:28">
      <c r="A16" t="s">
        <v>84</v>
      </c>
      <c r="B16" s="91">
        <v>-4.0999999999999996</v>
      </c>
      <c r="C16" s="92">
        <v>-15.6</v>
      </c>
      <c r="D16" s="93">
        <v>11.5</v>
      </c>
      <c r="E16" s="91">
        <v>-4.8</v>
      </c>
      <c r="F16" s="92">
        <v>-10.199999999999999</v>
      </c>
      <c r="G16" s="93">
        <v>5.4</v>
      </c>
      <c r="H16" s="91">
        <v>-2.6</v>
      </c>
      <c r="I16" s="94">
        <v>-4.7</v>
      </c>
      <c r="J16" s="95">
        <f t="shared" si="8"/>
        <v>2.1</v>
      </c>
      <c r="K16" s="92">
        <f t="shared" si="0"/>
        <v>-15.6</v>
      </c>
      <c r="L16" s="96">
        <v>-6.5</v>
      </c>
      <c r="M16" s="97">
        <v>-9.1</v>
      </c>
      <c r="N16" s="93">
        <f t="shared" si="1"/>
        <v>13</v>
      </c>
      <c r="O16" s="98">
        <f t="shared" si="2"/>
        <v>1.7999999999999998</v>
      </c>
      <c r="P16" s="99">
        <f t="shared" si="3"/>
        <v>11.2</v>
      </c>
      <c r="Q16" s="91">
        <v>-4.3</v>
      </c>
      <c r="R16" s="94">
        <v>-2.9</v>
      </c>
      <c r="S16" s="95">
        <v>-1.4</v>
      </c>
      <c r="T16" s="92">
        <f t="shared" si="4"/>
        <v>-10.199999999999999</v>
      </c>
      <c r="U16" s="96">
        <v>-3.4</v>
      </c>
      <c r="V16" s="97">
        <v>-6.8</v>
      </c>
      <c r="W16" s="93">
        <f t="shared" si="5"/>
        <v>5.8999999999999995</v>
      </c>
      <c r="X16" s="98">
        <f t="shared" si="6"/>
        <v>0.5</v>
      </c>
      <c r="Y16" s="99">
        <f t="shared" si="7"/>
        <v>5.4</v>
      </c>
      <c r="Z16" s="91">
        <v>-2.72</v>
      </c>
      <c r="AA16" s="94">
        <v>-4.93</v>
      </c>
      <c r="AB16" s="95">
        <v>2.21</v>
      </c>
    </row>
    <row r="17" spans="1:28">
      <c r="A17" t="s">
        <v>82</v>
      </c>
      <c r="B17" s="91">
        <v>-3.3</v>
      </c>
      <c r="C17" s="92">
        <v>-18.2</v>
      </c>
      <c r="D17" s="93">
        <v>14.9</v>
      </c>
      <c r="E17" s="91">
        <v>-5.4</v>
      </c>
      <c r="F17" s="92">
        <v>-14.4</v>
      </c>
      <c r="G17" s="93">
        <v>9</v>
      </c>
      <c r="H17" s="91">
        <v>-2.6</v>
      </c>
      <c r="I17" s="94">
        <v>-5.9</v>
      </c>
      <c r="J17" s="95">
        <f t="shared" si="8"/>
        <v>3.3000000000000003</v>
      </c>
      <c r="K17" s="92">
        <f t="shared" si="0"/>
        <v>-18.2</v>
      </c>
      <c r="L17" s="96">
        <v>-8.1</v>
      </c>
      <c r="M17" s="97">
        <v>-10.1</v>
      </c>
      <c r="N17" s="93">
        <f t="shared" si="1"/>
        <v>15.6</v>
      </c>
      <c r="O17" s="98">
        <f t="shared" si="2"/>
        <v>2.1999999999999993</v>
      </c>
      <c r="P17" s="99">
        <f t="shared" si="3"/>
        <v>13.4</v>
      </c>
      <c r="Q17" s="91">
        <v>-6.6</v>
      </c>
      <c r="R17" s="94">
        <v>-5.0999999999999996</v>
      </c>
      <c r="S17" s="95">
        <v>-1.5</v>
      </c>
      <c r="T17" s="92">
        <f t="shared" si="4"/>
        <v>-14.399999999999999</v>
      </c>
      <c r="U17" s="96">
        <v>-3.3</v>
      </c>
      <c r="V17" s="97">
        <v>-11.1</v>
      </c>
      <c r="W17" s="93">
        <f t="shared" si="5"/>
        <v>7.7999999999999989</v>
      </c>
      <c r="X17" s="98">
        <f t="shared" si="6"/>
        <v>-1.7999999999999998</v>
      </c>
      <c r="Y17" s="99">
        <f t="shared" si="7"/>
        <v>9.6</v>
      </c>
      <c r="Z17" s="91">
        <v>-1.63</v>
      </c>
      <c r="AA17" s="94">
        <v>-4.71</v>
      </c>
      <c r="AB17" s="95">
        <v>3.08</v>
      </c>
    </row>
    <row r="18" spans="1:28">
      <c r="A18" t="s">
        <v>100</v>
      </c>
      <c r="B18" s="91">
        <v>-7.2</v>
      </c>
      <c r="C18" s="92">
        <v>-16.600000000000001</v>
      </c>
      <c r="D18" s="93">
        <v>9.4</v>
      </c>
      <c r="E18" s="91">
        <v>-6</v>
      </c>
      <c r="F18" s="92">
        <v>-11.2</v>
      </c>
      <c r="G18" s="93">
        <v>5.2</v>
      </c>
      <c r="H18" s="91">
        <v>-4.5</v>
      </c>
      <c r="I18" s="94">
        <v>-7</v>
      </c>
      <c r="J18" s="95">
        <f t="shared" si="8"/>
        <v>2.5</v>
      </c>
      <c r="K18" s="92">
        <f t="shared" si="0"/>
        <v>-16.600000000000001</v>
      </c>
      <c r="L18" s="96">
        <v>-9</v>
      </c>
      <c r="M18" s="97">
        <v>-7.6</v>
      </c>
      <c r="N18" s="93">
        <f t="shared" si="1"/>
        <v>12.100000000000001</v>
      </c>
      <c r="O18" s="98">
        <f t="shared" si="2"/>
        <v>2</v>
      </c>
      <c r="P18" s="99">
        <f t="shared" si="3"/>
        <v>10.1</v>
      </c>
      <c r="Q18" s="91">
        <v>-6</v>
      </c>
      <c r="R18" s="94">
        <v>-3.3</v>
      </c>
      <c r="S18" s="95">
        <v>-2.7</v>
      </c>
      <c r="T18" s="92">
        <f t="shared" si="4"/>
        <v>-11.2</v>
      </c>
      <c r="U18" s="96">
        <v>-5.6</v>
      </c>
      <c r="V18" s="97">
        <v>-5.6</v>
      </c>
      <c r="W18" s="93">
        <f t="shared" si="5"/>
        <v>5.1999999999999993</v>
      </c>
      <c r="X18" s="98">
        <f t="shared" si="6"/>
        <v>2.2999999999999998</v>
      </c>
      <c r="Y18" s="99">
        <f t="shared" si="7"/>
        <v>2.8999999999999995</v>
      </c>
      <c r="Z18" s="91">
        <v>-6.28</v>
      </c>
      <c r="AA18" s="94">
        <v>-6.62</v>
      </c>
      <c r="AB18" s="95">
        <v>0.34</v>
      </c>
    </row>
    <row r="19" spans="1:28">
      <c r="A19" t="s">
        <v>119</v>
      </c>
      <c r="B19" s="91">
        <v>-5.0999999999999996</v>
      </c>
      <c r="C19" s="92">
        <v>-15.6</v>
      </c>
      <c r="D19" s="93">
        <v>10.5</v>
      </c>
      <c r="E19" s="91">
        <v>-5.5</v>
      </c>
      <c r="F19" s="92">
        <v>-11.7</v>
      </c>
      <c r="G19" s="93">
        <v>6.2</v>
      </c>
      <c r="H19" s="91">
        <v>-3.3</v>
      </c>
      <c r="I19" s="94">
        <v>-4.8</v>
      </c>
      <c r="J19" s="95">
        <f t="shared" si="8"/>
        <v>1.5</v>
      </c>
      <c r="K19" s="92">
        <f t="shared" si="0"/>
        <v>-15.7</v>
      </c>
      <c r="L19" s="96">
        <v>-6.8</v>
      </c>
      <c r="M19" s="97">
        <v>-8.9</v>
      </c>
      <c r="N19" s="93">
        <f t="shared" si="1"/>
        <v>12.399999999999999</v>
      </c>
      <c r="O19" s="98">
        <f t="shared" si="2"/>
        <v>2</v>
      </c>
      <c r="P19" s="99">
        <f t="shared" si="3"/>
        <v>10.4</v>
      </c>
      <c r="Q19" s="91">
        <v>-5.4</v>
      </c>
      <c r="R19" s="94">
        <v>-4</v>
      </c>
      <c r="S19" s="95">
        <v>-1.4</v>
      </c>
      <c r="T19" s="92">
        <f t="shared" si="4"/>
        <v>-11.7</v>
      </c>
      <c r="U19" s="96">
        <v>-3.1</v>
      </c>
      <c r="V19" s="97">
        <v>-8.6</v>
      </c>
      <c r="W19" s="93">
        <f t="shared" si="5"/>
        <v>6.2999999999999989</v>
      </c>
      <c r="X19" s="98">
        <f t="shared" si="6"/>
        <v>-0.89999999999999991</v>
      </c>
      <c r="Y19" s="99">
        <f t="shared" si="7"/>
        <v>7.1999999999999993</v>
      </c>
      <c r="Z19" s="91">
        <v>-3.46</v>
      </c>
      <c r="AA19" s="94">
        <v>-4.68</v>
      </c>
      <c r="AB19" s="95">
        <v>1.22</v>
      </c>
    </row>
    <row r="20" spans="1:28" ht="16" customHeight="1">
      <c r="B20" s="230" t="s">
        <v>572</v>
      </c>
      <c r="C20" s="230"/>
      <c r="D20" s="230"/>
      <c r="E20" s="100"/>
      <c r="F20" s="100"/>
      <c r="G20" s="100"/>
    </row>
    <row r="21" spans="1:28">
      <c r="B21" s="231"/>
      <c r="C21" s="231"/>
      <c r="D21" s="231"/>
    </row>
    <row r="22" spans="1:28">
      <c r="B22" s="231"/>
      <c r="C22" s="231"/>
      <c r="D22" s="231"/>
    </row>
  </sheetData>
  <mergeCells count="6">
    <mergeCell ref="Z1:AB1"/>
    <mergeCell ref="B20:D22"/>
    <mergeCell ref="B1:D1"/>
    <mergeCell ref="E1:G1"/>
    <mergeCell ref="H1:P1"/>
    <mergeCell ref="Q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</vt:lpstr>
      <vt:lpstr>cp_calc_vs_expt_slic</vt:lpstr>
      <vt:lpstr>dH</vt:lpstr>
      <vt:lpstr>Sheet1</vt:lpstr>
      <vt:lpstr>dG</vt:lpstr>
      <vt:lpstr>TdS</vt:lpstr>
      <vt:lpstr>TdS_calc_no_di_amin_alkanols</vt:lpstr>
      <vt:lpstr>TdS_calc_all</vt:lpstr>
      <vt:lpstr>Bidon_Chanal_water_octanol</vt:lpstr>
      <vt:lpstr>Cabani dG_expt (vs Mobley_expt)</vt:lpstr>
      <vt:lpstr>AA vs Neutral_compounds Summary</vt:lpstr>
      <vt:lpstr>110 data with dG,dH,dS,Cp(expt)</vt:lpstr>
      <vt:lpstr>Thermo_comparison_all_vars</vt:lpstr>
      <vt:lpstr>What-is-wrong-with-Cp</vt:lpstr>
      <vt:lpstr>Mintz dH Water-Octanol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Mehdizadeh Rahimi</dc:creator>
  <dc:description/>
  <cp:lastModifiedBy>Ali Mehdizadeh Rahimi</cp:lastModifiedBy>
  <cp:revision>1</cp:revision>
  <dcterms:created xsi:type="dcterms:W3CDTF">2019-11-04T21:39:12Z</dcterms:created>
  <dcterms:modified xsi:type="dcterms:W3CDTF">2019-12-08T17:06:19Z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