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Home Page" sheetId="1" r:id="rId1"/>
    <sheet name="Informational Pages" sheetId="2" r:id="rId2"/>
    <sheet name="My Account Page" sheetId="3" r:id="rId3"/>
    <sheet name="Video Upload Page" sheetId="4" r:id="rId4"/>
    <sheet name="Forgot Password Page" sheetId="5" r:id="rId5"/>
    <sheet name="Sign Up Page" sheetId="6" r:id="rId6"/>
    <sheet name="Trending Chart" sheetId="7" r:id="rId7"/>
  </sheets>
  <calcPr calcId="145621"/>
</workbook>
</file>

<file path=xl/calcChain.xml><?xml version="1.0" encoding="utf-8"?>
<calcChain xmlns="http://schemas.openxmlformats.org/spreadsheetml/2006/main">
  <c r="E7" i="7" l="1"/>
  <c r="D7" i="7"/>
  <c r="C7" i="7"/>
  <c r="E6" i="7"/>
  <c r="D6" i="7"/>
  <c r="C6" i="7"/>
  <c r="B6" i="7"/>
  <c r="E5" i="7"/>
  <c r="D5" i="7"/>
  <c r="C5" i="7"/>
  <c r="E3" i="7"/>
  <c r="D3" i="7"/>
  <c r="E4" i="7"/>
  <c r="D4" i="7"/>
  <c r="C4" i="7"/>
  <c r="C3" i="7"/>
  <c r="B7" i="7"/>
  <c r="B5" i="7"/>
  <c r="B4" i="7"/>
  <c r="B3" i="7"/>
  <c r="F3" i="7" s="1"/>
  <c r="E2" i="7"/>
  <c r="D2" i="7"/>
  <c r="C2" i="7"/>
  <c r="B2" i="7"/>
  <c r="F5" i="7" l="1"/>
  <c r="F4" i="7"/>
  <c r="F2" i="7"/>
  <c r="B8" i="7"/>
  <c r="F6" i="7"/>
  <c r="C8" i="7"/>
  <c r="E8" i="7"/>
  <c r="D8" i="7"/>
  <c r="F7" i="7"/>
  <c r="F8" i="7" l="1"/>
</calcChain>
</file>

<file path=xl/sharedStrings.xml><?xml version="1.0" encoding="utf-8"?>
<sst xmlns="http://schemas.openxmlformats.org/spreadsheetml/2006/main" count="1458" uniqueCount="650">
  <si>
    <t>Test Case ID</t>
  </si>
  <si>
    <t>Title</t>
  </si>
  <si>
    <t>Action</t>
  </si>
  <si>
    <t>Expected Result</t>
  </si>
  <si>
    <t>Test Configuration</t>
  </si>
  <si>
    <t>Result</t>
  </si>
  <si>
    <t>Comments</t>
  </si>
  <si>
    <t>Date Executed</t>
  </si>
  <si>
    <t>Executed By</t>
  </si>
  <si>
    <t>Bug ID</t>
  </si>
  <si>
    <t>Home page front-end verification logged as an Artist</t>
  </si>
  <si>
    <t>1.Go to Marquee site
2.Complete Log In fields with valid Artist credential
3.Click on the Log In button
4.Verify that the UI elements are the correct for the Artist User</t>
  </si>
  <si>
    <t>1.User navigates to Marquee site
2.Fields are completed
3.The user navigates to Home page
4.UI Elements are correctly shown for an Artist user</t>
  </si>
  <si>
    <t>UI elements are differently shown in different browsers (Navigation Bar, Social Buttons, appealing paragraphs - size and font -, Background Image).</t>
  </si>
  <si>
    <t>Cesar Pecora</t>
  </si>
  <si>
    <t>Home page front-end verification logged as General</t>
  </si>
  <si>
    <t>1.Go to Marquee site
2.Complete Log In fields with valid General credential
3.Click on the Log In button
4.Verify that the UI elements are correct for a General User</t>
  </si>
  <si>
    <t>1.User navigates to Marquee site
2.Fields are completed
3.The user navigates to Home page
4.UI elements are correctly updated for a General user</t>
  </si>
  <si>
    <t>Home page front-end verification not logged in</t>
  </si>
  <si>
    <t>1.Go to Marquee site
2.Verify that UI is correct for an anonymus user</t>
  </si>
  <si>
    <t>1.User navigates to Marquee site
2.UI is correctly shown when user is not logged in</t>
  </si>
  <si>
    <t>UI elements are differently shown in different browsers (Social Buttons, appealing paragraphs - size and font -, Background Image). Navigation bar is not shown, only at subsections of the page.</t>
  </si>
  <si>
    <t>Invalid Artist Log In</t>
  </si>
  <si>
    <t>1.User is redirected to "Marquee" login page
2.The fields "Username" and "Password" are correctly completed
3.Error message is beign shown</t>
  </si>
  <si>
    <t>Windows 7 and Chrome (latest v.) : Active</t>
  </si>
  <si>
    <t>Pass</t>
  </si>
  <si>
    <t/>
  </si>
  <si>
    <t>Invalid General Log In</t>
  </si>
  <si>
    <t>Log In Encrypted Cookies</t>
  </si>
  <si>
    <t>1.User navigates to Marquee home page
2.Cookies are encrypted</t>
  </si>
  <si>
    <t>Log In credentials cookies are stored in plain text</t>
  </si>
  <si>
    <t>Log In field SQL Injection security testing</t>
  </si>
  <si>
    <t>1.User navigates to Marquee home page
2.Prevention should be there for malicious SQL Queries and commands from being used from customer input.
3.Prevention should be there for malicious SQL Queries and commands from being used from customer input.</t>
  </si>
  <si>
    <t>Valid Artist Log In</t>
  </si>
  <si>
    <t>1.User is redirected to "Marquee" login page
2.The fields "Username" and "Password" are correctly completed
3.The user is redirected to my Account page</t>
  </si>
  <si>
    <t>Valid General Log In</t>
  </si>
  <si>
    <t>Verify About link</t>
  </si>
  <si>
    <t>1.Go to Marquee site
2.At home page click on the About link</t>
  </si>
  <si>
    <t>1.User navigates to Marquee site
2.User navigates to About page</t>
  </si>
  <si>
    <t>Navigation Bar is not shown in Home when not signed in. When logged in, link works fine.</t>
  </si>
  <si>
    <t>Verify Contact Us link</t>
  </si>
  <si>
    <t>1.Go to Marquee site
2.At home page click on the Contact Us link</t>
  </si>
  <si>
    <t>1.User navigates to Marquee site
2.User e-mail client is shown with the correct Marquee e-mail</t>
  </si>
  <si>
    <t>Verify Facebook link</t>
  </si>
  <si>
    <t>1.Go to Marquee site
2.At home page click on the Facebook link</t>
  </si>
  <si>
    <t>1.User navigates to Marquee site
2.User navigates to Facebook Marquee page</t>
  </si>
  <si>
    <t>Facebook link is wrong, thus is redirecting to facebook general home page.</t>
  </si>
  <si>
    <t>Verify FAQ link</t>
  </si>
  <si>
    <t>1.Go to Marquee site
2.At home page click on the FAQ link</t>
  </si>
  <si>
    <t>1.User navigates to Marquee site
2.User navigates to FAQ page</t>
  </si>
  <si>
    <t>Verify Forgot Password link</t>
  </si>
  <si>
    <t>1.Go to Marquee site
2.At Marquee click on the Forgot Password button</t>
  </si>
  <si>
    <t>1.User navigates to Marquee site
2.User navigates to Forgot Password page</t>
  </si>
  <si>
    <t>Verify Google + link</t>
  </si>
  <si>
    <t>1.Go to Marquee site
2.At home page click on the Google + link</t>
  </si>
  <si>
    <t>1.User navigates to Marquee site
2.User navigates to Google+ page of Marquee</t>
  </si>
  <si>
    <t>Google+ link is wrong, it redirects to Google+ general home page.</t>
  </si>
  <si>
    <t>Verify Learn More link under Artist Text</t>
  </si>
  <si>
    <t>1.Go to Marquee site
2.At home page click on the Learn More link under Artist Text
3.Verify UI correctness</t>
  </si>
  <si>
    <t>1.User navigates to Marquee site
2.User navigates to Learn More Page
3.Learn More Page is correctly shown for an Artist</t>
  </si>
  <si>
    <t>Link is redirecting to Fans Learn More Page.</t>
  </si>
  <si>
    <t>Verify Learn More link under Fans Text</t>
  </si>
  <si>
    <t>1.Go to Marquee site
2.At home page click on the Learn More link under Fans Text
3.Verify UI correctness</t>
  </si>
  <si>
    <t>1.User navigates to Marquee site
2.User navigates to Learn More Page
3.Learn More Page is correctly shown for a Fan</t>
  </si>
  <si>
    <t>Link is redirecting to Artists Learn More Page.</t>
  </si>
  <si>
    <t>Verify My Account link logged as an Artist</t>
  </si>
  <si>
    <t>1.Go to Marquee site
2.At Marquee site complete Login fields with valid Artist credentials
3.Click on the Login button
4.At home page click on the My Account link</t>
  </si>
  <si>
    <t>1.User navigates to Marquee site
2.Fields are correctly completed
3.User navigates to Marquee home page
4.User navigates to My Account page</t>
  </si>
  <si>
    <t>Verify My Account link logged as General</t>
  </si>
  <si>
    <t>1.Go to Marquee site
2.At Marquee site complete Login fields with valid General credentials
3.Click on the Login button
4.At home page click on the My Account link</t>
  </si>
  <si>
    <t>Verify Privacy Policy link</t>
  </si>
  <si>
    <t>1.Go to Marquee site
2.At home page click on the Privacy Policy link</t>
  </si>
  <si>
    <t>1.User navigates to Marquee site
2.User navigates to Privacy Policy page</t>
  </si>
  <si>
    <t>Verify Sign Up link anonymous user</t>
  </si>
  <si>
    <t>1.Go to Marquee site
2.At home page click on the Sign Up link
3.Verify UI correctness of page</t>
  </si>
  <si>
    <t>1.User navigates to Marquee site
2.User navigates to Sign Up Form page
3.Sign Up Page is correct for an anoymous User</t>
  </si>
  <si>
    <t>Verify Sign Up link as an Artist</t>
  </si>
  <si>
    <t>1.Go to Marquee site
2.At Marquee site complete Login fields with valid Artist credentials
3.Click on the Login button
4.At home page click on the Sign Up link below the copy appealing to the different audiences
5.Verify UI correctness</t>
  </si>
  <si>
    <t>1.User navigates to Marquee site
2.Fields are correctly completed
3.User navigates to Marquee home page
4.User navigates to Sign Up Form page
5.Sign Up Page is correct for an Artist user</t>
  </si>
  <si>
    <t>Need Info</t>
  </si>
  <si>
    <t>Verify Sign Up link as Anonymous</t>
  </si>
  <si>
    <t>1.Go to Marquee site
2.At home page click on the Sign Up link below the copy appealing to the different audiences
3.Verify UI correctness</t>
  </si>
  <si>
    <t>1.User navigates to Marquee site
2.User navigates to Sign Up Form page
3.Sign Up Page is correct for an Anonymous user</t>
  </si>
  <si>
    <t>Verify Sign Up link as General</t>
  </si>
  <si>
    <t>1.Go to Marquee site
2.At Marquee site complete Login fields with valid General credentials
3.Click on the Login button
4.At home page click on the Sign Up link below the copy appealing to the different audiences
5.Verify UI correctness</t>
  </si>
  <si>
    <t>Verify Terms of Use link</t>
  </si>
  <si>
    <t>1.Go to Marquee site
2.At home page click on the Terms of Use link</t>
  </si>
  <si>
    <t>1.User navigates to Marquee site
2.User navigates to Terms of Use page</t>
  </si>
  <si>
    <t>Verify Twitter link</t>
  </si>
  <si>
    <t>1.Go to Marquee site
2.At home page click on the Twitter link</t>
  </si>
  <si>
    <t>1.User navigates to Marquee site
2.User navigates to Marquee Twitter page</t>
  </si>
  <si>
    <r>
      <rPr>
        <b/>
        <sz val="10"/>
        <color theme="1"/>
        <rFont val="Calibri"/>
        <family val="2"/>
        <scheme val="minor"/>
      </rPr>
      <t>Note:</t>
    </r>
    <r>
      <rPr>
        <sz val="10"/>
        <color theme="1"/>
        <rFont val="Calibri"/>
        <family val="2"/>
        <scheme val="minor"/>
      </rPr>
      <t xml:space="preserve"> Link is loading in the same page, not in a new tab, is this acceptable?</t>
    </r>
  </si>
  <si>
    <t>Verify Upload link logged as an Artist</t>
  </si>
  <si>
    <t>1.Go to Marquee site
2.At Marquee site complete Login fields with valid Artist credentials
3.Click on the Login button
4.At home page click on the Upload link
5.Verify UI correctness</t>
  </si>
  <si>
    <t>1.User navigates to Marquee site
2.Fields are correctly completed
3.User navigates to Marquee home page
4.User navigates to Upload page
5.Page is correct for an Artist user</t>
  </si>
  <si>
    <t>Verify Upload link when not logged in</t>
  </si>
  <si>
    <t>1.Go to Marquee site
2.At home page click on the Upload link
3.Verify UI correctness</t>
  </si>
  <si>
    <t>1.User navigates to Marquee site
2.User navigates to Log In Page
3.Page is correct for a General user</t>
  </si>
  <si>
    <t>Verify Upload link logged as General</t>
  </si>
  <si>
    <t>1.Go to Marquee site
2.At Marquee site complete Login fields with valid General credentials
3.Click on the Login button
4.At home page click on the Upload link
5.Verify UI correctness</t>
  </si>
  <si>
    <t>1.User navigates to Marquee site
2.Fields are correctly completed
3.User navigates to Marquee home page
4.User navigates to Upload page
5.Page is correct for a General user</t>
  </si>
  <si>
    <t>Verify FAQ page front-end design</t>
  </si>
  <si>
    <t>1.User navigates to Marquee home page
2.User navigates to FAQ page
3.UI elements has no errors compare to the front-end design</t>
  </si>
  <si>
    <t>Verify Privacy Policy page front-end design</t>
  </si>
  <si>
    <t>1.User navigates to Marquee home page
2.User navigates to Privacy Policy page
3.UI elements has no errors compare to the front-end design</t>
  </si>
  <si>
    <t>Verify Terms of Use page front-end design</t>
  </si>
  <si>
    <t>1.User navigates to Marquee home page
2.User navigates to Terms of Use page
3.UI elements has no errors compare to the front-end design</t>
  </si>
  <si>
    <t>Verify About page front-end design</t>
  </si>
  <si>
    <t>1.User navigates to Marquee home page
2.User navigates to About page
3.UI elements has no errors compare to the front-end design</t>
  </si>
  <si>
    <t>Verify Learn More Fans page front-end design</t>
  </si>
  <si>
    <t>Fail</t>
  </si>
  <si>
    <t>Cross browser testing failed. Paragraphs are seen different in the browsers. In Opera there is a character that is badly shown.</t>
  </si>
  <si>
    <t>Page contain only placeholder text.</t>
  </si>
  <si>
    <t>Cross browser testing failed. As in FAQ page, paragraphs are seen different in the browsers and the font is not the same.</t>
  </si>
  <si>
    <t>1.User navigates to Marquee home page
2.User navigates to Terms of Use page
3.Page correctly redirects to Terms of use .pdf file</t>
  </si>
  <si>
    <t>Download Terms of Use - Terms of Use page</t>
  </si>
  <si>
    <r>
      <t>Page not found error. URL shoud be: http://devmarqueeworld.com/dev/docs/marqeeworld</t>
    </r>
    <r>
      <rPr>
        <b/>
        <sz val="10"/>
        <color rgb="FFFF0000"/>
        <rFont val="Calibri"/>
        <family val="2"/>
        <scheme val="minor"/>
      </rPr>
      <t>_</t>
    </r>
    <r>
      <rPr>
        <sz val="10"/>
        <color theme="1"/>
        <rFont val="Calibri"/>
        <family val="2"/>
        <scheme val="minor"/>
      </rPr>
      <t>terms_of_use.pdf</t>
    </r>
  </si>
  <si>
    <t>Verify About page Sign Up link</t>
  </si>
  <si>
    <t>Verify About page email link</t>
  </si>
  <si>
    <t>1.User navigates to Marquee home page
2.User navigates to About page
3.User is redirected to Sign Up Page</t>
  </si>
  <si>
    <t>1.User navigates to Marquee home page
2.User navigates to About page
3.User email client shows up</t>
  </si>
  <si>
    <t>Windows 7 and Chrome (latest v.)
Windows 7 and Firefox (latest v.)
Windows 7 and Internet Explorer (latest v.)
Windows 7 and Opera (latest v.)</t>
  </si>
  <si>
    <t>Verify Learn More Artists page front-end design</t>
  </si>
  <si>
    <t>1.User navigates to Marquee home page
2.User navigates to Learn More Fans page
3.UI elements has no errors compare to the front-end design</t>
  </si>
  <si>
    <t>1.User navigates to Marquee home page
2.User navigates to Learn More Artists page
3.UI elements has no errors compare to the front-end design</t>
  </si>
  <si>
    <t>Verify Learn More Fans page email link</t>
  </si>
  <si>
    <t>1.User navigates to Marquee home page
2.User navigates to Learn More Fans page
3.User email client shows up</t>
  </si>
  <si>
    <t>Verify Learn More Artists page email link</t>
  </si>
  <si>
    <t>1.User navigates to Marquee home page
2.User navigates to Learn More Artists page
3.User email client shows up</t>
  </si>
  <si>
    <t>My Account Page View - Artist User</t>
  </si>
  <si>
    <t>1.Go to Marquee Site
2.Sign in as an Artist
3.Click on My Account Page Link
4.Verify UI Elements of the Page</t>
  </si>
  <si>
    <t>1.Marquee Web Page is opened
2.User is signed in as Artist
3.User is redirected to My Account Page
4.UI Elements are correct comparing to UI Design</t>
  </si>
  <si>
    <t>My Account Page View - General User</t>
  </si>
  <si>
    <t>1.Go to Marquee Site
2.Sign in as an General
3.Click on My Account Page Link
4.Verify UI Elements of the Page</t>
  </si>
  <si>
    <t>Change My Account Fields - Artist User</t>
  </si>
  <si>
    <t>1.Go to Marquee Site
2.Sign in as an Artist
3.Click on My Account Page Link
4.Click on change My Account
5.Change the First Name
6.Change the Last Name
7.Change the Postal Code
8.Change the Email Address
9.Change the Password
10.Uncheck the Offers Check Box
11.Change the Artist/Band Name
12.Change the Artist Website
13.Change the Artist Facebook Link
14.Change the Artist Twitter Page
15.Change the Artist Google+ Link
16.Verify the DB for the changes on the user</t>
  </si>
  <si>
    <t>1.Marquee Web Page is opened
2.User is signed in as Artist
3.User is redirected to My Account Page
4.My Account fields of user are able to be changed
5.First Name is changed
6.Last Name is changed
7.Postal Code is changed
8.Email Address is changed
9.Password is changed
10.Offers Check Box is unchecked
11.Artist/Band Name is changed
12.Artist Website is changed
13.Artist Facebook Link is changed
14.Artist Twitter Page is changed
15.Artist Google+ Link is changed
16.User changes are correctly updated into the Marquee DB</t>
  </si>
  <si>
    <t>There is an error message shown but didn't know if it is the correct one</t>
  </si>
  <si>
    <t>Change My Account Fields - General User</t>
  </si>
  <si>
    <t>1.Go to Marquee Site
2.Sign in as an General user
3.Click on My Account Page Link
4.Click on change My Account
5.Change the First Name
6.Change the Last Name
7.Change the Postal Code
8.Change the Email Address
9.Change the Password
10.Uncheck the Offers Check Box
11.Verify the DB for the changes on the user</t>
  </si>
  <si>
    <t>1.Marquee Web Page is opened
2.User is signed in as General
3.User is redirected to My Account Page
4.My Account fields of user are able to be changed
5.First Name is changed
6.Last Name is changed
7.Postal Code is changed
8.Email Address is changed
9.Password is changed
10.Offers Check Box is unchecked
11.User changes are correctly updated into the Marquee DB</t>
  </si>
  <si>
    <t>Change My Account Fields - Empty First Name</t>
  </si>
  <si>
    <t>1.Go to Marquee Site
2.Sign in as an General user
3.Click on My Account Page Link
4.Click on change My Account
5.Set the First Name Empty and click outside the field</t>
  </si>
  <si>
    <t>1.Marquee Web Page is opened
2.User is signed in as General
3.User is redirected to My Account Page
4.My Account fields of user are able to be changed
5.Empty First Name error message</t>
  </si>
  <si>
    <t>Change My Account Fields - Empty Last Name</t>
  </si>
  <si>
    <t>1.Go to Marquee Site
2.Sign in as an General user
3.Click on My Account Page Link
4.Click on change My Account
5.Set the Last Name empty and click outside the field</t>
  </si>
  <si>
    <t>1.Marquee Web Page is opened
2.User is signed in as General
3.User is redirected to My Account Page
4.My Account fields of user are able to be changed
5.Empty Last Name error message</t>
  </si>
  <si>
    <t>Change My Account Fields - Empty Postal Code</t>
  </si>
  <si>
    <t>1.Go to Marquee Site
2.Sign in as an General user
3.Click on My Account Page Link
4.Click on change My Account
5.Set the Postal Code Empty and click outside the field</t>
  </si>
  <si>
    <t>1.Marquee Web Page is opened
2.User is signed in as General
3.User is redirected to My Account Page
4.My Account fields of user are able to be changed
5.Empty Postal Code error message</t>
  </si>
  <si>
    <t>Change My Account Fields - Empty Email Address</t>
  </si>
  <si>
    <t xml:space="preserve">1.Go to Marquee Site
2.Sign in as an General user
3.Click on My Account Page Link
4.Click on change My Account
5.Set the Email Address Empty
6.Click on the Change My Email </t>
  </si>
  <si>
    <t>1.Marquee Web Page is opened
2.User is signed in as General
3.User is redirected to My Account Page
4.My Account fields of user are able to be changed
5.Email Address is empty
6.Empty Email Address error message</t>
  </si>
  <si>
    <t>Change My Account Fields - Empty Password</t>
  </si>
  <si>
    <t>1.Go to Marquee Site
2.Sign in as an General user
3.Click on My Account Page Link
4.Click on change My Account
5.Set the Password Empty
6.Click on the Change My Email</t>
  </si>
  <si>
    <t>1.Marquee Web Page is opened
2.User is signed in as General
3.User is redirected to My Account Page
4.My Account fields of user are able to be changed
5.Password is empty
6.Empty Password error message</t>
  </si>
  <si>
    <t>Change My Account Fields - Uncheck offers checkbox</t>
  </si>
  <si>
    <t>1.Go to Marquee Site
2.Sign in as an General user
3.Click on My Account Page Link
4.Click on change My Account
5.Click on the Unsubscribe button
6.Click on save changes
7.Check changes in DB</t>
  </si>
  <si>
    <t>1.Marquee Web Page is opened
2.User is signed in as General
3.User is redirected to My Account Page
4.My Account fields of user are able to be changed
5.Field change to Not Subscribed
6.Fields updated message
7.Marquee DB has been correctly updated</t>
  </si>
  <si>
    <t>Change My Account Fields - Check offers checkbox</t>
  </si>
  <si>
    <t>1.Go to Marquee Site
2.Sign in as an General user
3.Click on My Account Page Link
4.Click on change My Account
5.click on the Subscribe button
6.Check changes in DB</t>
  </si>
  <si>
    <t>1.Marquee Web Page is opened
2.User is signed in as General
3.User is redirected to My Account Page
4.My Account fields of user are able to be changed
5.Field change to Subscribed
6.Fields updated message
7.Marquee DB has been correctly updated</t>
  </si>
  <si>
    <t>Change My Account Fields - Empty Artist Band/Name</t>
  </si>
  <si>
    <t>1.Go to Marquee Site
2.Sign in as an Artist
3.Click on My Account Page Link
4.Click on change My Account
5.Set Artist/Band Name Empty and click outside the field</t>
  </si>
  <si>
    <t>1.Marquee Web Page is opened
2.User is signed in as Artist
3.User is redirected to My Account Page
4.My Account fields of user are able to be changed
5.Empty Artist/Band Name error message</t>
  </si>
  <si>
    <t>Change My Account Fields - Empty Artist Website</t>
  </si>
  <si>
    <t>1.Go to Marquee Site
2.Sign in as an Artist
3.Click on My Account Page Link
4.Click on change My Account
5.Set Artist Website Empty and click outside the link</t>
  </si>
  <si>
    <t>1.Marquee Web Page is opened
2.User is signed in as Artist
3.User is redirected to My Account Page
4.My Account fields of user are able to be changed
5.Artist Website is Empty and no error message is shown</t>
  </si>
  <si>
    <t>There is an error message shown, this field must be optional</t>
  </si>
  <si>
    <t>Change My Account Fields - Empty Artist Facebook Link</t>
  </si>
  <si>
    <t>1.Go to Marquee Site
2.Sign in as an Artist
3.Click on My Account Page Link
4.Click on change My Account
5.Set Artist Facebook Link Empty and click outside the field</t>
  </si>
  <si>
    <t>1.Marquee Web Page is opened
2.User is signed in as Artist
3.User is redirected to My Account Page
4.My Account fields of user are able to be changed
5.Artist Facebook Link is Empty and no error message is shown</t>
  </si>
  <si>
    <t>Change My Account Fields - Empty Artist Twitter Page</t>
  </si>
  <si>
    <t>1.Go to Marquee Site
2.Sign in as an Artist
3.Click on My Account Page Link
4.Click on change My Account
5.Set Artist Twitter Page Empty and click outside the field</t>
  </si>
  <si>
    <t>1.Marquee Web Page is opened
2.User is signed in as Artist
3.User is redirected to My Account Page
4.My Account fields of user are able to be changed
5.Artist Twitter Page is Empty and no error message is shown</t>
  </si>
  <si>
    <t>Change My Account Fields - Empty Artist Google+</t>
  </si>
  <si>
    <t>1.Go to Marquee Site
2.Sign in as an Artist
3.Click on My Account Page Link
4.Click on change My Account
5.Set Artist Google+ Empty and click outside the field</t>
  </si>
  <si>
    <t>1.Marquee Web Page is opened
2.User is signed in as Artist
3.User is redirected to My Account Page
4.My Account fields of user are able to be changed
5.Artist Google+ is Empty and no error message is shown</t>
  </si>
  <si>
    <t>Change My Account Fields - Too long First Name</t>
  </si>
  <si>
    <t>1.Go to Marquee Site
2.Sign in as an General user
3.Click on My Account Page Link
4.Click on change My Account
5.Set the First Name too long and click outside the field</t>
  </si>
  <si>
    <t>1.Marquee Web Page is opened
2.User is signed in as General
3.User is redirected to My Account Page
4.My Account fields of user are able to be changed
5.First Name is Too long and error message is shown</t>
  </si>
  <si>
    <t>User is able to enter many characters as he/she wants</t>
  </si>
  <si>
    <t>Change My Account Fields - Too long Last Name</t>
  </si>
  <si>
    <t>1.Go to Marquee Site
2.Sign in as an General user
3.Click on My Account Page Link
4.Click on change My Account
5.Set the Last Name Too long and click outside the field</t>
  </si>
  <si>
    <t>1.Marquee Web Page is opened
2.User is signed in as General
3.User is redirected to My Account Page
4.My Account fields of user are able to be changed
5.Last Name is Too long and error message is shown</t>
  </si>
  <si>
    <t>Change My Account Fields - Too long Postal Code</t>
  </si>
  <si>
    <t>1.Go to Marquee Site
2.Sign in as an General user
3.Click on My Account Page Link
4.Click on change My Account
5.Set the Postal Code Too long and click outside the field</t>
  </si>
  <si>
    <t>1.Marquee Web Page is opened
2.User is signed in as General
3.User is redirected to My Account Page
4.My Account fields of user are able to be changed
5.Postal Code is Too long and error message is shown</t>
  </si>
  <si>
    <t>Change My Account Fields - Too long Email Address</t>
  </si>
  <si>
    <t>1.Go to Marquee Site
2.Sign in as an General user
3.Click on My Account Page Link
4.Click on change My Account
5.Set the Email Address Too long and click outside the field</t>
  </si>
  <si>
    <t>1.Marquee Web Page is opened
2.User is signed in as General
3.User is redirected to My Account Page
4.My Account fields of user are able to be changed
5.Email Address is Too long and error message is shown</t>
  </si>
  <si>
    <t>Change My Account Fields - Too long Password</t>
  </si>
  <si>
    <t>1.Go to Marquee Site
2.Sign in as an General user
3.Click on My Account Page Link
4.Click on change My Account
5.Try to set the password more than 20 characters
6.Try to set the passwrod less than 4 characters</t>
  </si>
  <si>
    <t>1.Marquee Web Page is opened
2.User is signed in as General
3.User is redirected to My Account Page
4.My Account fields of user are able to be changed
5.User is unable to enter more than 20 characters
6.User is unable to enter less than 4 characters</t>
  </si>
  <si>
    <t>When the user enter less than 4 characters 3 error message are shown including "Please enter a valid password!" (please see attached screenshot)</t>
  </si>
  <si>
    <t>Change My Account Fields - Too long Artist Band/Name</t>
  </si>
  <si>
    <t>1.Go to Marquee Site
2.Sign in as an Artist
3.Click on My Account Page Link
4.Click on change My Account
5.Set Artist/Band Name Too long and click outside the field</t>
  </si>
  <si>
    <t>1.Marquee Web Page is opened
2.User is signed in as Artist
3.User is redirected to My Account Page
4.My Account fields of user are able to be changed
5.Artist/Band Name is Too long and error message is shown</t>
  </si>
  <si>
    <t>Change My Account Fields - Too long Artist Website</t>
  </si>
  <si>
    <t>1.Go to Marquee Site
2.Sign in as an Artist
3.Click on My Account Page Link
4.Click on change My Account
5.Set Artist Website Too long and click outside the field</t>
  </si>
  <si>
    <t>1.Marquee Web Page is opened
2.User is signed in as Artist
3.User is redirected to My Account Page
4.My Account fields of user are able to be changed
5.Artist Website is Too long and error message is shown</t>
  </si>
  <si>
    <t>Change My Account Fields - Too long Artist Facebook Link</t>
  </si>
  <si>
    <t>1.Go to Marquee Site
2.Sign in as an Artist
3.Click on My Account Page Link
4.Click on change My Account
5.Set Artist Facebook Link Too long and click outside the field</t>
  </si>
  <si>
    <t>1.Marquee Web Page is opened
2.User is signed in as Artist
3.User is redirected to My Account Page
4.My Account fields of user are able to be changed
5.Artist Facebook Link is Too long and error message is shown</t>
  </si>
  <si>
    <t>Change My Account Fields - Too long Artist Twitter Page</t>
  </si>
  <si>
    <t>1.Go to Marquee Site
2.Sign in as an Artist
3.Click on My Account Page Link
4.Click on change My Account
5.Set Artist Twitter Page Too long and click outside the field</t>
  </si>
  <si>
    <t>1.Marquee Web Page is opened
2.User is signed in as Artist
3.User is redirected to My Account Page
4.My Account fields of user are able to be changed
5.Artist Twitter Page is Too long and error message is shown</t>
  </si>
  <si>
    <t>Change My Account Fields - Too long Artist Google+</t>
  </si>
  <si>
    <t>1.Go to Marquee Site
2.Sign in as an Artist
3.Click on My Account Page Link
4.Click on change My Account
5.Set Artist Google+ Too long and click outside the field</t>
  </si>
  <si>
    <t>1.Marquee Web Page is opened
2.User is signed in as Artist
3.User is redirected to My Account Page
4.My Account fields of user are able to be changed
5.Artist Google+ is Too long and error message is shown</t>
  </si>
  <si>
    <t>Change My Account Fields - Invalid Input First Name</t>
  </si>
  <si>
    <t>1.Go to Marquee Site
2.Sign in as an General user
3.Click on My Account Page Link
4.Click on change My Account
5.Set an Invalid Input to the First Name
6.Click on save changes</t>
  </si>
  <si>
    <t>1.Marquee Web Page is opened
2.User is signed in as General
3.User is redirected to My Account Page
4.My Account fields of user are able to be changed
5.First Name has an Invalid Input 
6.Invalid Input First Name error message</t>
  </si>
  <si>
    <t>Field is accepting numeric characters</t>
  </si>
  <si>
    <t>Change My Account Fields - Invalid Input Last Name</t>
  </si>
  <si>
    <t>1.Go to Marquee Site
2.Sign in as an General user
3.Click on My Account Page Link
4.Click on change My Account
5.Set an Invalid Input to the Last Name
6.Click on save changes</t>
  </si>
  <si>
    <t>1.Marquee Web Page is opened
2.User is signed in as General
3.User is redirected to My Account Page
4.My Account fields of user are able to be changed
5.Last Name has an Invalid Input 
6.Invalid Input Last Name error message</t>
  </si>
  <si>
    <t>Change My Account Fields - Invalid Input Postal Code</t>
  </si>
  <si>
    <t>1.Go to Marquee Site
2.Sign in as an General user
3.Click on My Account Page Link
4.Click on change My Account
5.Set an Invalid Input to the Postal Code
6.Click on save changes</t>
  </si>
  <si>
    <t>1.Marquee Web Page is opened
2.User is signed in as General
3.User is redirected to My Account Page
4.My Account fields of user are able to be changed
5.Postal Code has an Invalid Input 
6.Invalid Input Postal Code error message</t>
  </si>
  <si>
    <t>Change My Account Fields - Invalid Input Email Address</t>
  </si>
  <si>
    <t>1.Go to Marquee Site
2.Sign in as an General user
3.Click on My Account Page Link
4.Click on change My Account
5.Set an Invalid Input to the Email Address
6.Click on save changes</t>
  </si>
  <si>
    <t>1.Marquee Web Page is opened
2.User is signed in as General
3.User is redirected to My Account Page
4.My Account fields of user are able to be changed
5.Email Address has an Invalid Input 
6.Invalid Input Email Address error message</t>
  </si>
  <si>
    <t>Change My Account Fields - Invalid Input Password</t>
  </si>
  <si>
    <t>1.Go to Marquee Site
2.Sign in as an General user
3.Click on My Account Page Link
4.Click on change My Account
5.Set an Invalid Input to the Password
6.Click on save changes</t>
  </si>
  <si>
    <t>1.Marquee Web Page is opened
2.User is signed in as General
3.User is redirected to My Account Page
4.My Account fields of user are able to be changed
5.Password has an Invalid Input 
6.Invalid Input Password error message</t>
  </si>
  <si>
    <t>Change My Account Fields - Invalid Input Artist Band/Name</t>
  </si>
  <si>
    <t>1.Go to Marquee Site
2.Sign in as an Artist
3.Click on My Account Page Link
4.Click on change My Account
5.Set an Invalid Input to Artist/Band Name
6.Click on save changes</t>
  </si>
  <si>
    <t>1.Marquee Web Page is opened
2.User is signed in as Artist
3.User is redirected to My Account Page
4.My Account fields of user are able to be changed
5.Artist/Band Name has an Invalid Input 
6.Invalid Input Artist/Band Name error message</t>
  </si>
  <si>
    <t>Change My Account Fields - Invalid Input Artist Website</t>
  </si>
  <si>
    <t>1.Go to Marquee Site
2.Sign in as an Artist
3.Click on My Account Page Link
4.Click on change My Account
5.Set an Invalid Input to Artist Website
6.Click on save changes</t>
  </si>
  <si>
    <t>1.Marquee Web Page is opened
2.User is signed in as Artist
3.User is redirected to My Account Page
4.My Account fields of user are able to be changed
5.Artist Website has an Invalid Input 
6.Invalid Input Artist Website error message</t>
  </si>
  <si>
    <t>Change My Account Fields - Invalid Input Artist Facebook Link</t>
  </si>
  <si>
    <t>1.Go to Marquee Site
2.Sign in as an Artist
3.Click on My Account Page Link
4.Click on change My Account
5.Set and Invalid Input to Artist Facebook Link
6.Click on save changes</t>
  </si>
  <si>
    <t>1.Marquee Web Page is opened
2.User is signed in as Artist
3.User is redirected to My Account Page
4.My Account fields of user are able to be changed
5.Artist Facebook Link has an Invalid Input 
6.Invalid Input Artist Facebook Link error message</t>
  </si>
  <si>
    <t>Change My Account Fields - Invalid Input Artist Twitter Page</t>
  </si>
  <si>
    <t>1.Go to Marquee Site
2.Sign in as an Artist
3.Click on My Account Page Link
4.Click on change My Account
5.Set an Invalid Input to Artist Twitter Page
6.Click on save changes</t>
  </si>
  <si>
    <t>1.Marquee Web Page is opened
2.User is signed in as Artist
3.User is redirected to My Account Page
4.My Account fields of user are able to be changed
5.Artist Twitter Page has an Invalid Input 
6.Invalid Input Artist Twitter Page error message</t>
  </si>
  <si>
    <t>Change My Account Fields - Invalid Input Artist Google+</t>
  </si>
  <si>
    <t>1.Go to Marquee Site
2.Sign in as an Artist
3.Click on My Account Page Link
4.Click on change My Account
5.Set an Invalid Input to Artist Google+
6.Click on save changes</t>
  </si>
  <si>
    <t>1.Marquee Web Page is opened
2.User is signed in as Artist
3.User is redirected to My Account Page
4.My Account fields of user are able to be changed
5.Artist Google+ has an Invalid Input 
6.Invalid Input Artist Google+ error message</t>
  </si>
  <si>
    <t>Upgrade My Account - General User</t>
  </si>
  <si>
    <t>1.Go to Marquee Site
2.Sign in as an General
3.Click on My Account Page Link
4.Click on Upgrade Account
5.Verify on the DB that the user is now an Artist
6.Go to Home Page
7.Verify capabilities of user
8.Go to My Account
9.Verify user can change all the Artist fields</t>
  </si>
  <si>
    <t>1.Marquee Web Page is opened
2.User is signed in as Artist
3.User is redirected to My Account Page
4.Account correctly upgraded message is shown
5.Marquee DB shows the user as an artist now
6.Home Page Screen is shown
7.User can access everything as an Artist and not only the things as a General User (Upload Video)
8.My Account Page is shown
9.User can change all Artist fields (artist band name, etc) and not only the ones as before</t>
  </si>
  <si>
    <t>1.Go to Marquee site
2.At Marquee site complete Login fields with valid Artist credentials
3.Click on the Login button
4.At home page click on the My Account link
5.Verify UI correctness</t>
  </si>
  <si>
    <t>1.User navigates to Marquee site
2.Fields are correctly completed
3.User navigates to Marquee home page
4.User navigates to My Account page
5.Page is correct for an Artist user</t>
  </si>
  <si>
    <t>Windows 7 and Chrome (latest v.)</t>
  </si>
  <si>
    <t>User is able to enter as many characters as he/she wants</t>
  </si>
  <si>
    <t>Enter invalid inputs for Title of song</t>
  </si>
  <si>
    <t>1.Go to Marquee Site
2.Sign in as an Artist
3.Click on Upload Video Link
4.Browse for valid video in computer
5.Enter a correct Title of song
6.Select Genre
7.Click on Upload Video</t>
  </si>
  <si>
    <t>1.Marquee Web Page is opened
2.User is signed in as Artist
3.User is redirected to Upload Video Page
4.Video is correctly selected 
5.Song title is set
6.Genre is selected
7.Check-box to affirm content release is unchecked error message is shown</t>
  </si>
  <si>
    <t>Upload Video - Video not selected</t>
  </si>
  <si>
    <t>1.Go to Marquee Site
2.Sign in as an Artist
3.Click on Upload Video Link
4.Enter a correct Title of song
5.Select Genre
6.Check-box to affirm content release
7.Click on Upload Video</t>
  </si>
  <si>
    <t>1.Marquee Web Page is opened
2.User is signed in as Artist
3.User is redirected to Upload Video Page
4.Song title is set
5.Genre is selected
6.Check box is checked
7.Video not selected error message is shown</t>
  </si>
  <si>
    <t>Upload Invalid Format Video</t>
  </si>
  <si>
    <t>1.Go to Marquee Site
2.Sign in as an Artist
3.Click on Upload Video Link
4.Browse for invalid format video in computer
5.Enter a correct Title of song
6.Select Genre
7.Check-box to affirm content release
8.Click on Upload Video</t>
  </si>
  <si>
    <t>1.Marquee Web Page is opened
2.User is signed in as Artist
3.User is redirected to Upload Video Page
4.Video is correctly selected 
5.Song title is set
6.Genre is selected
7.Check box is checked
8.Invalid Video Format error message is shown</t>
  </si>
  <si>
    <t>Upload Malicious Content File</t>
  </si>
  <si>
    <t>1.Go to Marquee Site
2.Sign in as an Artist
3.Click on Upload Video Link
4.Browse for malicious content file in computer
5.Enter a correct Title of song
6.Select Genre
7.Check-box to affirm content release
8.Click on Upload Video</t>
  </si>
  <si>
    <t>1.Marquee Web Page is opened
2.User is signed in as Artist
3.User is redirected to Upload Video Page
4.File is selected 
5.Song title is set
6.Genre is selected
7.Check box is checked
8.Malicious content file error message is shown</t>
  </si>
  <si>
    <t>A .exe file could be uploaded without any problem.</t>
  </si>
  <si>
    <t>Upload File with Invalid Extension</t>
  </si>
  <si>
    <t>1.Go to Marquee Site
2.Sign in as an Artist
3.Click on Upload Video Link
4.Browse for a file with an invalid file extension
5.Enter a correct Title of song
6.Select Genre
7.Check-box to affirm content release
8.Click on Upload Video</t>
  </si>
  <si>
    <t>1.Marquee Web Page is opened
2.User is signed in as Artist
3.User is redirected to Upload Video Page
4.File is correctly selected 
5.Song title is set
6.Genre is selected
7.Check box is checked
8.Invalid File Extension error message is shown</t>
  </si>
  <si>
    <t>Upload Valid Video - Internet Connections Fails while Uploading</t>
  </si>
  <si>
    <t>1.Go to Marquee Site
2.Sign in as an Artist
3.Click on Upload Video Link
4.Browse for valid video in computer
5.Enter a correct Title of song
6.Select Genre
7.Check-box to affirm content release
8.Click on Upload Video
9.Cut the internet connection and re-connect</t>
  </si>
  <si>
    <t>1.Marquee Web Page is opened
2.User is signed in as Artist
3.User is redirected to Upload Video Page
4.Video is correctly selected 
5.Song title is set
6.Genre is selected
7.Check box is checked
8.Status Bar with upload progress is shown
9."Upload Unsuccessful" message is shown and user is encouraged to try again</t>
  </si>
  <si>
    <t>Upload Two Consecutive Valid Videos</t>
  </si>
  <si>
    <t>1.Go to Marquee Site
2.Sign in as an Artist
3.Click on Upload Video Link
4.Browse for valid video in computer
5.Enter a correct Title of song
6.Select Genre
7.Check-box to affirm content release
8.Click on Upload Video
9.Wait for Upload to Finish
10.Verify Video was uploaded into Kaltura DB
11.Browse for another valid video in computer
12.Enter a correct Title of song
13.Select Genre
14.Check-box to affirm content release
15.Click on Upload Video
16.Wait for Upload to Finish
17.Verify Video was uploaded into Kaltura DB</t>
  </si>
  <si>
    <t>1.Marquee Web Page is opened
2.User is signed in as Artist
3.User is redirected to Upload Video Page
4.Video is correctly selected 
5.Song title is set
6.Genre is selected
7.Check box is checked
8.Status Bar with upload progress is shown
9."Upload Successful" message is shown and user can upload another video
10.Video is correctly uploaded into Kaltura DB
11.Video is correctly selected 
12.Song title is set
13.Genre is selected
14.Check box is checked
15.Status Bar with upload progress is shown
16."Upload Successful" message is shown and user can upload another video
17.Video is correctly uploaded into Kaltura DB</t>
  </si>
  <si>
    <t>Upload Two Valid Videos Paralelly with same User</t>
  </si>
  <si>
    <t>1.Go to Marquee Site
2.Sign in as an Artist
3.Click on Upload Video Link
4.Browse for valid video in computer
5.Enter a correct Title of song
6.Select Genre
7.Check-box to affirm content release
8.Open another tab in the browser and navigate to Upload Video Page
9.Browse for another valid video in computer
10.Enter a correct Title of song
11.Select Genre
12.Check-box to affirm content release
13.Click on Upload Video on both tabs of the Browser
14.Wait for Upload to Finish in both tabs
15.Verify Videos were uploaded into Kaltura DB</t>
  </si>
  <si>
    <t>1.Marquee Web Page is opened
2.User is signed in as Artist
3.User is redirected to Upload Video Page
4.Video is correctly selected 
5.Song title is set
6.Genre is selected
7.Check box is checked
8.Upload Video Page is opened in the new tab
9.Video is correctly selected 
10.Song title is set
11.Genre is selected
12.Check box is checked
13.Status Bars in each tab with upload progress is shown
14."Upload Successful" message is shown in both tabs
15.Videos are correctly uploaded into Kaltura DB</t>
  </si>
  <si>
    <t>Upload Valid Video with 2 different Users Paralelly</t>
  </si>
  <si>
    <t>1.Go to Marquee Site
2.Sign in as an Artist
3.Click on Upload Video Link
4.Browse for valid video in computer
5.Enter a correct Title of song
6.Select Genre
7.Check-box to affirm content release
8.Repeat the last steps with N different users
9.Click on Upload Video on N users at the same time
10.Wait for Upload to Finish in N users browsers
11.Verify Videos were uploaded into Kaltura DB</t>
  </si>
  <si>
    <t>1.Marquee Web Page is opened
2.User is signed in as Artist
3.User is redirected to Upload Video Page
4.Video is correctly selected 
5.Song title is set
6.Genre is selected
7.Check box is checked
8.N users have set the fields to upload a video
9.Status Bars with upload progress is shown in each browser of the users
10."Upload Successful" message is shown in N users browsers
11.All Videos were correctly uploaded into Kaltura DB</t>
  </si>
  <si>
    <t>Upload Video Page View</t>
  </si>
  <si>
    <t>1.Go to Marquee Site
2.Sign in as an Artist
3.Click on Upload Video Link
4.Verify UI Elements of the Page</t>
  </si>
  <si>
    <t>1.Marquee Web Page is opened
2.User is signed in as Artist
3.User is redirected to Upload Video Page
4.UI Elements are correct comparing to UI Design</t>
  </si>
  <si>
    <t>Upload Valid Video</t>
  </si>
  <si>
    <t>1.Go to Marquee Site
2.Sign in as an Artist
3.Click on Upload Video Link
4.Browse for valid video in computer
5.Enter a correct Title of song
6.Select Genre
7.Check-box to affirm content release
8.Click on Upload Video
9.Wait for Upload to Finish
10.Verify Video was uploaded into Kaltura DB</t>
  </si>
  <si>
    <t>1.Marquee Web Page is opened
2.User is signed in as Artist
3.User is redirected to Upload Video Page
4.Video is correctly selected 
5.Song title is set
6.Genre is selected
7.Check box is checked
8.Status Bar with upload progress is shown
9."Upload Successful" message is shown and user can upload another video
10.Video is correctly uploaded into Kaltura DB</t>
  </si>
  <si>
    <t>Upload Video more than 64mb</t>
  </si>
  <si>
    <t>1.Go to Marquee Site
2.Sign in as an Artist
3.Click on Upload Video Link
4.Browse for valid video of more than 64mb in computer
5.Enter a correct Title of song
6.Select Genre
7.Check-box to affirm content release
8.Click on Upload Video</t>
  </si>
  <si>
    <t>1.Marquee Web Page is opened
2.User is signed in as Artist
3.User is redirected to Upload Video Page
4.Video is correctly selected 
5.Song title is set
6.Genre is selected
7.Check box is checked
8.Video file size not supported error message</t>
  </si>
  <si>
    <t>Upload Video of 63mb</t>
  </si>
  <si>
    <t>Enter empty Title of song</t>
  </si>
  <si>
    <t>1.Go to Marquee Site
2.Sign in as an Artist
3.Click on Upload Video Link
4.Browse for valid video in computer
5.Enter an empty Title of song
6.Select Genre
7.Check-box to affirm content release
8.Click on Upload Video</t>
  </si>
  <si>
    <t>1.Marquee Web Page is opened
2.User is signed in as Artist
3.User is redirected to Upload Video Page
4.Video is correctly selected 
5.Song title is set empty
6.Genre is selected
7.Check box is checked
8.Empty Title of song error message is shown</t>
  </si>
  <si>
    <t>Enter too long Title of song</t>
  </si>
  <si>
    <t>1.Go to Marquee Site
2.Sign in as an Artist
3.Click on Upload Video Link
4.Browse for valid video in computer
5.Enter a very long Title of song
6.Select Genre
7.Check-box to affirm content release
8.Click on Upload Video</t>
  </si>
  <si>
    <t>1.Marquee Web Page is opened
2.User is signed in as Artist
3.User is redirected to Upload Video Page
4.Video is correctly selected 
5.Song title is set
6.Genre is selected
7.Check box is checked
8.Too much characters for Title of song error message is shown</t>
  </si>
  <si>
    <t>1.Go to Marquee Site
2.Sign in as an Artist
3.Click on Upload Video Link
4.Browse for valid video in computer
5.Enter invalid inputs for Title of song
6.Select Genre
7.Check-box to affirm content release
8.Click on Upload Video</t>
  </si>
  <si>
    <t>1.Marquee Web Page is opened
2.User is signed in as Artist
3.User is redirected to Upload Video Page
4.Video is correctly selected 
5.Song title is set with invalid characters
6.Genre is selected
7.Check box is checked
8.Invalid characters for Title of song error message is shown</t>
  </si>
  <si>
    <t>The Video was Uploaded correctly with inputs like !"#$%&amp;/</t>
  </si>
  <si>
    <t>The system is not checking the file extension</t>
  </si>
  <si>
    <t>I couldn't verify that the video has uploaded on Kaltura DB</t>
  </si>
  <si>
    <t>The video was correctly uploaded with the title too long</t>
  </si>
  <si>
    <t>Change Password - Artist User</t>
  </si>
  <si>
    <t>1.Go to Marquee WebSite
2.Click on Forgot Password Link
3.Enter Artist User e-mail address
4.Click on Submit button
5.Click on the Reset Password link on the received e-mail
6.Correctly Fill the Password field
7.Correctly Fill the Confirm Password field
8.Click on Submit button
9.Verify DB for the changes
10.Go to Home Page and log-in with new credentials</t>
  </si>
  <si>
    <t>1.Marquee Home Page is shown
2.Forgot Password Page is shown
3.Artist user e-mail address is entered
4.Reset Password message is shown and reset Password e-mail has been sent to Artist User
5.User is redirected to a Page to set the new Password
6.Password is correctly set
7.Confirm Password field is correctly set
8.Verification e-mail has been sent to Artist User
9.Marquee DB reflect the recently changes on the User
10.User has correctly loged in to the web app</t>
  </si>
  <si>
    <t>Change Password - General User</t>
  </si>
  <si>
    <t>1.Go to Marquee WebSite
2.Click on Forgot Password Link
3.Enter General User e-mail address
4.Click on Submit button
5.Click on the Reset Password link on the received e-mail
6.Correctly Fill the Password field
7.Correctly Fill the Confirm Password field
8.Click on Submit button
9.Verify DB for the changes
10.Go to Home Page and log-in with new credentials</t>
  </si>
  <si>
    <t>1.Marquee Home Page is shown
2.Forgot Password Page is shown
3.General user e-mail address is entered
4.Reset Password message is shown and reset Password e-mail has been sent to General User
5.User is redirected to a Page to set the new Password
6.Password is correctly set
7.Confirm Password field is correctly set
8.Verification e-mail has been sent to General User
9.Marquee DB reflect the recently changes on the User
10.User has correctly loged in to the web app</t>
  </si>
  <si>
    <t>Change Password - Invalid E-mail Address</t>
  </si>
  <si>
    <t>1.Go to Marquee WebSite
2.Click on Forgot Password Link
3.Enter an invalid User e-mail address
4.Click on Submit button</t>
  </si>
  <si>
    <t>1.Marquee Home Page is shown
2.Forgot Password Page is shown
3.User e-mail address is entered
4.Invalid e-mail error message</t>
  </si>
  <si>
    <t>Change Password - Empty E-mail Address</t>
  </si>
  <si>
    <t>1.Go to Marquee WebSite
2.Click on Forgot Password Link
3.Leave the e-mail address empty
4.Click on Submit button</t>
  </si>
  <si>
    <t>1.Marquee Home Page is shown
2.Forgot Password Page is shown
3.E-mail address is empty
4.Empty e-mail error message</t>
  </si>
  <si>
    <t>Change Password - Invalid Input Password Field</t>
  </si>
  <si>
    <t>1.Go to Marquee WebSite
2.Click on Forgot Password Link
3.Enter User e-mail address
4.Click on Submit button
5.Click on the Reset Password link on the received e-mail
6.Fill an invalid input in the Password field
7.Fill the Confirm Password field with same invaild input
8.Click on Submit button</t>
  </si>
  <si>
    <t>1.Marquee Home Page is shown
2.Forgot Password Page is shown
3.User e-mail address is entered
4.Reset Password e-mail has been sent to User
5.User is redirected to a Page to set the new Password
6.Password has an invalid input
7.Confirm Password field is same as Password Field
8.Invalid Input Password Field error</t>
  </si>
  <si>
    <t>Change Password - Empty Password Field</t>
  </si>
  <si>
    <t>1.Go to Marquee WebSite
2.Click on Forgot Password Link
3.Enter User e-mail address
4.Click on Submit button
5.Click on the Reset Password link on the received e-mail
6.Leave the Password field empty
7.Leave the Confirm Password field empty
8.Click on Submit button</t>
  </si>
  <si>
    <t>1.Marquee Home Page is shown
2.Forgot Password Page is shown
3.User e-mail address is entered
4.Reset Password e-mail has been sent to User
5.User is redirected to a Page to set the new Password
6.Password is empty
7.Confirm Password field is empty
8.Empty Password Field error</t>
  </si>
  <si>
    <t>Change Password - Too long Password Field</t>
  </si>
  <si>
    <t>Change Password - Invalid Input Confirm Password Field</t>
  </si>
  <si>
    <t>1.Go to Marquee WebSite
2.Click on Forgot Password Link
3.Enter User e-mail address
4.Click on Submit button
5.Click on the Reset Password link on the received e-mail
6.Fill an valid input in the Password field
7.Fill the Confirm Password field with an invaild input
8.Click on Submit button</t>
  </si>
  <si>
    <t>1.Marquee Home Page is shown
2.Forgot Password Page is shown
3.User e-mail address is entered
4.Reset Password e-mail has been sent to User
5.User is redirected to a Page to set the new Password
6.Password has a valid input
7.Confirm Password field has an invalid input
8.Confirm Password Invalid Input error message is shown</t>
  </si>
  <si>
    <t>Change Password - Empty Confirm Password Field</t>
  </si>
  <si>
    <t>1.Go to Marquee WebSite
2.Click on Forgot Password Link
3.Enter User e-mail address
4.Click on Submit button
5.Click on the Reset Password link on the received e-mail
6.Set a valid Password
7.Leave the Confirm Password field empty
8.Click on Submit button</t>
  </si>
  <si>
    <t>1.Marquee Home Page is shown
2.Forgot Password Page is shown
3.User e-mail address is entered
4.Reset Password e-mail has been sent to User
5.User is redirected to a Page to set the new Password
6.Password is valid
7.Confirm Password field is empty
8.Empty Confirm Password Field error</t>
  </si>
  <si>
    <t>Change Password - Too long confirm Password Field</t>
  </si>
  <si>
    <t>Change Password - Passwords not matching</t>
  </si>
  <si>
    <t>1.Go to Marquee WebSite
2.Click on Forgot Password Link
3.Enter User e-mail address
4.Click on Submit button
5.Click on the Reset Password link on the received e-mail
6.Fill a valid input in the Password field
7.Fill a valid input in the Confirm Password field but diff to Password
8.Click on Submit button</t>
  </si>
  <si>
    <t>1.Marquee Home Page is shown
2.Forgot Password Page is shown
3.User e-mail address is entered
4.Reset Password e-mail has been sent to User
5.User is redirected to a Page to set the new Password
6.Password has a valid input
7.Confirm Password field has a valid input but different from Password field
8.Passwords not matching error message is shown</t>
  </si>
  <si>
    <t>Change Password - Incomplete process log-in</t>
  </si>
  <si>
    <t>1.Go to Marquee WebSite
2.Click on Forgot Password Link
3.Enter General User e-mail address
4.Click on Submit button
5.Go to Home Page and log-in with old credentials</t>
  </si>
  <si>
    <t>1.Marquee Home Page is shown
2.Forgot Password Page is shown
3.General user e-mail address is entered
4.Reset Password e-mail has been sent to General User
5.User has correctly loged in to the web app</t>
  </si>
  <si>
    <t>Change Password - Reuse Reset Password Link after Reset Password</t>
  </si>
  <si>
    <t>1.Go to Marquee WebSite
2.Click on Forgot Password Link
3.Enter General User e-mail address
4.Click on Submit button
5.Click on the Reset Password link on the received e-mail
6.Correctly Fill the Password field
7.Correctly Fill the Confirm Password field
8.Click on Submit button
9.Verify DB for the changes
10.Go to Home Page and log-in with new credentials
11.Click again on the Reset Password link on the received e-mail</t>
  </si>
  <si>
    <t>1.Marquee Home Page is shown
2.Forgot Password Page is shown
3.General user e-mail address is entered
4.Reset Password e-mail has been sent to General User
5.User is redirected to a Page to set the new Password
6.Password is correctly set
7.Confirm Password field is correctly set
8.Verification e-mail has been sent to General User
9.Marquee DB reflect the recently changes on the User
10.User has correctly loged in to the web app
11.URL is not available anymore</t>
  </si>
  <si>
    <t>Change Password - Log-in old credentials after Reset Password</t>
  </si>
  <si>
    <t>1.Go to Marquee WebSite
2.Click on Forgot Password Link
3.Enter General User e-mail address
4.Click on Submit button
5.Click on the Reset Password link on the received e-mail
6.Correctly Fill the Password field
7.Correctly Fill the Confirm Password field
8.Click on Submit button
9.Verify DB for the changes
10.Go to Home Page and try to log-in with old credentials</t>
  </si>
  <si>
    <t>1.Marquee Home Page is shown
2.Forgot Password Page is shown
3.General user e-mail address is entered
4.Reset Password e-mail has been sent to General User
5.User is redirected to a Page to set the new Password
6.Password is correctly set
7.Confirm Password field is correctly set
8.Verification e-mail has been sent to General User
9.Marquee DB reflect the recently changes on the User
10.User cann't log in to the web app</t>
  </si>
  <si>
    <t>Change Password - Verify UI Elements</t>
  </si>
  <si>
    <t>1.Go to Marquee WebSite
2.Click on Forgot Password Link
3.Enter User e-mail address
4.Click on Submit button
5.Click on the Reset Password link on the received e-mail
6.Verify UI elements correctness</t>
  </si>
  <si>
    <t>1.Marquee Home Page is shown
2.Forgot Password Page is shown
3.user e-mail address is entered
4.Reset Password e-mail has been sent to User
5.User is redirected to a Page to set the new Password
6.UI Elements are correctly displayed</t>
  </si>
  <si>
    <t>Valid Artist sign up</t>
  </si>
  <si>
    <t>1.User navigates to Marquee site
2.User navigates to Sign Up Form
3.Field is complete
4.Field is complete
5.Field is complete
6.Field is complete
7.Field is complete
8.Field is complete
9.Field is complete
10.Field is complete
11.Field is complete
12.Field is complete
13.Field is complete
14.A registration email link to authenticate account arrives to user email
15.User navigate to Artist Account Created page
16.Message is correctly shown
17.User is correctly created on Marquee DB</t>
  </si>
  <si>
    <t>Valid General sign up</t>
  </si>
  <si>
    <t>1.User navigates to Marquee site
2.User navigates to Sign Up Form
3.Field is complete
4.Field is complete
5.Field is complete
6.Field is complete
7.Field is complete
8.Field is complete
9.Field is complete
10.Field is complete
11.Field is complete
12.A registration email link to authenticate account arrives to user email
13.User navigate to General Account Created page
14.Message is correctly shown
15.User is correctly created on Marquee DB</t>
  </si>
  <si>
    <t>Valid Artist sign up - Checkbox to receive offers &amp; promotions</t>
  </si>
  <si>
    <t>1.User navigates to Marquee site
2.User navigates to Sign Up Form
3.Field is complete
4.Field is complete
5.Field is complete
6.Field is complete
7.Field is complete
8.Field is complete
9.Field is complete
10.Field is complete
11.Field is complete
12.Field is complete
13.Field is complete
14.Checkbox is checked
15.A registration email link to authenticate account arrives to user email
16.User navigate to Artist Account Created page
17.Message is correctly shown
18.User is correctly created on Marquee DB</t>
  </si>
  <si>
    <t>Valid General sign up - Checkbox to receive offers &amp; promotions</t>
  </si>
  <si>
    <t>1.User navigates to Marquee site
2.User navigates to Sign Up Form
3.Field is complete
4.Field is complete
5.Field is complete
6.Field is complete
7.Field is complete
8.Field is complete
9.Field is complete
10.Field is complete
11.Field is complete
12.The checkbox is checked
13.A registration email link to authenticate account arrives to user email
14.User navigate to General Account Created page
15.Message is correctly shown
16.User is correctly created on Marquee DB</t>
  </si>
  <si>
    <t>Invalid Artist sign up - Empty First Name field</t>
  </si>
  <si>
    <t>1.User navigates to Marquee site
2.User navigates to Sign Up Form
3.Field is empty
4.Field is complete
5.Field is complete
6.Field is complete
7.Field is complete
8.Field is complete
9.Field is complete
10.Field is complete
11.Field is complete
12.Field is complete
13.Field is complete
14.Error message is being shown indicating empty field</t>
  </si>
  <si>
    <t>Invalid Artist sign up - Empty Last Name field</t>
  </si>
  <si>
    <t>1.User navigates to Marquee site
2.User navigates to Sign Up Form
3.Field is complete
4.Field is empty
5.Field is complete
6.Field is complete
7.Field is complete
8.Field is complete
9.Field is complete
10.Field is complete
11.Field is complete
12.Field is complete
13.Field is complete
14.Field is complete
15.Error message is being shown indicating empty field</t>
  </si>
  <si>
    <t>Invalid Artist sign up - Empty DOB field</t>
  </si>
  <si>
    <t>1.User navigates to Marquee site
2.User navigates to Sign Up Form
3.Field is complete
4.Field is complete
5.Field is complete
6.Field is empty
7.Field is complete
8.Field is complete
9.Field is complete
10.Field is complete
11.Field is complete
12.Field is complete
13.Field is complete
14.Field is complete
15.Error message is being shown indicating empty field</t>
  </si>
  <si>
    <t>Invalid Artist sign up - Empty Postal Code field</t>
  </si>
  <si>
    <t>1.User navigates to Marquee site
2.User navigates to Sign Up Form
3.Field is complete
4.Field is complete
5.Field is complete
6.Field is complete
7.Field is empty
8.Field is complete
9.Field is complete
10.Field is complete
11.Field is complete
12.Field is complete
13.Field is complete
14.Error message is being shown indicating empty field</t>
  </si>
  <si>
    <t>Invalid Artist sign up - Empty Email Address field</t>
  </si>
  <si>
    <t>1.User navigates to Marquee site
2.User navigates to Sign Up Form
3.Field is complete
4.Field is complete
5.Field is complete
6.Field is complete
7.Field is complete
8.Field is empty
9.Field is complete
10.Field is complete
11.Field is complete
12.Field is complete
13.Field is complete
14.Error message is being shown indicating empty field</t>
  </si>
  <si>
    <t>Invalid Artist sign up - Empty Confirm Email Address field</t>
  </si>
  <si>
    <t>1.User navigates to Marquee site
2.User navigates to Sign Up Form
3.Field is complete
4.Field is complete
5.Field is complete
6.Field is complete
7.Field is complete
8.Field is complete
9.Field is empty
10.Field is complete
11.Field is complete
12.Field is complete
13.Field is complete
14.Error message is being shown indicating empty field</t>
  </si>
  <si>
    <t>Invalid Artist sign up - Empty Password field</t>
  </si>
  <si>
    <t>1.User navigates to Marquee site
2.User navigates to Sign Up Form
3.Field is complete
4.Field is complete
5.Field is complete
6.Field is complete
7.Field is complete
8.Field is complete
9.Field is complete
10.Field is empty
11.Field is complete
12.Field is complete
13.Field is complete
14.Error message is being shown indicating empty field</t>
  </si>
  <si>
    <t>Invalid Artist sign up - Empty Re-Enter Password field</t>
  </si>
  <si>
    <t>1.User navigates to Marquee site
2.User navigates to Sign Up Form
3.Field is complete
4.Field is complete
5.Field is complete
6.Field is complete
7.Field is complete
8.Field is complete
9.Field is complete
10.Field is complete
11.Field is empty
12.Field is complete
13.Field is complete
14.Error message is being shown indicating empty field</t>
  </si>
  <si>
    <t>Invalid Artist sign up - Empty Band/Artist Name field</t>
  </si>
  <si>
    <t>1.User navigates to Marquee site
2.User navigates to Sign Up Form
3.Field is complete
4.Field is complete
5.Field is complete
6.Field is complete
7.Field is complete
8.Field is complete
9.Field is complete
10.Field is complete
11.Field is complete
12.Field is empty
13.Field is complete
14.Error message is being shown indicating empty field</t>
  </si>
  <si>
    <t>Invalid Artist sign up - Empty Social Networks field</t>
  </si>
  <si>
    <t>1.User navigates to Marquee site
2.User navigates to Sign Up Form
3.Field is empty
4.Field is complete
5.Field is complete
6.Field is complete
7.Field is complete
8.Field is complete
9.Field is complete
10.Field is complete
11.Field is complete
12.Error message is being shown indicating empty field</t>
  </si>
  <si>
    <t>Invalid General sign up - Empty Last Name field</t>
  </si>
  <si>
    <t>1.User navigates to Marquee site
2.User navigates to Sign Up Form
3.Field is complete
4.Field is empty
5.Field is complete
6.Field is complete
7.Field is complete
8.Field is complete
9.Field is complete
10.Field is complete
11.Field is complete
12.Field is complete
13.Error message is being shown indicating empty field</t>
  </si>
  <si>
    <t>Invalid General sign up - Empty Postal Code field</t>
  </si>
  <si>
    <t>1.User navigates to Marquee site
2.User navigates to Sign Up Form
3.Field is complete
4.Field is complete
5.Field is complete
6.Field is complete
7.Field is empty
8.Field is complete
9.Field is complete
10.Field is complete
11.Field is complete
12.Error message is being shown indicating empty field</t>
  </si>
  <si>
    <t>Invalid General sign up - Empty Email Address field</t>
  </si>
  <si>
    <t>1.User navigates to Marquee site
2.User navigates to Sign Up Form
3.Field is complete
4.Field is complete
5.Field is complete
6.Field is complete
7.Field is complete
8.Field is empty
9.Field is complete
10.Field is complete
11.Field is complete
12.Error message is being shown indicating empty field</t>
  </si>
  <si>
    <t>Invalid General sign up - Empty Confirm Email Address field</t>
  </si>
  <si>
    <t>1.User navigates to Marquee site
2.User navigates to Sign Up Form
3.Field is complete
4.Field is complete
5.Field is complete
6.Field is complete
7.Field is complete
8.Field is complete
9.Field is empty
10.Field is complete
11.Field is complete
12.Error message is being shown indicating empty field</t>
  </si>
  <si>
    <t>Invalid General sign up - Empty Password field</t>
  </si>
  <si>
    <t>1.User navigates to Marquee site
2.User navigates to Sign Up Form
3.Field is complete
4.Field is complete
5.Field is complete
6.Field is complete
7.Field is complete
8.Field is complete
9.Field is complete
10.Field is empty
11.Field is complete
12.Error message is being shown indicating empty field</t>
  </si>
  <si>
    <t>Invalid General sign up - Empty Re-Enter Password field</t>
  </si>
  <si>
    <t>1.User navigates to Marquee site
2.User navigates to Sign Up Form
3.Field is complete
4.Field is complete
5.Field is complete
6.Field is complete
7.Field is complete
8.Field is complete
9.Field is complete
10.Field is complete
11.Field is empty
12.Error message is being shown indicating empty field</t>
  </si>
  <si>
    <t>1.User navigates to Marquee site
2.User navigates to Sign Up Form
3.Field is complete
4.Field is complete
5.Field is complete
6.Field is complete
7.Field is complete
8.Field is complete
9.Field is complete
10.Field is complete
11.Field is complete
12.Field is complete
13.Field is complete
14.Error message is being shown indicating empty field</t>
  </si>
  <si>
    <t>1.User navigates to Marquee site
2.User navigates to Sign Up Form
3.Field is complete
4.Field is complete
5.Field is complete
6.Field is complete
7.Field is complete
8.Field is complete
9.Field is complete
10.Field is complete
11.Field is complete
12.Field is complete
13.Field is complete
14.Field is complete
15.Error message is being shown indicating empty field</t>
  </si>
  <si>
    <t>Invalid Artist sign up - Long char Band/Artist Name field</t>
  </si>
  <si>
    <t>Invalid Artist sign up - Long char Social Networks field</t>
  </si>
  <si>
    <t>Invalid General sign up - Long char First Name field</t>
  </si>
  <si>
    <t>1.User navigates to Marquee site
2.User navigates to Sign Up Form
3.Field is complete
4.Field is complete
5.Field is complete
6.Field is complete
7.Field is complete
8.Field is complete
9.Field is complete
10.Field is complete
11.Field is complete
12.Error message is being shown indicating empty field</t>
  </si>
  <si>
    <t>Invalid General sign up - Long char Last Name field</t>
  </si>
  <si>
    <t>1.User navigates to Marquee site
2.User navigates to Sign Up Form
3.Field is complete
4.Field is complete
5.Field is complete
6.Field is complete
7.Field is complete
8.Field is complete
9.Field is complete
10.Field is complete
11.Field is complete
12.Field is complete
13.Error message is being shown indicating empty field</t>
  </si>
  <si>
    <t>Invalid General sign up - Long char Postal Code field</t>
  </si>
  <si>
    <t>Invalid General sign up - Long char Email Address field</t>
  </si>
  <si>
    <t>Invalid General sign up - Long char Confirm Email Address field</t>
  </si>
  <si>
    <t>Invalid General sign up - Long char Password field</t>
  </si>
  <si>
    <t>Invalid General sign up - Long char Re-Enter Password field</t>
  </si>
  <si>
    <t>Invalid Artist sign up - Invalid char First Name field</t>
  </si>
  <si>
    <t>Invalid Artist sign up - Invalid char Last Name field</t>
  </si>
  <si>
    <t>Invalid Artist sign up - Invalid char Postal Code field</t>
  </si>
  <si>
    <t>Invalid Artist sign up - Invalid char Email Address field</t>
  </si>
  <si>
    <t>Invalid Artist sign up - Invalid char Confirm Email Address field</t>
  </si>
  <si>
    <t>Invalid Artist sign up - Invalid char Password field</t>
  </si>
  <si>
    <t>Invalid Artist sign up - Invalid char Re-Enter Password field</t>
  </si>
  <si>
    <t>Invalid Artist sign up - Invalid char Band/Artist Name field</t>
  </si>
  <si>
    <t>Invalid Artist sign up - Invalid char Social Networks field</t>
  </si>
  <si>
    <t>Invalid General sign up - Invalid char First Name field</t>
  </si>
  <si>
    <t>Invalid General sign up - Invalid char Last Name field</t>
  </si>
  <si>
    <t>Invalid General sign up - Invalid char Postal Code field</t>
  </si>
  <si>
    <t>Invalid General sign up - Invalid char Email Address field</t>
  </si>
  <si>
    <t>Invalid General sign up - Invalid char Confirm Email Address field</t>
  </si>
  <si>
    <t>Invalid General sign up - Invalid char Password field</t>
  </si>
  <si>
    <t>Invalid General sign up - Invalid char Re-Enter Password field</t>
  </si>
  <si>
    <t>As an Artis - Duplicate User (same email) login</t>
  </si>
  <si>
    <t>Invalid Log in - Log in without email confirmation as an Artist</t>
  </si>
  <si>
    <t>1.User navigates to Marquee home page
2.All the mandatory fields are complete
3.Button is clicked
4.Broswser is closed
5.User navigates to Marquee home page
6.Error message is being shown (Email confirmation was not verified)</t>
  </si>
  <si>
    <t>Invalid Log in - Log in without email confirmation as General</t>
  </si>
  <si>
    <t>Invalid Log in - Re-use of verification email link as an Artist</t>
  </si>
  <si>
    <t>Invalid Log in - Re-use of verification email link as General</t>
  </si>
  <si>
    <t>Sign Up form - Security testig</t>
  </si>
  <si>
    <t>1.User navigates to Marquee home page
2.User navigates to Sign Up Form
3.Prevention should be there for malicious SQL Queries and commands from being used from customer input.
4.Prevent should be there while adding invalid data like script tag etc</t>
  </si>
  <si>
    <t>Sign Up Page View</t>
  </si>
  <si>
    <t>1.User navigates to Marquee site
2.User navigates to Sign Up Form
3.UI is correctly shown compared to front-end design</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</si>
  <si>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with an existing Email account
9.At Sign Up form complete Password field
10.At Sign Up form complete Re-Enter Password field
11.Click on the Register as Artist button</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</si>
  <si>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with an existing Email account
9.At Sign Up form complete Password field
10.At Sign Up form complete Re-Enter Password field
11.At Sign Up form complete Band/Artist Name field
12.At Sign Up form complete Fields for Social Networks  field
13.Click on the Register as Artist button</t>
  </si>
  <si>
    <t>Component</t>
  </si>
  <si>
    <t>Failed Tests</t>
  </si>
  <si>
    <t xml:space="preserve">Passed Tests </t>
  </si>
  <si>
    <t>More Info</t>
  </si>
  <si>
    <t>Home Page</t>
  </si>
  <si>
    <t>Informational Pages</t>
  </si>
  <si>
    <t>My Account Page</t>
  </si>
  <si>
    <t>Video Upload Page</t>
  </si>
  <si>
    <t>Forgot Password Page</t>
  </si>
  <si>
    <t>Sign Up Page</t>
  </si>
  <si>
    <t>Not Run</t>
  </si>
  <si>
    <t>Total</t>
  </si>
  <si>
    <t>1.User navigates to Marquee site
2.User navigates to Sign Up Form
3.Field is complete
4.Field is complete
5.Field is complete
6.Field is complete
7.Field is complete
8.Field is complete
9.Field is complete
10.Field is complete
11.Error message is being shown indicating username is already being used</t>
  </si>
  <si>
    <t>Sign Up as a General - Email not matching</t>
  </si>
  <si>
    <t>Sign Up as a General - Duplicate User (same email)</t>
  </si>
  <si>
    <t>Cross Browser Testing Failed. Page is different in all browsers.</t>
  </si>
  <si>
    <t>Windows 7 and Chrome (latest v.)
Windows 7 and Firefox (latest v.)
Windows 7 and Internet Explorer (latest v.)
Windows 7 and Opera (latest v.)
Ipad 2 (Safari)</t>
  </si>
  <si>
    <t>1.Open a new broser and go to Marquee Site
2.At "Marquee" login page complete the fields "Username" and "Password" with invalid general credentials (Invalid credential could be wrong user name or wrong password)
3.Click on the "Log In" button</t>
  </si>
  <si>
    <t>1.Open a new broser and go to Marquee Site
2.At "Marquee" login page complete the fields "Username" and "Password" with invalid artist credentials (Invalid credential could be wrong user name and wrong password)
3.Click on the "Log In" button</t>
  </si>
  <si>
    <t>1.Open a new broser and go to Marquee Site
2.At Marquee home page Log In with valid credentials using a tool to capture cookies</t>
  </si>
  <si>
    <t>1.Open a new broser and go to Marquee Site
2.At Marquee home page go to Log In field and execute SQL Injection queries  
3.At Marquee home page go to Password field and execute SQL Injection queries</t>
  </si>
  <si>
    <t>1.Open a new broser and go to Marquee Site
2.At "Marquee" login page complete the fields "Username" and "Password" with valid artist credentials
3.Click on the "Log In" button</t>
  </si>
  <si>
    <t>1.Open a new broser and go to Marquee Site
2.At "Marquee" login page complete the fields "Username" and "Password" with valid general credentials
3.Click on the "Log In" button</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</si>
  <si>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complete Confirm Email Address field
10.At Sign Up form complete Password field 
11.At Sign Up form complete Re-Enter Password field
12.At Sign Up form leave Band/Artist Name field empty
13.At Sign Up form complete Fields for Social Networks  field
14.Click on the Register as Artist button</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</si>
  <si>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leave Confirm Email Address field empty
10.At Sign Up form complete Password field
11.At Sign Up form complete Re-Enter Password field
12.At Sign Up form complete Band/Artist Name field
13.At Sign Up form complete Fields for Social Networks  field
14.Click on the Register as Artist button</t>
  </si>
  <si>
    <t>1.Go to Marquee WebSite
2.At Marquee site click on the Sign Up button
3.At Sign Up form complete First Name field 
4.At Sign Up form complete Last Name field 
5.At Sign Up form complete Last Name field
6.At Sign Up form leave DOB field
7.At Sign Up form complete Birthdate field
8.At Sign Up form complete Postal Code field
9.At Sign Up form complete Email Address field
10.At Sign Up form complete Confirm Email Address field
11.At Sign Up form complete Password field
12.At Sign Up form complete Re-Enter Password field
13.At Sign Up form complete Band/Artist Name field
14.At Sign Up form complete Fields for Social Networks  field
15.Click on the Register as Artist button</t>
  </si>
  <si>
    <t>Account Type changes to General User after error message is shown</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</si>
  <si>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leave Email Address field empty
9.At Sign Up form complete Confirm Email Address field
10.At Sign Up form complete Password field
11.At Sign Up form complete Re-Enter Password field
12.At Sign Up form complete Band/Artist Name field
13.At Sign Up form complete Fields for Social Networks  field
14.Click on the Register as Artist button</t>
  </si>
  <si>
    <t>1.Go to Marquee WebSite
2.At Marquee site click on the Sign Up button
3.At Sign Up form leave First Name field empty
4.At Sign Up form complete Last Name field
5.At Sign Up form complete DOB field
6.At Sign Up form complete Birthdate field
7.At Sign Up form complete Postal Code field
8.At Sign Up form complete Email Address field
9.At Sign Up form complete Confirm Email Address field
10.At Sign Up form complete Password field
11.At Sign Up form complete Re-Enter Password field
12.At Sign Up form complete Band/Artist Name field
13.At Sign Up form complete Fields for Social Networks  field
14.Click on the Register as Artist button</t>
  </si>
  <si>
    <t>1.Go to Marquee WebSite
2.At Marquee site click on the Sign Up button
3.At Sign Up form complete First Name field
4.At Sign Up form leave Last Name field empty
5.At Sign Up form complete Last Name field
6.At Sign Up form complete DOB field
7.At Sign Up form complete Birthdate field
8.At Sign Up form complete Postal Code field
9.At Sign Up form complete Email Address field
10.At Sign Up form complete Confirm Email Address field
11.At Sign Up form complete Password field
12.At Sign Up form complete Re-Enter Password field
13.At Sign Up form complete Band/Artist Name field
14.At Sign Up form complete Fields for Social Networks  field
15.Click on the Register as Artist button</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</si>
  <si>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complete Confirm Email Address field
10.At Sign Up form leave Password field empty
11.At Sign Up form complete Re-Enter Password field
12.At Sign Up form complete Band/Artist Name field
13.At Sign Up form complete Fields for Social Networks  field
14.Click on the Register as Artist button</t>
  </si>
  <si>
    <t>1.Go to Marquee WebSite
2.At Marquee site click on the Sign Up button
3.At Sign Up form complete First Name field
4.At Sign Up form complete Last Name field
5.At Sign Up form complete DOB field
6.At Sign Up form complete Birthdate field
7.At Sign Up form leave Postal Code field empty
8.At Sign Up form complete Email Address field
9.At Sign Up form complete Confirm Email Address field
10.At Sign Up form complete Password field
11.At Sign Up form complete Re-Enter Password field
12.At Sign Up form complete Band/Artist Name field
13.At Sign Up form complete Fields for Social Networks  field
14.Click on the Register as Artist button</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</si>
  <si>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complete Confirm Email Address field
10.At Sign Up form complete Password field 
11.At Sign Up form leave Re-Enter Password field empty
12.At Sign Up form complete Band/Artist Name field
13.At Sign Up form complete Fields for Social Networks  field
14.Click on the Register as Artist button</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</si>
  <si>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complete Confirm Email Address field
10.At Sign Up form complete Password field 
11.At Sign Up form complete Re-Enter Password field
12.At Sign Up form complete Band/Artist Name field
13.At Sign Up form leave Social Networks fields empty
14.Click on the Register as Artist button</t>
  </si>
  <si>
    <t>1.User navigates to Marquee site
2.User navigates to Sign Up Form
3.Field is complete
4.Field is complete
5.Field is complete
6.Field is complete
7.Field is complete
8.Field is complete
9.Field is complete
10.Field is complete
11.Field is complete
12.Field is complete
13.Field is empty
14.User is correctly registered into the system</t>
  </si>
  <si>
    <t>Field is not being verified. Band Name was something like: /-*//*-/ç´``+ç</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</si>
  <si>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complete Confirm Email Address field
10.At Sign Up form complete Password field 
11.At Sign Up form complete Re-Enter Password field
12.At Sign Up form complete Band/Artist Name field with invalid char 
13.At Sign Up form complete Fields for Social Networks  field
14.Click on the Register as Artist button</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</si>
  <si>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complete Confirm Email Address field with invalid char 
10.At Sign Up form complete Password field
11.At Sign Up form complete Re-Enter Password field
12.At Sign Up form complete Band/Artist Name field
13.At Sign Up form complete Fields for Social Networks  field
14.Click on the Register as Artist button</t>
  </si>
  <si>
    <t>Invalid General sign up - Empty Gender</t>
  </si>
  <si>
    <t>1.User navigates to Marquee site
2.User navigates to Sign Up Form
3.Field is complete
4.Field is complete
5.Field is complete
6.Field is empty
7.Field is complete
8.Field is complete
9.Field is complete
10.Field is complete
11.Field is complete
12.Error message is being shown indicating empty field</t>
  </si>
  <si>
    <t>Invalid General sign up - Empty First Name Field</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</si>
  <si>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with invalid char 
9.At Sign Up form complete Password field
10.At Sign Up form complete Re-Enter Password field
11.At Sign Up form complete Band/Artist Name field
12.At Sign Up form complete Fields for Social Networks  field
13.Click on the Register as Artist button</t>
  </si>
  <si>
    <t>1.Go to Marquee WebSite
2.At Marquee site click on the Sign Up button
3.At Sign Up form complete First Name field with invalid char 
4.At Sign Up form complete Last Name field
5.At Sign Up form complete DOB field
6.At Sign Up form complete Birthdate field
7.At Sign Up form complete Postal Code field
8.At Sign Up form complete Email Address field
9.At Sign Up form complete Confirm Email Address field
10.At Sign Up form complete Password field
11.At Sign Up form complete Re-Enter Password field
12.At Sign Up form complete Band/Artist Name field
13.At Sign Up form complete Fields for Social Networks  field
14.Click on the Register as Artist button</t>
  </si>
  <si>
    <t>1.Go to Marquee WebSite
2.At Marquee site click on the Sign Up button
3.At Sign Up form complete First Name field
4.At Sign Up form complete Last Name field with invalid char 
5.At Sign Up form complete Last Name field
6.At Sign Up form complete DOB field
7.At Sign Up form complete Birthdate field
8.At Sign Up form complete Postal Code field
9.At Sign Up form complete Email Address field
10.At Sign Up form complete Confirm Email Address field
11.At Sign Up form complete Password field
12.At Sign Up form complete Re-Enter Password field
13.At Sign Up form complete Band/Artist Name field
14.At Sign Up form complete Fields for Social Networks  field
15.Click on the Register as Artist button</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</si>
  <si>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complete Confirm Email Address field
10.At Sign Up form complete Password field with invalid char 
11.At Sign Up form complete Re-Enter Password field
12.At Sign Up form complete Band/Artist Name field
13.At Sign Up form complete Fields for Social Networks  field
14.Click on the Register as Artist button</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</si>
  <si>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with invalid char
8.At Sign Up form complete Email Address field
9.At Sign Up form complete Confirm Email Address field
10.At Sign Up form complete Password field
11.At Sign Up form complete Re-Enter Password field
12.At Sign Up form complete Band/Artist Name field
13.At Sign Up form complete Fields for Social Networks  field
14.Click on the Register as Artist button</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</si>
  <si>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complete Confirm Email Address field
10.At Sign Up form complete Password field 
11.At Sign Up form complete Re-Enter Password field with invalid char 
12.At Sign Up form complete Band/Artist Name field
13.At Sign Up form complete Fields for Social Networks  field
14.Click on the Register as Artist button</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</si>
  <si>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complete Confirm Email Address field
10.At Sign Up form complete Password field 
11.At Sign Up form complete Re-Enter Password field
12.At Sign Up form complete Band/Artist Name field
13.At Sign Up form complete Social Networks fields with invalid char
14.Click on the Register as Artist button</t>
  </si>
  <si>
    <t>Field is not being verified. All Social Networks URL's could be anything.</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</si>
  <si>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complete Confirm Email Address field
10.At Sign Up form complete Password field 
11.At Sign Up form complete Re-Enter Password field
12.At Sign Up form complete Band/Artist Name field with long char
13.At Sign Up form complete Fields for Social Networks  field
14.Click on the Register as Artist button</t>
  </si>
  <si>
    <t>What is the supported size?</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</si>
  <si>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complete Confirm Email Address field
10.At Sign Up form complete Password field 
11.At Sign Up form complete Re-Enter Password field
12.At Sign Up form complete Band/Artist Name field
13.At Sign Up form complete Social Networks fields with long char (at least 20 char)
14.Click on the Register as Artist button</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</si>
  <si>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leave Confirm Email Address field empty
10.At Sign Up form complete Password field
11.At Sign Up form complete Re-Enter Password field
12.Click on the Register as General button</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</si>
  <si>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leave Email Address field empty
9.At Sign Up form complete Confirm Email Address field
10.At Sign Up form complete Password field
11.At Sign Up form complete Re-Enter Password field
12.Click on the Register as General button</t>
  </si>
  <si>
    <t>1.Go to Marquee WebSite
2.At Marquee site click on the Sign Up button
3.At Sign Up form leave First Name field empty
4.At Sign Up form complete Last Name field
5.At Sign Up form complete DOB field
6.At Sign Up form complete Birthdate field
7.At Sign Up form complete Postal Code field
8.At Sign Up form complete Email Address field
9.At Sign Up form complete Confirm Email Address field
10.At Sign Up form complete Password field
11.At Sign Up form complete Re-Enter Password field
12.Click on the Register as General button</t>
  </si>
  <si>
    <t>1.Go to Marquee WebSite
2.At Marquee site click on the Sign Up button
3.At Sign Up form complete First Name field
4.At Sign Up form complete Last Name field
5.At Sign Up form complete DOB field
6.At Sign Up form leave Gender field empty
7.At Sign Up form complete Postal Code field
8.At Sign Up form complete Email Address field
9.At Sign Up form complete Confirm Email Address field
10.At Sign Up form complete Password field
11.At Sign Up form complete Re-Enter Password field
12.Click on the Register as General button</t>
  </si>
  <si>
    <t>1.Go to Marquee WebSite
2.At Marquee site click on the Sign Up button
3.At Sign Up form complete First Name field
4.At Sign Up form leave Last Name field empty
5.At Sign Up form complete Last Name field
6.At Sign Up form complete DOB field
7.At Sign Up form complete Birthdate field
8.At Sign Up form complete Postal Code field
9.At Sign Up form complete Email Address field
10.At Sign Up form complete Confirm Email Address field
11.At Sign Up form complete Password field
12.At Sign Up form complete Re-Enter Password field
13.Click on the Register as General button</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</si>
  <si>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complete Confirm Email Address field
10.At Sign Up form leave Password field empty
11.At Sign Up form complete Re-Enter Password field
12.Click on the Register as General button</t>
  </si>
  <si>
    <t>1.Go to Marquee WebSite
2.At Marquee site click on the Sign Up button
3.At Sign Up form complete First Name field
4.At Sign Up form complete Last Name field
5.At Sign Up form complete DOB field
6.At Sign Up form complete Birthdate field
7.At Sign Up form leave Postal Code field empty
8.At Sign Up form complete Email Address field
9.At Sign Up form complete Confirm Email Address field
10.At Sign Up form complete Password field
11.At Sign Up form complete Re-Enter Password field
12.Click on the Register as General button</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</si>
  <si>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complete Confirm Email Address field
10.At Sign Up form complete Password field 
11.At Sign Up form leave Re-Enter Password field empty
12.Click on the Register as General button</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</si>
  <si>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complete Confirm Email Address field with invalid char 
10.At Sign Up form complete Password field
11.At Sign Up form complete Re-Enter Password field
12.Click on the Register as General button</t>
  </si>
  <si>
    <t>1.User navigates to Marquee site
2.User navigates to Sign Up Form
3.Field is complete
4.Field is complete
5.Field is complete
6.Field is complete
7.Field is complete
8.Field is complete
9.Field is complete
10.Field is complete
11.Field is complete
12.Error message is being shown indicating invalid entry</t>
  </si>
  <si>
    <t>1.User navigates to Marquee site
2.User navigates to Sign Up Form
3.Field is complete
4.Field is complete
5.Field is complete
6.Field is complete
7.Field is complete
8.Field is complete
9.Field is complete
10.Field is complete
11.Field is complete
12.Field is complete
13.Error message is being shown indicating invalid entry</t>
  </si>
  <si>
    <t>1.Go to Marquee WebSite
2.At Marquee site click on the Sign Up button
3.At Sign Up form complete First Name field
4.At Sign Up form complete Last Name field with invalid char 
5.At Sign Up form complete Last Name field
6.At Sign Up form complete DOB field
7.At Sign Up form complete Birthdate field
8.At Sign Up form complete Postal Code field
9.At Sign Up form complete Email Address field
10.At Sign Up form complete Confirm Email Address field
11.At Sign Up form complete Password field
12.At Sign Up form complete Re-Enter Password field
13.Click on the Register as General button</t>
  </si>
  <si>
    <t>1.Go to Marquee WebSite
2.At Marquee site click on the Sign Up button
3.At Sign Up form complete First Name field with invalid char
4.At Sign Up form complete Last Name field
5.At Sign Up form complete DOB field
6.At Sign Up form complete Birthdate field
7.At Sign Up form complete Postal Code field
8.At Sign Up form complete Email Address field
9.At Sign Up form complete Confirm Email Address field
10.At Sign Up form complete Password field
11.At Sign Up form complete Re-Enter Password field
12.Click on the Register as General button</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</si>
  <si>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with invalid char
9.At Sign Up form complete Confirm Email Address field
10.At Sign Up form complete Password field
11.At Sign Up form complete Re-Enter Password field
12.Click on the Register as General button</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</si>
  <si>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complete Confirm Email Address field
10.At Sign Up form complete Password field with invalid char 
11.At Sign Up form complete Re-Enter Password field
12.Click on the Register as General button</t>
  </si>
  <si>
    <t>1.User navigates to Marquee site
2.User navigates to Sign Up Form
3.Field is complete
4.Field is complete
5.Field is complete
6.Field is complete
7.Field is complete
8.Field is complete
9.Field is complete
10.Field is complete
11.Field is complete
12.Error message is being shown indicating invaild entry</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</si>
  <si>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with invalid char
8.At Sign Up form complete Email Address field
9.At Sign Up form complete Confirm Email Address field
10.At Sign Up form complete Password field
11.At Sign Up form complete Re-Enter Password field
12.Click on the Register as General button</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</si>
  <si>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complete Confirm Email Address field
10.At Sign Up form complete Password field 
11.At Sign Up form complete Re-Enter Password field with invalid char
12.Click on the Register as General button</t>
  </si>
  <si>
    <t>I couldn't verify that the video has uploaded on Kaltura DB. In Ipad 2 browse button is not working. Progress bar is not shown.</t>
  </si>
  <si>
    <t>Upload Valid Video with N different Users Paralelly</t>
  </si>
  <si>
    <t>1.Go to Marquee Site
2.Sign in as an Artist
3.Click on Upload Video Link
4.Browse for valid video in computer
5.Enter a correct Title of song
6.Select Genre
7.Check-box to affirm content release
8.Repeat the last steps with N different users
9.Click on Upload Video on 2 users at the same time
10.Wait for Upload to Finish in N users browsers
11.Verify Videos were uploaded into Kaltura DB</t>
  </si>
  <si>
    <t>1.Marquee Web Page is opened
2.User is signed in as Artist
3.User is redirected to Upload Video Page
4.Video is correctly selected 
5.Song title is set
6.Genre is selected
7.Check box is checked
8.N users have set the fields to upload a video
9.Status Bars with upload progress is shown in each browser of the users
10."Upload Successful" message is shown in 2 users browsers
11.All Videos were correctly uploaded into Kaltura DB</t>
  </si>
  <si>
    <t>What is the expected behaviour?</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</si>
  <si>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complete Confirm Email Address field with long char</t>
  </si>
  <si>
    <t>1.User navigates to Marquee site
2.User navigates to Sign Up Form
3.Field is complete
4.Field is complete
5.Field is complete
6.Field is complete
7.Field is complete
8.Field is complete
9.Long char couldn't be entered</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</si>
  <si>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with long char</t>
  </si>
  <si>
    <t>1.User navigates to Marquee site
2.User navigates to Sign Up Form
3.Field is complete
4.Field is complete
5.Field is complete
6.Field is complete
7.Field is complete
8.Long char couldn't be entered</t>
  </si>
  <si>
    <t>1.Go to Marquee WebSite
2.At Marquee site click on the Sign Up button
3.At Sign Up form complete First Name field with long char</t>
  </si>
  <si>
    <t>1.User navigates to Marquee site
2.User navigates to Sign Up Form
3.Long char couldn't be entered</t>
  </si>
  <si>
    <t>1.Go to Marquee WebSite
2.At Marquee site click on the Sign Up button
3.At Sign Up form complete First Name field
4.At Sign Up form complete Last Name field with long char</t>
  </si>
  <si>
    <t>1.User navigates to Marquee site
2.User navigates to Sign Up Form
3.Field is complete
4.Long char couldn't be entered</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</si>
  <si>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with long char</t>
  </si>
  <si>
    <t>1.User navigates to Marquee site
2.User navigates to Sign Up Form
3.Field is complete
4.Field is complete
5.Field is complete
6.Field is complete
7.Long char couldn't be entered</t>
  </si>
  <si>
    <t>1.User navigates to Marquee site
2.User navigates to Sign Up Form
3.Field is complete
4.Field is complete
5.Field is complete
6.Field is complete
7.Field is complete
8.Field is complete
9.Field is complete
10.Field is complete
11.Long char couldn't be entered</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</si>
  <si>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complete Confirm Email Address field
10.At Sign Up form complete Password field 
11.At Sign Up form complete Re-Enter Password field with long char</t>
  </si>
  <si>
    <t>1.User navigates to Marquee home page
2.All the mandatory fields are complete
3.Button is clicked
4.Account is open
5.Email Verification email arrives to user account
6.The verification email link is modify
7.The link is pasted on a new browser
8.User navigates to Marquee home page
9.Error message is being shown (email verification link was not activated)</t>
  </si>
  <si>
    <t>1.Go to Marquee WebSite
2.At Marquee home page complete all the mandatory fields from the Sign Up Form
3.Click on the Register As Artist button
4.Open the user email account 
5.At the user account email verify Email Verification arrives to user account
6.Open the email and modify the verification email link
7.Copy the link and past it into a new browser
8.Open a new browser an go to Marquee Site
9.At Marquee home page complete Log In fields and click on the Log In button</t>
  </si>
  <si>
    <t>Invalid Log in - Invalid verification email link</t>
  </si>
  <si>
    <t>1.Go to Marquee WebSite
2.At Marquee home page complete all the mandatory fields from the Sign Up Form
3.Click on the Register As Artist button
4.Close the browser
5.Open a new browser an go to Marquee Site
6.At Marquee home page complete Log In fields and click on the Log In button</t>
  </si>
  <si>
    <t>1.Go to Marquee WebSite
2.At Marquee home page complete all the mandatory fields from the Sign Up Form
3.Click on the Register As General button
4.Close the browser
5.Open a new browser an go to Marquee Site
6.At Marquee home page complete Log In fields and click on the Log In button</t>
  </si>
  <si>
    <t>1.User navigates to Marquee home page
2.All the mandatory fields are complete
3.Button is clicked
4.Account is open
5.Email Verification email arrives to user account
6.User is redirected to a confirmation page
7.User navigates to Marquee home page
8.User is logged
9.Account is opened
10.Email is opened
11.Token not found error message is shown</t>
  </si>
  <si>
    <t>1.Go to Marquee WebSite
2.At Marquee home page complete all the mandatory fields from the Sign Up Form
3.Click on the Register As Artist button
4.Open the user email account 
5.At the user account email verify Email Verification arrives to user account
6.Open the email and click on the verification email link
7.Open a new browser an go to Marquee Site
8.At Marquee home page complete Log In fields and click on the Log In button
9.Open the user email account again
10.Open the email verification 
11.Click on the verification link</t>
  </si>
  <si>
    <t>1.Go to Marquee WebSite
2.At Marquee home page click on the Sign Up button
3.At Sign Up Form use SQL command and queries try to fetch data or bypass log in page over all the fields availables
4.At Sign Up Form execute cross site scripting (XSS) over all the fields availables</t>
  </si>
  <si>
    <t>1.Go to Marquee WebSite
2.At Marquee site click on the Sign Up button
3.Verify UI Correctness</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</si>
  <si>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complete Confirm Email Address field
10.At Sign Up form complete Password field
11.At Sign Up form complete Re-Enter Password field
12.At Sign Up form complete Band/Artist Name field
13.At Sign Up form complete Fields for Social Networks  field
14.Click on the Register as Artist button
15.Open user email account and click on the link
16.Verify message is being shown: "Your account has been succesfully created"
17.Verify user is correctly created on Marquee DB</t>
  </si>
  <si>
    <t>DB couldn't verified</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</si>
  <si>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Confirm Email Address field
9.At Sign Up form complete Email Address field
10.At Sign Up form complete Password field
11.At Sign Up form complete Re-Enter Password field
12.At Sign Up form complete Band/Artist Name field
13.At Sign Up form complete Fields for Social Networks  field
14.At Sign Up form check the Checkbox to receive offers &amp; promotions
15.Click on the Register as Artist button
16.Open user email account and click on the link
17.Verify message is being shown: "Your account has been succesfully created"
18.Verify user is correctly created on Marquee DB</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</si>
  <si>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complete Confirm Email Address field
10.At Sign Up form complete Password field
11.At Sign Up form complete Re-Enter Password field
12.Click on the Register as General button
13.Open user email account and click on the link
14.Verify message is being shown: "Your account has been succesfully created"
15.Verify user is correctly created on Marquee DB</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</si>
  <si>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Confirm Email Address field
9.At Sign Up form complete Email Address field
10.At Sign Up form complete Password field
11.At Sign Up form complete Re-Enter Password field
12.At Sign Up form check the Checkbox to receive offers &amp; promotions
13.Click on the Register as General button
14.Open user email account and click on the link
15.Verify message is being shown: "Your account has been succesfully created"
16.Verify user is correctly created on Marquee DB</t>
  </si>
  <si>
    <t>Cross browser testing failed. Paragraphs and Font are differently seen</t>
  </si>
  <si>
    <t>Change Password - Too short confirm Password Field</t>
  </si>
  <si>
    <t>1.Go to Marquee WebSite
2.Click on Forgot Password Link
3.Enter User e-mail address
4.Click on Submit button
5.Click on the Reset Password link on the received e-mail
6.Set Password field with a too short input
7.Set Confirm Password field with a too long input
8.Click on Submit button</t>
  </si>
  <si>
    <t>1.Marquee Home Page is shown
2.Forgot Password Page is shown
3.User e-mail address is entered
4.Reset Password e-mail has been sent to User
5.User is redirected to a Page to set the new Password
6.Password is valid
7.Confirm Password is too short
8.Too long Confirm Password error</t>
  </si>
  <si>
    <t>An error message is being shown "An error ocurred in script…"). Screenshot attached</t>
  </si>
  <si>
    <t>Change Password - Too short Password Field</t>
  </si>
  <si>
    <t>1.Go to Marquee WebSite
2.Click on Forgot Password Link
3.Enter User e-mail address
4.Click on Submit button
5.Click on the Reset Password link on the received e-mail
6.Set Password field with a too short input
7.Put same input in Confirm Password field
8.Click on Submit button</t>
  </si>
  <si>
    <t>1.Marquee Home Page is shown
2.Forgot Password Page is shown
3.User e-mail address is entered
4.Reset Password e-mail has been sent to User
5.User is redirected to a Page to set the new Password
6.Password is too short
7.Confirm Password field is empty
8.Too short Password error</t>
  </si>
  <si>
    <t>There is an error message shown ("Please fill out this field") but didn't know if it is the correct one</t>
  </si>
  <si>
    <t>There is an error message shown ("We don't seem to have that email on file!") but didn't know if it is the correct one</t>
  </si>
  <si>
    <t>There is an error message shown ("Not Found") but didn't know if it is the correct one</t>
  </si>
  <si>
    <t>User is unable to set password more than 20 characters</t>
  </si>
  <si>
    <t>Field is accepting invalid characters</t>
  </si>
  <si>
    <t xml:space="preserve">Field is accepting invalid characters. Also URL is not being verified. </t>
  </si>
  <si>
    <t>When the user enter invalid inputs 3 error message are shown including "Please enter a valid password!" (Same screenshot as test id 136)</t>
  </si>
  <si>
    <t>Cross browser testing failed. Paragraphs are seen different in the browsers and the font is not the same.</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</si>
  <si>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complete Confirm Email Address field
10.At Sign Up form complete Password field with long char</t>
  </si>
  <si>
    <t>1.User navigates to Marquee site
2.User navigates to Sign Up Form
3.Field is complete
4.Field is complete
5.Field is complete
6.Field is complete
7.Field is complete
8.Field is complete
9.Field is complete
10.Long char couldn't be entered</t>
  </si>
  <si>
    <t>1.Go to Marquee WebSite
2.Click on Forgot Password Link
3.Enter User e-mail address
4.Click on Submit button
5.Click on the Reset Password link on the received e-mail
6.Set Password field with a too long input</t>
  </si>
  <si>
    <t>1.Marquee Home Page is shown
2.Forgot Password Page is shown
3.User e-mail address is entered
4.Reset Password e-mail has been sent to User
5.User is redirected to a Page to set the new Password
6.Password is valid
7.Long char couldn't be entered</t>
  </si>
  <si>
    <t>1.Go to Marquee WebSite
2.Click on Forgot Password Link
3.Enter User e-mail address
4.Click on Submit button
5.Click on the Reset Password link on the received e-mail
6.Set Password field
7.Set Confirm Password with a too long input</t>
  </si>
  <si>
    <t>1.Marquee Home Page is shown
2.Forgot Password Page is shown
3.User e-mail address is entered
4.Reset Password e-mail has been sent to User
5.User is redirected to a Page to set the new Password
6.Long char couldn't be entered</t>
  </si>
  <si>
    <t>MW Action</t>
  </si>
  <si>
    <t>MW Comment</t>
  </si>
  <si>
    <t>The layout of the pages will most like change in the next design so at this point we will not fix layout issues, but fonts should be resolved.</t>
  </si>
  <si>
    <t>none</t>
  </si>
  <si>
    <t>Nav bar should only show on the homepage when a user is logged in.</t>
  </si>
  <si>
    <t>fix</t>
  </si>
  <si>
    <t>Currently these are just placeholders and the real links will be added when the account is setup</t>
  </si>
  <si>
    <t>Should link to Artsit learn more</t>
  </si>
  <si>
    <t>Should link to fans learn more</t>
  </si>
  <si>
    <t>This is the correct flow.</t>
  </si>
  <si>
    <t>Consider, with no current action</t>
  </si>
  <si>
    <t>The FAQ's text will most likely change so will readdress after those changes are made.</t>
  </si>
  <si>
    <t>Awaiting text</t>
  </si>
  <si>
    <t>The TOU's text will most likely change so will readdress after those changes are made.</t>
  </si>
  <si>
    <t>Fix font inconsistency issue; fix &lt;p&gt;margin</t>
  </si>
  <si>
    <t>There shouldn't be any error if the information was accepted as expected.  What was the error shown?</t>
  </si>
  <si>
    <t>Need to discuss with the team. This currently shows a popup alert, wiill probably change "edit" text instead.</t>
  </si>
  <si>
    <t>Field is optional; Need to check if the field is delete in the database. May considered a clearer means of deleting, like adding "remove" link next to edit</t>
  </si>
  <si>
    <t>Error messages not finalized yet. Okay for now, as long as showing some relavant error.</t>
  </si>
  <si>
    <t>Blank entry should still show previous zip</t>
  </si>
  <si>
    <t>Currently there are no resrtictions for name fileds (band, first, last) by design, but we should add probably add some restrictions. Need to discuss with team.</t>
  </si>
  <si>
    <t>Currently there are no resrtictions for link fileds  by design, but we should add probably add some restrictions. Need to discuss with team.</t>
  </si>
  <si>
    <t>MAJOR ERROR! This  completely breaks the page.</t>
  </si>
  <si>
    <t>Currently those errors are correct.  This verbiage will be fined tuned.</t>
  </si>
  <si>
    <t>On the right the word "edit" should change to "Invalid Zip"</t>
  </si>
  <si>
    <t>We haven't finalized the file type allowed yet, but this restriction will be added once finalized.</t>
  </si>
  <si>
    <t>No limit on length or characters.  Will set it at our DB max field size of 255 characters.</t>
  </si>
  <si>
    <t>Video was uploaded</t>
  </si>
  <si>
    <t xml:space="preserve">This is a PASS!  We don't want a limit. </t>
  </si>
  <si>
    <t>FIX</t>
  </si>
  <si>
    <t>I don't see the screenshot, but will check the erro.</t>
  </si>
  <si>
    <t>The error I get is: "Oops.... Sign Up Error. Your email did not match the confirmed password!" Please confirm the incorrect error you receive.</t>
  </si>
  <si>
    <t>No limit on length or characters by design.  But should set it at our DB max field size of 255 characters.</t>
  </si>
  <si>
    <t>We should change it to 255</t>
  </si>
  <si>
    <t>change?</t>
  </si>
  <si>
    <t>This is not set up yet, but we need it to store the partial upload and pick up where they left off.  The site should alert the user of the partial upload waiting next time the log in.</t>
  </si>
  <si>
    <t>Should accept 20 max.   (length 4-20)</t>
  </si>
  <si>
    <t>Can we separate the browse button and progress bar isse? 
We will be able to move forward with the progress bar once the final uploader functionality has been determined.</t>
  </si>
  <si>
    <t>MW-169</t>
  </si>
  <si>
    <t>MW-170</t>
  </si>
  <si>
    <t>MW-171</t>
  </si>
  <si>
    <t>MW-172</t>
  </si>
  <si>
    <t>MW-173</t>
  </si>
  <si>
    <t>1.Go to Marquee site
2.At Marquee home page click on the FAQ button
3.Verify UI elements compare to the fron-end design has no errors</t>
  </si>
  <si>
    <t>1.Go to Marquee site
2.At Marquee home page click on the Privacy Policy button
3.Verify UI elements compare to the fron-end design has no errors</t>
  </si>
  <si>
    <t>1.Go to Marquee site
2.At Marquee home page click on the Terms of Use button
3.Verify UI elements compare to the fron-end design has no errors</t>
  </si>
  <si>
    <t>1.Go to Marquee site
2.At Marquee home page click on the Terms of Use button
3.Click on Download Terms of use link</t>
  </si>
  <si>
    <t>1.Go to Marquee site
2.At Marquee home page click on the About button
3.Verify UI elements compare to the fron-end design has no errors</t>
  </si>
  <si>
    <t>1.Go to Marquee site
2.At Marquee home page click on the About button
3.Click on email link</t>
  </si>
  <si>
    <t>1.Go to Marquee site
2.At Marquee home page click on the About button
3.Click on Just Sign Up Link</t>
  </si>
  <si>
    <t>1.Go to Marquee site
2.At Marquee home page click on Learn more link under Fans Section
3.Verify UI elements compare to the fron-end design has no errors</t>
  </si>
  <si>
    <t>1.Go to Marquee site
2.At Marquee home page click on Learn more link under Fans Section
3.Click on email link</t>
  </si>
  <si>
    <t>1.Go to Marquee site
2.At Marquee home page click on Learn more link under Artist Section
3.Verify UI elements compare to the fron-end design has no errors</t>
  </si>
  <si>
    <t>1.Go to Marquee site
2.At Marquee home page click on Learn more link under Artist Section
3.Click on email link</t>
  </si>
  <si>
    <t>MW-174</t>
  </si>
  <si>
    <t>MW-175</t>
  </si>
  <si>
    <t>MW-176</t>
  </si>
  <si>
    <t>MW-177</t>
  </si>
  <si>
    <t>MW-178</t>
  </si>
  <si>
    <t>MW-179</t>
  </si>
  <si>
    <t>MW-180</t>
  </si>
  <si>
    <t>Old Password Field is not being encrypted. Need to separete test cases</t>
  </si>
  <si>
    <t>MW-181</t>
  </si>
  <si>
    <t>MW-182</t>
  </si>
  <si>
    <t>MW-183</t>
  </si>
  <si>
    <t>MW-184</t>
  </si>
  <si>
    <t>Postal code should not be set empty.</t>
  </si>
  <si>
    <t>MW-185</t>
  </si>
  <si>
    <t>MW-186</t>
  </si>
  <si>
    <t>MW-187</t>
  </si>
  <si>
    <t>MW-188</t>
  </si>
  <si>
    <t>MW-189</t>
  </si>
  <si>
    <t>MW-190</t>
  </si>
  <si>
    <t>Page accept invalid input and breaks</t>
  </si>
  <si>
    <t>MW-191</t>
  </si>
  <si>
    <t>MW-192</t>
  </si>
  <si>
    <t>Zip Code Field dissapears. Also error message shown is not the correct one.</t>
  </si>
  <si>
    <t>MW-194</t>
  </si>
  <si>
    <t>MW-195</t>
  </si>
  <si>
    <t>MW-196</t>
  </si>
  <si>
    <t>MW-197</t>
  </si>
  <si>
    <t>MW-198</t>
  </si>
  <si>
    <t>MW-199</t>
  </si>
  <si>
    <t>User is able to enter as many characters as he/she wants. Page breaks</t>
  </si>
  <si>
    <t>MW-200</t>
  </si>
  <si>
    <t>MW-201</t>
  </si>
  <si>
    <t>MW-202</t>
  </si>
  <si>
    <t>MW-204</t>
  </si>
  <si>
    <t>MW-205</t>
  </si>
  <si>
    <t>MW-206</t>
  </si>
  <si>
    <t>MW-207</t>
  </si>
  <si>
    <t>MW-208</t>
  </si>
  <si>
    <t>MW-209</t>
  </si>
  <si>
    <t>MW-210. MW-212</t>
  </si>
  <si>
    <t>MW-213</t>
  </si>
  <si>
    <t>MW-214</t>
  </si>
  <si>
    <t>MW-219</t>
  </si>
  <si>
    <t>MW-220</t>
  </si>
  <si>
    <t>MW-221</t>
  </si>
  <si>
    <t>MW-222</t>
  </si>
  <si>
    <t>1.Go to Marquee WebSite
2.At Marquee site click on the Sign Up button
3.At Sign Up form complete First Name field 
4.At Sign Up form complete Last Name field
5.At Sign Up form complete DOB field
6.At Sign Up form complete Birthdate field
7.At Sign Up form complete Postal Code field
8.At Sign Up form complete Email Address field 
9.At Sign Up form complete Confirm Email Address field with a different email address from above step
10.At Sign Up form complete Password field
11.At Sign Up form complete Re-Enter Password field
12.Check on the Register as Artist button
13.Check on I understand and agree to the terms within this Content License Agreement.
14.Click on register button.</t>
  </si>
  <si>
    <t>The message should say something like, "The confirm email field must match with the Email field" instead of "not match the confirmed password!"</t>
  </si>
  <si>
    <t>MW-223</t>
  </si>
  <si>
    <t>MW-224</t>
  </si>
  <si>
    <t>MW-225</t>
  </si>
  <si>
    <t>MW-226</t>
  </si>
  <si>
    <t>MW-227</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</si>
</sst>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0"/>
      <color theme="0"/>
      <name val="Calibri"/>
      <family val="2"/>
      <scheme val="minor"/>
    </font>
    <font>
      <sz val="10"/>
      <color theme="1"/>
      <name val="Calibri"/>
      <family val="2"/>
      <scheme val="minor"/>
    </font>
    <font>
      <b/>
      <sz val="10"/>
      <color theme="1"/>
      <name val="Calibri"/>
      <family val="2"/>
      <scheme val="minor"/>
    </font>
    <font>
      <b/>
      <sz val="10"/>
      <color rgb="FFFF0000"/>
      <name val="Calibri"/>
      <family val="2"/>
      <scheme val="minor"/>
    </font>
    <font>
      <b/>
      <sz val="10"/>
      <color theme="0"/>
      <name val="Calibri"/>
      <scheme val="minor"/>
    </font>
    <font>
      <sz val="10"/>
      <color theme="1"/>
      <name val="Calibri"/>
      <scheme val="minor"/>
    </font>
    <font>
      <u/>
      <sz val="11"/>
      <color theme="10"/>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CC"/>
      </patternFill>
    </fill>
    <fill>
      <patternFill patternType="solid">
        <fgColor theme="3"/>
        <bgColor indexed="64"/>
      </patternFill>
    </fill>
    <fill>
      <patternFill patternType="solid">
        <fgColor theme="0"/>
        <bgColor indexed="64"/>
      </patternFill>
    </fill>
  </fills>
  <borders count="11">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1" applyNumberFormat="0" applyFont="0" applyAlignment="0" applyProtection="0"/>
    <xf numFmtId="0" fontId="11" fillId="0" borderId="0" applyNumberFormat="0" applyFill="0" applyBorder="0" applyAlignment="0" applyProtection="0"/>
  </cellStyleXfs>
  <cellXfs count="38">
    <xf numFmtId="0" fontId="0" fillId="0" borderId="0" xfId="0"/>
    <xf numFmtId="0" fontId="5" fillId="6" borderId="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left" vertical="center" wrapText="1"/>
    </xf>
    <xf numFmtId="0" fontId="3" fillId="3" borderId="6" xfId="2" applyBorder="1" applyAlignment="1">
      <alignment horizontal="center" vertical="center" wrapText="1"/>
    </xf>
    <xf numFmtId="14" fontId="6" fillId="0" borderId="6" xfId="0" applyNumberFormat="1" applyFont="1" applyBorder="1" applyAlignment="1">
      <alignment horizontal="center" vertical="center" wrapText="1"/>
    </xf>
    <xf numFmtId="0" fontId="6" fillId="0" borderId="7" xfId="0" applyFont="1" applyBorder="1" applyAlignment="1">
      <alignment horizontal="center" vertical="center" wrapText="1"/>
    </xf>
    <xf numFmtId="0" fontId="2" fillId="2" borderId="6" xfId="1" applyBorder="1" applyAlignment="1">
      <alignment horizontal="center" vertical="center" wrapText="1"/>
    </xf>
    <xf numFmtId="0" fontId="4" fillId="4" borderId="6" xfId="3" applyBorder="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9" xfId="0" applyFont="1" applyBorder="1" applyAlignment="1">
      <alignment horizontal="left" vertical="center" wrapText="1"/>
    </xf>
    <xf numFmtId="0" fontId="6" fillId="0" borderId="10" xfId="0" applyFont="1" applyBorder="1" applyAlignment="1">
      <alignment horizontal="center" vertical="center" wrapText="1"/>
    </xf>
    <xf numFmtId="0" fontId="6" fillId="2" borderId="9" xfId="1" applyFont="1" applyFill="1" applyBorder="1" applyAlignment="1">
      <alignment horizontal="center" vertical="center" wrapText="1"/>
    </xf>
    <xf numFmtId="0" fontId="3" fillId="3" borderId="6" xfId="2" applyFont="1" applyFill="1" applyBorder="1" applyAlignment="1">
      <alignment horizontal="center" vertical="center" wrapText="1"/>
    </xf>
    <xf numFmtId="0" fontId="4" fillId="4" borderId="6" xfId="3" applyFont="1" applyFill="1" applyBorder="1" applyAlignment="1">
      <alignment horizontal="center" vertical="center" wrapText="1"/>
    </xf>
    <xf numFmtId="0" fontId="0" fillId="0" borderId="0" xfId="0" applyAlignment="1">
      <alignment horizontal="center"/>
    </xf>
    <xf numFmtId="0" fontId="3" fillId="3" borderId="9" xfId="2" applyBorder="1" applyAlignment="1">
      <alignment horizontal="center" vertical="center" wrapText="1"/>
    </xf>
    <xf numFmtId="14" fontId="6" fillId="0" borderId="9" xfId="0" applyNumberFormat="1" applyFont="1" applyBorder="1" applyAlignment="1">
      <alignment horizontal="center" vertical="center" wrapText="1"/>
    </xf>
    <xf numFmtId="0" fontId="5" fillId="6" borderId="6"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6" fillId="7" borderId="6" xfId="4" applyFont="1" applyFill="1" applyBorder="1" applyAlignment="1">
      <alignment horizontal="center" vertical="center" wrapText="1"/>
    </xf>
    <xf numFmtId="0" fontId="6" fillId="7" borderId="6" xfId="4" applyFont="1" applyFill="1" applyBorder="1" applyAlignment="1">
      <alignment horizontal="left" vertical="center" wrapText="1"/>
    </xf>
    <xf numFmtId="0" fontId="6" fillId="7" borderId="6" xfId="0" applyFont="1" applyFill="1" applyBorder="1" applyAlignment="1">
      <alignment horizontal="left" vertical="center" wrapText="1"/>
    </xf>
    <xf numFmtId="0" fontId="6" fillId="7" borderId="9" xfId="4" applyFont="1" applyFill="1" applyBorder="1" applyAlignment="1">
      <alignment horizontal="center" vertical="center" wrapText="1"/>
    </xf>
    <xf numFmtId="0" fontId="6" fillId="7" borderId="9" xfId="4" applyFont="1" applyFill="1" applyBorder="1" applyAlignment="1">
      <alignment horizontal="left" vertical="center" wrapText="1"/>
    </xf>
    <xf numFmtId="0" fontId="9" fillId="6" borderId="3" xfId="0"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6" xfId="0" applyBorder="1" applyAlignment="1">
      <alignment horizontal="center" vertical="center" wrapText="1"/>
    </xf>
    <xf numFmtId="0" fontId="0" fillId="0" borderId="6" xfId="0" applyFont="1" applyBorder="1" applyAlignment="1">
      <alignment horizontal="center" vertical="center" wrapText="1"/>
    </xf>
    <xf numFmtId="0" fontId="0" fillId="0" borderId="0" xfId="0" applyAlignment="1">
      <alignment horizontal="center" vertical="center" wrapText="1"/>
    </xf>
    <xf numFmtId="0" fontId="10" fillId="0" borderId="0" xfId="0" applyFont="1" applyBorder="1" applyAlignment="1">
      <alignment horizontal="center" vertical="center" wrapText="1"/>
    </xf>
    <xf numFmtId="0" fontId="11" fillId="0" borderId="0" xfId="5" applyAlignment="1">
      <alignment horizontal="left" vertical="center" wrapText="1" indent="1"/>
    </xf>
  </cellXfs>
  <cellStyles count="6">
    <cellStyle name="Bad" xfId="2" builtinId="27"/>
    <cellStyle name="Good" xfId="1" builtinId="26"/>
    <cellStyle name="Hyperlink" xfId="5" builtinId="8"/>
    <cellStyle name="Neutral" xfId="3" builtinId="28"/>
    <cellStyle name="Normal" xfId="0" builtinId="0"/>
    <cellStyle name="Note" xfId="4" builtinId="10"/>
  </cellStyles>
  <dxfs count="94">
    <dxf>
      <numFmt numFmtId="0" formatCode="General"/>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0"/>
        <name val="Calibri"/>
        <scheme val="minor"/>
      </font>
      <fill>
        <patternFill patternType="solid">
          <fgColor indexed="64"/>
          <bgColor theme="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0"/>
        <name val="Calibri"/>
        <scheme val="minor"/>
      </font>
      <fill>
        <patternFill patternType="solid">
          <fgColor indexed="64"/>
          <bgColor theme="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0"/>
        <name val="Calibri"/>
        <scheme val="minor"/>
      </font>
      <fill>
        <patternFill patternType="solid">
          <fgColor indexed="64"/>
          <bgColor theme="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bottom style="thin">
          <color indexed="64"/>
        </bottom>
      </border>
    </dxf>
    <dxf>
      <border outline="0">
        <bottom style="thin">
          <color indexed="64"/>
        </bottom>
      </border>
    </dxf>
    <dxf>
      <font>
        <b/>
        <i val="0"/>
        <strike val="0"/>
        <condense val="0"/>
        <extend val="0"/>
        <outline val="0"/>
        <shadow val="0"/>
        <u val="none"/>
        <vertAlign val="baseline"/>
        <sz val="10"/>
        <color theme="0"/>
        <name val="Calibri"/>
        <scheme val="minor"/>
      </font>
      <fill>
        <patternFill patternType="solid">
          <fgColor indexed="64"/>
          <bgColor theme="3"/>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0"/>
        <name val="Calibri"/>
        <scheme val="minor"/>
      </font>
      <fill>
        <patternFill patternType="solid">
          <fgColor indexed="64"/>
          <bgColor theme="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theme="0"/>
        <name val="Calibri"/>
        <scheme val="minor"/>
      </font>
      <fill>
        <patternFill patternType="solid">
          <fgColor indexed="64"/>
          <bgColor theme="3"/>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Medium9"/>
  <colors>
    <mruColors>
      <color rgb="FFEE0000"/>
      <color rgb="FFFF0000"/>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Testing Status </a:t>
            </a:r>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1"/>
          <c:order val="1"/>
          <c:dPt>
            <c:idx val="0"/>
            <c:bubble3D val="0"/>
            <c:spPr>
              <a:solidFill>
                <a:srgbClr val="EE0000"/>
              </a:solidFill>
            </c:spPr>
          </c:dPt>
          <c:dPt>
            <c:idx val="1"/>
            <c:bubble3D val="0"/>
            <c:spPr>
              <a:solidFill>
                <a:srgbClr val="00B050"/>
              </a:solidFill>
            </c:spPr>
          </c:dPt>
          <c:dPt>
            <c:idx val="2"/>
            <c:bubble3D val="0"/>
            <c:spPr>
              <a:solidFill>
                <a:srgbClr val="FFFF99"/>
              </a:solidFill>
            </c:spPr>
          </c:dPt>
          <c:dPt>
            <c:idx val="3"/>
            <c:bubble3D val="0"/>
            <c:spPr>
              <a:solidFill>
                <a:schemeClr val="bg1">
                  <a:lumMod val="95000"/>
                </a:schemeClr>
              </a:solidFill>
            </c:spPr>
          </c:dPt>
          <c:cat>
            <c:strRef>
              <c:f>'Trending Chart'!$B$1:$E$1</c:f>
              <c:strCache>
                <c:ptCount val="4"/>
                <c:pt idx="0">
                  <c:v>Failed Tests</c:v>
                </c:pt>
                <c:pt idx="1">
                  <c:v>Passed Tests </c:v>
                </c:pt>
                <c:pt idx="2">
                  <c:v>More Info</c:v>
                </c:pt>
                <c:pt idx="3">
                  <c:v>Not Run</c:v>
                </c:pt>
              </c:strCache>
            </c:strRef>
          </c:cat>
          <c:val>
            <c:numRef>
              <c:f>'Trending Chart'!$B$8:$E$8</c:f>
              <c:numCache>
                <c:formatCode>General</c:formatCode>
                <c:ptCount val="4"/>
                <c:pt idx="0">
                  <c:v>64</c:v>
                </c:pt>
                <c:pt idx="1">
                  <c:v>97</c:v>
                </c:pt>
                <c:pt idx="2">
                  <c:v>6</c:v>
                </c:pt>
                <c:pt idx="3">
                  <c:v>2</c:v>
                </c:pt>
              </c:numCache>
            </c:numRef>
          </c:val>
        </c:ser>
        <c:ser>
          <c:idx val="0"/>
          <c:order val="0"/>
          <c:tx>
            <c:strRef>
              <c:f>'Trending Chart'!#REF!</c:f>
              <c:strCache>
                <c:ptCount val="1"/>
                <c:pt idx="0">
                  <c:v>#REF!</c:v>
                </c:pt>
              </c:strCache>
            </c:strRef>
          </c:tx>
          <c:cat>
            <c:multiLvlStrRef>
              <c:f>'Trending Chart'!#REF!</c:f>
            </c:multiLvlStrRef>
          </c:cat>
          <c:val>
            <c:numRef>
              <c:f>'Trending Chart'!#REF!</c:f>
              <c:numCache>
                <c:formatCode>General</c:formatCode>
                <c:ptCount val="1"/>
                <c:pt idx="0">
                  <c:v>1</c:v>
                </c:pt>
              </c:numCache>
            </c:numRef>
          </c:val>
        </c:ser>
        <c:dLbls>
          <c:showLegendKey val="0"/>
          <c:showVal val="0"/>
          <c:showCatName val="0"/>
          <c:showSerName val="0"/>
          <c:showPercent val="0"/>
          <c:showBubbleSize val="0"/>
          <c:showLeaderLines val="0"/>
        </c:dLbls>
      </c:pie3DChart>
    </c:plotArea>
    <c:legend>
      <c:legendPos val="r"/>
      <c:overlay val="0"/>
    </c:legend>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657225</xdr:colOff>
      <xdr:row>10</xdr:row>
      <xdr:rowOff>80962</xdr:rowOff>
    </xdr:from>
    <xdr:to>
      <xdr:col>5</xdr:col>
      <xdr:colOff>333375</xdr:colOff>
      <xdr:row>24</xdr:row>
      <xdr:rowOff>157162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L30" totalsRowShown="0" headerRowDxfId="93" dataDxfId="91" headerRowBorderDxfId="92" tableBorderDxfId="90" totalsRowBorderDxfId="89">
  <autoFilter ref="A1:L30"/>
  <sortState ref="A2:K32">
    <sortCondition ref="B1:B32"/>
  </sortState>
  <tableColumns count="12">
    <tableColumn id="1" name="Test Case ID" dataDxfId="88"/>
    <tableColumn id="2" name="Title" dataDxfId="87"/>
    <tableColumn id="3" name="Action" dataDxfId="86"/>
    <tableColumn id="4" name="Expected Result" dataDxfId="85"/>
    <tableColumn id="10" name="Test Configuration" dataDxfId="84"/>
    <tableColumn id="5" name="Result" dataDxfId="83"/>
    <tableColumn id="6" name="Comments" dataDxfId="82"/>
    <tableColumn id="7" name="Date Executed" dataDxfId="81"/>
    <tableColumn id="9" name="Executed By" dataDxfId="80"/>
    <tableColumn id="11" name="Bug ID" dataDxfId="79"/>
    <tableColumn id="8" name="MW Action" dataDxfId="78"/>
    <tableColumn id="12" name="MW Comment" dataDxfId="77"/>
  </tableColumns>
  <tableStyleInfo name="TableStyleLight9" showFirstColumn="0" showLastColumn="0" showRowStripes="1" showColumnStripes="0"/>
</table>
</file>

<file path=xl/tables/table2.xml><?xml version="1.0" encoding="utf-8"?>
<table xmlns="http://schemas.openxmlformats.org/spreadsheetml/2006/main" id="2" name="Table3" displayName="Table3" ref="A1:L12" totalsRowShown="0" headerRowDxfId="76" headerRowBorderDxfId="75" tableBorderDxfId="74" totalsRowBorderDxfId="73">
  <autoFilter ref="A1:L12"/>
  <tableColumns count="12">
    <tableColumn id="1" name="Test Case ID" dataDxfId="72"/>
    <tableColumn id="2" name="Title" dataDxfId="71"/>
    <tableColumn id="3" name="Action" dataDxfId="70"/>
    <tableColumn id="4" name="Expected Result" dataDxfId="69"/>
    <tableColumn id="5" name="Test Configuration" dataDxfId="68"/>
    <tableColumn id="6" name="Result" dataDxfId="67"/>
    <tableColumn id="7" name="Comments" dataDxfId="66"/>
    <tableColumn id="8" name="Date Executed" dataDxfId="65"/>
    <tableColumn id="9" name="Executed By" dataDxfId="64"/>
    <tableColumn id="10" name="Bug ID" dataDxfId="63"/>
    <tableColumn id="11" name="MW Action" dataDxfId="62"/>
    <tableColumn id="12" name="MW Comment" dataDxfId="61"/>
  </tableColumns>
  <tableStyleInfo name="TableStyleLight9" showFirstColumn="0" showLastColumn="0" showRowStripes="1" showColumnStripes="0"/>
</table>
</file>

<file path=xl/tables/table3.xml><?xml version="1.0" encoding="utf-8"?>
<table xmlns="http://schemas.openxmlformats.org/spreadsheetml/2006/main" id="3" name="Table4" displayName="Table4" ref="A1:L39" totalsRowShown="0" headerRowDxfId="60" headerRowBorderDxfId="59" tableBorderDxfId="58" totalsRowBorderDxfId="57">
  <autoFilter ref="A1:L39"/>
  <sortState ref="A2:J39">
    <sortCondition ref="B1:B39"/>
  </sortState>
  <tableColumns count="12">
    <tableColumn id="1" name="Test Case ID" dataDxfId="56"/>
    <tableColumn id="2" name="Title" dataDxfId="55"/>
    <tableColumn id="3" name="Action" dataDxfId="54"/>
    <tableColumn id="4" name="Expected Result" dataDxfId="53"/>
    <tableColumn id="5" name="Test Configuration" dataDxfId="52"/>
    <tableColumn id="6" name="Result" dataDxfId="51" dataCellStyle="Good"/>
    <tableColumn id="7" name="Comments" dataDxfId="50"/>
    <tableColumn id="8" name="Date Executed" dataDxfId="49"/>
    <tableColumn id="9" name="Executed By" dataDxfId="48"/>
    <tableColumn id="10" name="Bug ID" dataDxfId="47"/>
    <tableColumn id="11" name="MW Action"/>
    <tableColumn id="12" name="MW Comment"/>
  </tableColumns>
  <tableStyleInfo name="TableStyleLight9" showFirstColumn="0" showLastColumn="0" showRowStripes="1" showColumnStripes="0"/>
</table>
</file>

<file path=xl/tables/table4.xml><?xml version="1.0" encoding="utf-8"?>
<table xmlns="http://schemas.openxmlformats.org/spreadsheetml/2006/main" id="4" name="Table15" displayName="Table15" ref="A1:L18" totalsRowShown="0" headerRowDxfId="46" headerRowBorderDxfId="45" tableBorderDxfId="44" totalsRowBorderDxfId="43">
  <autoFilter ref="A1:L18"/>
  <sortState ref="A2:J18">
    <sortCondition ref="B1:B18"/>
  </sortState>
  <tableColumns count="12">
    <tableColumn id="1" name="Test Case ID" dataDxfId="42"/>
    <tableColumn id="2" name="Title" dataDxfId="41"/>
    <tableColumn id="3" name="Action" dataDxfId="40"/>
    <tableColumn id="4" name="Expected Result" dataDxfId="39"/>
    <tableColumn id="5" name="Test Configuration" dataDxfId="38"/>
    <tableColumn id="6" name="Result" dataDxfId="37"/>
    <tableColumn id="7" name="Comments" dataDxfId="36"/>
    <tableColumn id="8" name="Date Executed" dataDxfId="35"/>
    <tableColumn id="10" name="Executed By" dataDxfId="34"/>
    <tableColumn id="11" name="Bug ID" dataDxfId="33"/>
    <tableColumn id="9" name="MW Action" dataDxfId="32"/>
    <tableColumn id="12" name="MW Comment" dataDxfId="31"/>
  </tableColumns>
  <tableStyleInfo name="TableStyleLight9" showFirstColumn="0" showLastColumn="0" showRowStripes="1" showColumnStripes="0"/>
</table>
</file>

<file path=xl/tables/table5.xml><?xml version="1.0" encoding="utf-8"?>
<table xmlns="http://schemas.openxmlformats.org/spreadsheetml/2006/main" id="5" name="Table5" displayName="Table5" ref="A1:J18" totalsRowShown="0" headerRowDxfId="30" headerRowBorderDxfId="29" tableBorderDxfId="28" totalsRowBorderDxfId="27">
  <autoFilter ref="A1:J18"/>
  <sortState ref="A2:J16">
    <sortCondition ref="B1:B16"/>
  </sortState>
  <tableColumns count="10">
    <tableColumn id="1" name="Test Case ID" dataDxfId="26"/>
    <tableColumn id="2" name="Title" dataDxfId="25"/>
    <tableColumn id="3" name="Action" dataDxfId="24"/>
    <tableColumn id="4" name="Expected Result" dataDxfId="23"/>
    <tableColumn id="5" name="Test Configuration" dataDxfId="22"/>
    <tableColumn id="6" name="Result" dataDxfId="21"/>
    <tableColumn id="7" name="Comments" dataDxfId="20"/>
    <tableColumn id="8" name="Date Executed" dataDxfId="19"/>
    <tableColumn id="9" name="Executed By" dataDxfId="18"/>
    <tableColumn id="10" name="Bug ID" dataDxfId="17"/>
  </tableColumns>
  <tableStyleInfo name="TableStyleLight9" showFirstColumn="0" showLastColumn="0" showRowStripes="1" showColumnStripes="0"/>
</table>
</file>

<file path=xl/tables/table6.xml><?xml version="1.0" encoding="utf-8"?>
<table xmlns="http://schemas.openxmlformats.org/spreadsheetml/2006/main" id="6" name="Table6" displayName="Table6" ref="A1:L58" totalsRowShown="0" headerRowDxfId="16" headerRowBorderDxfId="15" tableBorderDxfId="14" totalsRowBorderDxfId="13">
  <autoFilter ref="A1:L58"/>
  <sortState ref="A2:J73">
    <sortCondition ref="B1:B73"/>
  </sortState>
  <tableColumns count="12">
    <tableColumn id="1" name="Test Case ID" dataDxfId="12"/>
    <tableColumn id="2" name="Title" dataDxfId="11"/>
    <tableColumn id="3" name="Action" dataDxfId="10"/>
    <tableColumn id="4" name="Expected Result" dataDxfId="9"/>
    <tableColumn id="5" name="Test Configuration" dataDxfId="8"/>
    <tableColumn id="6" name="Result" dataDxfId="7"/>
    <tableColumn id="7" name="Comments" dataDxfId="6"/>
    <tableColumn id="8" name="Date Executed" dataDxfId="5"/>
    <tableColumn id="9" name="Executed By" dataDxfId="4"/>
    <tableColumn id="10" name="Bug ID" dataDxfId="3"/>
    <tableColumn id="11" name="MW Action" dataDxfId="2"/>
    <tableColumn id="12" name="MW Comment" dataDxfId="1"/>
  </tableColumns>
  <tableStyleInfo name="TableStyleLight9" showFirstColumn="0" showLastColumn="0" showRowStripes="1" showColumnStripes="0"/>
</table>
</file>

<file path=xl/tables/table7.xml><?xml version="1.0" encoding="utf-8"?>
<table xmlns="http://schemas.openxmlformats.org/spreadsheetml/2006/main" id="7" name="Table7" displayName="Table7" ref="A1:F8" totalsRowShown="0">
  <autoFilter ref="A1:F8"/>
  <tableColumns count="6">
    <tableColumn id="1" name="Component"/>
    <tableColumn id="2" name="Failed Tests"/>
    <tableColumn id="3" name="Passed Tests "/>
    <tableColumn id="4" name="More Info"/>
    <tableColumn id="5" name="Not Run"/>
    <tableColumn id="7" name="Total" dataDxfId="0">
      <calculatedColumnFormula>SUM(B2,C2,D2,E2)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hyperlink" Target="https://jira.marqueeworld.com/browse/MW-220" TargetMode="External"/><Relationship Id="rId7" Type="http://schemas.openxmlformats.org/officeDocument/2006/relationships/table" Target="../tables/table5.xml"/><Relationship Id="rId2" Type="http://schemas.openxmlformats.org/officeDocument/2006/relationships/hyperlink" Target="https://jira.marqueeworld.com/browse/MW-219" TargetMode="External"/><Relationship Id="rId1" Type="http://schemas.openxmlformats.org/officeDocument/2006/relationships/hyperlink" Target="https://jira.marqueeworld.com/browse/MW-219" TargetMode="External"/><Relationship Id="rId6" Type="http://schemas.openxmlformats.org/officeDocument/2006/relationships/printerSettings" Target="../printerSettings/printerSettings2.bin"/><Relationship Id="rId5" Type="http://schemas.openxmlformats.org/officeDocument/2006/relationships/hyperlink" Target="https://jira.marqueeworld.com/browse/MW-222" TargetMode="External"/><Relationship Id="rId4" Type="http://schemas.openxmlformats.org/officeDocument/2006/relationships/hyperlink" Target="https://jira.marqueeworld.com/browse/MW-22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jira.marqueeworld.com/browse/MW-226" TargetMode="External"/><Relationship Id="rId3" Type="http://schemas.openxmlformats.org/officeDocument/2006/relationships/hyperlink" Target="https://jira.marqueeworld.com/browse/MW-225" TargetMode="External"/><Relationship Id="rId7" Type="http://schemas.openxmlformats.org/officeDocument/2006/relationships/hyperlink" Target="https://jira.marqueeworld.com/browse/MW-226" TargetMode="External"/><Relationship Id="rId12" Type="http://schemas.openxmlformats.org/officeDocument/2006/relationships/table" Target="../tables/table6.xml"/><Relationship Id="rId2" Type="http://schemas.openxmlformats.org/officeDocument/2006/relationships/hyperlink" Target="https://jira.marqueeworld.com/browse/MW-224" TargetMode="External"/><Relationship Id="rId1" Type="http://schemas.openxmlformats.org/officeDocument/2006/relationships/hyperlink" Target="https://jira.marqueeworld.com/browse/MW-223" TargetMode="External"/><Relationship Id="rId6" Type="http://schemas.openxmlformats.org/officeDocument/2006/relationships/hyperlink" Target="https://jira.marqueeworld.com/browse/MW-226" TargetMode="External"/><Relationship Id="rId11" Type="http://schemas.openxmlformats.org/officeDocument/2006/relationships/printerSettings" Target="../printerSettings/printerSettings3.bin"/><Relationship Id="rId5" Type="http://schemas.openxmlformats.org/officeDocument/2006/relationships/hyperlink" Target="https://jira.marqueeworld.com/browse/MW-225" TargetMode="External"/><Relationship Id="rId10" Type="http://schemas.openxmlformats.org/officeDocument/2006/relationships/hyperlink" Target="https://jira.marqueeworld.com/browse/MW-227" TargetMode="External"/><Relationship Id="rId4" Type="http://schemas.openxmlformats.org/officeDocument/2006/relationships/hyperlink" Target="https://jira.marqueeworld.com/browse/MW-225" TargetMode="External"/><Relationship Id="rId9" Type="http://schemas.openxmlformats.org/officeDocument/2006/relationships/hyperlink" Target="https://jira.marqueeworld.com/browse/MW-226"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abSelected="1" zoomScale="70" zoomScaleNormal="70" workbookViewId="0">
      <selection activeCell="G5" sqref="G5"/>
    </sheetView>
  </sheetViews>
  <sheetFormatPr defaultRowHeight="15" x14ac:dyDescent="0.25"/>
  <cols>
    <col min="1" max="1" width="14.85546875" bestFit="1" customWidth="1"/>
    <col min="2" max="2" width="27.140625" customWidth="1"/>
    <col min="3" max="3" width="39" customWidth="1"/>
    <col min="4" max="4" width="43.140625" customWidth="1"/>
    <col min="5" max="5" width="40.85546875" customWidth="1"/>
    <col min="6" max="6" width="15" bestFit="1" customWidth="1"/>
    <col min="7" max="7" width="28.85546875" bestFit="1" customWidth="1"/>
    <col min="8" max="8" width="23.42578125" bestFit="1" customWidth="1"/>
    <col min="9" max="9" width="21" bestFit="1" customWidth="1"/>
    <col min="10" max="10" width="15.28515625" bestFit="1" customWidth="1"/>
    <col min="11" max="11" width="21.7109375" customWidth="1"/>
    <col min="12" max="12" width="28.85546875" customWidth="1"/>
  </cols>
  <sheetData>
    <row r="1" spans="1:12" x14ac:dyDescent="0.25">
      <c r="A1" s="1" t="s">
        <v>0</v>
      </c>
      <c r="B1" s="2" t="s">
        <v>1</v>
      </c>
      <c r="C1" s="2" t="s">
        <v>2</v>
      </c>
      <c r="D1" s="2" t="s">
        <v>3</v>
      </c>
      <c r="E1" s="2" t="s">
        <v>4</v>
      </c>
      <c r="F1" s="2" t="s">
        <v>5</v>
      </c>
      <c r="G1" s="2" t="s">
        <v>6</v>
      </c>
      <c r="H1" s="2" t="s">
        <v>7</v>
      </c>
      <c r="I1" s="2" t="s">
        <v>8</v>
      </c>
      <c r="J1" s="3" t="s">
        <v>9</v>
      </c>
      <c r="K1" s="29" t="s">
        <v>543</v>
      </c>
      <c r="L1" s="29" t="s">
        <v>544</v>
      </c>
    </row>
    <row r="2" spans="1:12" ht="76.5" x14ac:dyDescent="0.25">
      <c r="A2" s="4">
        <v>1</v>
      </c>
      <c r="B2" s="5" t="s">
        <v>10</v>
      </c>
      <c r="C2" s="6" t="s">
        <v>11</v>
      </c>
      <c r="D2" s="6" t="s">
        <v>12</v>
      </c>
      <c r="E2" s="6" t="s">
        <v>121</v>
      </c>
      <c r="F2" s="7" t="s">
        <v>110</v>
      </c>
      <c r="G2" s="6" t="s">
        <v>13</v>
      </c>
      <c r="H2" s="8"/>
      <c r="I2" s="5" t="s">
        <v>14</v>
      </c>
      <c r="J2" s="9" t="s">
        <v>581</v>
      </c>
      <c r="K2" s="30" t="s">
        <v>557</v>
      </c>
      <c r="L2" s="30" t="s">
        <v>545</v>
      </c>
    </row>
    <row r="3" spans="1:12" ht="76.5" x14ac:dyDescent="0.25">
      <c r="A3" s="4">
        <v>2</v>
      </c>
      <c r="B3" s="5" t="s">
        <v>15</v>
      </c>
      <c r="C3" s="6" t="s">
        <v>16</v>
      </c>
      <c r="D3" s="6" t="s">
        <v>17</v>
      </c>
      <c r="E3" s="6" t="s">
        <v>121</v>
      </c>
      <c r="F3" s="7" t="s">
        <v>110</v>
      </c>
      <c r="G3" s="6" t="s">
        <v>13</v>
      </c>
      <c r="H3" s="8"/>
      <c r="I3" s="5" t="s">
        <v>14</v>
      </c>
      <c r="J3" s="9" t="s">
        <v>581</v>
      </c>
      <c r="K3" s="31" t="s">
        <v>557</v>
      </c>
      <c r="L3" s="31" t="s">
        <v>545</v>
      </c>
    </row>
    <row r="4" spans="1:12" ht="89.25" x14ac:dyDescent="0.25">
      <c r="A4" s="4">
        <v>3</v>
      </c>
      <c r="B4" s="5" t="s">
        <v>18</v>
      </c>
      <c r="C4" s="6" t="s">
        <v>19</v>
      </c>
      <c r="D4" s="6" t="s">
        <v>20</v>
      </c>
      <c r="E4" s="6" t="s">
        <v>121</v>
      </c>
      <c r="F4" s="7" t="s">
        <v>110</v>
      </c>
      <c r="G4" s="6" t="s">
        <v>21</v>
      </c>
      <c r="H4" s="8"/>
      <c r="I4" s="5" t="s">
        <v>14</v>
      </c>
      <c r="J4" s="9" t="s">
        <v>581</v>
      </c>
      <c r="K4" s="31" t="s">
        <v>557</v>
      </c>
      <c r="L4" s="31" t="s">
        <v>545</v>
      </c>
    </row>
    <row r="5" spans="1:12" ht="76.5" x14ac:dyDescent="0.25">
      <c r="A5" s="4">
        <v>4</v>
      </c>
      <c r="B5" s="5" t="s">
        <v>22</v>
      </c>
      <c r="C5" s="6" t="s">
        <v>438</v>
      </c>
      <c r="D5" s="6" t="s">
        <v>23</v>
      </c>
      <c r="E5" s="6" t="s">
        <v>24</v>
      </c>
      <c r="F5" s="10" t="s">
        <v>25</v>
      </c>
      <c r="G5" s="6" t="s">
        <v>26</v>
      </c>
      <c r="H5" s="8"/>
      <c r="I5" s="5" t="s">
        <v>14</v>
      </c>
      <c r="J5" s="9"/>
      <c r="K5" s="31"/>
      <c r="L5" s="31"/>
    </row>
    <row r="6" spans="1:12" ht="76.5" x14ac:dyDescent="0.25">
      <c r="A6" s="4">
        <v>5</v>
      </c>
      <c r="B6" s="5" t="s">
        <v>27</v>
      </c>
      <c r="C6" s="6" t="s">
        <v>437</v>
      </c>
      <c r="D6" s="6" t="s">
        <v>23</v>
      </c>
      <c r="E6" s="6" t="s">
        <v>24</v>
      </c>
      <c r="F6" s="10" t="s">
        <v>25</v>
      </c>
      <c r="G6" s="6"/>
      <c r="H6" s="8"/>
      <c r="I6" s="5" t="s">
        <v>14</v>
      </c>
      <c r="J6" s="9"/>
      <c r="K6" s="31"/>
      <c r="L6" s="31"/>
    </row>
    <row r="7" spans="1:12" ht="38.25" x14ac:dyDescent="0.25">
      <c r="A7" s="4">
        <v>6</v>
      </c>
      <c r="B7" s="5" t="s">
        <v>28</v>
      </c>
      <c r="C7" s="6" t="s">
        <v>439</v>
      </c>
      <c r="D7" s="6" t="s">
        <v>29</v>
      </c>
      <c r="E7" s="6" t="s">
        <v>24</v>
      </c>
      <c r="F7" s="7" t="s">
        <v>110</v>
      </c>
      <c r="G7" s="6" t="s">
        <v>30</v>
      </c>
      <c r="H7" s="8"/>
      <c r="I7" s="5" t="s">
        <v>14</v>
      </c>
      <c r="J7" s="9" t="s">
        <v>582</v>
      </c>
      <c r="K7" s="31" t="s">
        <v>572</v>
      </c>
      <c r="L7" s="31"/>
    </row>
    <row r="8" spans="1:12" ht="89.25" x14ac:dyDescent="0.25">
      <c r="A8" s="4">
        <v>7</v>
      </c>
      <c r="B8" s="5" t="s">
        <v>31</v>
      </c>
      <c r="C8" s="6" t="s">
        <v>440</v>
      </c>
      <c r="D8" s="6" t="s">
        <v>32</v>
      </c>
      <c r="E8" s="6" t="s">
        <v>24</v>
      </c>
      <c r="F8" s="10" t="s">
        <v>25</v>
      </c>
      <c r="G8" s="6" t="s">
        <v>26</v>
      </c>
      <c r="H8" s="8"/>
      <c r="I8" s="5" t="s">
        <v>14</v>
      </c>
      <c r="J8" s="9"/>
      <c r="K8" s="31"/>
      <c r="L8" s="31"/>
    </row>
    <row r="9" spans="1:12" ht="63.75" x14ac:dyDescent="0.25">
      <c r="A9" s="4">
        <v>8</v>
      </c>
      <c r="B9" s="5" t="s">
        <v>33</v>
      </c>
      <c r="C9" s="6" t="s">
        <v>441</v>
      </c>
      <c r="D9" s="6" t="s">
        <v>34</v>
      </c>
      <c r="E9" s="6" t="s">
        <v>24</v>
      </c>
      <c r="F9" s="10" t="s">
        <v>25</v>
      </c>
      <c r="G9" s="6" t="s">
        <v>26</v>
      </c>
      <c r="H9" s="8"/>
      <c r="I9" s="5" t="s">
        <v>14</v>
      </c>
      <c r="J9" s="9"/>
      <c r="K9" s="31"/>
      <c r="L9" s="31"/>
    </row>
    <row r="10" spans="1:12" ht="63.75" x14ac:dyDescent="0.25">
      <c r="A10" s="4">
        <v>9</v>
      </c>
      <c r="B10" s="5" t="s">
        <v>35</v>
      </c>
      <c r="C10" s="6" t="s">
        <v>442</v>
      </c>
      <c r="D10" s="6" t="s">
        <v>34</v>
      </c>
      <c r="E10" s="6" t="s">
        <v>24</v>
      </c>
      <c r="F10" s="10" t="s">
        <v>25</v>
      </c>
      <c r="G10" s="6" t="s">
        <v>26</v>
      </c>
      <c r="H10" s="8"/>
      <c r="I10" s="5" t="s">
        <v>14</v>
      </c>
      <c r="J10" s="9"/>
      <c r="K10" s="31"/>
      <c r="L10" s="31"/>
    </row>
    <row r="11" spans="1:12" ht="38.25" x14ac:dyDescent="0.25">
      <c r="A11" s="4">
        <v>10</v>
      </c>
      <c r="B11" s="5" t="s">
        <v>36</v>
      </c>
      <c r="C11" s="6" t="s">
        <v>37</v>
      </c>
      <c r="D11" s="6" t="s">
        <v>38</v>
      </c>
      <c r="E11" s="6" t="s">
        <v>24</v>
      </c>
      <c r="F11" s="10" t="s">
        <v>25</v>
      </c>
      <c r="G11" s="6" t="s">
        <v>39</v>
      </c>
      <c r="H11" s="8"/>
      <c r="I11" s="5" t="s">
        <v>14</v>
      </c>
      <c r="J11" s="9"/>
      <c r="K11" s="31" t="s">
        <v>546</v>
      </c>
      <c r="L11" s="31" t="s">
        <v>547</v>
      </c>
    </row>
    <row r="12" spans="1:12" ht="38.25" x14ac:dyDescent="0.25">
      <c r="A12" s="4">
        <v>11</v>
      </c>
      <c r="B12" s="5" t="s">
        <v>40</v>
      </c>
      <c r="C12" s="6" t="s">
        <v>41</v>
      </c>
      <c r="D12" s="6" t="s">
        <v>42</v>
      </c>
      <c r="E12" s="6" t="s">
        <v>24</v>
      </c>
      <c r="F12" s="10" t="s">
        <v>25</v>
      </c>
      <c r="G12" s="6" t="s">
        <v>26</v>
      </c>
      <c r="H12" s="8"/>
      <c r="I12" s="5" t="s">
        <v>14</v>
      </c>
      <c r="J12" s="9"/>
      <c r="K12" s="31"/>
      <c r="L12" s="31"/>
    </row>
    <row r="13" spans="1:12" ht="51" x14ac:dyDescent="0.25">
      <c r="A13" s="4">
        <v>12</v>
      </c>
      <c r="B13" s="5" t="s">
        <v>43</v>
      </c>
      <c r="C13" s="6" t="s">
        <v>44</v>
      </c>
      <c r="D13" s="6" t="s">
        <v>45</v>
      </c>
      <c r="E13" s="6" t="s">
        <v>24</v>
      </c>
      <c r="F13" s="7" t="s">
        <v>110</v>
      </c>
      <c r="G13" s="6" t="s">
        <v>46</v>
      </c>
      <c r="H13" s="8"/>
      <c r="I13" s="5" t="s">
        <v>14</v>
      </c>
      <c r="J13" s="9" t="s">
        <v>583</v>
      </c>
      <c r="K13" s="31" t="s">
        <v>548</v>
      </c>
      <c r="L13" s="31" t="s">
        <v>549</v>
      </c>
    </row>
    <row r="14" spans="1:12" ht="25.5" x14ac:dyDescent="0.25">
      <c r="A14" s="4">
        <v>13</v>
      </c>
      <c r="B14" s="5" t="s">
        <v>47</v>
      </c>
      <c r="C14" s="6" t="s">
        <v>48</v>
      </c>
      <c r="D14" s="6" t="s">
        <v>49</v>
      </c>
      <c r="E14" s="6" t="s">
        <v>24</v>
      </c>
      <c r="F14" s="10" t="s">
        <v>25</v>
      </c>
      <c r="G14" s="6"/>
      <c r="H14" s="8"/>
      <c r="I14" s="5" t="s">
        <v>14</v>
      </c>
      <c r="J14" s="9"/>
      <c r="K14" s="31"/>
      <c r="L14" s="31"/>
    </row>
    <row r="15" spans="1:12" ht="38.25" x14ac:dyDescent="0.25">
      <c r="A15" s="4">
        <v>14</v>
      </c>
      <c r="B15" s="5" t="s">
        <v>50</v>
      </c>
      <c r="C15" s="6" t="s">
        <v>51</v>
      </c>
      <c r="D15" s="6" t="s">
        <v>52</v>
      </c>
      <c r="E15" s="6" t="s">
        <v>24</v>
      </c>
      <c r="F15" s="10" t="s">
        <v>25</v>
      </c>
      <c r="G15" s="6" t="s">
        <v>26</v>
      </c>
      <c r="H15" s="8"/>
      <c r="I15" s="5" t="s">
        <v>14</v>
      </c>
      <c r="J15" s="9"/>
      <c r="K15" s="31"/>
      <c r="L15" s="31"/>
    </row>
    <row r="16" spans="1:12" ht="51" x14ac:dyDescent="0.25">
      <c r="A16" s="4">
        <v>15</v>
      </c>
      <c r="B16" s="5" t="s">
        <v>53</v>
      </c>
      <c r="C16" s="6" t="s">
        <v>54</v>
      </c>
      <c r="D16" s="6" t="s">
        <v>55</v>
      </c>
      <c r="E16" s="6" t="s">
        <v>24</v>
      </c>
      <c r="F16" s="7" t="s">
        <v>110</v>
      </c>
      <c r="G16" s="6" t="s">
        <v>56</v>
      </c>
      <c r="H16" s="8"/>
      <c r="I16" s="5" t="s">
        <v>14</v>
      </c>
      <c r="J16" s="9" t="s">
        <v>584</v>
      </c>
      <c r="K16" s="31" t="s">
        <v>548</v>
      </c>
      <c r="L16" s="31" t="s">
        <v>549</v>
      </c>
    </row>
    <row r="17" spans="1:12" ht="51" x14ac:dyDescent="0.25">
      <c r="A17" s="4">
        <v>16</v>
      </c>
      <c r="B17" s="5" t="s">
        <v>57</v>
      </c>
      <c r="C17" s="6" t="s">
        <v>58</v>
      </c>
      <c r="D17" s="6" t="s">
        <v>59</v>
      </c>
      <c r="E17" s="6" t="s">
        <v>24</v>
      </c>
      <c r="F17" s="7" t="s">
        <v>110</v>
      </c>
      <c r="G17" s="6" t="s">
        <v>60</v>
      </c>
      <c r="H17" s="8"/>
      <c r="I17" s="5" t="s">
        <v>14</v>
      </c>
      <c r="J17" s="9" t="s">
        <v>585</v>
      </c>
      <c r="K17" s="31" t="s">
        <v>548</v>
      </c>
      <c r="L17" s="31" t="s">
        <v>550</v>
      </c>
    </row>
    <row r="18" spans="1:12" ht="51" x14ac:dyDescent="0.25">
      <c r="A18" s="4">
        <v>17</v>
      </c>
      <c r="B18" s="5" t="s">
        <v>61</v>
      </c>
      <c r="C18" s="6" t="s">
        <v>62</v>
      </c>
      <c r="D18" s="6" t="s">
        <v>63</v>
      </c>
      <c r="E18" s="6" t="s">
        <v>24</v>
      </c>
      <c r="F18" s="7" t="s">
        <v>110</v>
      </c>
      <c r="G18" s="6" t="s">
        <v>64</v>
      </c>
      <c r="H18" s="8"/>
      <c r="I18" s="5" t="s">
        <v>14</v>
      </c>
      <c r="J18" s="9" t="s">
        <v>585</v>
      </c>
      <c r="K18" s="31" t="s">
        <v>548</v>
      </c>
      <c r="L18" s="31" t="s">
        <v>551</v>
      </c>
    </row>
    <row r="19" spans="1:12" ht="63.75" x14ac:dyDescent="0.25">
      <c r="A19" s="4">
        <v>18</v>
      </c>
      <c r="B19" s="5" t="s">
        <v>65</v>
      </c>
      <c r="C19" s="6" t="s">
        <v>66</v>
      </c>
      <c r="D19" s="6" t="s">
        <v>67</v>
      </c>
      <c r="E19" s="6" t="s">
        <v>24</v>
      </c>
      <c r="F19" s="10" t="s">
        <v>25</v>
      </c>
      <c r="G19" s="6" t="s">
        <v>26</v>
      </c>
      <c r="H19" s="8"/>
      <c r="I19" s="5" t="s">
        <v>14</v>
      </c>
      <c r="J19" s="9"/>
      <c r="K19" s="31"/>
      <c r="L19" s="31"/>
    </row>
    <row r="20" spans="1:12" ht="63.75" x14ac:dyDescent="0.25">
      <c r="A20" s="4">
        <v>19</v>
      </c>
      <c r="B20" s="5" t="s">
        <v>68</v>
      </c>
      <c r="C20" s="6" t="s">
        <v>69</v>
      </c>
      <c r="D20" s="6" t="s">
        <v>67</v>
      </c>
      <c r="E20" s="6" t="s">
        <v>24</v>
      </c>
      <c r="F20" s="10" t="s">
        <v>25</v>
      </c>
      <c r="G20" s="6" t="s">
        <v>26</v>
      </c>
      <c r="H20" s="8"/>
      <c r="I20" s="5" t="s">
        <v>14</v>
      </c>
      <c r="J20" s="9"/>
      <c r="K20" s="31"/>
      <c r="L20" s="31"/>
    </row>
    <row r="21" spans="1:12" ht="25.5" x14ac:dyDescent="0.25">
      <c r="A21" s="4">
        <v>20</v>
      </c>
      <c r="B21" s="5" t="s">
        <v>70</v>
      </c>
      <c r="C21" s="6" t="s">
        <v>71</v>
      </c>
      <c r="D21" s="6" t="s">
        <v>72</v>
      </c>
      <c r="E21" s="6" t="s">
        <v>24</v>
      </c>
      <c r="F21" s="10" t="s">
        <v>25</v>
      </c>
      <c r="G21" s="6" t="s">
        <v>26</v>
      </c>
      <c r="H21" s="8"/>
      <c r="I21" s="5" t="s">
        <v>14</v>
      </c>
      <c r="J21" s="9"/>
      <c r="K21" s="31"/>
      <c r="L21" s="31"/>
    </row>
    <row r="22" spans="1:12" ht="38.25" x14ac:dyDescent="0.25">
      <c r="A22" s="4">
        <v>21</v>
      </c>
      <c r="B22" s="5" t="s">
        <v>73</v>
      </c>
      <c r="C22" s="6" t="s">
        <v>74</v>
      </c>
      <c r="D22" s="6" t="s">
        <v>75</v>
      </c>
      <c r="E22" s="6" t="s">
        <v>24</v>
      </c>
      <c r="F22" s="10" t="s">
        <v>25</v>
      </c>
      <c r="G22" s="6" t="s">
        <v>26</v>
      </c>
      <c r="H22" s="8"/>
      <c r="I22" s="5" t="s">
        <v>14</v>
      </c>
      <c r="J22" s="9"/>
      <c r="K22" s="31"/>
      <c r="L22" s="31"/>
    </row>
    <row r="23" spans="1:12" ht="89.25" x14ac:dyDescent="0.25">
      <c r="A23" s="4">
        <v>22</v>
      </c>
      <c r="B23" s="5" t="s">
        <v>76</v>
      </c>
      <c r="C23" s="6" t="s">
        <v>77</v>
      </c>
      <c r="D23" s="6" t="s">
        <v>78</v>
      </c>
      <c r="E23" s="6" t="s">
        <v>24</v>
      </c>
      <c r="F23" s="10" t="s">
        <v>25</v>
      </c>
      <c r="G23" s="6"/>
      <c r="H23" s="8"/>
      <c r="I23" s="5" t="s">
        <v>14</v>
      </c>
      <c r="J23" s="9"/>
      <c r="K23" s="31" t="s">
        <v>546</v>
      </c>
      <c r="L23" s="31" t="s">
        <v>552</v>
      </c>
    </row>
    <row r="24" spans="1:12" ht="51" x14ac:dyDescent="0.25">
      <c r="A24" s="4">
        <v>23</v>
      </c>
      <c r="B24" s="5" t="s">
        <v>80</v>
      </c>
      <c r="C24" s="6" t="s">
        <v>81</v>
      </c>
      <c r="D24" s="6" t="s">
        <v>82</v>
      </c>
      <c r="E24" s="6" t="s">
        <v>24</v>
      </c>
      <c r="F24" s="10" t="s">
        <v>25</v>
      </c>
      <c r="G24" s="6" t="s">
        <v>26</v>
      </c>
      <c r="H24" s="8"/>
      <c r="I24" s="5" t="s">
        <v>14</v>
      </c>
      <c r="J24" s="9"/>
      <c r="K24" s="31"/>
      <c r="L24" s="31"/>
    </row>
    <row r="25" spans="1:12" ht="89.25" x14ac:dyDescent="0.25">
      <c r="A25" s="4">
        <v>24</v>
      </c>
      <c r="B25" s="5" t="s">
        <v>83</v>
      </c>
      <c r="C25" s="6" t="s">
        <v>84</v>
      </c>
      <c r="D25" s="6" t="s">
        <v>78</v>
      </c>
      <c r="E25" s="6" t="s">
        <v>24</v>
      </c>
      <c r="F25" s="10" t="s">
        <v>25</v>
      </c>
      <c r="G25" s="6" t="s">
        <v>26</v>
      </c>
      <c r="H25" s="8"/>
      <c r="I25" s="5" t="s">
        <v>14</v>
      </c>
      <c r="J25" s="9"/>
      <c r="K25" s="31"/>
      <c r="L25" s="31"/>
    </row>
    <row r="26" spans="1:12" ht="25.5" x14ac:dyDescent="0.25">
      <c r="A26" s="4">
        <v>25</v>
      </c>
      <c r="B26" s="5" t="s">
        <v>85</v>
      </c>
      <c r="C26" s="6" t="s">
        <v>86</v>
      </c>
      <c r="D26" s="6" t="s">
        <v>87</v>
      </c>
      <c r="E26" s="6" t="s">
        <v>24</v>
      </c>
      <c r="F26" s="10" t="s">
        <v>25</v>
      </c>
      <c r="G26" s="6" t="s">
        <v>26</v>
      </c>
      <c r="H26" s="8"/>
      <c r="I26" s="5" t="s">
        <v>14</v>
      </c>
      <c r="J26" s="9"/>
      <c r="K26" s="31"/>
      <c r="L26" s="31"/>
    </row>
    <row r="27" spans="1:12" ht="38.25" x14ac:dyDescent="0.25">
      <c r="A27" s="4">
        <v>26</v>
      </c>
      <c r="B27" s="5" t="s">
        <v>88</v>
      </c>
      <c r="C27" s="6" t="s">
        <v>89</v>
      </c>
      <c r="D27" s="6" t="s">
        <v>90</v>
      </c>
      <c r="E27" s="6" t="s">
        <v>24</v>
      </c>
      <c r="F27" s="11" t="s">
        <v>79</v>
      </c>
      <c r="G27" s="6" t="s">
        <v>91</v>
      </c>
      <c r="H27" s="8"/>
      <c r="I27" s="5" t="s">
        <v>14</v>
      </c>
      <c r="J27" s="9"/>
      <c r="K27" s="31"/>
      <c r="L27" s="31"/>
    </row>
    <row r="28" spans="1:12" ht="76.5" x14ac:dyDescent="0.25">
      <c r="A28" s="4">
        <v>27</v>
      </c>
      <c r="B28" s="5" t="s">
        <v>92</v>
      </c>
      <c r="C28" s="6" t="s">
        <v>93</v>
      </c>
      <c r="D28" s="6" t="s">
        <v>94</v>
      </c>
      <c r="E28" s="6" t="s">
        <v>24</v>
      </c>
      <c r="F28" s="10" t="s">
        <v>25</v>
      </c>
      <c r="G28" s="6" t="s">
        <v>26</v>
      </c>
      <c r="H28" s="8"/>
      <c r="I28" s="5" t="s">
        <v>14</v>
      </c>
      <c r="J28" s="9"/>
      <c r="K28" s="31"/>
      <c r="L28" s="31"/>
    </row>
    <row r="29" spans="1:12" ht="38.25" x14ac:dyDescent="0.25">
      <c r="A29" s="4">
        <v>28</v>
      </c>
      <c r="B29" s="13" t="s">
        <v>95</v>
      </c>
      <c r="C29" s="14" t="s">
        <v>96</v>
      </c>
      <c r="D29" s="14" t="s">
        <v>97</v>
      </c>
      <c r="E29" s="14" t="s">
        <v>24</v>
      </c>
      <c r="F29" s="10" t="s">
        <v>25</v>
      </c>
      <c r="G29" s="6" t="s">
        <v>39</v>
      </c>
      <c r="H29" s="8"/>
      <c r="I29" s="5" t="s">
        <v>14</v>
      </c>
      <c r="J29" s="15"/>
      <c r="K29" s="31" t="s">
        <v>546</v>
      </c>
      <c r="L29" s="31" t="s">
        <v>547</v>
      </c>
    </row>
    <row r="30" spans="1:12" ht="76.5" x14ac:dyDescent="0.25">
      <c r="A30" s="4">
        <v>29</v>
      </c>
      <c r="B30" s="13" t="s">
        <v>98</v>
      </c>
      <c r="C30" s="14" t="s">
        <v>99</v>
      </c>
      <c r="D30" s="14" t="s">
        <v>100</v>
      </c>
      <c r="E30" s="14" t="s">
        <v>24</v>
      </c>
      <c r="F30" s="16" t="s">
        <v>25</v>
      </c>
      <c r="G30" s="14" t="s">
        <v>26</v>
      </c>
      <c r="H30" s="8"/>
      <c r="I30" s="13" t="s">
        <v>14</v>
      </c>
      <c r="J30" s="15"/>
      <c r="K30" s="32"/>
      <c r="L30" s="3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70" zoomScaleNormal="70" workbookViewId="0">
      <selection activeCell="H2" sqref="H2:H12"/>
    </sheetView>
  </sheetViews>
  <sheetFormatPr defaultRowHeight="15" x14ac:dyDescent="0.25"/>
  <cols>
    <col min="1" max="1" width="14.85546875" bestFit="1" customWidth="1"/>
    <col min="2" max="2" width="29.7109375" customWidth="1"/>
    <col min="3" max="3" width="43.28515625" customWidth="1"/>
    <col min="4" max="4" width="33.140625" customWidth="1"/>
    <col min="5" max="5" width="41.85546875" customWidth="1"/>
    <col min="6" max="6" width="23.5703125" style="19" customWidth="1"/>
    <col min="7" max="7" width="27.140625" customWidth="1"/>
    <col min="8" max="8" width="16.85546875" bestFit="1" customWidth="1"/>
    <col min="9" max="9" width="15" bestFit="1" customWidth="1"/>
    <col min="10" max="10" width="10.42578125" bestFit="1" customWidth="1"/>
    <col min="11" max="11" width="22" customWidth="1"/>
    <col min="12" max="12" width="19" customWidth="1"/>
  </cols>
  <sheetData>
    <row r="1" spans="1:12" x14ac:dyDescent="0.25">
      <c r="A1" s="1" t="s">
        <v>0</v>
      </c>
      <c r="B1" s="2" t="s">
        <v>1</v>
      </c>
      <c r="C1" s="2" t="s">
        <v>2</v>
      </c>
      <c r="D1" s="2" t="s">
        <v>3</v>
      </c>
      <c r="E1" s="2" t="s">
        <v>4</v>
      </c>
      <c r="F1" s="2" t="s">
        <v>5</v>
      </c>
      <c r="G1" s="2" t="s">
        <v>6</v>
      </c>
      <c r="H1" s="2" t="s">
        <v>7</v>
      </c>
      <c r="I1" s="2" t="s">
        <v>8</v>
      </c>
      <c r="J1" s="3" t="s">
        <v>9</v>
      </c>
      <c r="K1" s="29" t="s">
        <v>543</v>
      </c>
      <c r="L1" s="29" t="s">
        <v>544</v>
      </c>
    </row>
    <row r="2" spans="1:12" ht="75" x14ac:dyDescent="0.25">
      <c r="A2" s="4">
        <v>1</v>
      </c>
      <c r="B2" s="5" t="s">
        <v>101</v>
      </c>
      <c r="C2" s="6" t="s">
        <v>586</v>
      </c>
      <c r="D2" s="6" t="s">
        <v>102</v>
      </c>
      <c r="E2" s="6" t="s">
        <v>121</v>
      </c>
      <c r="F2" s="7" t="s">
        <v>110</v>
      </c>
      <c r="G2" s="6" t="s">
        <v>111</v>
      </c>
      <c r="H2" s="8"/>
      <c r="I2" s="5" t="s">
        <v>14</v>
      </c>
      <c r="J2" s="9" t="s">
        <v>597</v>
      </c>
      <c r="K2" s="33" t="s">
        <v>553</v>
      </c>
      <c r="L2" s="33" t="s">
        <v>554</v>
      </c>
    </row>
    <row r="3" spans="1:12" ht="63.75" x14ac:dyDescent="0.25">
      <c r="A3" s="4">
        <v>2</v>
      </c>
      <c r="B3" s="5" t="s">
        <v>103</v>
      </c>
      <c r="C3" s="6" t="s">
        <v>587</v>
      </c>
      <c r="D3" s="6" t="s">
        <v>104</v>
      </c>
      <c r="E3" s="6" t="s">
        <v>121</v>
      </c>
      <c r="F3" s="7" t="s">
        <v>110</v>
      </c>
      <c r="G3" s="6" t="s">
        <v>112</v>
      </c>
      <c r="H3" s="8"/>
      <c r="I3" s="5" t="s">
        <v>14</v>
      </c>
      <c r="J3" s="9" t="s">
        <v>598</v>
      </c>
      <c r="K3" s="33" t="s">
        <v>553</v>
      </c>
      <c r="L3" s="33" t="s">
        <v>555</v>
      </c>
    </row>
    <row r="4" spans="1:12" ht="75" x14ac:dyDescent="0.25">
      <c r="A4" s="4">
        <v>3</v>
      </c>
      <c r="B4" s="5" t="s">
        <v>105</v>
      </c>
      <c r="C4" s="6" t="s">
        <v>588</v>
      </c>
      <c r="D4" s="6" t="s">
        <v>106</v>
      </c>
      <c r="E4" s="6" t="s">
        <v>121</v>
      </c>
      <c r="F4" s="7" t="s">
        <v>110</v>
      </c>
      <c r="G4" s="6" t="s">
        <v>113</v>
      </c>
      <c r="H4" s="8"/>
      <c r="I4" s="5" t="s">
        <v>14</v>
      </c>
      <c r="J4" s="9" t="s">
        <v>599</v>
      </c>
      <c r="K4" s="33" t="s">
        <v>553</v>
      </c>
      <c r="L4" s="33" t="s">
        <v>556</v>
      </c>
    </row>
    <row r="5" spans="1:12" ht="63.75" x14ac:dyDescent="0.25">
      <c r="A5" s="4">
        <v>4</v>
      </c>
      <c r="B5" s="5" t="s">
        <v>115</v>
      </c>
      <c r="C5" s="6" t="s">
        <v>589</v>
      </c>
      <c r="D5" s="6" t="s">
        <v>114</v>
      </c>
      <c r="E5" s="6" t="s">
        <v>246</v>
      </c>
      <c r="F5" s="7" t="s">
        <v>110</v>
      </c>
      <c r="G5" s="6" t="s">
        <v>116</v>
      </c>
      <c r="H5" s="8"/>
      <c r="I5" s="5" t="s">
        <v>14</v>
      </c>
      <c r="J5" s="9" t="s">
        <v>600</v>
      </c>
      <c r="K5" s="33" t="s">
        <v>548</v>
      </c>
      <c r="L5" s="33"/>
    </row>
    <row r="6" spans="1:12" ht="89.25" x14ac:dyDescent="0.25">
      <c r="A6" s="4">
        <v>5</v>
      </c>
      <c r="B6" s="5" t="s">
        <v>107</v>
      </c>
      <c r="C6" s="6" t="s">
        <v>590</v>
      </c>
      <c r="D6" s="6" t="s">
        <v>108</v>
      </c>
      <c r="E6" s="6" t="s">
        <v>121</v>
      </c>
      <c r="F6" s="7" t="s">
        <v>110</v>
      </c>
      <c r="G6" s="6" t="s">
        <v>113</v>
      </c>
      <c r="H6" s="8"/>
      <c r="I6" s="5" t="s">
        <v>14</v>
      </c>
      <c r="J6" s="9" t="s">
        <v>601</v>
      </c>
      <c r="K6" s="33" t="s">
        <v>553</v>
      </c>
      <c r="L6" s="30" t="s">
        <v>545</v>
      </c>
    </row>
    <row r="7" spans="1:12" ht="51" x14ac:dyDescent="0.25">
      <c r="A7" s="4">
        <v>6</v>
      </c>
      <c r="B7" s="5" t="s">
        <v>118</v>
      </c>
      <c r="C7" s="6" t="s">
        <v>591</v>
      </c>
      <c r="D7" s="6" t="s">
        <v>120</v>
      </c>
      <c r="E7" s="6" t="s">
        <v>246</v>
      </c>
      <c r="F7" s="10" t="s">
        <v>25</v>
      </c>
      <c r="G7" s="6" t="s">
        <v>113</v>
      </c>
      <c r="H7" s="8"/>
      <c r="I7" s="5" t="s">
        <v>14</v>
      </c>
      <c r="J7" s="9"/>
      <c r="K7" s="33"/>
      <c r="L7" s="33"/>
    </row>
    <row r="8" spans="1:12" ht="51" x14ac:dyDescent="0.25">
      <c r="A8" s="4">
        <v>7</v>
      </c>
      <c r="B8" s="5" t="s">
        <v>117</v>
      </c>
      <c r="C8" s="6" t="s">
        <v>592</v>
      </c>
      <c r="D8" s="6" t="s">
        <v>119</v>
      </c>
      <c r="E8" s="6" t="s">
        <v>246</v>
      </c>
      <c r="F8" s="10" t="s">
        <v>25</v>
      </c>
      <c r="G8" s="6" t="s">
        <v>113</v>
      </c>
      <c r="H8" s="8"/>
      <c r="I8" s="5" t="s">
        <v>14</v>
      </c>
      <c r="J8" s="9"/>
      <c r="K8" s="33"/>
      <c r="L8" s="33"/>
    </row>
    <row r="9" spans="1:12" ht="63.75" x14ac:dyDescent="0.25">
      <c r="A9" s="4">
        <v>8</v>
      </c>
      <c r="B9" s="5" t="s">
        <v>109</v>
      </c>
      <c r="C9" s="14" t="s">
        <v>593</v>
      </c>
      <c r="D9" s="6" t="s">
        <v>123</v>
      </c>
      <c r="E9" s="6" t="s">
        <v>121</v>
      </c>
      <c r="F9" s="7" t="s">
        <v>110</v>
      </c>
      <c r="G9" s="6" t="s">
        <v>113</v>
      </c>
      <c r="H9" s="8"/>
      <c r="I9" s="5" t="s">
        <v>14</v>
      </c>
      <c r="J9" s="9" t="s">
        <v>602</v>
      </c>
      <c r="K9" s="33" t="s">
        <v>546</v>
      </c>
      <c r="L9" s="33" t="s">
        <v>555</v>
      </c>
    </row>
    <row r="10" spans="1:12" ht="51" x14ac:dyDescent="0.25">
      <c r="A10" s="4">
        <v>9</v>
      </c>
      <c r="B10" s="5" t="s">
        <v>125</v>
      </c>
      <c r="C10" s="14" t="s">
        <v>594</v>
      </c>
      <c r="D10" s="6" t="s">
        <v>126</v>
      </c>
      <c r="E10" s="6" t="s">
        <v>121</v>
      </c>
      <c r="F10" s="10" t="s">
        <v>25</v>
      </c>
      <c r="G10" s="6"/>
      <c r="H10" s="8"/>
      <c r="I10" s="5" t="s">
        <v>14</v>
      </c>
      <c r="J10" s="9"/>
      <c r="K10" s="33"/>
      <c r="L10" s="33"/>
    </row>
    <row r="11" spans="1:12" ht="63.75" x14ac:dyDescent="0.25">
      <c r="A11" s="4">
        <v>10</v>
      </c>
      <c r="B11" s="13" t="s">
        <v>122</v>
      </c>
      <c r="C11" s="14" t="s">
        <v>595</v>
      </c>
      <c r="D11" s="14" t="s">
        <v>124</v>
      </c>
      <c r="E11" s="6" t="s">
        <v>121</v>
      </c>
      <c r="F11" s="7" t="s">
        <v>110</v>
      </c>
      <c r="G11" s="6" t="s">
        <v>113</v>
      </c>
      <c r="H11" s="8"/>
      <c r="I11" s="5" t="s">
        <v>14</v>
      </c>
      <c r="J11" s="15" t="s">
        <v>603</v>
      </c>
      <c r="K11" s="33" t="s">
        <v>546</v>
      </c>
      <c r="L11" s="33" t="s">
        <v>555</v>
      </c>
    </row>
    <row r="12" spans="1:12" ht="51" x14ac:dyDescent="0.25">
      <c r="A12" s="4">
        <v>11</v>
      </c>
      <c r="B12" s="13" t="s">
        <v>127</v>
      </c>
      <c r="C12" s="14" t="s">
        <v>596</v>
      </c>
      <c r="D12" s="14" t="s">
        <v>128</v>
      </c>
      <c r="E12" s="14" t="s">
        <v>121</v>
      </c>
      <c r="F12" s="10" t="s">
        <v>25</v>
      </c>
      <c r="G12" s="6"/>
      <c r="H12" s="21"/>
      <c r="I12" s="13" t="s">
        <v>14</v>
      </c>
      <c r="J12" s="15"/>
      <c r="K12" s="33"/>
      <c r="L12" s="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zoomScale="70" zoomScaleNormal="70" workbookViewId="0">
      <selection activeCell="H2" sqref="H2:H39"/>
    </sheetView>
  </sheetViews>
  <sheetFormatPr defaultRowHeight="15" x14ac:dyDescent="0.25"/>
  <cols>
    <col min="1" max="1" width="14.85546875" bestFit="1" customWidth="1"/>
    <col min="2" max="2" width="22.5703125" customWidth="1"/>
    <col min="3" max="3" width="33.7109375" customWidth="1"/>
    <col min="4" max="4" width="51.42578125" customWidth="1"/>
    <col min="5" max="5" width="33.28515625" customWidth="1"/>
    <col min="6" max="6" width="21" customWidth="1"/>
    <col min="7" max="8" width="23.42578125" bestFit="1" customWidth="1"/>
    <col min="9" max="9" width="21" bestFit="1" customWidth="1"/>
    <col min="10" max="10" width="15.28515625" bestFit="1" customWidth="1"/>
    <col min="11" max="11" width="19.7109375" bestFit="1" customWidth="1"/>
    <col min="12" max="12" width="21.7109375" customWidth="1"/>
  </cols>
  <sheetData>
    <row r="1" spans="1:12" x14ac:dyDescent="0.25">
      <c r="A1" s="1" t="s">
        <v>0</v>
      </c>
      <c r="B1" s="22" t="s">
        <v>1</v>
      </c>
      <c r="C1" s="22" t="s">
        <v>2</v>
      </c>
      <c r="D1" s="22" t="s">
        <v>3</v>
      </c>
      <c r="E1" s="22" t="s">
        <v>4</v>
      </c>
      <c r="F1" s="22" t="s">
        <v>5</v>
      </c>
      <c r="G1" s="22" t="s">
        <v>6</v>
      </c>
      <c r="H1" s="22" t="s">
        <v>7</v>
      </c>
      <c r="I1" s="22" t="s">
        <v>8</v>
      </c>
      <c r="J1" s="23" t="s">
        <v>9</v>
      </c>
      <c r="K1" s="29" t="s">
        <v>543</v>
      </c>
      <c r="L1" s="29" t="s">
        <v>544</v>
      </c>
    </row>
    <row r="2" spans="1:12" ht="216.75" x14ac:dyDescent="0.25">
      <c r="A2" s="4">
        <v>1</v>
      </c>
      <c r="B2" s="5" t="s">
        <v>134</v>
      </c>
      <c r="C2" s="6" t="s">
        <v>135</v>
      </c>
      <c r="D2" s="6" t="s">
        <v>136</v>
      </c>
      <c r="E2" s="6" t="s">
        <v>246</v>
      </c>
      <c r="F2" s="17" t="s">
        <v>110</v>
      </c>
      <c r="G2" s="6" t="s">
        <v>604</v>
      </c>
      <c r="H2" s="8"/>
      <c r="I2" s="5" t="s">
        <v>14</v>
      </c>
      <c r="J2" s="9" t="s">
        <v>605</v>
      </c>
      <c r="K2" s="33"/>
      <c r="L2" s="33"/>
    </row>
    <row r="3" spans="1:12" ht="90" x14ac:dyDescent="0.25">
      <c r="A3" s="4">
        <v>2</v>
      </c>
      <c r="B3" s="5" t="s">
        <v>159</v>
      </c>
      <c r="C3" s="6" t="s">
        <v>160</v>
      </c>
      <c r="D3" s="6" t="s">
        <v>161</v>
      </c>
      <c r="E3" s="6" t="s">
        <v>246</v>
      </c>
      <c r="F3" s="10" t="s">
        <v>25</v>
      </c>
      <c r="G3" s="6"/>
      <c r="H3" s="8"/>
      <c r="I3" s="5" t="s">
        <v>14</v>
      </c>
      <c r="J3" s="9"/>
      <c r="K3" s="33"/>
      <c r="L3" s="33" t="s">
        <v>558</v>
      </c>
    </row>
    <row r="4" spans="1:12" ht="90" x14ac:dyDescent="0.25">
      <c r="A4" s="4">
        <v>3</v>
      </c>
      <c r="B4" s="5" t="s">
        <v>162</v>
      </c>
      <c r="C4" s="6" t="s">
        <v>163</v>
      </c>
      <c r="D4" s="6" t="s">
        <v>164</v>
      </c>
      <c r="E4" s="6" t="s">
        <v>246</v>
      </c>
      <c r="F4" s="18" t="s">
        <v>79</v>
      </c>
      <c r="G4" s="6" t="s">
        <v>137</v>
      </c>
      <c r="H4" s="8"/>
      <c r="I4" s="5" t="s">
        <v>14</v>
      </c>
      <c r="J4" s="9" t="s">
        <v>606</v>
      </c>
      <c r="K4" s="33" t="s">
        <v>577</v>
      </c>
      <c r="L4" s="33" t="s">
        <v>559</v>
      </c>
    </row>
    <row r="5" spans="1:12" ht="120" x14ac:dyDescent="0.25">
      <c r="A5" s="4">
        <v>4</v>
      </c>
      <c r="B5" s="5" t="s">
        <v>169</v>
      </c>
      <c r="C5" s="6" t="s">
        <v>170</v>
      </c>
      <c r="D5" s="6" t="s">
        <v>171</v>
      </c>
      <c r="E5" s="6" t="s">
        <v>246</v>
      </c>
      <c r="F5" s="17" t="s">
        <v>110</v>
      </c>
      <c r="G5" s="6" t="s">
        <v>168</v>
      </c>
      <c r="H5" s="8"/>
      <c r="I5" s="5" t="s">
        <v>14</v>
      </c>
      <c r="J5" s="9" t="s">
        <v>607</v>
      </c>
      <c r="K5" s="33" t="s">
        <v>577</v>
      </c>
      <c r="L5" s="33" t="s">
        <v>560</v>
      </c>
    </row>
    <row r="6" spans="1:12" ht="120" x14ac:dyDescent="0.25">
      <c r="A6" s="4">
        <v>5</v>
      </c>
      <c r="B6" s="5" t="s">
        <v>175</v>
      </c>
      <c r="C6" s="6" t="s">
        <v>176</v>
      </c>
      <c r="D6" s="6" t="s">
        <v>177</v>
      </c>
      <c r="E6" s="6" t="s">
        <v>246</v>
      </c>
      <c r="F6" s="17" t="s">
        <v>110</v>
      </c>
      <c r="G6" s="6" t="s">
        <v>168</v>
      </c>
      <c r="H6" s="8"/>
      <c r="I6" s="5" t="s">
        <v>14</v>
      </c>
      <c r="J6" s="9" t="s">
        <v>607</v>
      </c>
      <c r="K6" s="33" t="s">
        <v>577</v>
      </c>
      <c r="L6" s="33" t="s">
        <v>560</v>
      </c>
    </row>
    <row r="7" spans="1:12" ht="120" x14ac:dyDescent="0.25">
      <c r="A7" s="4">
        <v>6</v>
      </c>
      <c r="B7" s="5" t="s">
        <v>172</v>
      </c>
      <c r="C7" s="6" t="s">
        <v>173</v>
      </c>
      <c r="D7" s="6" t="s">
        <v>174</v>
      </c>
      <c r="E7" s="6" t="s">
        <v>246</v>
      </c>
      <c r="F7" s="17" t="s">
        <v>110</v>
      </c>
      <c r="G7" s="6" t="s">
        <v>168</v>
      </c>
      <c r="H7" s="8"/>
      <c r="I7" s="5" t="s">
        <v>14</v>
      </c>
      <c r="J7" s="9" t="s">
        <v>607</v>
      </c>
      <c r="K7" s="33" t="s">
        <v>577</v>
      </c>
      <c r="L7" s="33" t="s">
        <v>560</v>
      </c>
    </row>
    <row r="8" spans="1:12" ht="120" x14ac:dyDescent="0.25">
      <c r="A8" s="4">
        <v>7</v>
      </c>
      <c r="B8" s="5" t="s">
        <v>165</v>
      </c>
      <c r="C8" s="6" t="s">
        <v>166</v>
      </c>
      <c r="D8" s="6" t="s">
        <v>167</v>
      </c>
      <c r="E8" s="6" t="s">
        <v>246</v>
      </c>
      <c r="F8" s="17" t="s">
        <v>110</v>
      </c>
      <c r="G8" s="6" t="s">
        <v>168</v>
      </c>
      <c r="H8" s="8"/>
      <c r="I8" s="5" t="s">
        <v>14</v>
      </c>
      <c r="J8" s="9" t="s">
        <v>607</v>
      </c>
      <c r="K8" s="33" t="s">
        <v>577</v>
      </c>
      <c r="L8" s="33" t="s">
        <v>560</v>
      </c>
    </row>
    <row r="9" spans="1:12" ht="76.5" x14ac:dyDescent="0.25">
      <c r="A9" s="4">
        <v>8</v>
      </c>
      <c r="B9" s="5" t="s">
        <v>150</v>
      </c>
      <c r="C9" s="6" t="s">
        <v>151</v>
      </c>
      <c r="D9" s="6" t="s">
        <v>152</v>
      </c>
      <c r="E9" s="6" t="s">
        <v>246</v>
      </c>
      <c r="F9" s="10" t="s">
        <v>25</v>
      </c>
      <c r="G9" s="6" t="s">
        <v>137</v>
      </c>
      <c r="H9" s="8"/>
      <c r="I9" s="5" t="s">
        <v>14</v>
      </c>
      <c r="J9" s="9"/>
      <c r="K9" s="33"/>
      <c r="L9" s="33" t="s">
        <v>561</v>
      </c>
    </row>
    <row r="10" spans="1:12" ht="90" x14ac:dyDescent="0.25">
      <c r="A10" s="4">
        <v>9</v>
      </c>
      <c r="B10" s="5" t="s">
        <v>141</v>
      </c>
      <c r="C10" s="6" t="s">
        <v>142</v>
      </c>
      <c r="D10" s="6" t="s">
        <v>143</v>
      </c>
      <c r="E10" s="6" t="s">
        <v>246</v>
      </c>
      <c r="F10" s="18" t="s">
        <v>79</v>
      </c>
      <c r="G10" s="6" t="s">
        <v>137</v>
      </c>
      <c r="H10" s="8"/>
      <c r="I10" s="5" t="s">
        <v>14</v>
      </c>
      <c r="J10" s="9" t="s">
        <v>606</v>
      </c>
      <c r="K10" s="33" t="s">
        <v>577</v>
      </c>
      <c r="L10" s="33" t="s">
        <v>559</v>
      </c>
    </row>
    <row r="11" spans="1:12" ht="90" x14ac:dyDescent="0.25">
      <c r="A11" s="4">
        <v>10</v>
      </c>
      <c r="B11" s="5" t="s">
        <v>144</v>
      </c>
      <c r="C11" s="6" t="s">
        <v>145</v>
      </c>
      <c r="D11" s="6" t="s">
        <v>146</v>
      </c>
      <c r="E11" s="6" t="s">
        <v>246</v>
      </c>
      <c r="F11" s="18" t="s">
        <v>79</v>
      </c>
      <c r="G11" s="6" t="s">
        <v>137</v>
      </c>
      <c r="H11" s="8"/>
      <c r="I11" s="5" t="s">
        <v>14</v>
      </c>
      <c r="J11" s="9" t="s">
        <v>606</v>
      </c>
      <c r="K11" s="33" t="s">
        <v>577</v>
      </c>
      <c r="L11" s="33" t="s">
        <v>559</v>
      </c>
    </row>
    <row r="12" spans="1:12" ht="76.5" x14ac:dyDescent="0.25">
      <c r="A12" s="4">
        <v>11</v>
      </c>
      <c r="B12" s="5" t="s">
        <v>153</v>
      </c>
      <c r="C12" s="6" t="s">
        <v>154</v>
      </c>
      <c r="D12" s="6" t="s">
        <v>155</v>
      </c>
      <c r="E12" s="6" t="s">
        <v>246</v>
      </c>
      <c r="F12" s="10" t="s">
        <v>25</v>
      </c>
      <c r="G12" s="6" t="s">
        <v>137</v>
      </c>
      <c r="H12" s="8"/>
      <c r="I12" s="5" t="s">
        <v>14</v>
      </c>
      <c r="J12" s="9"/>
      <c r="K12" s="33"/>
      <c r="L12" s="33" t="s">
        <v>561</v>
      </c>
    </row>
    <row r="13" spans="1:12" ht="76.5" x14ac:dyDescent="0.25">
      <c r="A13" s="4">
        <v>12</v>
      </c>
      <c r="B13" s="5" t="s">
        <v>147</v>
      </c>
      <c r="C13" s="6" t="s">
        <v>148</v>
      </c>
      <c r="D13" s="6" t="s">
        <v>149</v>
      </c>
      <c r="E13" s="6" t="s">
        <v>246</v>
      </c>
      <c r="F13" s="7" t="s">
        <v>110</v>
      </c>
      <c r="G13" s="6" t="s">
        <v>609</v>
      </c>
      <c r="H13" s="8"/>
      <c r="I13" s="5" t="s">
        <v>14</v>
      </c>
      <c r="J13" s="9" t="s">
        <v>608</v>
      </c>
      <c r="K13" s="33" t="s">
        <v>548</v>
      </c>
      <c r="L13" s="33" t="s">
        <v>562</v>
      </c>
    </row>
    <row r="14" spans="1:12" ht="153" x14ac:dyDescent="0.25">
      <c r="A14" s="4">
        <v>13</v>
      </c>
      <c r="B14" s="5" t="s">
        <v>138</v>
      </c>
      <c r="C14" s="6" t="s">
        <v>139</v>
      </c>
      <c r="D14" s="6" t="s">
        <v>140</v>
      </c>
      <c r="E14" s="6" t="s">
        <v>246</v>
      </c>
      <c r="F14" s="7" t="s">
        <v>110</v>
      </c>
      <c r="G14" s="6" t="s">
        <v>604</v>
      </c>
      <c r="H14" s="8"/>
      <c r="I14" s="5" t="s">
        <v>14</v>
      </c>
      <c r="J14" s="9" t="s">
        <v>605</v>
      </c>
      <c r="K14" s="33"/>
      <c r="L14" s="33"/>
    </row>
    <row r="15" spans="1:12" ht="120" x14ac:dyDescent="0.25">
      <c r="A15" s="4">
        <v>14</v>
      </c>
      <c r="B15" s="5" t="s">
        <v>226</v>
      </c>
      <c r="C15" s="6" t="s">
        <v>227</v>
      </c>
      <c r="D15" s="6" t="s">
        <v>228</v>
      </c>
      <c r="E15" s="6" t="s">
        <v>246</v>
      </c>
      <c r="F15" s="7" t="s">
        <v>110</v>
      </c>
      <c r="G15" s="6" t="s">
        <v>533</v>
      </c>
      <c r="H15" s="8"/>
      <c r="I15" s="5" t="s">
        <v>14</v>
      </c>
      <c r="J15" s="9" t="s">
        <v>610</v>
      </c>
      <c r="K15" s="33" t="s">
        <v>548</v>
      </c>
      <c r="L15" s="33" t="s">
        <v>563</v>
      </c>
    </row>
    <row r="16" spans="1:12" ht="105" x14ac:dyDescent="0.25">
      <c r="A16" s="4">
        <v>15</v>
      </c>
      <c r="B16" s="5" t="s">
        <v>232</v>
      </c>
      <c r="C16" s="6" t="s">
        <v>233</v>
      </c>
      <c r="D16" s="6" t="s">
        <v>234</v>
      </c>
      <c r="E16" s="6" t="s">
        <v>246</v>
      </c>
      <c r="F16" s="7" t="s">
        <v>110</v>
      </c>
      <c r="G16" s="6" t="s">
        <v>533</v>
      </c>
      <c r="H16" s="8"/>
      <c r="I16" s="5" t="s">
        <v>14</v>
      </c>
      <c r="J16" s="9" t="s">
        <v>611</v>
      </c>
      <c r="K16" s="33" t="s">
        <v>548</v>
      </c>
      <c r="L16" s="33" t="s">
        <v>564</v>
      </c>
    </row>
    <row r="17" spans="1:12" ht="105" x14ac:dyDescent="0.25">
      <c r="A17" s="4">
        <v>16</v>
      </c>
      <c r="B17" s="5" t="s">
        <v>238</v>
      </c>
      <c r="C17" s="6" t="s">
        <v>239</v>
      </c>
      <c r="D17" s="6" t="s">
        <v>240</v>
      </c>
      <c r="E17" s="6" t="s">
        <v>246</v>
      </c>
      <c r="F17" s="7" t="s">
        <v>110</v>
      </c>
      <c r="G17" s="6" t="s">
        <v>534</v>
      </c>
      <c r="H17" s="8"/>
      <c r="I17" s="5" t="s">
        <v>14</v>
      </c>
      <c r="J17" s="9" t="s">
        <v>612</v>
      </c>
      <c r="K17" s="33" t="s">
        <v>548</v>
      </c>
      <c r="L17" s="33" t="s">
        <v>564</v>
      </c>
    </row>
    <row r="18" spans="1:12" ht="105" x14ac:dyDescent="0.25">
      <c r="A18" s="4">
        <v>17</v>
      </c>
      <c r="B18" s="5" t="s">
        <v>235</v>
      </c>
      <c r="C18" s="6" t="s">
        <v>236</v>
      </c>
      <c r="D18" s="6" t="s">
        <v>237</v>
      </c>
      <c r="E18" s="6" t="s">
        <v>246</v>
      </c>
      <c r="F18" s="7" t="s">
        <v>110</v>
      </c>
      <c r="G18" s="6" t="s">
        <v>534</v>
      </c>
      <c r="H18" s="8"/>
      <c r="I18" s="5" t="s">
        <v>14</v>
      </c>
      <c r="J18" s="9" t="s">
        <v>613</v>
      </c>
      <c r="K18" s="33" t="s">
        <v>548</v>
      </c>
      <c r="L18" s="33" t="s">
        <v>564</v>
      </c>
    </row>
    <row r="19" spans="1:12" ht="105" x14ac:dyDescent="0.25">
      <c r="A19" s="4">
        <v>18</v>
      </c>
      <c r="B19" s="5" t="s">
        <v>229</v>
      </c>
      <c r="C19" s="6" t="s">
        <v>230</v>
      </c>
      <c r="D19" s="6" t="s">
        <v>231</v>
      </c>
      <c r="E19" s="6" t="s">
        <v>246</v>
      </c>
      <c r="F19" s="7" t="s">
        <v>110</v>
      </c>
      <c r="G19" s="6" t="s">
        <v>534</v>
      </c>
      <c r="H19" s="8"/>
      <c r="I19" s="5" t="s">
        <v>14</v>
      </c>
      <c r="J19" s="9" t="s">
        <v>614</v>
      </c>
      <c r="K19" s="33" t="s">
        <v>548</v>
      </c>
      <c r="L19" s="33" t="s">
        <v>564</v>
      </c>
    </row>
    <row r="20" spans="1:12" ht="89.25" x14ac:dyDescent="0.25">
      <c r="A20" s="4">
        <v>19</v>
      </c>
      <c r="B20" s="5" t="s">
        <v>220</v>
      </c>
      <c r="C20" s="6" t="s">
        <v>221</v>
      </c>
      <c r="D20" s="6" t="s">
        <v>222</v>
      </c>
      <c r="E20" s="6" t="s">
        <v>246</v>
      </c>
      <c r="F20" s="7" t="s">
        <v>110</v>
      </c>
      <c r="G20" s="6" t="s">
        <v>616</v>
      </c>
      <c r="H20" s="8"/>
      <c r="I20" s="5" t="s">
        <v>14</v>
      </c>
      <c r="J20" s="9" t="s">
        <v>615</v>
      </c>
      <c r="K20" s="33" t="s">
        <v>548</v>
      </c>
      <c r="L20" s="33" t="s">
        <v>565</v>
      </c>
    </row>
    <row r="21" spans="1:12" ht="120" x14ac:dyDescent="0.25">
      <c r="A21" s="4">
        <v>20</v>
      </c>
      <c r="B21" s="5" t="s">
        <v>210</v>
      </c>
      <c r="C21" s="6" t="s">
        <v>211</v>
      </c>
      <c r="D21" s="6" t="s">
        <v>212</v>
      </c>
      <c r="E21" s="6" t="s">
        <v>246</v>
      </c>
      <c r="F21" s="17" t="s">
        <v>110</v>
      </c>
      <c r="G21" s="6" t="s">
        <v>213</v>
      </c>
      <c r="H21" s="8"/>
      <c r="I21" s="5" t="s">
        <v>14</v>
      </c>
      <c r="J21" s="9" t="s">
        <v>617</v>
      </c>
      <c r="K21" s="33"/>
      <c r="L21" s="33" t="s">
        <v>563</v>
      </c>
    </row>
    <row r="22" spans="1:12" ht="120" x14ac:dyDescent="0.25">
      <c r="A22" s="4">
        <v>21</v>
      </c>
      <c r="B22" s="5" t="s">
        <v>214</v>
      </c>
      <c r="C22" s="6" t="s">
        <v>215</v>
      </c>
      <c r="D22" s="6" t="s">
        <v>216</v>
      </c>
      <c r="E22" s="6" t="s">
        <v>246</v>
      </c>
      <c r="F22" s="17" t="s">
        <v>110</v>
      </c>
      <c r="G22" s="6" t="s">
        <v>213</v>
      </c>
      <c r="H22" s="8"/>
      <c r="I22" s="5" t="s">
        <v>14</v>
      </c>
      <c r="J22" s="9" t="s">
        <v>618</v>
      </c>
      <c r="K22" s="33"/>
      <c r="L22" s="33" t="s">
        <v>563</v>
      </c>
    </row>
    <row r="23" spans="1:12" ht="76.5" x14ac:dyDescent="0.25">
      <c r="A23" s="4">
        <v>22</v>
      </c>
      <c r="B23" s="5" t="s">
        <v>223</v>
      </c>
      <c r="C23" s="6" t="s">
        <v>224</v>
      </c>
      <c r="D23" s="6" t="s">
        <v>225</v>
      </c>
      <c r="E23" s="6" t="s">
        <v>246</v>
      </c>
      <c r="F23" s="10" t="s">
        <v>25</v>
      </c>
      <c r="G23" s="6" t="s">
        <v>535</v>
      </c>
      <c r="H23" s="8"/>
      <c r="I23" s="5" t="s">
        <v>14</v>
      </c>
      <c r="J23" s="9"/>
      <c r="K23" s="33"/>
      <c r="L23" s="33" t="s">
        <v>566</v>
      </c>
    </row>
    <row r="24" spans="1:12" ht="76.5" x14ac:dyDescent="0.25">
      <c r="A24" s="4">
        <v>23</v>
      </c>
      <c r="B24" s="5" t="s">
        <v>217</v>
      </c>
      <c r="C24" s="6" t="s">
        <v>218</v>
      </c>
      <c r="D24" s="6" t="s">
        <v>219</v>
      </c>
      <c r="E24" s="6" t="s">
        <v>246</v>
      </c>
      <c r="F24" s="17" t="s">
        <v>110</v>
      </c>
      <c r="G24" s="6" t="s">
        <v>619</v>
      </c>
      <c r="H24" s="8"/>
      <c r="I24" s="5" t="s">
        <v>14</v>
      </c>
      <c r="J24" s="9" t="s">
        <v>620</v>
      </c>
      <c r="K24" s="33"/>
      <c r="L24" s="33" t="s">
        <v>567</v>
      </c>
    </row>
    <row r="25" spans="1:12" ht="120" x14ac:dyDescent="0.25">
      <c r="A25" s="4">
        <v>24</v>
      </c>
      <c r="B25" s="5" t="s">
        <v>195</v>
      </c>
      <c r="C25" s="6" t="s">
        <v>196</v>
      </c>
      <c r="D25" s="6" t="s">
        <v>197</v>
      </c>
      <c r="E25" s="6" t="s">
        <v>246</v>
      </c>
      <c r="F25" s="17" t="s">
        <v>110</v>
      </c>
      <c r="G25" s="6" t="s">
        <v>181</v>
      </c>
      <c r="H25" s="8"/>
      <c r="I25" s="5" t="s">
        <v>14</v>
      </c>
      <c r="J25" s="9" t="s">
        <v>621</v>
      </c>
      <c r="K25" s="33"/>
      <c r="L25" s="33" t="s">
        <v>563</v>
      </c>
    </row>
    <row r="26" spans="1:12" ht="105" x14ac:dyDescent="0.25">
      <c r="A26" s="4">
        <v>25</v>
      </c>
      <c r="B26" s="5" t="s">
        <v>201</v>
      </c>
      <c r="C26" s="6" t="s">
        <v>202</v>
      </c>
      <c r="D26" s="6" t="s">
        <v>203</v>
      </c>
      <c r="E26" s="6" t="s">
        <v>246</v>
      </c>
      <c r="F26" s="17" t="s">
        <v>110</v>
      </c>
      <c r="G26" s="6" t="s">
        <v>181</v>
      </c>
      <c r="H26" s="8"/>
      <c r="I26" s="5" t="s">
        <v>14</v>
      </c>
      <c r="J26" s="9" t="s">
        <v>622</v>
      </c>
      <c r="K26" s="33"/>
      <c r="L26" s="33" t="s">
        <v>564</v>
      </c>
    </row>
    <row r="27" spans="1:12" ht="105" x14ac:dyDescent="0.25">
      <c r="A27" s="4">
        <v>26</v>
      </c>
      <c r="B27" s="5" t="s">
        <v>207</v>
      </c>
      <c r="C27" s="6" t="s">
        <v>208</v>
      </c>
      <c r="D27" s="6" t="s">
        <v>209</v>
      </c>
      <c r="E27" s="6" t="s">
        <v>246</v>
      </c>
      <c r="F27" s="17" t="s">
        <v>110</v>
      </c>
      <c r="G27" s="6" t="s">
        <v>181</v>
      </c>
      <c r="H27" s="8"/>
      <c r="I27" s="5" t="s">
        <v>14</v>
      </c>
      <c r="J27" s="9" t="s">
        <v>623</v>
      </c>
      <c r="K27" s="33"/>
      <c r="L27" s="33" t="s">
        <v>564</v>
      </c>
    </row>
    <row r="28" spans="1:12" ht="105" x14ac:dyDescent="0.25">
      <c r="A28" s="4">
        <v>27</v>
      </c>
      <c r="B28" s="5" t="s">
        <v>204</v>
      </c>
      <c r="C28" s="6" t="s">
        <v>205</v>
      </c>
      <c r="D28" s="6" t="s">
        <v>206</v>
      </c>
      <c r="E28" s="6" t="s">
        <v>246</v>
      </c>
      <c r="F28" s="17" t="s">
        <v>110</v>
      </c>
      <c r="G28" s="6" t="s">
        <v>181</v>
      </c>
      <c r="H28" s="8"/>
      <c r="I28" s="5" t="s">
        <v>14</v>
      </c>
      <c r="J28" s="9" t="s">
        <v>624</v>
      </c>
      <c r="K28" s="33"/>
      <c r="L28" s="33" t="s">
        <v>564</v>
      </c>
    </row>
    <row r="29" spans="1:12" ht="105" x14ac:dyDescent="0.25">
      <c r="A29" s="4">
        <v>28</v>
      </c>
      <c r="B29" s="5" t="s">
        <v>198</v>
      </c>
      <c r="C29" s="6" t="s">
        <v>199</v>
      </c>
      <c r="D29" s="6" t="s">
        <v>200</v>
      </c>
      <c r="E29" s="6" t="s">
        <v>246</v>
      </c>
      <c r="F29" s="17" t="s">
        <v>110</v>
      </c>
      <c r="G29" s="6" t="s">
        <v>181</v>
      </c>
      <c r="H29" s="8"/>
      <c r="I29" s="5" t="s">
        <v>14</v>
      </c>
      <c r="J29" s="9" t="s">
        <v>625</v>
      </c>
      <c r="K29" s="33"/>
      <c r="L29" s="33" t="s">
        <v>564</v>
      </c>
    </row>
    <row r="30" spans="1:12" ht="76.5" x14ac:dyDescent="0.25">
      <c r="A30" s="4">
        <v>29</v>
      </c>
      <c r="B30" s="5" t="s">
        <v>188</v>
      </c>
      <c r="C30" s="6" t="s">
        <v>189</v>
      </c>
      <c r="D30" s="6" t="s">
        <v>190</v>
      </c>
      <c r="E30" s="6" t="s">
        <v>246</v>
      </c>
      <c r="F30" s="17" t="s">
        <v>110</v>
      </c>
      <c r="G30" s="6" t="s">
        <v>626</v>
      </c>
      <c r="H30" s="8"/>
      <c r="I30" s="5" t="s">
        <v>14</v>
      </c>
      <c r="J30" s="9" t="s">
        <v>627</v>
      </c>
      <c r="K30" s="33"/>
      <c r="L30" s="33" t="s">
        <v>561</v>
      </c>
    </row>
    <row r="31" spans="1:12" ht="120" x14ac:dyDescent="0.25">
      <c r="A31" s="4">
        <v>30</v>
      </c>
      <c r="B31" s="5" t="s">
        <v>178</v>
      </c>
      <c r="C31" s="6" t="s">
        <v>179</v>
      </c>
      <c r="D31" s="6" t="s">
        <v>180</v>
      </c>
      <c r="E31" s="6" t="s">
        <v>246</v>
      </c>
      <c r="F31" s="17" t="s">
        <v>110</v>
      </c>
      <c r="G31" s="6" t="s">
        <v>247</v>
      </c>
      <c r="H31" s="8"/>
      <c r="I31" s="5" t="s">
        <v>14</v>
      </c>
      <c r="J31" s="9" t="s">
        <v>628</v>
      </c>
      <c r="K31" s="33"/>
      <c r="L31" s="33" t="s">
        <v>563</v>
      </c>
    </row>
    <row r="32" spans="1:12" ht="120" x14ac:dyDescent="0.25">
      <c r="A32" s="4">
        <v>31</v>
      </c>
      <c r="B32" s="5" t="s">
        <v>182</v>
      </c>
      <c r="C32" s="6" t="s">
        <v>183</v>
      </c>
      <c r="D32" s="6" t="s">
        <v>184</v>
      </c>
      <c r="E32" s="6" t="s">
        <v>246</v>
      </c>
      <c r="F32" s="17" t="s">
        <v>110</v>
      </c>
      <c r="G32" s="6" t="s">
        <v>247</v>
      </c>
      <c r="H32" s="8"/>
      <c r="I32" s="5" t="s">
        <v>14</v>
      </c>
      <c r="J32" s="9" t="s">
        <v>629</v>
      </c>
      <c r="K32" s="33"/>
      <c r="L32" s="33" t="s">
        <v>563</v>
      </c>
    </row>
    <row r="33" spans="1:12" ht="102" x14ac:dyDescent="0.25">
      <c r="A33" s="4">
        <v>32</v>
      </c>
      <c r="B33" s="5" t="s">
        <v>191</v>
      </c>
      <c r="C33" s="6" t="s">
        <v>192</v>
      </c>
      <c r="D33" s="6" t="s">
        <v>193</v>
      </c>
      <c r="E33" s="6" t="s">
        <v>246</v>
      </c>
      <c r="F33" s="10" t="s">
        <v>25</v>
      </c>
      <c r="G33" s="6" t="s">
        <v>194</v>
      </c>
      <c r="H33" s="8"/>
      <c r="I33" s="5" t="s">
        <v>14</v>
      </c>
      <c r="J33" s="9"/>
      <c r="K33" s="33"/>
      <c r="L33" s="33" t="s">
        <v>566</v>
      </c>
    </row>
    <row r="34" spans="1:12" ht="76.5" x14ac:dyDescent="0.25">
      <c r="A34" s="4">
        <v>33</v>
      </c>
      <c r="B34" s="5" t="s">
        <v>185</v>
      </c>
      <c r="C34" s="6" t="s">
        <v>186</v>
      </c>
      <c r="D34" s="6" t="s">
        <v>187</v>
      </c>
      <c r="E34" s="6" t="s">
        <v>246</v>
      </c>
      <c r="F34" s="18" t="s">
        <v>79</v>
      </c>
      <c r="G34" s="6" t="s">
        <v>137</v>
      </c>
      <c r="H34" s="8"/>
      <c r="I34" s="5" t="s">
        <v>14</v>
      </c>
      <c r="J34" s="9"/>
      <c r="K34" s="33"/>
      <c r="L34" s="33" t="s">
        <v>567</v>
      </c>
    </row>
    <row r="35" spans="1:12" ht="90" x14ac:dyDescent="0.25">
      <c r="A35" s="4">
        <v>34</v>
      </c>
      <c r="B35" s="5" t="s">
        <v>156</v>
      </c>
      <c r="C35" s="6" t="s">
        <v>157</v>
      </c>
      <c r="D35" s="6" t="s">
        <v>158</v>
      </c>
      <c r="E35" s="6" t="s">
        <v>246</v>
      </c>
      <c r="F35" s="10" t="s">
        <v>25</v>
      </c>
      <c r="G35" s="6"/>
      <c r="H35" s="8"/>
      <c r="I35" s="5" t="s">
        <v>14</v>
      </c>
      <c r="J35" s="9"/>
      <c r="K35" s="33"/>
      <c r="L35" s="33" t="s">
        <v>558</v>
      </c>
    </row>
    <row r="36" spans="1:12" ht="76.5" x14ac:dyDescent="0.25">
      <c r="A36" s="4">
        <v>35</v>
      </c>
      <c r="B36" s="5" t="s">
        <v>129</v>
      </c>
      <c r="C36" s="6" t="s">
        <v>130</v>
      </c>
      <c r="D36" s="6" t="s">
        <v>131</v>
      </c>
      <c r="E36" s="6" t="s">
        <v>121</v>
      </c>
      <c r="F36" s="7" t="s">
        <v>110</v>
      </c>
      <c r="G36" s="6" t="s">
        <v>536</v>
      </c>
      <c r="H36" s="8"/>
      <c r="I36" s="5" t="s">
        <v>14</v>
      </c>
      <c r="J36" s="9" t="s">
        <v>630</v>
      </c>
      <c r="K36" s="30"/>
      <c r="L36" s="30" t="s">
        <v>545</v>
      </c>
    </row>
    <row r="37" spans="1:12" ht="76.5" x14ac:dyDescent="0.25">
      <c r="A37" s="4">
        <v>36</v>
      </c>
      <c r="B37" s="5" t="s">
        <v>132</v>
      </c>
      <c r="C37" s="6" t="s">
        <v>133</v>
      </c>
      <c r="D37" s="6" t="s">
        <v>131</v>
      </c>
      <c r="E37" s="6" t="s">
        <v>121</v>
      </c>
      <c r="F37" s="7" t="s">
        <v>110</v>
      </c>
      <c r="G37" s="6" t="s">
        <v>536</v>
      </c>
      <c r="H37" s="8"/>
      <c r="I37" s="5" t="s">
        <v>14</v>
      </c>
      <c r="J37" s="9" t="s">
        <v>630</v>
      </c>
      <c r="K37" s="30"/>
      <c r="L37" s="30" t="s">
        <v>545</v>
      </c>
    </row>
    <row r="38" spans="1:12" ht="140.25" x14ac:dyDescent="0.25">
      <c r="A38" s="4">
        <v>37</v>
      </c>
      <c r="B38" s="5" t="s">
        <v>241</v>
      </c>
      <c r="C38" s="6" t="s">
        <v>242</v>
      </c>
      <c r="D38" s="6" t="s">
        <v>243</v>
      </c>
      <c r="E38" s="6" t="s">
        <v>246</v>
      </c>
      <c r="F38" s="10" t="s">
        <v>25</v>
      </c>
      <c r="G38" s="6" t="s">
        <v>26</v>
      </c>
      <c r="H38" s="8"/>
      <c r="I38" s="5" t="s">
        <v>14</v>
      </c>
      <c r="J38" s="9"/>
      <c r="K38" s="33"/>
      <c r="L38" s="33"/>
    </row>
    <row r="39" spans="1:12" ht="89.25" x14ac:dyDescent="0.25">
      <c r="A39" s="4">
        <v>38</v>
      </c>
      <c r="B39" s="13" t="s">
        <v>65</v>
      </c>
      <c r="C39" s="14" t="s">
        <v>244</v>
      </c>
      <c r="D39" s="14" t="s">
        <v>245</v>
      </c>
      <c r="E39" s="14" t="s">
        <v>246</v>
      </c>
      <c r="F39" s="10" t="s">
        <v>25</v>
      </c>
      <c r="G39" s="14" t="s">
        <v>26</v>
      </c>
      <c r="H39" s="8"/>
      <c r="I39" s="13" t="s">
        <v>14</v>
      </c>
      <c r="J39" s="15"/>
      <c r="K39" s="33"/>
      <c r="L39" s="33"/>
    </row>
  </sheetData>
  <pageMargins left="0.7" right="0.7" top="0.75" bottom="0.75" header="0.3" footer="0.3"/>
  <pageSetup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zoomScale="70" zoomScaleNormal="70" workbookViewId="0">
      <selection activeCell="H2" sqref="H2:H18"/>
    </sheetView>
  </sheetViews>
  <sheetFormatPr defaultRowHeight="15" x14ac:dyDescent="0.25"/>
  <cols>
    <col min="1" max="1" width="14.85546875" bestFit="1" customWidth="1"/>
    <col min="2" max="2" width="23.140625" customWidth="1"/>
    <col min="3" max="3" width="33.7109375" customWidth="1"/>
    <col min="4" max="4" width="39.5703125" customWidth="1"/>
    <col min="5" max="5" width="30.28515625" customWidth="1"/>
    <col min="6" max="6" width="16.42578125" customWidth="1"/>
    <col min="7" max="7" width="26.28515625" customWidth="1"/>
    <col min="8" max="8" width="20.140625" customWidth="1"/>
    <col min="9" max="9" width="15" bestFit="1" customWidth="1"/>
    <col min="10" max="10" width="10.42578125" bestFit="1" customWidth="1"/>
    <col min="11" max="11" width="16.140625" customWidth="1"/>
    <col min="12" max="12" width="23.28515625" customWidth="1"/>
  </cols>
  <sheetData>
    <row r="1" spans="1:12" x14ac:dyDescent="0.25">
      <c r="A1" s="1" t="s">
        <v>0</v>
      </c>
      <c r="B1" s="2" t="s">
        <v>1</v>
      </c>
      <c r="C1" s="2" t="s">
        <v>2</v>
      </c>
      <c r="D1" s="2" t="s">
        <v>3</v>
      </c>
      <c r="E1" s="2" t="s">
        <v>4</v>
      </c>
      <c r="F1" s="2" t="s">
        <v>5</v>
      </c>
      <c r="G1" s="2" t="s">
        <v>6</v>
      </c>
      <c r="H1" s="2" t="s">
        <v>7</v>
      </c>
      <c r="I1" s="2" t="s">
        <v>8</v>
      </c>
      <c r="J1" s="3" t="s">
        <v>9</v>
      </c>
      <c r="K1" s="29" t="s">
        <v>543</v>
      </c>
      <c r="L1" s="29" t="s">
        <v>544</v>
      </c>
    </row>
    <row r="2" spans="1:12" ht="102" x14ac:dyDescent="0.25">
      <c r="A2" s="5">
        <v>1</v>
      </c>
      <c r="B2" s="5" t="s">
        <v>286</v>
      </c>
      <c r="C2" s="6" t="s">
        <v>287</v>
      </c>
      <c r="D2" s="6" t="s">
        <v>288</v>
      </c>
      <c r="E2" s="6" t="s">
        <v>246</v>
      </c>
      <c r="F2" s="10" t="s">
        <v>25</v>
      </c>
      <c r="G2" s="6" t="s">
        <v>26</v>
      </c>
      <c r="H2" s="8"/>
      <c r="I2" s="5" t="s">
        <v>14</v>
      </c>
      <c r="J2" s="5"/>
      <c r="K2" s="30"/>
      <c r="L2" s="30"/>
    </row>
    <row r="3" spans="1:12" ht="102" x14ac:dyDescent="0.25">
      <c r="A3" s="5">
        <v>2</v>
      </c>
      <c r="B3" s="5" t="s">
        <v>248</v>
      </c>
      <c r="C3" s="6" t="s">
        <v>249</v>
      </c>
      <c r="D3" s="6" t="s">
        <v>250</v>
      </c>
      <c r="E3" s="6" t="s">
        <v>246</v>
      </c>
      <c r="F3" s="10" t="s">
        <v>25</v>
      </c>
      <c r="G3" s="6" t="s">
        <v>26</v>
      </c>
      <c r="H3" s="8"/>
      <c r="I3" s="5" t="s">
        <v>14</v>
      </c>
      <c r="J3" s="5"/>
      <c r="K3" s="31"/>
      <c r="L3" s="31"/>
    </row>
    <row r="4" spans="1:12" ht="114.75" x14ac:dyDescent="0.25">
      <c r="A4" s="5">
        <v>3</v>
      </c>
      <c r="B4" s="5" t="s">
        <v>248</v>
      </c>
      <c r="C4" s="6" t="s">
        <v>292</v>
      </c>
      <c r="D4" s="6" t="s">
        <v>293</v>
      </c>
      <c r="E4" s="6" t="s">
        <v>246</v>
      </c>
      <c r="F4" s="7" t="s">
        <v>110</v>
      </c>
      <c r="G4" s="6" t="s">
        <v>294</v>
      </c>
      <c r="H4" s="8"/>
      <c r="I4" s="5" t="s">
        <v>14</v>
      </c>
      <c r="J4" s="5" t="s">
        <v>631</v>
      </c>
      <c r="K4" s="31" t="s">
        <v>548</v>
      </c>
      <c r="L4" s="31" t="s">
        <v>569</v>
      </c>
    </row>
    <row r="5" spans="1:12" ht="114.75" x14ac:dyDescent="0.25">
      <c r="A5" s="5">
        <v>4</v>
      </c>
      <c r="B5" s="5" t="s">
        <v>289</v>
      </c>
      <c r="C5" s="6" t="s">
        <v>290</v>
      </c>
      <c r="D5" s="6" t="s">
        <v>291</v>
      </c>
      <c r="E5" s="6" t="s">
        <v>246</v>
      </c>
      <c r="F5" s="7" t="s">
        <v>110</v>
      </c>
      <c r="G5" s="6" t="s">
        <v>297</v>
      </c>
      <c r="H5" s="8"/>
      <c r="I5" s="5" t="s">
        <v>14</v>
      </c>
      <c r="J5" s="5" t="s">
        <v>632</v>
      </c>
      <c r="K5" s="31" t="s">
        <v>548</v>
      </c>
      <c r="L5" s="31" t="s">
        <v>569</v>
      </c>
    </row>
    <row r="6" spans="1:12" ht="114.75" x14ac:dyDescent="0.25">
      <c r="A6" s="5">
        <v>5</v>
      </c>
      <c r="B6" s="5" t="s">
        <v>261</v>
      </c>
      <c r="C6" s="6" t="s">
        <v>262</v>
      </c>
      <c r="D6" s="6" t="s">
        <v>263</v>
      </c>
      <c r="E6" s="6" t="s">
        <v>246</v>
      </c>
      <c r="F6" s="7" t="s">
        <v>110</v>
      </c>
      <c r="G6" s="6" t="s">
        <v>295</v>
      </c>
      <c r="H6" s="8"/>
      <c r="I6" s="5" t="s">
        <v>14</v>
      </c>
      <c r="J6" s="5" t="s">
        <v>633</v>
      </c>
      <c r="K6" s="31" t="s">
        <v>548</v>
      </c>
      <c r="L6" s="31" t="s">
        <v>568</v>
      </c>
    </row>
    <row r="7" spans="1:12" ht="114.75" x14ac:dyDescent="0.25">
      <c r="A7" s="5">
        <v>6</v>
      </c>
      <c r="B7" s="5" t="s">
        <v>254</v>
      </c>
      <c r="C7" s="6" t="s">
        <v>255</v>
      </c>
      <c r="D7" s="6" t="s">
        <v>256</v>
      </c>
      <c r="E7" s="6" t="s">
        <v>246</v>
      </c>
      <c r="F7" s="7" t="s">
        <v>110</v>
      </c>
      <c r="G7" s="6" t="s">
        <v>295</v>
      </c>
      <c r="H7" s="8"/>
      <c r="I7" s="5" t="s">
        <v>14</v>
      </c>
      <c r="J7" s="5" t="s">
        <v>634</v>
      </c>
      <c r="K7" s="31" t="s">
        <v>548</v>
      </c>
      <c r="L7" s="31" t="s">
        <v>568</v>
      </c>
    </row>
    <row r="8" spans="1:12" ht="114.75" x14ac:dyDescent="0.25">
      <c r="A8" s="5">
        <v>7</v>
      </c>
      <c r="B8" s="5" t="s">
        <v>257</v>
      </c>
      <c r="C8" s="6" t="s">
        <v>258</v>
      </c>
      <c r="D8" s="6" t="s">
        <v>259</v>
      </c>
      <c r="E8" s="6" t="s">
        <v>246</v>
      </c>
      <c r="F8" s="7" t="s">
        <v>110</v>
      </c>
      <c r="G8" s="6" t="s">
        <v>260</v>
      </c>
      <c r="H8" s="8"/>
      <c r="I8" s="5" t="s">
        <v>14</v>
      </c>
      <c r="J8" s="5" t="s">
        <v>635</v>
      </c>
      <c r="K8" s="31" t="s">
        <v>548</v>
      </c>
      <c r="L8" s="31" t="s">
        <v>568</v>
      </c>
    </row>
    <row r="9" spans="1:12" ht="255" x14ac:dyDescent="0.25">
      <c r="A9" s="5">
        <v>8</v>
      </c>
      <c r="B9" s="5" t="s">
        <v>267</v>
      </c>
      <c r="C9" s="6" t="s">
        <v>268</v>
      </c>
      <c r="D9" s="6" t="s">
        <v>269</v>
      </c>
      <c r="E9" s="6" t="s">
        <v>246</v>
      </c>
      <c r="F9" s="10" t="s">
        <v>25</v>
      </c>
      <c r="G9" s="6" t="s">
        <v>296</v>
      </c>
      <c r="H9" s="8"/>
      <c r="I9" s="5" t="s">
        <v>14</v>
      </c>
      <c r="J9" s="5"/>
      <c r="K9" s="31" t="s">
        <v>546</v>
      </c>
      <c r="L9" s="31" t="s">
        <v>570</v>
      </c>
    </row>
    <row r="10" spans="1:12" ht="255" x14ac:dyDescent="0.25">
      <c r="A10" s="5">
        <v>9</v>
      </c>
      <c r="B10" s="24" t="s">
        <v>270</v>
      </c>
      <c r="C10" s="25" t="s">
        <v>271</v>
      </c>
      <c r="D10" s="25" t="s">
        <v>272</v>
      </c>
      <c r="E10" s="6" t="s">
        <v>246</v>
      </c>
      <c r="F10" s="10" t="s">
        <v>25</v>
      </c>
      <c r="G10" s="25" t="s">
        <v>26</v>
      </c>
      <c r="H10" s="8"/>
      <c r="I10" s="24" t="s">
        <v>14</v>
      </c>
      <c r="J10" s="24"/>
      <c r="K10" s="31"/>
      <c r="L10" s="31"/>
    </row>
    <row r="11" spans="1:12" ht="140.25" x14ac:dyDescent="0.25">
      <c r="A11" s="5">
        <v>10</v>
      </c>
      <c r="B11" s="5" t="s">
        <v>279</v>
      </c>
      <c r="C11" s="6" t="s">
        <v>280</v>
      </c>
      <c r="D11" s="6" t="s">
        <v>281</v>
      </c>
      <c r="E11" s="6" t="s">
        <v>436</v>
      </c>
      <c r="F11" s="7" t="s">
        <v>110</v>
      </c>
      <c r="G11" s="6" t="s">
        <v>490</v>
      </c>
      <c r="H11" s="8"/>
      <c r="I11" s="5" t="s">
        <v>14</v>
      </c>
      <c r="J11" s="5" t="s">
        <v>636</v>
      </c>
      <c r="K11" s="31" t="s">
        <v>548</v>
      </c>
      <c r="L11" s="31" t="s">
        <v>580</v>
      </c>
    </row>
    <row r="12" spans="1:12" ht="127.5" x14ac:dyDescent="0.25">
      <c r="A12" s="5">
        <v>11</v>
      </c>
      <c r="B12" s="24" t="s">
        <v>264</v>
      </c>
      <c r="C12" s="25" t="s">
        <v>265</v>
      </c>
      <c r="D12" s="25" t="s">
        <v>266</v>
      </c>
      <c r="E12" s="6" t="s">
        <v>246</v>
      </c>
      <c r="F12" s="7" t="s">
        <v>110</v>
      </c>
      <c r="G12" s="25" t="s">
        <v>494</v>
      </c>
      <c r="H12" s="8"/>
      <c r="I12" s="24" t="s">
        <v>14</v>
      </c>
      <c r="J12" s="24" t="s">
        <v>637</v>
      </c>
      <c r="K12" s="31" t="s">
        <v>548</v>
      </c>
      <c r="L12" s="31" t="s">
        <v>578</v>
      </c>
    </row>
    <row r="13" spans="1:12" ht="191.25" x14ac:dyDescent="0.25">
      <c r="A13" s="5">
        <v>12</v>
      </c>
      <c r="B13" s="24" t="s">
        <v>273</v>
      </c>
      <c r="C13" s="25" t="s">
        <v>492</v>
      </c>
      <c r="D13" s="25" t="s">
        <v>493</v>
      </c>
      <c r="E13" s="6" t="s">
        <v>246</v>
      </c>
      <c r="F13" s="10" t="s">
        <v>25</v>
      </c>
      <c r="G13" s="25" t="s">
        <v>26</v>
      </c>
      <c r="H13" s="8"/>
      <c r="I13" s="24" t="s">
        <v>14</v>
      </c>
      <c r="J13" s="24"/>
      <c r="K13" s="31"/>
      <c r="L13" s="31"/>
    </row>
    <row r="14" spans="1:12" ht="89.25" x14ac:dyDescent="0.25">
      <c r="A14" s="5">
        <v>13</v>
      </c>
      <c r="B14" s="5" t="s">
        <v>251</v>
      </c>
      <c r="C14" s="6" t="s">
        <v>252</v>
      </c>
      <c r="D14" s="6" t="s">
        <v>253</v>
      </c>
      <c r="E14" s="6" t="s">
        <v>246</v>
      </c>
      <c r="F14" s="10" t="s">
        <v>25</v>
      </c>
      <c r="G14" s="6" t="s">
        <v>26</v>
      </c>
      <c r="H14" s="8"/>
      <c r="I14" s="5" t="s">
        <v>14</v>
      </c>
      <c r="J14" s="5"/>
      <c r="K14" s="31"/>
      <c r="L14" s="31"/>
    </row>
    <row r="15" spans="1:12" ht="114.75" x14ac:dyDescent="0.25">
      <c r="A15" s="5">
        <v>14</v>
      </c>
      <c r="B15" s="5" t="s">
        <v>282</v>
      </c>
      <c r="C15" s="6" t="s">
        <v>283</v>
      </c>
      <c r="D15" s="6" t="s">
        <v>284</v>
      </c>
      <c r="E15" s="6" t="s">
        <v>246</v>
      </c>
      <c r="F15" s="10" t="s">
        <v>25</v>
      </c>
      <c r="G15" s="6"/>
      <c r="H15" s="8"/>
      <c r="I15" s="5" t="s">
        <v>14</v>
      </c>
      <c r="J15" s="5"/>
      <c r="K15" s="31" t="s">
        <v>546</v>
      </c>
      <c r="L15" s="31" t="s">
        <v>571</v>
      </c>
    </row>
    <row r="16" spans="1:12" ht="140.25" x14ac:dyDescent="0.25">
      <c r="A16" s="5">
        <v>15</v>
      </c>
      <c r="B16" s="24" t="s">
        <v>285</v>
      </c>
      <c r="C16" s="25" t="s">
        <v>280</v>
      </c>
      <c r="D16" s="25" t="s">
        <v>281</v>
      </c>
      <c r="E16" s="26" t="s">
        <v>246</v>
      </c>
      <c r="F16" s="10" t="s">
        <v>25</v>
      </c>
      <c r="G16" s="25" t="s">
        <v>26</v>
      </c>
      <c r="H16" s="8"/>
      <c r="I16" s="24" t="s">
        <v>14</v>
      </c>
      <c r="J16" s="24"/>
      <c r="K16" s="31"/>
      <c r="L16" s="31"/>
    </row>
    <row r="17" spans="1:12" ht="76.5" x14ac:dyDescent="0.25">
      <c r="A17" s="5">
        <v>16</v>
      </c>
      <c r="B17" s="5" t="s">
        <v>276</v>
      </c>
      <c r="C17" s="6" t="s">
        <v>277</v>
      </c>
      <c r="D17" s="6" t="s">
        <v>278</v>
      </c>
      <c r="E17" s="6" t="s">
        <v>436</v>
      </c>
      <c r="F17" s="7" t="s">
        <v>110</v>
      </c>
      <c r="G17" s="6" t="s">
        <v>435</v>
      </c>
      <c r="H17" s="8"/>
      <c r="I17" s="5" t="s">
        <v>14</v>
      </c>
      <c r="J17" s="5" t="s">
        <v>638</v>
      </c>
      <c r="K17" s="30" t="s">
        <v>557</v>
      </c>
      <c r="L17" s="30" t="s">
        <v>545</v>
      </c>
    </row>
    <row r="18" spans="1:12" ht="191.25" x14ac:dyDescent="0.25">
      <c r="A18" s="13">
        <v>17</v>
      </c>
      <c r="B18" s="27" t="s">
        <v>491</v>
      </c>
      <c r="C18" s="28" t="s">
        <v>274</v>
      </c>
      <c r="D18" s="28" t="s">
        <v>275</v>
      </c>
      <c r="E18" s="14" t="s">
        <v>246</v>
      </c>
      <c r="G18" s="28" t="s">
        <v>26</v>
      </c>
      <c r="H18" s="21"/>
      <c r="I18" s="27" t="s">
        <v>14</v>
      </c>
      <c r="J18" s="27"/>
      <c r="K18" s="32"/>
      <c r="L18" s="3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zoomScaleNormal="100" workbookViewId="0">
      <selection activeCell="H2" sqref="H2:H18"/>
    </sheetView>
  </sheetViews>
  <sheetFormatPr defaultRowHeight="15" x14ac:dyDescent="0.25"/>
  <cols>
    <col min="1" max="1" width="14.85546875" bestFit="1" customWidth="1"/>
    <col min="2" max="2" width="27.85546875" customWidth="1"/>
    <col min="3" max="3" width="38.140625" customWidth="1"/>
    <col min="4" max="4" width="38.42578125" customWidth="1"/>
    <col min="5" max="5" width="29" customWidth="1"/>
    <col min="6" max="6" width="21.140625" customWidth="1"/>
    <col min="7" max="7" width="16.85546875" customWidth="1"/>
    <col min="8" max="8" width="16.85546875" bestFit="1" customWidth="1"/>
    <col min="9" max="9" width="15" bestFit="1" customWidth="1"/>
    <col min="10" max="10" width="10.42578125" bestFit="1" customWidth="1"/>
    <col min="11" max="11" width="14.28515625" customWidth="1"/>
    <col min="12" max="12" width="20" customWidth="1"/>
  </cols>
  <sheetData>
    <row r="1" spans="1:12" x14ac:dyDescent="0.25">
      <c r="A1" s="1" t="s">
        <v>0</v>
      </c>
      <c r="B1" s="2" t="s">
        <v>1</v>
      </c>
      <c r="C1" s="2" t="s">
        <v>2</v>
      </c>
      <c r="D1" s="2" t="s">
        <v>3</v>
      </c>
      <c r="E1" s="2" t="s">
        <v>4</v>
      </c>
      <c r="F1" s="2" t="s">
        <v>5</v>
      </c>
      <c r="G1" s="2" t="s">
        <v>6</v>
      </c>
      <c r="H1" s="2" t="s">
        <v>7</v>
      </c>
      <c r="I1" s="2" t="s">
        <v>8</v>
      </c>
      <c r="J1" s="3" t="s">
        <v>9</v>
      </c>
      <c r="K1" s="29" t="s">
        <v>543</v>
      </c>
      <c r="L1" s="29" t="s">
        <v>544</v>
      </c>
    </row>
    <row r="2" spans="1:12" ht="178.5" x14ac:dyDescent="0.25">
      <c r="A2" s="4">
        <v>1</v>
      </c>
      <c r="B2" s="5" t="s">
        <v>298</v>
      </c>
      <c r="C2" s="6" t="s">
        <v>299</v>
      </c>
      <c r="D2" s="6" t="s">
        <v>300</v>
      </c>
      <c r="E2" s="6" t="s">
        <v>246</v>
      </c>
      <c r="F2" s="10" t="s">
        <v>25</v>
      </c>
      <c r="G2" s="6" t="s">
        <v>26</v>
      </c>
      <c r="H2" s="8"/>
      <c r="I2" s="5" t="s">
        <v>14</v>
      </c>
      <c r="J2" s="9"/>
      <c r="K2" s="30"/>
      <c r="L2" s="34"/>
    </row>
    <row r="3" spans="1:12" ht="114.75" x14ac:dyDescent="0.25">
      <c r="A3" s="4">
        <v>2</v>
      </c>
      <c r="B3" s="5" t="s">
        <v>320</v>
      </c>
      <c r="C3" s="6" t="s">
        <v>321</v>
      </c>
      <c r="D3" s="6" t="s">
        <v>322</v>
      </c>
      <c r="E3" s="6" t="s">
        <v>246</v>
      </c>
      <c r="F3" s="10" t="s">
        <v>25</v>
      </c>
      <c r="G3" s="6" t="s">
        <v>529</v>
      </c>
      <c r="H3" s="8"/>
      <c r="I3" s="5" t="s">
        <v>14</v>
      </c>
      <c r="J3" s="9"/>
      <c r="K3" s="30"/>
      <c r="L3" s="34" t="s">
        <v>561</v>
      </c>
    </row>
    <row r="4" spans="1:12" ht="76.5" x14ac:dyDescent="0.25">
      <c r="A4" s="4">
        <v>3</v>
      </c>
      <c r="B4" s="5" t="s">
        <v>307</v>
      </c>
      <c r="C4" s="6" t="s">
        <v>308</v>
      </c>
      <c r="D4" s="6" t="s">
        <v>309</v>
      </c>
      <c r="E4" s="6" t="s">
        <v>246</v>
      </c>
      <c r="F4" s="10" t="s">
        <v>25</v>
      </c>
      <c r="G4" s="6" t="s">
        <v>529</v>
      </c>
      <c r="H4" s="8"/>
      <c r="I4" s="5" t="s">
        <v>14</v>
      </c>
      <c r="J4" s="9"/>
      <c r="K4" s="30"/>
      <c r="L4" s="34" t="s">
        <v>561</v>
      </c>
    </row>
    <row r="5" spans="1:12" ht="114.75" x14ac:dyDescent="0.25">
      <c r="A5" s="4">
        <v>4</v>
      </c>
      <c r="B5" s="5" t="s">
        <v>313</v>
      </c>
      <c r="C5" s="6" t="s">
        <v>314</v>
      </c>
      <c r="D5" s="6" t="s">
        <v>315</v>
      </c>
      <c r="E5" s="6" t="s">
        <v>246</v>
      </c>
      <c r="F5" s="10" t="s">
        <v>25</v>
      </c>
      <c r="G5" s="6" t="s">
        <v>529</v>
      </c>
      <c r="H5" s="8"/>
      <c r="I5" s="5" t="s">
        <v>14</v>
      </c>
      <c r="J5" s="9"/>
      <c r="K5" s="31"/>
      <c r="L5" s="34" t="s">
        <v>561</v>
      </c>
    </row>
    <row r="6" spans="1:12" ht="191.25" x14ac:dyDescent="0.25">
      <c r="A6" s="4">
        <v>5</v>
      </c>
      <c r="B6" s="5" t="s">
        <v>301</v>
      </c>
      <c r="C6" s="6" t="s">
        <v>302</v>
      </c>
      <c r="D6" s="6" t="s">
        <v>303</v>
      </c>
      <c r="E6" s="6" t="s">
        <v>246</v>
      </c>
      <c r="F6" s="10" t="s">
        <v>25</v>
      </c>
      <c r="G6" s="6" t="s">
        <v>26</v>
      </c>
      <c r="H6" s="8"/>
      <c r="I6" s="5" t="s">
        <v>14</v>
      </c>
      <c r="J6" s="9"/>
      <c r="K6" s="31"/>
      <c r="L6" s="31"/>
    </row>
    <row r="7" spans="1:12" ht="76.5" x14ac:dyDescent="0.25">
      <c r="A7" s="4">
        <v>6</v>
      </c>
      <c r="B7" s="5" t="s">
        <v>327</v>
      </c>
      <c r="C7" s="6" t="s">
        <v>328</v>
      </c>
      <c r="D7" s="6" t="s">
        <v>329</v>
      </c>
      <c r="E7" s="6" t="s">
        <v>246</v>
      </c>
      <c r="F7" s="10" t="s">
        <v>25</v>
      </c>
      <c r="G7" s="6" t="s">
        <v>26</v>
      </c>
      <c r="H7" s="8"/>
      <c r="I7" s="5" t="s">
        <v>14</v>
      </c>
      <c r="J7" s="9"/>
      <c r="K7" s="31"/>
      <c r="L7" s="31"/>
    </row>
    <row r="8" spans="1:12" ht="89.25" x14ac:dyDescent="0.25">
      <c r="A8" s="4">
        <v>7</v>
      </c>
      <c r="B8" s="5" t="s">
        <v>304</v>
      </c>
      <c r="C8" s="6" t="s">
        <v>305</v>
      </c>
      <c r="D8" s="6" t="s">
        <v>306</v>
      </c>
      <c r="E8" s="6" t="s">
        <v>246</v>
      </c>
      <c r="F8" s="10" t="s">
        <v>25</v>
      </c>
      <c r="G8" s="6" t="s">
        <v>530</v>
      </c>
      <c r="H8" s="8"/>
      <c r="I8" s="5" t="s">
        <v>14</v>
      </c>
      <c r="J8" s="9"/>
      <c r="K8" s="31" t="s">
        <v>546</v>
      </c>
      <c r="L8" s="34" t="s">
        <v>561</v>
      </c>
    </row>
    <row r="9" spans="1:12" ht="127.5" x14ac:dyDescent="0.25">
      <c r="A9" s="4">
        <v>8</v>
      </c>
      <c r="B9" s="5" t="s">
        <v>317</v>
      </c>
      <c r="C9" s="6" t="s">
        <v>318</v>
      </c>
      <c r="D9" s="6" t="s">
        <v>319</v>
      </c>
      <c r="E9" s="6" t="s">
        <v>246</v>
      </c>
      <c r="F9" s="7" t="s">
        <v>110</v>
      </c>
      <c r="G9" s="6" t="s">
        <v>525</v>
      </c>
      <c r="H9" s="8"/>
      <c r="I9" s="5" t="s">
        <v>14</v>
      </c>
      <c r="J9" s="37" t="s">
        <v>639</v>
      </c>
      <c r="K9" s="31" t="s">
        <v>572</v>
      </c>
      <c r="L9" s="31" t="s">
        <v>573</v>
      </c>
    </row>
    <row r="10" spans="1:12" ht="127.5" x14ac:dyDescent="0.25">
      <c r="A10" s="4">
        <v>9</v>
      </c>
      <c r="B10" s="5" t="s">
        <v>310</v>
      </c>
      <c r="C10" s="6" t="s">
        <v>311</v>
      </c>
      <c r="D10" s="6" t="s">
        <v>312</v>
      </c>
      <c r="E10" s="6" t="s">
        <v>246</v>
      </c>
      <c r="F10" s="7" t="s">
        <v>110</v>
      </c>
      <c r="G10" s="6" t="s">
        <v>529</v>
      </c>
      <c r="H10" s="8"/>
      <c r="I10" s="5" t="s">
        <v>14</v>
      </c>
      <c r="J10" s="37" t="s">
        <v>639</v>
      </c>
      <c r="K10" s="31"/>
      <c r="L10" s="34" t="s">
        <v>561</v>
      </c>
    </row>
    <row r="11" spans="1:12" ht="178.5" x14ac:dyDescent="0.25">
      <c r="A11" s="4">
        <v>10</v>
      </c>
      <c r="B11" s="5" t="s">
        <v>333</v>
      </c>
      <c r="C11" s="6" t="s">
        <v>334</v>
      </c>
      <c r="D11" s="6" t="s">
        <v>335</v>
      </c>
      <c r="E11" s="6" t="s">
        <v>246</v>
      </c>
      <c r="F11" s="10" t="s">
        <v>25</v>
      </c>
      <c r="G11" s="6" t="s">
        <v>26</v>
      </c>
      <c r="H11" s="8"/>
      <c r="I11" s="5" t="s">
        <v>14</v>
      </c>
      <c r="J11" s="9"/>
      <c r="K11" s="31" t="s">
        <v>546</v>
      </c>
      <c r="L11" s="31" t="s">
        <v>547</v>
      </c>
    </row>
    <row r="12" spans="1:12" ht="140.25" x14ac:dyDescent="0.25">
      <c r="A12" s="4">
        <v>11</v>
      </c>
      <c r="B12" s="5" t="s">
        <v>324</v>
      </c>
      <c r="C12" s="6" t="s">
        <v>325</v>
      </c>
      <c r="D12" s="6" t="s">
        <v>326</v>
      </c>
      <c r="E12" s="6" t="s">
        <v>246</v>
      </c>
      <c r="F12" s="7" t="s">
        <v>110</v>
      </c>
      <c r="G12" s="6" t="s">
        <v>525</v>
      </c>
      <c r="H12" s="8"/>
      <c r="I12" s="5" t="s">
        <v>14</v>
      </c>
      <c r="J12" s="37" t="s">
        <v>640</v>
      </c>
      <c r="K12" s="31" t="s">
        <v>572</v>
      </c>
      <c r="L12" s="31" t="s">
        <v>573</v>
      </c>
    </row>
    <row r="13" spans="1:12" ht="191.25" x14ac:dyDescent="0.25">
      <c r="A13" s="4">
        <v>12</v>
      </c>
      <c r="B13" s="5" t="s">
        <v>330</v>
      </c>
      <c r="C13" s="6" t="s">
        <v>331</v>
      </c>
      <c r="D13" s="6" t="s">
        <v>332</v>
      </c>
      <c r="E13" s="6" t="s">
        <v>246</v>
      </c>
      <c r="F13" s="18" t="s">
        <v>79</v>
      </c>
      <c r="G13" s="6" t="s">
        <v>531</v>
      </c>
      <c r="H13" s="8"/>
      <c r="I13" s="5" t="s">
        <v>14</v>
      </c>
      <c r="J13" s="9"/>
      <c r="K13" s="31" t="s">
        <v>548</v>
      </c>
      <c r="L13" s="31" t="s">
        <v>549</v>
      </c>
    </row>
    <row r="14" spans="1:12" ht="102" x14ac:dyDescent="0.25">
      <c r="A14" s="4">
        <v>13</v>
      </c>
      <c r="B14" s="5" t="s">
        <v>323</v>
      </c>
      <c r="C14" s="6" t="s">
        <v>541</v>
      </c>
      <c r="D14" s="6" t="s">
        <v>540</v>
      </c>
      <c r="E14" s="6" t="s">
        <v>246</v>
      </c>
      <c r="F14" s="10" t="s">
        <v>25</v>
      </c>
      <c r="G14" s="6" t="s">
        <v>532</v>
      </c>
      <c r="H14" s="8"/>
      <c r="I14" s="5" t="s">
        <v>14</v>
      </c>
      <c r="J14" s="9"/>
      <c r="K14" s="31"/>
      <c r="L14" s="31"/>
    </row>
    <row r="15" spans="1:12" ht="89.25" x14ac:dyDescent="0.25">
      <c r="A15" s="4">
        <v>14</v>
      </c>
      <c r="B15" s="5" t="s">
        <v>316</v>
      </c>
      <c r="C15" s="6" t="s">
        <v>539</v>
      </c>
      <c r="D15" s="6" t="s">
        <v>542</v>
      </c>
      <c r="E15" s="6" t="s">
        <v>246</v>
      </c>
      <c r="F15" s="10" t="s">
        <v>25</v>
      </c>
      <c r="G15" s="6" t="s">
        <v>532</v>
      </c>
      <c r="H15" s="8"/>
      <c r="I15" s="5" t="s">
        <v>14</v>
      </c>
      <c r="J15" s="9"/>
      <c r="K15" s="31"/>
      <c r="L15" s="31"/>
    </row>
    <row r="16" spans="1:12" ht="89.25" x14ac:dyDescent="0.25">
      <c r="A16" s="4">
        <v>15</v>
      </c>
      <c r="B16" s="13" t="s">
        <v>336</v>
      </c>
      <c r="C16" s="14" t="s">
        <v>337</v>
      </c>
      <c r="D16" s="14" t="s">
        <v>338</v>
      </c>
      <c r="E16" s="6" t="s">
        <v>121</v>
      </c>
      <c r="F16" s="10" t="s">
        <v>25</v>
      </c>
      <c r="G16" s="14" t="s">
        <v>26</v>
      </c>
      <c r="H16" s="8"/>
      <c r="I16" s="13" t="s">
        <v>14</v>
      </c>
      <c r="J16" s="15"/>
      <c r="K16" s="31"/>
      <c r="L16" s="31"/>
    </row>
    <row r="17" spans="1:12" ht="127.5" x14ac:dyDescent="0.25">
      <c r="A17" s="4">
        <v>16</v>
      </c>
      <c r="B17" s="5" t="s">
        <v>522</v>
      </c>
      <c r="C17" s="6" t="s">
        <v>523</v>
      </c>
      <c r="D17" s="6" t="s">
        <v>524</v>
      </c>
      <c r="E17" s="6" t="s">
        <v>246</v>
      </c>
      <c r="F17" s="7" t="s">
        <v>110</v>
      </c>
      <c r="G17" s="6" t="s">
        <v>525</v>
      </c>
      <c r="H17" s="8"/>
      <c r="I17" s="5" t="s">
        <v>14</v>
      </c>
      <c r="J17" s="37" t="s">
        <v>641</v>
      </c>
      <c r="K17" s="31" t="s">
        <v>572</v>
      </c>
      <c r="L17" s="31"/>
    </row>
    <row r="18" spans="1:12" ht="114.75" x14ac:dyDescent="0.25">
      <c r="A18" s="12">
        <v>17</v>
      </c>
      <c r="B18" s="13" t="s">
        <v>526</v>
      </c>
      <c r="C18" s="14" t="s">
        <v>527</v>
      </c>
      <c r="D18" s="14" t="s">
        <v>528</v>
      </c>
      <c r="E18" s="14" t="s">
        <v>246</v>
      </c>
      <c r="F18" s="20" t="s">
        <v>110</v>
      </c>
      <c r="G18" s="14" t="s">
        <v>525</v>
      </c>
      <c r="H18" s="8"/>
      <c r="I18" s="13" t="s">
        <v>14</v>
      </c>
      <c r="J18" s="37" t="s">
        <v>642</v>
      </c>
      <c r="K18" s="31" t="s">
        <v>572</v>
      </c>
      <c r="L18" s="31"/>
    </row>
    <row r="19" spans="1:12" x14ac:dyDescent="0.25">
      <c r="K19" s="36"/>
      <c r="L19" s="36"/>
    </row>
    <row r="20" spans="1:12" x14ac:dyDescent="0.25">
      <c r="K20" s="36"/>
      <c r="L20" s="36"/>
    </row>
  </sheetData>
  <hyperlinks>
    <hyperlink ref="J9" r:id="rId1" display="https://jira.marqueeworld.com/browse/MW-219"/>
    <hyperlink ref="J10" r:id="rId2" display="https://jira.marqueeworld.com/browse/MW-219"/>
    <hyperlink ref="J12" r:id="rId3" display="https://jira.marqueeworld.com/browse/MW-220"/>
    <hyperlink ref="J17" r:id="rId4" display="https://jira.marqueeworld.com/browse/MW-221"/>
    <hyperlink ref="J18" r:id="rId5" display="https://jira.marqueeworld.com/browse/MW-222"/>
  </hyperlinks>
  <pageMargins left="0.7" right="0.7" top="0.75" bottom="0.75" header="0.3" footer="0.3"/>
  <pageSetup orientation="portrait" r:id="rId6"/>
  <tableParts count="1">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zoomScale="85" zoomScaleNormal="85" workbookViewId="0">
      <selection activeCell="G2" sqref="G2"/>
    </sheetView>
  </sheetViews>
  <sheetFormatPr defaultRowHeight="15" x14ac:dyDescent="0.25"/>
  <cols>
    <col min="1" max="1" width="14.85546875" bestFit="1" customWidth="1"/>
    <col min="2" max="2" width="28.42578125" customWidth="1"/>
    <col min="3" max="3" width="45.28515625" customWidth="1"/>
    <col min="4" max="4" width="35.5703125" bestFit="1" customWidth="1"/>
    <col min="5" max="5" width="30.42578125" customWidth="1"/>
    <col min="6" max="6" width="16.85546875" style="19" customWidth="1"/>
    <col min="7" max="7" width="14.140625" bestFit="1" customWidth="1"/>
    <col min="8" max="8" width="16.85546875" bestFit="1" customWidth="1"/>
    <col min="9" max="9" width="15" bestFit="1" customWidth="1"/>
    <col min="10" max="10" width="10.42578125" bestFit="1" customWidth="1"/>
    <col min="11" max="11" width="17" style="35" customWidth="1"/>
    <col min="12" max="12" width="23.42578125" style="35" customWidth="1"/>
  </cols>
  <sheetData>
    <row r="1" spans="1:12" x14ac:dyDescent="0.25">
      <c r="A1" s="1" t="s">
        <v>0</v>
      </c>
      <c r="B1" s="2" t="s">
        <v>1</v>
      </c>
      <c r="C1" s="2" t="s">
        <v>2</v>
      </c>
      <c r="D1" s="2" t="s">
        <v>3</v>
      </c>
      <c r="E1" s="2" t="s">
        <v>4</v>
      </c>
      <c r="F1" s="2" t="s">
        <v>5</v>
      </c>
      <c r="G1" s="2" t="s">
        <v>6</v>
      </c>
      <c r="H1" s="2" t="s">
        <v>7</v>
      </c>
      <c r="I1" s="2" t="s">
        <v>8</v>
      </c>
      <c r="J1" s="3" t="s">
        <v>9</v>
      </c>
      <c r="K1" s="29" t="s">
        <v>543</v>
      </c>
      <c r="L1" s="29" t="s">
        <v>544</v>
      </c>
    </row>
    <row r="2" spans="1:12" ht="153" x14ac:dyDescent="0.25">
      <c r="A2" s="4">
        <v>1</v>
      </c>
      <c r="B2" s="5" t="s">
        <v>434</v>
      </c>
      <c r="C2" s="6" t="s">
        <v>418</v>
      </c>
      <c r="D2" s="6" t="s">
        <v>432</v>
      </c>
      <c r="E2" s="6" t="s">
        <v>246</v>
      </c>
      <c r="F2" s="10" t="s">
        <v>25</v>
      </c>
      <c r="G2" s="6" t="s">
        <v>26</v>
      </c>
      <c r="H2" s="8"/>
      <c r="I2" s="5" t="s">
        <v>14</v>
      </c>
      <c r="J2" s="9"/>
      <c r="K2" s="30" t="s">
        <v>557</v>
      </c>
      <c r="L2" s="30" t="s">
        <v>545</v>
      </c>
    </row>
    <row r="3" spans="1:12" ht="204" x14ac:dyDescent="0.25">
      <c r="A3" s="4">
        <v>2</v>
      </c>
      <c r="B3" s="5" t="s">
        <v>433</v>
      </c>
      <c r="C3" s="6" t="s">
        <v>643</v>
      </c>
      <c r="D3" s="6" t="s">
        <v>384</v>
      </c>
      <c r="E3" s="6" t="s">
        <v>246</v>
      </c>
      <c r="F3" s="7" t="s">
        <v>110</v>
      </c>
      <c r="G3" s="6" t="s">
        <v>644</v>
      </c>
      <c r="H3" s="8"/>
      <c r="I3" s="5" t="s">
        <v>14</v>
      </c>
      <c r="J3" s="37" t="s">
        <v>645</v>
      </c>
      <c r="K3" s="31"/>
      <c r="L3" s="5" t="s">
        <v>574</v>
      </c>
    </row>
    <row r="4" spans="1:12" ht="191.25" x14ac:dyDescent="0.25">
      <c r="A4" s="4">
        <v>3</v>
      </c>
      <c r="B4" s="5" t="s">
        <v>408</v>
      </c>
      <c r="C4" s="6" t="s">
        <v>419</v>
      </c>
      <c r="D4" s="6" t="s">
        <v>386</v>
      </c>
      <c r="E4" s="6" t="s">
        <v>246</v>
      </c>
      <c r="F4" s="10" t="s">
        <v>25</v>
      </c>
      <c r="G4" s="6" t="s">
        <v>26</v>
      </c>
      <c r="H4" s="8"/>
      <c r="I4" s="5" t="s">
        <v>14</v>
      </c>
      <c r="J4" s="9"/>
      <c r="K4" s="31"/>
      <c r="L4" s="31"/>
    </row>
    <row r="5" spans="1:12" ht="204" x14ac:dyDescent="0.25">
      <c r="A5" s="4">
        <v>4</v>
      </c>
      <c r="B5" s="5" t="s">
        <v>363</v>
      </c>
      <c r="C5" s="6" t="s">
        <v>443</v>
      </c>
      <c r="D5" s="6" t="s">
        <v>364</v>
      </c>
      <c r="E5" s="6" t="s">
        <v>246</v>
      </c>
      <c r="F5" s="10" t="s">
        <v>25</v>
      </c>
      <c r="G5" s="6" t="s">
        <v>26</v>
      </c>
      <c r="H5" s="8"/>
      <c r="I5" s="5" t="s">
        <v>14</v>
      </c>
      <c r="J5" s="9"/>
      <c r="K5" s="31"/>
      <c r="L5" s="31"/>
    </row>
    <row r="6" spans="1:12" ht="204" x14ac:dyDescent="0.25">
      <c r="A6" s="4">
        <v>5</v>
      </c>
      <c r="B6" s="5" t="s">
        <v>357</v>
      </c>
      <c r="C6" s="6" t="s">
        <v>444</v>
      </c>
      <c r="D6" s="6" t="s">
        <v>358</v>
      </c>
      <c r="E6" s="6" t="s">
        <v>246</v>
      </c>
      <c r="F6" s="10" t="s">
        <v>25</v>
      </c>
      <c r="G6" s="6" t="s">
        <v>26</v>
      </c>
      <c r="H6" s="8"/>
      <c r="I6" s="5" t="s">
        <v>14</v>
      </c>
      <c r="J6" s="9"/>
      <c r="K6" s="31"/>
      <c r="L6" s="31"/>
    </row>
    <row r="7" spans="1:12" ht="216.75" x14ac:dyDescent="0.25">
      <c r="A7" s="4">
        <v>6</v>
      </c>
      <c r="B7" s="5" t="s">
        <v>351</v>
      </c>
      <c r="C7" s="6" t="s">
        <v>445</v>
      </c>
      <c r="D7" s="6" t="s">
        <v>352</v>
      </c>
      <c r="E7" s="6" t="s">
        <v>246</v>
      </c>
      <c r="F7" s="10" t="s">
        <v>25</v>
      </c>
      <c r="G7" s="6" t="s">
        <v>446</v>
      </c>
      <c r="H7" s="8"/>
      <c r="I7" s="5" t="s">
        <v>14</v>
      </c>
      <c r="J7" s="9"/>
      <c r="K7" s="31"/>
      <c r="L7" s="31"/>
    </row>
    <row r="8" spans="1:12" ht="204" x14ac:dyDescent="0.25">
      <c r="A8" s="4">
        <v>7</v>
      </c>
      <c r="B8" s="5" t="s">
        <v>355</v>
      </c>
      <c r="C8" s="6" t="s">
        <v>447</v>
      </c>
      <c r="D8" s="6" t="s">
        <v>356</v>
      </c>
      <c r="E8" s="6" t="s">
        <v>246</v>
      </c>
      <c r="F8" s="10" t="s">
        <v>25</v>
      </c>
      <c r="G8" s="6" t="s">
        <v>26</v>
      </c>
      <c r="H8" s="8"/>
      <c r="I8" s="5" t="s">
        <v>14</v>
      </c>
      <c r="J8" s="9"/>
      <c r="K8" s="31"/>
      <c r="L8" s="31"/>
    </row>
    <row r="9" spans="1:12" ht="204" x14ac:dyDescent="0.25">
      <c r="A9" s="4">
        <v>8</v>
      </c>
      <c r="B9" s="5" t="s">
        <v>347</v>
      </c>
      <c r="C9" s="6" t="s">
        <v>448</v>
      </c>
      <c r="D9" s="6" t="s">
        <v>348</v>
      </c>
      <c r="E9" s="6" t="s">
        <v>246</v>
      </c>
      <c r="F9" s="10" t="s">
        <v>25</v>
      </c>
      <c r="G9" s="6" t="s">
        <v>26</v>
      </c>
      <c r="H9" s="8"/>
      <c r="I9" s="5" t="s">
        <v>14</v>
      </c>
      <c r="J9" s="9"/>
      <c r="K9" s="31"/>
      <c r="L9" s="31"/>
    </row>
    <row r="10" spans="1:12" ht="216.75" x14ac:dyDescent="0.25">
      <c r="A10" s="4">
        <v>9</v>
      </c>
      <c r="B10" s="5" t="s">
        <v>349</v>
      </c>
      <c r="C10" s="6" t="s">
        <v>449</v>
      </c>
      <c r="D10" s="6" t="s">
        <v>350</v>
      </c>
      <c r="E10" s="6" t="s">
        <v>246</v>
      </c>
      <c r="F10" s="10" t="s">
        <v>25</v>
      </c>
      <c r="G10" s="6" t="s">
        <v>26</v>
      </c>
      <c r="H10" s="8"/>
      <c r="I10" s="5" t="s">
        <v>14</v>
      </c>
      <c r="J10" s="9"/>
      <c r="K10" s="31"/>
      <c r="L10" s="31"/>
    </row>
    <row r="11" spans="1:12" ht="204" x14ac:dyDescent="0.25">
      <c r="A11" s="4">
        <v>10</v>
      </c>
      <c r="B11" s="5" t="s">
        <v>359</v>
      </c>
      <c r="C11" s="6" t="s">
        <v>450</v>
      </c>
      <c r="D11" s="6" t="s">
        <v>360</v>
      </c>
      <c r="E11" s="6" t="s">
        <v>246</v>
      </c>
      <c r="F11" s="10" t="s">
        <v>25</v>
      </c>
      <c r="G11" s="6" t="s">
        <v>26</v>
      </c>
      <c r="H11" s="8"/>
      <c r="I11" s="5" t="s">
        <v>14</v>
      </c>
      <c r="J11" s="9"/>
      <c r="K11" s="31"/>
      <c r="L11" s="31"/>
    </row>
    <row r="12" spans="1:12" ht="204" x14ac:dyDescent="0.25">
      <c r="A12" s="4">
        <v>11</v>
      </c>
      <c r="B12" s="5" t="s">
        <v>353</v>
      </c>
      <c r="C12" s="6" t="s">
        <v>451</v>
      </c>
      <c r="D12" s="6" t="s">
        <v>354</v>
      </c>
      <c r="E12" s="6" t="s">
        <v>246</v>
      </c>
      <c r="F12" s="10" t="s">
        <v>25</v>
      </c>
      <c r="G12" s="6" t="s">
        <v>26</v>
      </c>
      <c r="H12" s="8"/>
      <c r="I12" s="5" t="s">
        <v>14</v>
      </c>
      <c r="J12" s="9"/>
      <c r="K12" s="31"/>
      <c r="L12" s="31"/>
    </row>
    <row r="13" spans="1:12" ht="216.75" x14ac:dyDescent="0.25">
      <c r="A13" s="4">
        <v>12</v>
      </c>
      <c r="B13" s="5" t="s">
        <v>361</v>
      </c>
      <c r="C13" s="6" t="s">
        <v>452</v>
      </c>
      <c r="D13" s="6" t="s">
        <v>362</v>
      </c>
      <c r="E13" s="6" t="s">
        <v>246</v>
      </c>
      <c r="F13" s="10" t="s">
        <v>25</v>
      </c>
      <c r="G13" s="6" t="s">
        <v>26</v>
      </c>
      <c r="H13" s="8"/>
      <c r="I13" s="5" t="s">
        <v>14</v>
      </c>
      <c r="J13" s="9"/>
      <c r="K13" s="31"/>
      <c r="L13" s="31"/>
    </row>
    <row r="14" spans="1:12" ht="191.25" x14ac:dyDescent="0.25">
      <c r="A14" s="4">
        <v>13</v>
      </c>
      <c r="B14" s="5" t="s">
        <v>365</v>
      </c>
      <c r="C14" s="6" t="s">
        <v>453</v>
      </c>
      <c r="D14" s="6" t="s">
        <v>454</v>
      </c>
      <c r="E14" s="6" t="s">
        <v>246</v>
      </c>
      <c r="F14" s="10" t="s">
        <v>25</v>
      </c>
      <c r="G14" s="6" t="s">
        <v>26</v>
      </c>
      <c r="H14" s="8"/>
      <c r="I14" s="5" t="s">
        <v>14</v>
      </c>
      <c r="J14" s="9"/>
      <c r="K14" s="31"/>
      <c r="L14" s="31"/>
    </row>
    <row r="15" spans="1:12" ht="216.75" x14ac:dyDescent="0.25">
      <c r="A15" s="4">
        <v>14</v>
      </c>
      <c r="B15" s="5" t="s">
        <v>399</v>
      </c>
      <c r="C15" s="6" t="s">
        <v>456</v>
      </c>
      <c r="D15" s="6" t="s">
        <v>379</v>
      </c>
      <c r="E15" s="6" t="s">
        <v>246</v>
      </c>
      <c r="F15" s="7" t="s">
        <v>110</v>
      </c>
      <c r="G15" s="6" t="s">
        <v>455</v>
      </c>
      <c r="H15" s="8"/>
      <c r="I15" s="5" t="s">
        <v>14</v>
      </c>
      <c r="J15" s="37" t="s">
        <v>646</v>
      </c>
      <c r="K15" s="31" t="s">
        <v>548</v>
      </c>
      <c r="L15" s="31" t="s">
        <v>575</v>
      </c>
    </row>
    <row r="16" spans="1:12" ht="204" x14ac:dyDescent="0.25">
      <c r="A16" s="4">
        <v>15</v>
      </c>
      <c r="B16" s="5" t="s">
        <v>396</v>
      </c>
      <c r="C16" s="6" t="s">
        <v>457</v>
      </c>
      <c r="D16" s="6" t="s">
        <v>379</v>
      </c>
      <c r="E16" s="6" t="s">
        <v>246</v>
      </c>
      <c r="F16" s="10" t="s">
        <v>25</v>
      </c>
      <c r="G16" s="6" t="s">
        <v>446</v>
      </c>
      <c r="H16" s="8"/>
      <c r="I16" s="5" t="s">
        <v>14</v>
      </c>
      <c r="J16" s="9"/>
      <c r="K16" s="31"/>
      <c r="L16" s="31"/>
    </row>
    <row r="17" spans="1:12" ht="191.25" x14ac:dyDescent="0.25">
      <c r="A17" s="4">
        <v>16</v>
      </c>
      <c r="B17" s="5" t="s">
        <v>395</v>
      </c>
      <c r="C17" s="6" t="s">
        <v>461</v>
      </c>
      <c r="D17" s="6" t="s">
        <v>386</v>
      </c>
      <c r="E17" s="6" t="s">
        <v>246</v>
      </c>
      <c r="F17" s="10" t="s">
        <v>25</v>
      </c>
      <c r="G17" s="6" t="s">
        <v>446</v>
      </c>
      <c r="H17" s="8"/>
      <c r="I17" s="5" t="s">
        <v>14</v>
      </c>
      <c r="J17" s="9"/>
      <c r="K17" s="31"/>
      <c r="L17" s="31"/>
    </row>
    <row r="18" spans="1:12" ht="216.75" x14ac:dyDescent="0.25">
      <c r="A18" s="4">
        <v>17</v>
      </c>
      <c r="B18" s="5" t="s">
        <v>392</v>
      </c>
      <c r="C18" s="6" t="s">
        <v>462</v>
      </c>
      <c r="D18" s="6" t="s">
        <v>379</v>
      </c>
      <c r="E18" s="6" t="s">
        <v>246</v>
      </c>
      <c r="F18" s="10" t="s">
        <v>25</v>
      </c>
      <c r="G18" s="6" t="s">
        <v>446</v>
      </c>
      <c r="H18" s="8"/>
      <c r="I18" s="5" t="s">
        <v>14</v>
      </c>
      <c r="J18" s="9"/>
      <c r="K18" s="31"/>
      <c r="L18" s="31"/>
    </row>
    <row r="19" spans="1:12" ht="229.5" x14ac:dyDescent="0.25">
      <c r="A19" s="4">
        <v>18</v>
      </c>
      <c r="B19" s="5" t="s">
        <v>393</v>
      </c>
      <c r="C19" s="6" t="s">
        <v>463</v>
      </c>
      <c r="D19" s="6" t="s">
        <v>380</v>
      </c>
      <c r="E19" s="6" t="s">
        <v>246</v>
      </c>
      <c r="F19" s="10" t="s">
        <v>25</v>
      </c>
      <c r="G19" s="6" t="s">
        <v>446</v>
      </c>
      <c r="H19" s="8"/>
      <c r="I19" s="5" t="s">
        <v>14</v>
      </c>
      <c r="J19" s="9"/>
      <c r="K19" s="31"/>
      <c r="L19" s="31"/>
    </row>
    <row r="20" spans="1:12" ht="216.75" x14ac:dyDescent="0.25">
      <c r="A20" s="4">
        <v>19</v>
      </c>
      <c r="B20" s="5" t="s">
        <v>397</v>
      </c>
      <c r="C20" s="6" t="s">
        <v>464</v>
      </c>
      <c r="D20" s="6" t="s">
        <v>379</v>
      </c>
      <c r="E20" s="6" t="s">
        <v>246</v>
      </c>
      <c r="F20" s="10" t="s">
        <v>25</v>
      </c>
      <c r="G20" s="6" t="s">
        <v>446</v>
      </c>
      <c r="H20" s="8"/>
      <c r="I20" s="5" t="s">
        <v>14</v>
      </c>
      <c r="J20" s="9"/>
      <c r="K20" s="31"/>
      <c r="L20" s="31"/>
    </row>
    <row r="21" spans="1:12" ht="216.75" x14ac:dyDescent="0.25">
      <c r="A21" s="4">
        <v>20</v>
      </c>
      <c r="B21" s="5" t="s">
        <v>394</v>
      </c>
      <c r="C21" s="6" t="s">
        <v>465</v>
      </c>
      <c r="D21" s="6" t="s">
        <v>379</v>
      </c>
      <c r="E21" s="6" t="s">
        <v>246</v>
      </c>
      <c r="F21" s="10" t="s">
        <v>25</v>
      </c>
      <c r="G21" s="6" t="s">
        <v>446</v>
      </c>
      <c r="H21" s="8"/>
      <c r="I21" s="5" t="s">
        <v>14</v>
      </c>
      <c r="J21" s="9"/>
      <c r="K21" s="31"/>
      <c r="L21" s="31"/>
    </row>
    <row r="22" spans="1:12" ht="216.75" x14ac:dyDescent="0.25">
      <c r="A22" s="4">
        <v>21</v>
      </c>
      <c r="B22" s="5" t="s">
        <v>398</v>
      </c>
      <c r="C22" s="6" t="s">
        <v>466</v>
      </c>
      <c r="D22" s="6" t="s">
        <v>379</v>
      </c>
      <c r="E22" s="6" t="s">
        <v>246</v>
      </c>
      <c r="F22" s="10" t="s">
        <v>25</v>
      </c>
      <c r="G22" s="6" t="s">
        <v>446</v>
      </c>
      <c r="H22" s="8"/>
      <c r="I22" s="5" t="s">
        <v>14</v>
      </c>
      <c r="J22" s="9"/>
      <c r="K22" s="31"/>
      <c r="L22" s="31"/>
    </row>
    <row r="23" spans="1:12" ht="204" x14ac:dyDescent="0.25">
      <c r="A23" s="4">
        <v>22</v>
      </c>
      <c r="B23" s="5" t="s">
        <v>400</v>
      </c>
      <c r="C23" s="6" t="s">
        <v>467</v>
      </c>
      <c r="D23" s="6" t="s">
        <v>379</v>
      </c>
      <c r="E23" s="6" t="s">
        <v>246</v>
      </c>
      <c r="F23" s="7" t="s">
        <v>110</v>
      </c>
      <c r="G23" s="6" t="s">
        <v>468</v>
      </c>
      <c r="H23" s="8"/>
      <c r="I23" s="5" t="s">
        <v>14</v>
      </c>
      <c r="J23" s="37" t="s">
        <v>647</v>
      </c>
      <c r="K23" s="31"/>
      <c r="L23" s="33" t="s">
        <v>564</v>
      </c>
    </row>
    <row r="24" spans="1:12" ht="216.75" x14ac:dyDescent="0.25">
      <c r="A24" s="4">
        <v>23</v>
      </c>
      <c r="B24" s="5" t="s">
        <v>381</v>
      </c>
      <c r="C24" s="6" t="s">
        <v>469</v>
      </c>
      <c r="D24" s="6" t="s">
        <v>379</v>
      </c>
      <c r="E24" s="6" t="s">
        <v>246</v>
      </c>
      <c r="F24" s="7" t="s">
        <v>110</v>
      </c>
      <c r="G24" s="6" t="s">
        <v>470</v>
      </c>
      <c r="H24" s="8"/>
      <c r="I24" s="5" t="s">
        <v>14</v>
      </c>
      <c r="J24" s="37" t="s">
        <v>647</v>
      </c>
      <c r="K24" s="31"/>
      <c r="L24" s="31" t="s">
        <v>575</v>
      </c>
    </row>
    <row r="25" spans="1:12" ht="204" x14ac:dyDescent="0.25">
      <c r="A25" s="4">
        <v>24</v>
      </c>
      <c r="B25" s="5" t="s">
        <v>382</v>
      </c>
      <c r="C25" s="6" t="s">
        <v>471</v>
      </c>
      <c r="D25" s="6" t="s">
        <v>379</v>
      </c>
      <c r="E25" s="6" t="s">
        <v>246</v>
      </c>
      <c r="F25" s="7" t="s">
        <v>110</v>
      </c>
      <c r="G25" s="6" t="s">
        <v>470</v>
      </c>
      <c r="H25" s="8"/>
      <c r="I25" s="5" t="s">
        <v>14</v>
      </c>
      <c r="J25" s="37" t="s">
        <v>647</v>
      </c>
      <c r="K25" s="31"/>
      <c r="L25" s="31" t="s">
        <v>575</v>
      </c>
    </row>
    <row r="26" spans="1:12" ht="165.75" x14ac:dyDescent="0.25">
      <c r="A26" s="4">
        <v>25</v>
      </c>
      <c r="B26" s="5" t="s">
        <v>373</v>
      </c>
      <c r="C26" s="6" t="s">
        <v>472</v>
      </c>
      <c r="D26" s="6" t="s">
        <v>374</v>
      </c>
      <c r="E26" s="6" t="s">
        <v>246</v>
      </c>
      <c r="F26" s="10" t="s">
        <v>25</v>
      </c>
      <c r="G26" s="6" t="s">
        <v>26</v>
      </c>
      <c r="H26" s="8"/>
      <c r="I26" s="5" t="s">
        <v>14</v>
      </c>
      <c r="J26" s="9"/>
      <c r="K26" s="31"/>
      <c r="L26" s="31"/>
    </row>
    <row r="27" spans="1:12" ht="165.75" x14ac:dyDescent="0.25">
      <c r="A27" s="4">
        <v>26</v>
      </c>
      <c r="B27" s="5" t="s">
        <v>371</v>
      </c>
      <c r="C27" s="6" t="s">
        <v>473</v>
      </c>
      <c r="D27" s="6" t="s">
        <v>372</v>
      </c>
      <c r="E27" s="6" t="s">
        <v>246</v>
      </c>
      <c r="F27" s="10" t="s">
        <v>25</v>
      </c>
      <c r="G27" s="6" t="s">
        <v>26</v>
      </c>
      <c r="H27" s="8"/>
      <c r="I27" s="5" t="s">
        <v>14</v>
      </c>
      <c r="J27" s="9"/>
      <c r="K27" s="31"/>
      <c r="L27" s="31"/>
    </row>
    <row r="28" spans="1:12" ht="165.75" x14ac:dyDescent="0.25">
      <c r="A28" s="4">
        <v>27</v>
      </c>
      <c r="B28" s="5" t="s">
        <v>460</v>
      </c>
      <c r="C28" s="6" t="s">
        <v>474</v>
      </c>
      <c r="D28" s="6" t="s">
        <v>366</v>
      </c>
      <c r="E28" s="6" t="s">
        <v>246</v>
      </c>
      <c r="F28" s="10" t="s">
        <v>25</v>
      </c>
      <c r="G28" s="6" t="s">
        <v>26</v>
      </c>
      <c r="H28" s="8"/>
      <c r="I28" s="5" t="s">
        <v>14</v>
      </c>
      <c r="J28" s="9"/>
      <c r="K28" s="31"/>
      <c r="L28" s="31"/>
    </row>
    <row r="29" spans="1:12" ht="165.75" x14ac:dyDescent="0.25">
      <c r="A29" s="4">
        <v>28</v>
      </c>
      <c r="B29" s="5" t="s">
        <v>458</v>
      </c>
      <c r="C29" s="6" t="s">
        <v>475</v>
      </c>
      <c r="D29" s="6" t="s">
        <v>459</v>
      </c>
      <c r="E29" s="6" t="s">
        <v>246</v>
      </c>
      <c r="F29" s="10" t="s">
        <v>25</v>
      </c>
      <c r="G29" s="6" t="s">
        <v>26</v>
      </c>
      <c r="H29" s="8"/>
      <c r="I29" s="5" t="s">
        <v>14</v>
      </c>
      <c r="J29" s="9"/>
      <c r="K29" s="31"/>
      <c r="L29" s="31"/>
    </row>
    <row r="30" spans="1:12" ht="178.5" x14ac:dyDescent="0.25">
      <c r="A30" s="4">
        <v>29</v>
      </c>
      <c r="B30" s="5" t="s">
        <v>367</v>
      </c>
      <c r="C30" s="6" t="s">
        <v>476</v>
      </c>
      <c r="D30" s="6" t="s">
        <v>368</v>
      </c>
      <c r="E30" s="6" t="s">
        <v>246</v>
      </c>
      <c r="F30" s="10" t="s">
        <v>25</v>
      </c>
      <c r="G30" s="6" t="s">
        <v>26</v>
      </c>
      <c r="H30" s="8"/>
      <c r="I30" s="5" t="s">
        <v>14</v>
      </c>
      <c r="J30" s="9"/>
      <c r="K30" s="31"/>
      <c r="L30" s="31"/>
    </row>
    <row r="31" spans="1:12" ht="165.75" x14ac:dyDescent="0.25">
      <c r="A31" s="4">
        <v>30</v>
      </c>
      <c r="B31" s="5" t="s">
        <v>375</v>
      </c>
      <c r="C31" s="6" t="s">
        <v>477</v>
      </c>
      <c r="D31" s="6" t="s">
        <v>376</v>
      </c>
      <c r="E31" s="6" t="s">
        <v>246</v>
      </c>
      <c r="F31" s="10" t="s">
        <v>25</v>
      </c>
      <c r="G31" s="6" t="s">
        <v>26</v>
      </c>
      <c r="H31" s="8"/>
      <c r="I31" s="5" t="s">
        <v>14</v>
      </c>
      <c r="J31" s="9"/>
      <c r="K31" s="31"/>
      <c r="L31" s="31"/>
    </row>
    <row r="32" spans="1:12" ht="165.75" x14ac:dyDescent="0.25">
      <c r="A32" s="4">
        <v>31</v>
      </c>
      <c r="B32" s="5" t="s">
        <v>369</v>
      </c>
      <c r="C32" s="6" t="s">
        <v>478</v>
      </c>
      <c r="D32" s="6" t="s">
        <v>370</v>
      </c>
      <c r="E32" s="6" t="s">
        <v>246</v>
      </c>
      <c r="F32" s="10" t="s">
        <v>25</v>
      </c>
      <c r="G32" s="6" t="s">
        <v>26</v>
      </c>
      <c r="H32" s="8"/>
      <c r="I32" s="5" t="s">
        <v>14</v>
      </c>
      <c r="J32" s="9"/>
      <c r="K32" s="31"/>
      <c r="L32" s="31"/>
    </row>
    <row r="33" spans="1:12" ht="165.75" x14ac:dyDescent="0.25">
      <c r="A33" s="4">
        <v>32</v>
      </c>
      <c r="B33" s="5" t="s">
        <v>377</v>
      </c>
      <c r="C33" s="6" t="s">
        <v>479</v>
      </c>
      <c r="D33" s="6" t="s">
        <v>378</v>
      </c>
      <c r="E33" s="6" t="s">
        <v>246</v>
      </c>
      <c r="F33" s="10" t="s">
        <v>25</v>
      </c>
      <c r="G33" s="6" t="s">
        <v>26</v>
      </c>
      <c r="H33" s="8"/>
      <c r="I33" s="5" t="s">
        <v>14</v>
      </c>
      <c r="J33" s="9"/>
      <c r="K33" s="31"/>
      <c r="L33" s="31"/>
    </row>
    <row r="34" spans="1:12" ht="165.75" x14ac:dyDescent="0.25">
      <c r="A34" s="4">
        <v>33</v>
      </c>
      <c r="B34" s="5" t="s">
        <v>405</v>
      </c>
      <c r="C34" s="6" t="s">
        <v>480</v>
      </c>
      <c r="D34" s="6" t="s">
        <v>481</v>
      </c>
      <c r="E34" s="6" t="s">
        <v>246</v>
      </c>
      <c r="F34" s="10" t="s">
        <v>25</v>
      </c>
      <c r="G34" s="6" t="s">
        <v>26</v>
      </c>
      <c r="H34" s="8"/>
      <c r="I34" s="5" t="s">
        <v>14</v>
      </c>
      <c r="J34" s="9"/>
      <c r="K34" s="31"/>
      <c r="L34" s="31"/>
    </row>
    <row r="35" spans="1:12" ht="178.5" x14ac:dyDescent="0.25">
      <c r="A35" s="4">
        <v>34</v>
      </c>
      <c r="B35" s="5" t="s">
        <v>404</v>
      </c>
      <c r="C35" s="6" t="s">
        <v>485</v>
      </c>
      <c r="D35" s="6" t="s">
        <v>481</v>
      </c>
      <c r="E35" s="6" t="s">
        <v>246</v>
      </c>
      <c r="F35" s="10" t="s">
        <v>25</v>
      </c>
      <c r="G35" s="6" t="s">
        <v>26</v>
      </c>
      <c r="H35" s="8"/>
      <c r="I35" s="5" t="s">
        <v>14</v>
      </c>
      <c r="J35" s="9"/>
      <c r="K35" s="31"/>
      <c r="L35" s="31"/>
    </row>
    <row r="36" spans="1:12" ht="178.5" x14ac:dyDescent="0.25">
      <c r="A36" s="4">
        <v>35</v>
      </c>
      <c r="B36" s="5" t="s">
        <v>401</v>
      </c>
      <c r="C36" s="6" t="s">
        <v>484</v>
      </c>
      <c r="D36" s="6" t="s">
        <v>481</v>
      </c>
      <c r="E36" s="6" t="s">
        <v>246</v>
      </c>
      <c r="F36" s="10" t="s">
        <v>25</v>
      </c>
      <c r="G36" s="6" t="s">
        <v>26</v>
      </c>
      <c r="H36" s="8"/>
      <c r="I36" s="5" t="s">
        <v>14</v>
      </c>
      <c r="J36" s="9"/>
      <c r="K36" s="31"/>
      <c r="L36" s="31"/>
    </row>
    <row r="37" spans="1:12" ht="191.25" x14ac:dyDescent="0.25">
      <c r="A37" s="4">
        <v>36</v>
      </c>
      <c r="B37" s="5" t="s">
        <v>402</v>
      </c>
      <c r="C37" s="6" t="s">
        <v>483</v>
      </c>
      <c r="D37" s="6" t="s">
        <v>482</v>
      </c>
      <c r="E37" s="6" t="s">
        <v>246</v>
      </c>
      <c r="F37" s="10" t="s">
        <v>25</v>
      </c>
      <c r="G37" s="6" t="s">
        <v>26</v>
      </c>
      <c r="H37" s="8"/>
      <c r="I37" s="5" t="s">
        <v>14</v>
      </c>
      <c r="J37" s="9"/>
      <c r="K37" s="31"/>
      <c r="L37" s="31"/>
    </row>
    <row r="38" spans="1:12" ht="178.5" x14ac:dyDescent="0.25">
      <c r="A38" s="4">
        <v>37</v>
      </c>
      <c r="B38" s="5" t="s">
        <v>406</v>
      </c>
      <c r="C38" s="6" t="s">
        <v>486</v>
      </c>
      <c r="D38" s="6" t="s">
        <v>481</v>
      </c>
      <c r="E38" s="6" t="s">
        <v>246</v>
      </c>
      <c r="F38" s="10" t="s">
        <v>25</v>
      </c>
      <c r="G38" s="6" t="s">
        <v>26</v>
      </c>
      <c r="H38" s="8"/>
      <c r="I38" s="5" t="s">
        <v>14</v>
      </c>
      <c r="J38" s="9"/>
      <c r="K38" s="31"/>
      <c r="L38" s="31"/>
    </row>
    <row r="39" spans="1:12" ht="178.5" x14ac:dyDescent="0.25">
      <c r="A39" s="4">
        <v>38</v>
      </c>
      <c r="B39" s="5" t="s">
        <v>403</v>
      </c>
      <c r="C39" s="6" t="s">
        <v>488</v>
      </c>
      <c r="D39" s="6" t="s">
        <v>487</v>
      </c>
      <c r="E39" s="6" t="s">
        <v>246</v>
      </c>
      <c r="F39" s="10" t="s">
        <v>25</v>
      </c>
      <c r="G39" s="6" t="s">
        <v>26</v>
      </c>
      <c r="H39" s="8"/>
      <c r="I39" s="5" t="s">
        <v>14</v>
      </c>
      <c r="J39" s="9"/>
      <c r="K39" s="31"/>
      <c r="L39" s="31"/>
    </row>
    <row r="40" spans="1:12" ht="178.5" x14ac:dyDescent="0.25">
      <c r="A40" s="4">
        <v>39</v>
      </c>
      <c r="B40" s="5" t="s">
        <v>407</v>
      </c>
      <c r="C40" s="6" t="s">
        <v>489</v>
      </c>
      <c r="D40" s="6" t="s">
        <v>481</v>
      </c>
      <c r="E40" s="6" t="s">
        <v>246</v>
      </c>
      <c r="F40" s="10" t="s">
        <v>25</v>
      </c>
      <c r="G40" s="6" t="s">
        <v>26</v>
      </c>
      <c r="H40" s="8"/>
      <c r="I40" s="5" t="s">
        <v>14</v>
      </c>
      <c r="J40" s="9"/>
      <c r="K40" s="31"/>
      <c r="L40" s="31"/>
    </row>
    <row r="41" spans="1:12" ht="127.5" x14ac:dyDescent="0.25">
      <c r="A41" s="4">
        <v>40</v>
      </c>
      <c r="B41" s="5" t="s">
        <v>389</v>
      </c>
      <c r="C41" s="6" t="s">
        <v>495</v>
      </c>
      <c r="D41" s="6" t="s">
        <v>496</v>
      </c>
      <c r="E41" s="6" t="s">
        <v>246</v>
      </c>
      <c r="F41" s="7" t="s">
        <v>110</v>
      </c>
      <c r="G41" s="6" t="s">
        <v>470</v>
      </c>
      <c r="H41" s="8"/>
      <c r="I41" s="5" t="s">
        <v>14</v>
      </c>
      <c r="J41" s="37" t="s">
        <v>648</v>
      </c>
      <c r="K41" s="31"/>
      <c r="L41" s="31" t="s">
        <v>576</v>
      </c>
    </row>
    <row r="42" spans="1:12" ht="114.75" x14ac:dyDescent="0.25">
      <c r="A42" s="4">
        <v>41</v>
      </c>
      <c r="B42" s="5" t="s">
        <v>388</v>
      </c>
      <c r="C42" s="6" t="s">
        <v>497</v>
      </c>
      <c r="D42" s="6" t="s">
        <v>498</v>
      </c>
      <c r="E42" s="6" t="s">
        <v>246</v>
      </c>
      <c r="F42" s="7" t="s">
        <v>110</v>
      </c>
      <c r="G42" s="6" t="s">
        <v>470</v>
      </c>
      <c r="H42" s="8"/>
      <c r="I42" s="5" t="s">
        <v>14</v>
      </c>
      <c r="J42" s="37" t="s">
        <v>648</v>
      </c>
      <c r="K42" s="31"/>
      <c r="L42" s="31" t="s">
        <v>576</v>
      </c>
    </row>
    <row r="43" spans="1:12" ht="51" x14ac:dyDescent="0.25">
      <c r="A43" s="4">
        <v>42</v>
      </c>
      <c r="B43" s="5" t="s">
        <v>383</v>
      </c>
      <c r="C43" s="6" t="s">
        <v>499</v>
      </c>
      <c r="D43" s="6" t="s">
        <v>500</v>
      </c>
      <c r="E43" s="6" t="s">
        <v>246</v>
      </c>
      <c r="F43" s="7" t="s">
        <v>110</v>
      </c>
      <c r="G43" s="6" t="s">
        <v>470</v>
      </c>
      <c r="H43" s="8"/>
      <c r="I43" s="5" t="s">
        <v>14</v>
      </c>
      <c r="J43" s="37" t="s">
        <v>648</v>
      </c>
      <c r="K43" s="31"/>
      <c r="L43" s="31" t="s">
        <v>576</v>
      </c>
    </row>
    <row r="44" spans="1:12" ht="63.75" x14ac:dyDescent="0.25">
      <c r="A44" s="4">
        <v>43</v>
      </c>
      <c r="B44" s="5" t="s">
        <v>385</v>
      </c>
      <c r="C44" s="6" t="s">
        <v>501</v>
      </c>
      <c r="D44" s="6" t="s">
        <v>502</v>
      </c>
      <c r="E44" s="6" t="s">
        <v>246</v>
      </c>
      <c r="F44" s="7" t="s">
        <v>110</v>
      </c>
      <c r="G44" s="6" t="s">
        <v>470</v>
      </c>
      <c r="H44" s="8"/>
      <c r="I44" s="5" t="s">
        <v>14</v>
      </c>
      <c r="J44" s="37" t="s">
        <v>648</v>
      </c>
      <c r="K44" s="31"/>
      <c r="L44" s="31" t="s">
        <v>576</v>
      </c>
    </row>
    <row r="45" spans="1:12" ht="153" x14ac:dyDescent="0.25">
      <c r="A45" s="4">
        <v>44</v>
      </c>
      <c r="B45" s="5" t="s">
        <v>390</v>
      </c>
      <c r="C45" s="6" t="s">
        <v>537</v>
      </c>
      <c r="D45" s="6" t="s">
        <v>538</v>
      </c>
      <c r="E45" s="6" t="s">
        <v>246</v>
      </c>
      <c r="F45" s="10" t="s">
        <v>25</v>
      </c>
      <c r="G45" s="6" t="s">
        <v>26</v>
      </c>
      <c r="H45" s="8"/>
      <c r="I45" s="5" t="s">
        <v>14</v>
      </c>
      <c r="J45" s="9"/>
      <c r="K45" s="31"/>
      <c r="L45" s="31"/>
    </row>
    <row r="46" spans="1:12" ht="102" x14ac:dyDescent="0.25">
      <c r="A46" s="4">
        <v>45</v>
      </c>
      <c r="B46" s="5" t="s">
        <v>387</v>
      </c>
      <c r="C46" s="6" t="s">
        <v>503</v>
      </c>
      <c r="D46" s="6" t="s">
        <v>504</v>
      </c>
      <c r="E46" s="6" t="s">
        <v>246</v>
      </c>
      <c r="F46" s="10" t="s">
        <v>25</v>
      </c>
      <c r="G46" s="6" t="s">
        <v>26</v>
      </c>
      <c r="H46" s="8"/>
      <c r="I46" s="5" t="s">
        <v>14</v>
      </c>
      <c r="J46" s="9"/>
      <c r="K46" s="31"/>
      <c r="L46" s="31"/>
    </row>
    <row r="47" spans="1:12" ht="165.75" x14ac:dyDescent="0.25">
      <c r="A47" s="4">
        <v>46</v>
      </c>
      <c r="B47" s="5" t="s">
        <v>391</v>
      </c>
      <c r="C47" s="6" t="s">
        <v>506</v>
      </c>
      <c r="D47" s="6" t="s">
        <v>505</v>
      </c>
      <c r="E47" s="6" t="s">
        <v>246</v>
      </c>
      <c r="F47" s="10" t="s">
        <v>25</v>
      </c>
      <c r="G47" s="6" t="s">
        <v>470</v>
      </c>
      <c r="H47" s="8"/>
      <c r="I47" s="5" t="s">
        <v>14</v>
      </c>
      <c r="J47" s="9"/>
      <c r="K47" s="31"/>
      <c r="L47" s="31" t="s">
        <v>579</v>
      </c>
    </row>
    <row r="48" spans="1:12" ht="165.75" x14ac:dyDescent="0.25">
      <c r="A48" s="4">
        <v>47</v>
      </c>
      <c r="B48" s="5" t="s">
        <v>509</v>
      </c>
      <c r="C48" s="6" t="s">
        <v>508</v>
      </c>
      <c r="D48" s="6" t="s">
        <v>507</v>
      </c>
      <c r="E48" s="6" t="s">
        <v>246</v>
      </c>
      <c r="F48" s="10" t="s">
        <v>25</v>
      </c>
      <c r="G48" s="6" t="s">
        <v>26</v>
      </c>
      <c r="H48" s="8"/>
      <c r="I48" s="5" t="s">
        <v>14</v>
      </c>
      <c r="J48" s="9"/>
      <c r="K48" s="31"/>
      <c r="L48" s="31"/>
    </row>
    <row r="49" spans="1:12" ht="102" x14ac:dyDescent="0.25">
      <c r="A49" s="4">
        <v>48</v>
      </c>
      <c r="B49" s="5" t="s">
        <v>409</v>
      </c>
      <c r="C49" s="6" t="s">
        <v>510</v>
      </c>
      <c r="D49" s="6" t="s">
        <v>410</v>
      </c>
      <c r="E49" s="6" t="s">
        <v>246</v>
      </c>
      <c r="F49" s="10" t="s">
        <v>25</v>
      </c>
      <c r="G49" s="6" t="s">
        <v>26</v>
      </c>
      <c r="H49" s="8"/>
      <c r="I49" s="5" t="s">
        <v>14</v>
      </c>
      <c r="J49" s="9"/>
      <c r="K49" s="31"/>
      <c r="L49" s="31"/>
    </row>
    <row r="50" spans="1:12" ht="102" x14ac:dyDescent="0.25">
      <c r="A50" s="4">
        <v>49</v>
      </c>
      <c r="B50" s="5" t="s">
        <v>411</v>
      </c>
      <c r="C50" s="6" t="s">
        <v>511</v>
      </c>
      <c r="D50" s="6" t="s">
        <v>410</v>
      </c>
      <c r="E50" s="6" t="s">
        <v>246</v>
      </c>
      <c r="F50" s="10" t="s">
        <v>25</v>
      </c>
      <c r="G50" s="6" t="s">
        <v>26</v>
      </c>
      <c r="H50" s="8"/>
      <c r="I50" s="5" t="s">
        <v>14</v>
      </c>
      <c r="J50" s="9"/>
      <c r="K50" s="31"/>
      <c r="L50" s="31"/>
    </row>
    <row r="51" spans="1:12" ht="191.25" x14ac:dyDescent="0.25">
      <c r="A51" s="4">
        <v>50</v>
      </c>
      <c r="B51" s="5" t="s">
        <v>412</v>
      </c>
      <c r="C51" s="6" t="s">
        <v>513</v>
      </c>
      <c r="D51" s="6" t="s">
        <v>512</v>
      </c>
      <c r="E51" s="6" t="s">
        <v>246</v>
      </c>
      <c r="F51" s="10" t="s">
        <v>25</v>
      </c>
      <c r="G51" s="6" t="s">
        <v>26</v>
      </c>
      <c r="H51" s="8"/>
      <c r="I51" s="5" t="s">
        <v>14</v>
      </c>
      <c r="J51" s="9"/>
      <c r="K51" s="31"/>
      <c r="L51" s="31"/>
    </row>
    <row r="52" spans="1:12" ht="191.25" x14ac:dyDescent="0.25">
      <c r="A52" s="4">
        <v>51</v>
      </c>
      <c r="B52" s="5" t="s">
        <v>413</v>
      </c>
      <c r="C52" s="6" t="s">
        <v>513</v>
      </c>
      <c r="D52" s="6" t="s">
        <v>512</v>
      </c>
      <c r="E52" s="6" t="s">
        <v>246</v>
      </c>
      <c r="F52" s="10" t="s">
        <v>25</v>
      </c>
      <c r="G52" s="6" t="s">
        <v>26</v>
      </c>
      <c r="H52" s="8"/>
      <c r="I52" s="5" t="s">
        <v>14</v>
      </c>
      <c r="J52" s="9"/>
      <c r="K52" s="31"/>
      <c r="L52" s="31"/>
    </row>
    <row r="53" spans="1:12" ht="89.25" x14ac:dyDescent="0.25">
      <c r="A53" s="4">
        <v>52</v>
      </c>
      <c r="B53" s="5" t="s">
        <v>414</v>
      </c>
      <c r="C53" s="6" t="s">
        <v>514</v>
      </c>
      <c r="D53" s="6" t="s">
        <v>415</v>
      </c>
      <c r="E53" s="6" t="s">
        <v>246</v>
      </c>
      <c r="F53" s="5"/>
      <c r="G53" s="6" t="s">
        <v>26</v>
      </c>
      <c r="H53" s="8"/>
      <c r="I53" s="5" t="s">
        <v>14</v>
      </c>
      <c r="J53" s="9"/>
      <c r="K53" s="31"/>
      <c r="L53" s="31"/>
    </row>
    <row r="54" spans="1:12" ht="76.5" x14ac:dyDescent="0.25">
      <c r="A54" s="4">
        <v>53</v>
      </c>
      <c r="B54" s="5" t="s">
        <v>416</v>
      </c>
      <c r="C54" s="6" t="s">
        <v>515</v>
      </c>
      <c r="D54" s="6" t="s">
        <v>417</v>
      </c>
      <c r="E54" s="6" t="s">
        <v>121</v>
      </c>
      <c r="F54" s="7" t="s">
        <v>110</v>
      </c>
      <c r="G54" s="6" t="s">
        <v>521</v>
      </c>
      <c r="H54" s="8"/>
      <c r="I54" s="5" t="s">
        <v>14</v>
      </c>
      <c r="J54" s="37" t="s">
        <v>649</v>
      </c>
      <c r="K54" s="30" t="s">
        <v>557</v>
      </c>
      <c r="L54" s="30" t="s">
        <v>545</v>
      </c>
    </row>
    <row r="55" spans="1:12" ht="255" x14ac:dyDescent="0.25">
      <c r="A55" s="4">
        <v>54</v>
      </c>
      <c r="B55" s="5" t="s">
        <v>339</v>
      </c>
      <c r="C55" s="6" t="s">
        <v>516</v>
      </c>
      <c r="D55" s="6" t="s">
        <v>340</v>
      </c>
      <c r="E55" s="6" t="s">
        <v>246</v>
      </c>
      <c r="F55" s="10" t="s">
        <v>25</v>
      </c>
      <c r="G55" s="6" t="s">
        <v>517</v>
      </c>
      <c r="H55" s="8"/>
      <c r="I55" s="5" t="s">
        <v>14</v>
      </c>
      <c r="J55" s="9"/>
      <c r="K55" s="31"/>
      <c r="L55" s="31"/>
    </row>
    <row r="56" spans="1:12" ht="280.5" x14ac:dyDescent="0.25">
      <c r="A56" s="4">
        <v>55</v>
      </c>
      <c r="B56" s="5" t="s">
        <v>343</v>
      </c>
      <c r="C56" s="6" t="s">
        <v>518</v>
      </c>
      <c r="D56" s="6" t="s">
        <v>344</v>
      </c>
      <c r="E56" s="6" t="s">
        <v>246</v>
      </c>
      <c r="F56" s="10" t="s">
        <v>25</v>
      </c>
      <c r="G56" s="6" t="s">
        <v>517</v>
      </c>
      <c r="H56" s="8"/>
      <c r="I56" s="5" t="s">
        <v>14</v>
      </c>
      <c r="J56" s="9"/>
      <c r="K56" s="31"/>
      <c r="L56" s="31"/>
    </row>
    <row r="57" spans="1:12" ht="229.5" x14ac:dyDescent="0.25">
      <c r="A57" s="4">
        <v>56</v>
      </c>
      <c r="B57" s="5" t="s">
        <v>341</v>
      </c>
      <c r="C57" s="6" t="s">
        <v>519</v>
      </c>
      <c r="D57" s="6" t="s">
        <v>342</v>
      </c>
      <c r="E57" s="6" t="s">
        <v>246</v>
      </c>
      <c r="F57" s="10" t="s">
        <v>25</v>
      </c>
      <c r="G57" s="6" t="s">
        <v>517</v>
      </c>
      <c r="H57" s="8"/>
      <c r="I57" s="5" t="s">
        <v>14</v>
      </c>
      <c r="J57" s="9"/>
      <c r="K57" s="31"/>
      <c r="L57" s="31"/>
    </row>
    <row r="58" spans="1:12" ht="242.25" x14ac:dyDescent="0.25">
      <c r="A58" s="4">
        <v>57</v>
      </c>
      <c r="B58" s="13" t="s">
        <v>345</v>
      </c>
      <c r="C58" s="14" t="s">
        <v>520</v>
      </c>
      <c r="D58" s="14" t="s">
        <v>346</v>
      </c>
      <c r="E58" s="6" t="s">
        <v>246</v>
      </c>
      <c r="F58" s="10" t="s">
        <v>25</v>
      </c>
      <c r="G58" s="14" t="s">
        <v>517</v>
      </c>
      <c r="H58" s="8"/>
      <c r="I58" s="13" t="s">
        <v>14</v>
      </c>
      <c r="J58" s="15"/>
      <c r="K58" s="32"/>
      <c r="L58" s="32"/>
    </row>
  </sheetData>
  <hyperlinks>
    <hyperlink ref="J3" r:id="rId1" display="https://jira.marqueeworld.com/browse/MW-223"/>
    <hyperlink ref="J15" r:id="rId2" display="https://jira.marqueeworld.com/browse/MW-224"/>
    <hyperlink ref="J23" r:id="rId3" display="https://jira.marqueeworld.com/browse/MW-225"/>
    <hyperlink ref="J24" r:id="rId4" display="https://jira.marqueeworld.com/browse/MW-225"/>
    <hyperlink ref="J25" r:id="rId5" display="https://jira.marqueeworld.com/browse/MW-225"/>
    <hyperlink ref="J41" r:id="rId6" display="https://jira.marqueeworld.com/browse/MW-226"/>
    <hyperlink ref="J42" r:id="rId7" display="https://jira.marqueeworld.com/browse/MW-226"/>
    <hyperlink ref="J43" r:id="rId8" display="https://jira.marqueeworld.com/browse/MW-226"/>
    <hyperlink ref="J44" r:id="rId9" display="https://jira.marqueeworld.com/browse/MW-226"/>
    <hyperlink ref="J54" r:id="rId10" display="https://jira.marqueeworld.com/browse/MW-227"/>
  </hyperlinks>
  <pageMargins left="0.7" right="0.7" top="0.75" bottom="0.75" header="0.3" footer="0.3"/>
  <pageSetup orientation="portrait" verticalDpi="0" r:id="rId11"/>
  <tableParts count="1">
    <tablePart r:id="rId1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H9" sqref="H9"/>
    </sheetView>
  </sheetViews>
  <sheetFormatPr defaultRowHeight="15" x14ac:dyDescent="0.25"/>
  <cols>
    <col min="1" max="1" width="20.5703125" bestFit="1" customWidth="1"/>
    <col min="2" max="2" width="16" customWidth="1"/>
    <col min="3" max="3" width="14.7109375" customWidth="1"/>
    <col min="4" max="4" width="11.85546875" customWidth="1"/>
    <col min="5" max="5" width="10.28515625" customWidth="1"/>
  </cols>
  <sheetData>
    <row r="1" spans="1:6" x14ac:dyDescent="0.25">
      <c r="A1" t="s">
        <v>420</v>
      </c>
      <c r="B1" t="s">
        <v>421</v>
      </c>
      <c r="C1" t="s">
        <v>422</v>
      </c>
      <c r="D1" t="s">
        <v>423</v>
      </c>
      <c r="E1" t="s">
        <v>430</v>
      </c>
      <c r="F1" t="s">
        <v>431</v>
      </c>
    </row>
    <row r="2" spans="1:6" x14ac:dyDescent="0.25">
      <c r="A2" t="s">
        <v>424</v>
      </c>
      <c r="B2">
        <f>COUNTIF(Table1[Result],"Fail")</f>
        <v>8</v>
      </c>
      <c r="C2">
        <f>COUNTIF(Table1[Result],"Pass")</f>
        <v>20</v>
      </c>
      <c r="D2">
        <f>COUNTIF(Table1[Result],"Need Info")</f>
        <v>1</v>
      </c>
      <c r="E2">
        <f>COUNTIF(Table1[Result],"")</f>
        <v>0</v>
      </c>
      <c r="F2">
        <f t="shared" ref="F2:F8" si="0">SUM(B2,C2,D2,E2)</f>
        <v>29</v>
      </c>
    </row>
    <row r="3" spans="1:6" x14ac:dyDescent="0.25">
      <c r="A3" t="s">
        <v>425</v>
      </c>
      <c r="B3">
        <f>COUNTIF(Table3[Result],"Fail")</f>
        <v>7</v>
      </c>
      <c r="C3">
        <f>COUNTIF(Table3[Result],"Pass")</f>
        <v>4</v>
      </c>
      <c r="D3">
        <f>COUNTIF(Table3[Result],"Need Info")</f>
        <v>0</v>
      </c>
      <c r="E3">
        <f>COUNTIF(Table3[Result],"")</f>
        <v>0</v>
      </c>
      <c r="F3">
        <f t="shared" si="0"/>
        <v>11</v>
      </c>
    </row>
    <row r="4" spans="1:6" x14ac:dyDescent="0.25">
      <c r="A4" t="s">
        <v>426</v>
      </c>
      <c r="B4">
        <f>COUNTIF(Table4[Result],"Fail")</f>
        <v>26</v>
      </c>
      <c r="C4">
        <f>COUNTIF(Table4[Result],"Pass")</f>
        <v>8</v>
      </c>
      <c r="D4">
        <f>COUNTIF(Table4[Result],"Need Info")</f>
        <v>4</v>
      </c>
      <c r="E4">
        <f>COUNTIF(Table4[Result],"")</f>
        <v>0</v>
      </c>
      <c r="F4">
        <f t="shared" si="0"/>
        <v>38</v>
      </c>
    </row>
    <row r="5" spans="1:6" x14ac:dyDescent="0.25">
      <c r="A5" t="s">
        <v>427</v>
      </c>
      <c r="B5">
        <f>COUNTIF(Table15[Result],"Fail")</f>
        <v>8</v>
      </c>
      <c r="C5">
        <f>COUNTIF(Table15[Result],"Pass")</f>
        <v>8</v>
      </c>
      <c r="D5">
        <f>COUNTIF(Table15[Result],"Need Info")</f>
        <v>0</v>
      </c>
      <c r="E5">
        <f>COUNTIF(Table15[Result],"")</f>
        <v>1</v>
      </c>
      <c r="F5">
        <f t="shared" si="0"/>
        <v>17</v>
      </c>
    </row>
    <row r="6" spans="1:6" x14ac:dyDescent="0.25">
      <c r="A6" t="s">
        <v>428</v>
      </c>
      <c r="B6">
        <f>COUNTIF(Table5[Result],"Fail")</f>
        <v>5</v>
      </c>
      <c r="C6">
        <f>COUNTIF(Table5[Result],"Pass")</f>
        <v>11</v>
      </c>
      <c r="D6">
        <f>COUNTIF(Table5[Result],"Need Info")</f>
        <v>1</v>
      </c>
      <c r="E6">
        <f>COUNTIF(Table5[Result],"")</f>
        <v>0</v>
      </c>
      <c r="F6">
        <f t="shared" si="0"/>
        <v>17</v>
      </c>
    </row>
    <row r="7" spans="1:6" x14ac:dyDescent="0.25">
      <c r="A7" t="s">
        <v>429</v>
      </c>
      <c r="B7">
        <f>COUNTIF(Table6[Result],"Fail")</f>
        <v>10</v>
      </c>
      <c r="C7">
        <f>COUNTIF(Table6[Result],"Pass")</f>
        <v>46</v>
      </c>
      <c r="D7">
        <f>COUNTIF(Table6[Result],"Need Info")</f>
        <v>0</v>
      </c>
      <c r="E7">
        <f>COUNTIF(Table6[Result],"")</f>
        <v>1</v>
      </c>
      <c r="F7">
        <f t="shared" si="0"/>
        <v>57</v>
      </c>
    </row>
    <row r="8" spans="1:6" x14ac:dyDescent="0.25">
      <c r="A8" t="s">
        <v>431</v>
      </c>
      <c r="B8">
        <f>SUM(B2:B7)</f>
        <v>64</v>
      </c>
      <c r="C8">
        <f>SUM(C2:C7)</f>
        <v>97</v>
      </c>
      <c r="D8">
        <f>SUM(D2:D7)</f>
        <v>6</v>
      </c>
      <c r="E8">
        <f>SUM(E2:E7)</f>
        <v>2</v>
      </c>
      <c r="F8">
        <f t="shared" si="0"/>
        <v>169</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 Page</vt:lpstr>
      <vt:lpstr>Informational Pages</vt:lpstr>
      <vt:lpstr>My Account Page</vt:lpstr>
      <vt:lpstr>Video Upload Page</vt:lpstr>
      <vt:lpstr>Forgot Password Page</vt:lpstr>
      <vt:lpstr>Sign Up Page</vt:lpstr>
      <vt:lpstr>Trending Chart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2012-09-11T13:39:31Z</dcterms:modified>
</cp:coreProperties>
</file>