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71c41f5c4516e6/Desktop/Analysis Projects/Crowdfunding Analysis/"/>
    </mc:Choice>
  </mc:AlternateContent>
  <xr:revisionPtr revIDLastSave="10" documentId="8_{409266F0-D96B-48D8-9E05-F25B2F018CCF}" xr6:coauthVersionLast="45" xr6:coauthVersionMax="45" xr10:uidLastSave="{5C4AB6CD-B3AF-4C65-BF28-F1C9A2F52B8B}"/>
  <bookViews>
    <workbookView xWindow="-24945" yWindow="240" windowWidth="23865" windowHeight="14040" activeTab="1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Outcomes Based on Goals Theater" sheetId="19" r:id="rId4"/>
  </sheets>
  <definedNames>
    <definedName name="_xlnm._FilterDatabase" localSheetId="0" hidden="1">kickstarter!$A$1:$U$4115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9" l="1"/>
  <c r="C13" i="19"/>
  <c r="B13" i="19"/>
  <c r="D12" i="19"/>
  <c r="C12" i="19"/>
  <c r="B12" i="19"/>
  <c r="D11" i="19"/>
  <c r="C11" i="19"/>
  <c r="B11" i="19"/>
  <c r="D10" i="19"/>
  <c r="C10" i="19"/>
  <c r="B10" i="19"/>
  <c r="D9" i="19"/>
  <c r="C9" i="19"/>
  <c r="B9" i="19"/>
  <c r="D8" i="19"/>
  <c r="C8" i="19"/>
  <c r="B8" i="19"/>
  <c r="D7" i="19"/>
  <c r="C7" i="19"/>
  <c r="B7" i="19"/>
  <c r="D6" i="19"/>
  <c r="C6" i="19"/>
  <c r="B6" i="19"/>
  <c r="E6" i="19" s="1"/>
  <c r="D5" i="19"/>
  <c r="C5" i="19"/>
  <c r="B5" i="19"/>
  <c r="D4" i="19"/>
  <c r="C4" i="19"/>
  <c r="B4" i="19"/>
  <c r="D3" i="19"/>
  <c r="C3" i="19"/>
  <c r="C14" i="19" s="1"/>
  <c r="B3" i="19"/>
  <c r="E3" i="19" s="1"/>
  <c r="D2" i="19"/>
  <c r="D14" i="19" s="1"/>
  <c r="C2" i="19"/>
  <c r="B2" i="19"/>
  <c r="B14" i="19" s="1"/>
  <c r="D16" i="19"/>
  <c r="C16" i="19"/>
  <c r="B16" i="19"/>
  <c r="E12" i="19"/>
  <c r="F12" i="19" s="1"/>
  <c r="G12" i="19" l="1"/>
  <c r="H12" i="19"/>
  <c r="E14" i="19"/>
  <c r="H6" i="19"/>
  <c r="G6" i="19"/>
  <c r="F6" i="19"/>
  <c r="B20" i="19"/>
  <c r="G3" i="19"/>
  <c r="H3" i="19"/>
  <c r="C20" i="19"/>
  <c r="D20" i="19"/>
  <c r="E13" i="19"/>
  <c r="G13" i="19" s="1"/>
  <c r="E5" i="19"/>
  <c r="H5" i="19" s="1"/>
  <c r="E4" i="19"/>
  <c r="H4" i="19" s="1"/>
  <c r="E11" i="19"/>
  <c r="H11" i="19" s="1"/>
  <c r="E2" i="19"/>
  <c r="F3" i="19"/>
  <c r="E10" i="19"/>
  <c r="H10" i="19" s="1"/>
  <c r="E9" i="19"/>
  <c r="H9" i="19" s="1"/>
  <c r="E8" i="19"/>
  <c r="F8" i="19" s="1"/>
  <c r="E7" i="19"/>
  <c r="D13" i="17"/>
  <c r="B13" i="17"/>
  <c r="C13" i="17"/>
  <c r="D16" i="17"/>
  <c r="D12" i="17"/>
  <c r="D11" i="17"/>
  <c r="D10" i="17"/>
  <c r="D9" i="17"/>
  <c r="D8" i="17"/>
  <c r="D7" i="17"/>
  <c r="D6" i="17"/>
  <c r="D5" i="17"/>
  <c r="D4" i="17"/>
  <c r="D3" i="17"/>
  <c r="D2" i="17"/>
  <c r="C8" i="17"/>
  <c r="C6" i="17"/>
  <c r="B6" i="17"/>
  <c r="C16" i="17"/>
  <c r="C12" i="17"/>
  <c r="C11" i="17"/>
  <c r="C10" i="17"/>
  <c r="C9" i="17"/>
  <c r="C7" i="17"/>
  <c r="C5" i="17"/>
  <c r="C4" i="17"/>
  <c r="C3" i="17"/>
  <c r="C2" i="17"/>
  <c r="B12" i="17"/>
  <c r="B11" i="17"/>
  <c r="B10" i="17"/>
  <c r="B9" i="17"/>
  <c r="B8" i="17"/>
  <c r="B7" i="17"/>
  <c r="B5" i="17"/>
  <c r="B4" i="17"/>
  <c r="B3" i="17"/>
  <c r="B16" i="17"/>
  <c r="B2" i="17"/>
  <c r="G9" i="19" l="1"/>
  <c r="G5" i="19"/>
  <c r="F4" i="19"/>
  <c r="F5" i="19"/>
  <c r="F10" i="19"/>
  <c r="H7" i="19"/>
  <c r="G7" i="19"/>
  <c r="G10" i="19"/>
  <c r="F13" i="19"/>
  <c r="G4" i="19"/>
  <c r="H2" i="19"/>
  <c r="E16" i="19"/>
  <c r="E20" i="19" s="1"/>
  <c r="H13" i="19"/>
  <c r="G8" i="19"/>
  <c r="H8" i="19"/>
  <c r="G2" i="19"/>
  <c r="G11" i="19"/>
  <c r="F11" i="19"/>
  <c r="F2" i="19"/>
  <c r="F9" i="19"/>
  <c r="F7" i="19"/>
  <c r="E10" i="17"/>
  <c r="G10" i="17" s="1"/>
  <c r="E2" i="17"/>
  <c r="E7" i="17"/>
  <c r="G7" i="17" s="1"/>
  <c r="E8" i="17"/>
  <c r="H8" i="17" s="1"/>
  <c r="E6" i="17"/>
  <c r="G6" i="17" s="1"/>
  <c r="E13" i="17"/>
  <c r="F13" i="17" s="1"/>
  <c r="E5" i="17"/>
  <c r="G5" i="17" s="1"/>
  <c r="E12" i="17"/>
  <c r="F12" i="17" s="1"/>
  <c r="E4" i="17"/>
  <c r="F4" i="17" s="1"/>
  <c r="E11" i="17"/>
  <c r="G11" i="17" s="1"/>
  <c r="E3" i="17"/>
  <c r="F3" i="17" s="1"/>
  <c r="F7" i="17"/>
  <c r="E9" i="17"/>
  <c r="G9" i="17" s="1"/>
  <c r="B14" i="17"/>
  <c r="D14" i="17"/>
  <c r="D20" i="17" s="1"/>
  <c r="C14" i="17"/>
  <c r="C20" i="1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G2" i="17" l="1"/>
  <c r="E16" i="17"/>
  <c r="H12" i="17"/>
  <c r="F10" i="17"/>
  <c r="H10" i="17"/>
  <c r="H11" i="17"/>
  <c r="H2" i="17"/>
  <c r="F8" i="17"/>
  <c r="F2" i="17"/>
  <c r="G4" i="17"/>
  <c r="F11" i="17"/>
  <c r="E14" i="17"/>
  <c r="E20" i="17" s="1"/>
  <c r="H4" i="17"/>
  <c r="H7" i="17"/>
  <c r="G8" i="17"/>
  <c r="H5" i="17"/>
  <c r="G13" i="17"/>
  <c r="H13" i="17"/>
  <c r="H3" i="17"/>
  <c r="G3" i="17"/>
  <c r="G12" i="17"/>
  <c r="F6" i="17"/>
  <c r="F5" i="17"/>
  <c r="F9" i="17"/>
  <c r="H9" i="17"/>
  <c r="H6" i="17"/>
  <c r="B20" i="17"/>
</calcChain>
</file>

<file path=xl/sharedStrings.xml><?xml version="1.0" encoding="utf-8"?>
<sst xmlns="http://schemas.openxmlformats.org/spreadsheetml/2006/main" count="33001" uniqueCount="8403">
  <si>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</si>
  <si>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</si>
  <si>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</si>
  <si>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</si>
  <si>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</si>
  <si>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</si>
  <si>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</si>
  <si>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</si>
  <si>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</si>
  <si>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</si>
  <si>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</si>
  <si>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</si>
  <si>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</si>
  <si>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</si>
  <si>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</si>
  <si>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</si>
  <si>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</si>
  <si>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</si>
  <si>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</si>
  <si>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</si>
  <si>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</si>
  <si>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</si>
  <si>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</si>
  <si>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</si>
  <si>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</si>
  <si>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</si>
  <si>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</si>
  <si>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</si>
  <si>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</si>
  <si>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</si>
  <si>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</si>
  <si>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</si>
  <si>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</si>
  <si>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</si>
  <si>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</si>
  <si>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</si>
  <si>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</si>
  <si>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</si>
  <si>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</si>
  <si>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</si>
  <si>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</si>
  <si>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</si>
  <si>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</si>
  <si>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</si>
  <si>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</si>
  <si>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</si>
  <si>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</si>
  <si>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</si>
  <si>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</si>
  <si>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</si>
  <si>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</si>
  <si>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</si>
  <si>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</si>
  <si>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</si>
  <si>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</si>
  <si>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</si>
  <si>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</si>
  <si>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</si>
  <si>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</si>
  <si>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</si>
  <si>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</si>
  <si>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</si>
  <si>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</si>
  <si>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</si>
  <si>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</si>
  <si>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</si>
  <si>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</si>
  <si>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</si>
  <si>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</si>
  <si>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</si>
  <si>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</si>
  <si>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</si>
  <si>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</si>
  <si>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</si>
  <si>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</si>
  <si>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</si>
  <si>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</si>
  <si>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</si>
  <si>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</si>
  <si>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</si>
  <si>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</si>
  <si>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</si>
  <si>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</si>
  <si>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</si>
  <si>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</si>
  <si>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</si>
  <si>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</si>
  <si>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</si>
  <si>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</si>
  <si>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</si>
  <si>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</si>
  <si>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</si>
  <si>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</si>
  <si>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</si>
  <si>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</si>
  <si>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</si>
  <si>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</si>
  <si>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</si>
  <si>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</si>
  <si>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</si>
  <si>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</si>
  <si>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</si>
  <si>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</si>
  <si>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</si>
  <si>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</si>
  <si>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</si>
  <si>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</si>
  <si>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</si>
  <si>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</si>
  <si>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</si>
  <si>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</si>
  <si>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</si>
  <si>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</si>
  <si>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</si>
  <si>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</si>
  <si>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</si>
  <si>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</si>
  <si>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</si>
  <si>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</si>
  <si>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</si>
  <si>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</si>
  <si>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</si>
  <si>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</si>
  <si>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</si>
  <si>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</si>
  <si>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</si>
  <si>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</si>
  <si>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</si>
  <si>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</si>
  <si>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</si>
  <si>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</si>
  <si>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</si>
  <si>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</si>
  <si>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</si>
  <si>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</si>
  <si>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</si>
  <si>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</si>
  <si>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</si>
  <si>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</si>
  <si>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</si>
  <si>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</si>
  <si>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</si>
  <si>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</si>
  <si>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</si>
  <si>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</si>
  <si>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</si>
  <si>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</si>
  <si>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</si>
  <si>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</si>
  <si>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</si>
  <si>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</si>
  <si>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</si>
  <si>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</si>
  <si>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</si>
  <si>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</si>
  <si>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</si>
  <si>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</si>
  <si>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</si>
  <si>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</si>
  <si>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</si>
  <si>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</si>
  <si>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</si>
  <si>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</si>
  <si>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</si>
  <si>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</si>
  <si>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</si>
  <si>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</si>
  <si>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</si>
  <si>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</si>
  <si>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</si>
  <si>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</si>
  <si>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</si>
  <si>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</si>
  <si>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</si>
  <si>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</si>
  <si>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</si>
  <si>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</si>
  <si>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</si>
  <si>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</si>
  <si>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</si>
  <si>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</si>
  <si>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</si>
  <si>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</si>
  <si>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</si>
  <si>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</si>
  <si>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</si>
  <si>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</si>
  <si>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</si>
  <si>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</si>
  <si>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</si>
  <si>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</si>
  <si>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</si>
  <si>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</si>
  <si>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</si>
  <si>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</si>
  <si>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</si>
  <si>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</si>
  <si>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</si>
  <si>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</si>
  <si>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</si>
  <si>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</si>
  <si>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</si>
  <si>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</si>
  <si>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</si>
  <si>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</si>
  <si>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</si>
  <si>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</si>
  <si>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</si>
  <si>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</si>
  <si>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</si>
  <si>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</si>
  <si>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</si>
  <si>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</si>
  <si>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</si>
  <si>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</si>
  <si>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</si>
  <si>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</si>
  <si>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</si>
  <si>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</si>
  <si>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</si>
  <si>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</si>
  <si>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</si>
  <si>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</si>
  <si>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</si>
  <si>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</si>
  <si>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</si>
  <si>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</si>
  <si>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</si>
  <si>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</si>
  <si>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</si>
  <si>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</si>
  <si>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</si>
  <si>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</si>
  <si>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</si>
  <si>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</si>
  <si>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</si>
  <si>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</si>
  <si>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</si>
  <si>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</si>
  <si>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</si>
  <si>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</si>
  <si>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</si>
  <si>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</si>
  <si>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</si>
  <si>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</si>
  <si>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</si>
  <si>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</si>
  <si>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</si>
  <si>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</si>
  <si>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</si>
  <si>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</si>
  <si>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</si>
  <si>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</si>
  <si>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</si>
  <si>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</si>
  <si>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</si>
  <si>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</si>
  <si>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</si>
  <si>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</si>
  <si>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</si>
  <si>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</si>
  <si>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</si>
  <si>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</si>
  <si>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</si>
  <si>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</si>
  <si>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</si>
  <si>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</si>
  <si>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</si>
  <si>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</si>
  <si>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</si>
  <si>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</si>
  <si>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</si>
  <si>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</si>
  <si>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</si>
  <si>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</si>
  <si>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</si>
  <si>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</si>
  <si>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</si>
  <si>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</si>
  <si>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</si>
  <si>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</si>
  <si>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</si>
  <si>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</si>
  <si>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</si>
  <si>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</si>
  <si>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</si>
  <si>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</si>
  <si>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</si>
  <si>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</si>
  <si>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</si>
  <si>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</si>
  <si>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</si>
  <si>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</si>
  <si>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</si>
  <si>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</si>
  <si>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</si>
  <si>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</si>
  <si>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</si>
  <si>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</si>
  <si>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</si>
  <si>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</si>
  <si>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</si>
  <si>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</si>
  <si>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</si>
  <si>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</si>
  <si>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</si>
  <si>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</si>
  <si>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</si>
  <si>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</si>
  <si>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</si>
  <si>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</si>
  <si>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</si>
  <si>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</si>
  <si>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</si>
  <si>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</si>
  <si>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</si>
  <si>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</si>
  <si>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</si>
  <si>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</si>
  <si>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</si>
  <si>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</si>
  <si>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</si>
  <si>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</si>
  <si>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</si>
  <si>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</si>
  <si>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</si>
  <si>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</si>
  <si>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</si>
  <si>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</si>
  <si>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</si>
  <si>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</si>
  <si>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</si>
  <si>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</si>
  <si>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</si>
  <si>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</si>
  <si>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</si>
  <si>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</si>
  <si>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</si>
  <si>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</si>
  <si>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</si>
  <si>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</si>
  <si>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</si>
  <si>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</si>
  <si>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</si>
  <si>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</si>
  <si>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</si>
  <si>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</si>
  <si>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</si>
  <si>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</si>
  <si>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</si>
  <si>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</si>
  <si>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</si>
  <si>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</si>
  <si>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</si>
  <si>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</si>
  <si>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</si>
  <si>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</si>
  <si>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</si>
  <si>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</si>
  <si>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</si>
  <si>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</si>
  <si>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</si>
  <si>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</si>
  <si>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</si>
  <si>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</si>
  <si>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</si>
  <si>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</si>
  <si>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</si>
  <si>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</si>
  <si>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</si>
  <si>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</si>
  <si>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</si>
  <si>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</si>
  <si>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</si>
  <si>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</si>
  <si>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</si>
  <si>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</si>
  <si>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</si>
  <si>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</si>
  <si>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</si>
  <si>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</si>
  <si>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</si>
  <si>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</si>
  <si>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</si>
  <si>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</si>
  <si>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</si>
  <si>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</si>
  <si>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</si>
  <si>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</si>
  <si>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</si>
  <si>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</si>
  <si>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</si>
  <si>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</si>
  <si>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</si>
  <si>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</si>
  <si>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</si>
  <si>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</si>
  <si>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</si>
  <si>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</si>
  <si>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</si>
  <si>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</si>
  <si>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</si>
  <si>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</si>
  <si>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</si>
  <si>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</si>
  <si>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</si>
  <si>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</si>
  <si>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</si>
  <si>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</si>
  <si>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</si>
  <si>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</si>
  <si>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</si>
  <si>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</si>
  <si>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</si>
  <si>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</si>
  <si>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</si>
  <si>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</si>
  <si>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</si>
  <si>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</si>
  <si>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</si>
  <si>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</si>
  <si>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</si>
  <si>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</si>
  <si>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</si>
  <si>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</si>
  <si>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</si>
  <si>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</si>
  <si>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</si>
  <si>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</si>
  <si>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</si>
  <si>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</si>
  <si>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</si>
  <si>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</si>
  <si>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</si>
  <si>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</si>
  <si>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</si>
  <si>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</si>
  <si>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</si>
  <si>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</si>
  <si>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</si>
  <si>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</si>
  <si>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</si>
  <si>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</si>
  <si>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</si>
  <si>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</si>
  <si>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</si>
  <si>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</si>
  <si>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</si>
  <si>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</si>
  <si>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</si>
  <si>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</si>
  <si>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</si>
  <si>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</si>
  <si>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</si>
  <si>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</si>
  <si>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</si>
  <si>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</si>
  <si>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</si>
  <si>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</si>
  <si>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</si>
  <si>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</si>
  <si>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</si>
  <si>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</si>
  <si>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</si>
  <si>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</si>
  <si>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</si>
  <si>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</si>
  <si>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</si>
  <si>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</si>
  <si>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</si>
  <si>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</si>
  <si>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</si>
  <si>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</si>
  <si>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</si>
  <si>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</si>
  <si>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</si>
  <si>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</si>
  <si>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</si>
  <si>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</si>
  <si>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</si>
  <si>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</si>
  <si>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</si>
  <si>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</si>
  <si>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</si>
  <si>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</si>
  <si>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</si>
  <si>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</si>
  <si>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</si>
  <si>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</si>
  <si>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</si>
  <si>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</si>
  <si>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</si>
  <si>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</si>
  <si>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</si>
  <si>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</si>
  <si>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</si>
  <si>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</si>
  <si>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</si>
  <si>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</si>
  <si>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</si>
  <si>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</si>
  <si>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</si>
  <si>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</si>
  <si>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</si>
  <si>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</si>
  <si>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</si>
  <si>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</si>
  <si>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</si>
  <si>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</si>
  <si>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</si>
  <si>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</si>
  <si>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</si>
  <si>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</si>
  <si>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</si>
  <si>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</si>
  <si>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</si>
  <si>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</si>
  <si>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</si>
  <si>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</si>
  <si>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</si>
  <si>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</si>
  <si>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</si>
  <si>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</si>
  <si>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</si>
  <si>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</si>
  <si>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</si>
  <si>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</si>
  <si>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</si>
  <si>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</si>
  <si>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</si>
  <si>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</si>
  <si>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</si>
  <si>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</si>
  <si>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</si>
  <si>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</si>
  <si>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</si>
  <si>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</si>
  <si>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</si>
  <si>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</si>
  <si>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</si>
  <si>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</si>
  <si>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</si>
  <si>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</si>
  <si>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</si>
  <si>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</si>
  <si>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</si>
  <si>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</si>
  <si>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</si>
  <si>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</si>
  <si>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</si>
  <si>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</si>
  <si>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</si>
  <si>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</si>
  <si>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</si>
  <si>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</si>
  <si>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</si>
  <si>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</si>
  <si>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</si>
  <si>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</si>
  <si>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</si>
  <si>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</si>
  <si>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</si>
  <si>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</si>
  <si>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</si>
  <si>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</si>
  <si>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</si>
  <si>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</si>
  <si>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</si>
  <si>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</si>
  <si>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</si>
  <si>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</si>
  <si>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</si>
  <si>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</si>
  <si>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</si>
  <si>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</si>
  <si>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</si>
  <si>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</si>
  <si>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</si>
  <si>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</si>
  <si>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</si>
  <si>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</si>
  <si>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</si>
  <si>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</si>
  <si>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</si>
  <si>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</si>
  <si>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</si>
  <si>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</si>
  <si>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</si>
  <si>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</si>
  <si>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</si>
  <si>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</si>
  <si>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</si>
  <si>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</si>
  <si>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</si>
  <si>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</si>
  <si>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</si>
  <si>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</si>
  <si>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</si>
  <si>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</si>
  <si>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</si>
  <si>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</si>
  <si>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</si>
  <si>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</si>
  <si>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</si>
  <si>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</si>
  <si>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</si>
  <si>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</si>
  <si>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</si>
  <si>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</si>
  <si>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</si>
  <si>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</si>
  <si>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</si>
  <si>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</si>
  <si>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</si>
  <si>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</si>
  <si>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</si>
  <si>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</si>
  <si>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</si>
  <si>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</si>
  <si>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</si>
  <si>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</si>
  <si>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</si>
  <si>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</si>
  <si>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</si>
  <si>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</si>
  <si>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</si>
  <si>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</si>
  <si>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</si>
  <si>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</si>
  <si>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</si>
  <si>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</si>
  <si>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</si>
  <si>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</si>
  <si>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</si>
  <si>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</si>
  <si>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</si>
  <si>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</si>
  <si>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</si>
  <si>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</si>
  <si>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</si>
  <si>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</si>
  <si>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</si>
  <si>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</si>
  <si>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</si>
  <si>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</si>
  <si>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</si>
  <si>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</si>
  <si>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</si>
  <si>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</si>
  <si>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</si>
  <si>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</si>
  <si>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</si>
  <si>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</si>
  <si>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</si>
  <si>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</si>
  <si>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</si>
  <si>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</si>
  <si>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</si>
  <si>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</si>
  <si>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</si>
  <si>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</si>
  <si>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</si>
  <si>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</si>
  <si>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</si>
  <si>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</si>
  <si>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</si>
  <si>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</si>
  <si>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</si>
  <si>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</si>
  <si>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</si>
  <si>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</si>
  <si>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</si>
  <si>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</si>
  <si>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</si>
  <si>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</si>
  <si>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</si>
  <si>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</si>
  <si>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</si>
  <si>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</si>
  <si>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</si>
  <si>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</si>
  <si>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</si>
  <si>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</si>
  <si>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</si>
  <si>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</si>
  <si>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</si>
  <si>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</si>
  <si>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</si>
  <si>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</si>
  <si>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</si>
  <si>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</si>
  <si>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</si>
  <si>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</si>
  <si>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</si>
  <si>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</si>
  <si>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</si>
  <si>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</si>
  <si>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</si>
  <si>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</si>
  <si>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</si>
  <si>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</si>
  <si>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</si>
  <si>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</si>
  <si>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</si>
  <si>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</si>
  <si>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</si>
  <si>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</si>
  <si>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</si>
  <si>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</si>
  <si>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</si>
  <si>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</si>
  <si>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</si>
  <si>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</si>
  <si>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</si>
  <si>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</si>
  <si>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</si>
  <si>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</si>
  <si>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</si>
  <si>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</si>
  <si>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</si>
  <si>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</si>
  <si>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</si>
  <si>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</si>
  <si>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</si>
  <si>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</si>
  <si>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</si>
  <si>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</si>
  <si>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</si>
  <si>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</si>
  <si>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</si>
  <si>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</si>
  <si>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</si>
  <si>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</si>
  <si>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</si>
  <si>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</si>
  <si>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</si>
  <si>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</si>
  <si>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</si>
  <si>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</si>
  <si>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</si>
  <si>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</si>
  <si>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</si>
  <si>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</si>
  <si>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</si>
  <si>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</si>
  <si>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</si>
  <si>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</si>
  <si>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</si>
  <si>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</si>
  <si>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</si>
  <si>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</si>
  <si>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</si>
  <si>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</si>
  <si>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</si>
  <si>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</si>
  <si>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</si>
  <si>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</si>
  <si>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</si>
  <si>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</si>
  <si>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</si>
  <si>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</si>
  <si>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</si>
  <si>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</si>
  <si>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</si>
  <si>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</si>
  <si>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</si>
  <si>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</si>
  <si>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</si>
  <si>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</si>
  <si>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</si>
  <si>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</si>
  <si>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</si>
  <si>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</si>
  <si>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</si>
  <si>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</si>
  <si>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</si>
  <si>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</si>
  <si>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</si>
  <si>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</si>
  <si>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</si>
  <si>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</si>
  <si>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</si>
  <si>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</si>
  <si>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</si>
  <si>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</si>
  <si>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</si>
  <si>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</si>
  <si>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</si>
  <si>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</si>
  <si>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</si>
  <si>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</si>
  <si>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</si>
  <si>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</si>
  <si>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</si>
  <si>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</si>
  <si>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</si>
  <si>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</si>
  <si>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</si>
  <si>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</si>
  <si>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</si>
  <si>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</si>
  <si>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</si>
  <si>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</si>
  <si>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</si>
  <si>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</si>
  <si>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</si>
  <si>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</si>
  <si>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</si>
  <si>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</si>
  <si>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</si>
  <si>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</si>
  <si>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</si>
  <si>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</si>
  <si>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</si>
  <si>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</si>
  <si>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</si>
  <si>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</si>
  <si>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</si>
  <si>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</si>
  <si>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</si>
  <si>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</si>
  <si>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</si>
  <si>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</si>
  <si>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</si>
  <si>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</si>
  <si>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</si>
  <si>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</si>
  <si>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</si>
  <si>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</si>
  <si>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</si>
  <si>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</si>
  <si>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</si>
  <si>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</si>
  <si>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</si>
  <si>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</si>
  <si>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</si>
  <si>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</si>
  <si>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</si>
  <si>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</si>
  <si>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</si>
  <si>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</si>
  <si>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</si>
  <si>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</si>
  <si>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</si>
  <si>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</si>
  <si>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</si>
  <si>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</si>
  <si>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</si>
  <si>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</si>
  <si>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</si>
  <si>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</si>
  <si>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</si>
  <si>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</si>
  <si>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</si>
  <si>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</si>
  <si>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</si>
  <si>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</si>
  <si>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</si>
  <si>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</si>
  <si>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</si>
  <si>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</si>
  <si>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</si>
  <si>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</si>
  <si>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</si>
  <si>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</si>
  <si>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</si>
  <si>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</si>
  <si>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</si>
  <si>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</si>
  <si>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</si>
  <si>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</si>
  <si>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</si>
  <si>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</si>
  <si>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</si>
  <si>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</si>
  <si>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</si>
  <si>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</si>
  <si>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</si>
  <si>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</si>
  <si>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</si>
  <si>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</si>
  <si>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</si>
  <si>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</si>
  <si>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</si>
  <si>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</si>
  <si>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</si>
  <si>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</si>
  <si>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</si>
  <si>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</si>
  <si>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</si>
  <si>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</si>
  <si>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</si>
  <si>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</si>
  <si>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</si>
  <si>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</si>
  <si>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</si>
  <si>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</si>
  <si>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</si>
  <si>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</si>
  <si>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</si>
  <si>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</si>
  <si>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</si>
  <si>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</si>
  <si>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</si>
  <si>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</si>
  <si>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</si>
  <si>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</si>
  <si>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</si>
  <si>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</si>
  <si>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</si>
  <si>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</si>
  <si>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</si>
  <si>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</si>
  <si>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</si>
  <si>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</si>
  <si>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</si>
  <si>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</si>
  <si>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</si>
  <si>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</si>
  <si>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</si>
  <si>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</si>
  <si>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</si>
  <si>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</si>
  <si>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</si>
  <si>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</si>
  <si>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</si>
  <si>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</si>
  <si>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</si>
  <si>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</si>
  <si>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</si>
  <si>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</si>
  <si>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</si>
  <si>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</si>
  <si>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</si>
  <si>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</si>
  <si>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</si>
  <si>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</si>
  <si>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</si>
  <si>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</si>
  <si>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</si>
  <si>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</si>
  <si>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</si>
  <si>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</si>
  <si>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</si>
  <si>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</si>
  <si>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</si>
  <si>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</si>
  <si>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</si>
  <si>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</si>
  <si>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</si>
  <si>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</si>
  <si>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</si>
  <si>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</si>
  <si>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</si>
  <si>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</si>
  <si>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</si>
  <si>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</si>
  <si>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</si>
  <si>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</si>
  <si>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</si>
  <si>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</si>
  <si>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</si>
  <si>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</si>
  <si>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</si>
  <si>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</si>
  <si>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</si>
  <si>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</si>
  <si>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</si>
  <si>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</si>
  <si>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</si>
  <si>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</si>
  <si>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</si>
  <si>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</si>
  <si>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</si>
  <si>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</si>
  <si>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</si>
  <si>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</si>
  <si>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</si>
  <si>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</si>
  <si>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</si>
  <si>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</si>
  <si>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</si>
  <si>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</si>
  <si>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</si>
  <si>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</si>
  <si>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</si>
  <si>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</si>
  <si>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</si>
  <si>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</si>
  <si>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</si>
  <si>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</si>
  <si>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</si>
  <si>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</si>
  <si>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</si>
  <si>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</si>
  <si>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</si>
  <si>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</si>
  <si>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</si>
  <si>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</si>
  <si>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</si>
  <si>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</si>
  <si>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</si>
  <si>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</si>
  <si>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</si>
  <si>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</si>
  <si>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</si>
  <si>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</si>
  <si>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</si>
  <si>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</si>
  <si>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</si>
  <si>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</si>
  <si>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</si>
  <si>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</si>
  <si>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</si>
  <si>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</si>
  <si>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</si>
  <si>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</si>
  <si>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</si>
  <si>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</si>
  <si>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</si>
  <si>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</si>
  <si>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</si>
  <si>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</si>
  <si>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</si>
  <si>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</si>
  <si>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</si>
  <si>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</si>
  <si>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</si>
  <si>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</si>
  <si>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</si>
  <si>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</si>
  <si>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</si>
  <si>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</si>
  <si>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</si>
  <si>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</si>
  <si>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</si>
  <si>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</si>
  <si>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</si>
  <si>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</si>
  <si>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</si>
  <si>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</si>
  <si>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</si>
  <si>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</si>
  <si>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</si>
  <si>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</si>
  <si>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</si>
  <si>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</si>
  <si>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</si>
  <si>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</si>
  <si>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</si>
  <si>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</si>
  <si>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</si>
  <si>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</si>
  <si>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</si>
  <si>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</si>
  <si>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</si>
  <si>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</si>
  <si>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</si>
  <si>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</si>
  <si>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</si>
  <si>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</si>
  <si>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</si>
  <si>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</si>
  <si>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</si>
  <si>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</si>
  <si>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</si>
  <si>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</si>
  <si>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</si>
  <si>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</si>
  <si>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</si>
  <si>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</si>
  <si>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</si>
  <si>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</si>
  <si>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</si>
  <si>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</si>
  <si>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</si>
  <si>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</si>
  <si>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</si>
  <si>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</si>
  <si>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</si>
  <si>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</si>
  <si>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</si>
  <si>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</si>
  <si>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</si>
  <si>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</si>
  <si>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</si>
  <si>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</si>
  <si>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</si>
  <si>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</si>
  <si>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</si>
  <si>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</si>
  <si>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</si>
  <si>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</si>
  <si>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</si>
  <si>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</si>
  <si>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</si>
  <si>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</si>
  <si>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</si>
  <si>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</si>
  <si>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</si>
  <si>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</si>
  <si>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</si>
  <si>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</si>
  <si>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</si>
  <si>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</si>
  <si>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</si>
  <si>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</si>
  <si>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</si>
  <si>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</si>
  <si>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</si>
  <si>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</si>
  <si>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</si>
  <si>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</si>
  <si>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</si>
  <si>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</si>
  <si>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</si>
  <si>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</si>
  <si>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</si>
  <si>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</si>
  <si>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</si>
  <si>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</si>
  <si>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</si>
  <si>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</si>
  <si>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</si>
  <si>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</si>
  <si>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</si>
  <si>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</si>
  <si>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</si>
  <si>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</si>
  <si>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</si>
  <si>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</si>
  <si>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</si>
  <si>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</si>
  <si>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</si>
  <si>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</si>
  <si>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</si>
  <si>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</si>
  <si>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</si>
  <si>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</si>
  <si>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</si>
  <si>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</si>
  <si>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</si>
  <si>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</si>
  <si>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</si>
  <si>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</si>
  <si>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</si>
  <si>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</si>
  <si>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</si>
  <si>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</si>
  <si>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</si>
  <si>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</si>
  <si>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</si>
  <si>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</si>
  <si>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</si>
  <si>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</si>
  <si>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</si>
  <si>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</si>
  <si>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</si>
  <si>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</si>
  <si>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</si>
  <si>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</si>
  <si>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</si>
  <si>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</si>
  <si>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</si>
  <si>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</si>
  <si>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</si>
  <si>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</si>
  <si>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</si>
  <si>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</si>
  <si>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</si>
  <si>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</si>
  <si>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</si>
  <si>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</si>
  <si>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</si>
  <si>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</si>
  <si>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</si>
  <si>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</si>
  <si>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</si>
  <si>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</si>
  <si>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</si>
  <si>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</si>
  <si>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</si>
  <si>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</si>
  <si>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</si>
  <si>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</si>
  <si>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</si>
  <si>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</si>
  <si>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</si>
  <si>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</si>
  <si>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</si>
  <si>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</si>
  <si>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</si>
  <si>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</si>
  <si>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</si>
  <si>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</si>
  <si>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</si>
  <si>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</si>
  <si>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</si>
  <si>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</si>
  <si>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</si>
  <si>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</si>
  <si>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</si>
  <si>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</si>
  <si>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</si>
  <si>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</si>
  <si>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</si>
  <si>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</si>
  <si>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</si>
  <si>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</si>
  <si>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</si>
  <si>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</si>
  <si>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</si>
  <si>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</si>
  <si>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</si>
  <si>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</si>
  <si>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</si>
  <si>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</si>
  <si>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</si>
  <si>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</si>
  <si>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</si>
  <si>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</si>
  <si>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</si>
  <si>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</si>
  <si>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</si>
  <si>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</si>
  <si>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</si>
  <si>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</si>
  <si>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</si>
  <si>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</si>
  <si>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</si>
  <si>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</si>
  <si>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</si>
  <si>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</si>
  <si>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</si>
  <si>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</si>
  <si>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</si>
  <si>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</si>
  <si>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</si>
  <si>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</si>
  <si>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</si>
  <si>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</si>
  <si>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</si>
  <si>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</si>
  <si>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</si>
  <si>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</si>
  <si>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</si>
  <si>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</si>
  <si>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</si>
  <si>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</si>
  <si>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</si>
  <si>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</si>
  <si>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</si>
  <si>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</si>
  <si>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</si>
  <si>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</si>
  <si>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</si>
  <si>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</si>
  <si>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</si>
  <si>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</si>
  <si>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</si>
  <si>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</si>
  <si>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</si>
  <si>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</si>
  <si>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</si>
  <si>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</si>
  <si>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</si>
  <si>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</si>
  <si>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</si>
  <si>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</si>
  <si>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</si>
  <si>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</si>
  <si>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</si>
  <si>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</si>
  <si>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</si>
  <si>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</si>
  <si>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</si>
  <si>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</si>
  <si>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</si>
  <si>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</si>
  <si>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</si>
  <si>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</si>
  <si>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</si>
  <si>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</si>
  <si>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</si>
  <si>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</si>
  <si>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</si>
  <si>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</si>
  <si>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</si>
  <si>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</si>
  <si>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</si>
  <si>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</si>
  <si>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</si>
  <si>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</si>
  <si>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</si>
  <si>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</si>
  <si>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</si>
  <si>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</si>
  <si>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</si>
  <si>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</si>
  <si>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</si>
  <si>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</si>
  <si>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</si>
  <si>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</si>
  <si>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</si>
  <si>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</si>
  <si>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</si>
  <si>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</si>
  <si>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</si>
  <si>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</si>
  <si>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</si>
  <si>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</si>
  <si>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</si>
  <si>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</si>
  <si>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</si>
  <si>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</si>
  <si>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</si>
  <si>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</si>
  <si>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</si>
  <si>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</si>
  <si>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</si>
  <si>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</si>
  <si>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</si>
  <si>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</si>
  <si>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</si>
  <si>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</si>
  <si>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</si>
  <si>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</si>
  <si>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</si>
  <si>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</si>
  <si>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</si>
  <si>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</si>
  <si>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</si>
  <si>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</si>
  <si>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</si>
  <si>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</si>
  <si>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</si>
  <si>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</si>
  <si>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</si>
  <si>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</si>
  <si>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</si>
  <si>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</si>
  <si>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</si>
  <si>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</si>
  <si>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</si>
  <si>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</si>
  <si>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</si>
  <si>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</si>
  <si>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</si>
  <si>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</si>
  <si>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</si>
  <si>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</si>
  <si>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</si>
  <si>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</si>
  <si>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</si>
  <si>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</si>
  <si>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</si>
  <si>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</si>
  <si>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</si>
  <si>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</si>
  <si>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</si>
  <si>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</si>
  <si>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</si>
  <si>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</si>
  <si>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</si>
  <si>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</si>
  <si>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</si>
  <si>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</si>
  <si>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</si>
  <si>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</si>
  <si>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</si>
  <si>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</si>
  <si>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</si>
  <si>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</si>
  <si>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</si>
  <si>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</si>
  <si>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</si>
  <si>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</si>
  <si>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</si>
  <si>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</si>
  <si>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</si>
  <si>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</si>
  <si>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</si>
  <si>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</si>
  <si>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</si>
  <si>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</si>
  <si>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</si>
  <si>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</si>
  <si>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</si>
  <si>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</si>
  <si>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</si>
  <si>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</si>
  <si>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</si>
  <si>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</si>
  <si>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</si>
  <si>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</si>
  <si>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</si>
  <si>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</si>
  <si>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</si>
  <si>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</si>
  <si>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</si>
  <si>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</si>
  <si>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</si>
  <si>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</si>
  <si>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</si>
  <si>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</si>
  <si>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</si>
  <si>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</si>
  <si>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</si>
  <si>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</si>
  <si>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</si>
  <si>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</si>
  <si>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</si>
  <si>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</si>
  <si>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</si>
  <si>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</si>
  <si>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</si>
  <si>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</si>
  <si>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</si>
  <si>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</si>
  <si>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</si>
  <si>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</si>
  <si>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</si>
  <si>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</si>
  <si>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</si>
  <si>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</si>
  <si>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</si>
  <si>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</si>
  <si>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</si>
  <si>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</si>
  <si>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</si>
  <si>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</si>
  <si>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</si>
  <si>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</si>
  <si>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</si>
  <si>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</si>
  <si>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</si>
  <si>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</si>
  <si>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</si>
  <si>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</si>
  <si>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</si>
  <si>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</si>
  <si>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</si>
  <si>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</si>
  <si>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</si>
  <si>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</si>
  <si>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</si>
  <si>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</si>
  <si>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</si>
  <si>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</si>
  <si>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</si>
  <si>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</si>
  <si>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</si>
  <si>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</si>
  <si>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</si>
  <si>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</si>
  <si>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</si>
  <si>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</si>
  <si>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</si>
  <si>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</si>
  <si>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</si>
  <si>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</si>
  <si>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</si>
  <si>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</si>
  <si>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</si>
  <si>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</si>
  <si>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</si>
  <si>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</si>
  <si>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</si>
  <si>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</si>
  <si>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</si>
  <si>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</si>
  <si>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</si>
  <si>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</si>
  <si>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</si>
  <si>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</si>
  <si>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</si>
  <si>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</si>
  <si>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</si>
  <si>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</si>
  <si>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</si>
  <si>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</si>
  <si>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</si>
  <si>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</si>
  <si>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</si>
  <si>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</si>
  <si>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</si>
  <si>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</si>
  <si>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</si>
  <si>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</si>
  <si>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</si>
  <si>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</si>
  <si>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</si>
  <si>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</si>
  <si>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</si>
  <si>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</si>
  <si>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</si>
  <si>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</si>
  <si>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</si>
  <si>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</si>
  <si>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</si>
  <si>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</si>
  <si>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</si>
  <si>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</si>
  <si>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</si>
  <si>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</si>
  <si>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</si>
  <si>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</si>
  <si>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</si>
  <si>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</si>
  <si>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</si>
  <si>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</si>
  <si>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</si>
  <si>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</si>
  <si>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</si>
  <si>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</si>
  <si>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</si>
  <si>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</si>
  <si>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</si>
  <si>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</si>
  <si>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</si>
  <si>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</si>
  <si>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</si>
  <si>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</si>
  <si>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</si>
  <si>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</si>
  <si>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</si>
  <si>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</si>
  <si>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</si>
  <si>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</si>
  <si>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</si>
  <si>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</si>
  <si>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</si>
  <si>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</si>
  <si>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</si>
  <si>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</si>
  <si>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</si>
  <si>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</si>
  <si>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</si>
  <si>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</si>
  <si>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</si>
  <si>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</si>
  <si>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</si>
  <si>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</si>
  <si>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</si>
  <si>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</si>
  <si>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</si>
  <si>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</si>
  <si>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</si>
  <si>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</si>
  <si>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</si>
  <si>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</si>
  <si>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</si>
  <si>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</si>
  <si>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</si>
  <si>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</si>
  <si>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</si>
  <si>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</si>
  <si>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</si>
  <si>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</si>
  <si>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</si>
  <si>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</si>
  <si>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</si>
  <si>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</si>
  <si>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</si>
  <si>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</si>
  <si>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</si>
  <si>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</si>
  <si>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</si>
  <si>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</si>
  <si>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</si>
  <si>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</si>
  <si>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</si>
  <si>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</si>
  <si>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</si>
  <si>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</si>
  <si>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</si>
  <si>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</si>
  <si>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</si>
  <si>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</si>
  <si>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</si>
  <si>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</si>
  <si>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</si>
  <si>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</si>
  <si>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</si>
  <si>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</si>
  <si>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</si>
  <si>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</si>
  <si>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</si>
  <si>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</si>
  <si>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</si>
  <si>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</si>
  <si>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</si>
  <si>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</si>
  <si>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</si>
  <si>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</si>
  <si>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</si>
  <si>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</si>
  <si>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</si>
  <si>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</si>
  <si>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</si>
  <si>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</si>
  <si>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</si>
  <si>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</si>
  <si>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</si>
  <si>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</si>
  <si>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</si>
  <si>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</si>
  <si>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</si>
  <si>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</si>
  <si>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</si>
  <si>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</si>
  <si>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</si>
  <si>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</si>
  <si>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</si>
  <si>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</si>
  <si>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</si>
  <si>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</si>
  <si>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</si>
  <si>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</si>
  <si>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</si>
  <si>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</si>
  <si>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</si>
  <si>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</si>
  <si>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</si>
  <si>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</si>
  <si>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</si>
  <si>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</si>
  <si>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</si>
  <si>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</si>
  <si>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</si>
  <si>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</si>
  <si>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</si>
  <si>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</si>
  <si>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</si>
  <si>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</si>
  <si>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</si>
  <si>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</si>
  <si>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</si>
  <si>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</si>
  <si>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</si>
  <si>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</si>
  <si>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</si>
  <si>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</si>
  <si>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</si>
  <si>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</si>
  <si>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</si>
  <si>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</si>
  <si>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</si>
  <si>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</si>
  <si>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</si>
  <si>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</si>
  <si>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</si>
  <si>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</si>
  <si>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</si>
  <si>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</si>
  <si>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</si>
  <si>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</si>
  <si>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</si>
  <si>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</si>
  <si>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</si>
  <si>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</si>
  <si>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</si>
  <si>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</si>
  <si>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</si>
  <si>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</si>
  <si>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</si>
  <si>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</si>
  <si>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</si>
  <si>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</si>
  <si>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</si>
  <si>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</si>
  <si>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</si>
  <si>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</si>
  <si>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</si>
  <si>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</si>
  <si>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</si>
  <si>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</si>
  <si>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</si>
  <si>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</si>
  <si>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</si>
  <si>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</si>
  <si>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</si>
  <si>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</si>
  <si>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</si>
  <si>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</si>
  <si>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</si>
  <si>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</si>
  <si>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</si>
  <si>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</si>
  <si>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</si>
  <si>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</si>
  <si>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</si>
  <si>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</si>
  <si>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</si>
  <si>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</si>
  <si>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</si>
  <si>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</si>
  <si>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</si>
  <si>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</si>
  <si>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</si>
  <si>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</si>
  <si>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</si>
  <si>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</si>
  <si>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</si>
  <si>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</si>
  <si>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</si>
  <si>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</si>
  <si>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</si>
  <si>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</si>
  <si>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</si>
  <si>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</si>
  <si>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</si>
  <si>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</si>
  <si>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</si>
  <si>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</si>
  <si>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</si>
  <si>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</si>
  <si>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</si>
  <si>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</si>
  <si>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</si>
  <si>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</si>
  <si>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</si>
  <si>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</si>
  <si>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</si>
  <si>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</si>
  <si>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</si>
  <si>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</si>
  <si>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</si>
  <si>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</si>
  <si>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</si>
  <si>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</si>
  <si>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</si>
  <si>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</si>
  <si>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</si>
  <si>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</si>
  <si>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</si>
  <si>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</si>
  <si>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</si>
  <si>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</si>
  <si>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</si>
  <si>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</si>
  <si>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</si>
  <si>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</si>
  <si>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</si>
  <si>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</si>
  <si>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</si>
  <si>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</si>
  <si>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</si>
  <si>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</si>
  <si>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</si>
  <si>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</si>
  <si>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</si>
  <si>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</si>
  <si>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</si>
  <si>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</si>
  <si>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</si>
  <si>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</si>
  <si>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</si>
  <si>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</si>
  <si>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</si>
  <si>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</si>
  <si>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</si>
  <si>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</si>
  <si>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</si>
  <si>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</si>
  <si>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</si>
  <si>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</si>
  <si>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</si>
  <si>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</si>
  <si>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</si>
  <si>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</si>
  <si>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</si>
  <si>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</si>
  <si>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</si>
  <si>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</si>
  <si>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</si>
  <si>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</si>
  <si>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</si>
  <si>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</si>
  <si>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</si>
  <si>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</si>
  <si>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</si>
  <si>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</si>
  <si>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</si>
  <si>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</si>
  <si>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</si>
  <si>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</si>
  <si>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</si>
  <si>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</si>
  <si>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</si>
  <si>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</si>
  <si>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</si>
  <si>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</si>
  <si>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</si>
  <si>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</si>
  <si>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</si>
  <si>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</si>
  <si>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</si>
  <si>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</si>
  <si>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</si>
  <si>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</si>
  <si>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</si>
  <si>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</si>
  <si>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</si>
  <si>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</si>
  <si>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</si>
  <si>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</si>
  <si>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</si>
  <si>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</si>
  <si>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</si>
  <si>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</si>
  <si>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</si>
  <si>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</si>
  <si>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</si>
  <si>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</si>
  <si>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</si>
  <si>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</si>
  <si>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</si>
  <si>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</si>
  <si>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</si>
  <si>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</si>
  <si>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</si>
  <si>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</si>
  <si>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</si>
  <si>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</si>
  <si>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</si>
  <si>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</si>
  <si>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</si>
  <si>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</si>
  <si>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</si>
  <si>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</si>
  <si>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</si>
  <si>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</si>
  <si>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</si>
  <si>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</si>
  <si>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</si>
  <si>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</si>
  <si>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</si>
  <si>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</si>
  <si>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</si>
  <si>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</si>
  <si>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</si>
  <si>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</si>
  <si>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</si>
  <si>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</si>
  <si>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</si>
  <si>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</si>
  <si>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</si>
  <si>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</si>
  <si>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</si>
  <si>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</si>
  <si>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</si>
  <si>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</si>
  <si>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</si>
  <si>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</si>
  <si>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</si>
  <si>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</si>
  <si>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</si>
  <si>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</si>
  <si>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</si>
  <si>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</si>
  <si>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</si>
  <si>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</si>
  <si>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</si>
  <si>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</si>
  <si>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</si>
  <si>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</si>
  <si>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</si>
  <si>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</si>
  <si>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</si>
  <si>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</si>
  <si>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</si>
  <si>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</si>
  <si>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</si>
  <si>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</si>
  <si>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</si>
  <si>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</si>
  <si>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</si>
  <si>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</si>
  <si>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</si>
  <si>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</si>
  <si>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</si>
  <si>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</si>
  <si>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</si>
  <si>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</si>
  <si>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</si>
  <si>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</si>
  <si>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</si>
  <si>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</si>
  <si>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</si>
  <si>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</si>
  <si>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</si>
  <si>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</si>
  <si>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</si>
  <si>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</si>
  <si>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</si>
  <si>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</si>
  <si>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</si>
  <si>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</si>
  <si>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</si>
  <si>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</si>
  <si>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</si>
  <si>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</si>
  <si>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</si>
  <si>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</si>
  <si>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</si>
  <si>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</si>
  <si>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</si>
  <si>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</si>
  <si>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</si>
  <si>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</si>
  <si>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</si>
  <si>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</si>
  <si>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</si>
  <si>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</si>
  <si>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</si>
  <si>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</si>
  <si>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</si>
  <si>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</si>
  <si>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</si>
  <si>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</si>
  <si>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</si>
  <si>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</si>
  <si>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</si>
  <si>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</si>
  <si>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</si>
  <si>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</si>
  <si>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</si>
  <si>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</si>
  <si>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</si>
  <si>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</si>
  <si>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</si>
  <si>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</si>
  <si>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</si>
  <si>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</si>
  <si>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</si>
  <si>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</si>
  <si>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</si>
  <si>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</si>
  <si>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</si>
  <si>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</si>
  <si>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</si>
  <si>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</si>
  <si>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</si>
  <si>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</si>
  <si>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</si>
  <si>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</si>
  <si>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</si>
  <si>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</si>
  <si>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</si>
  <si>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</si>
  <si>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</si>
  <si>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</si>
  <si>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</si>
  <si>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</si>
  <si>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</si>
  <si>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</si>
  <si>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</si>
  <si>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</si>
  <si>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</si>
  <si>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</si>
  <si>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</si>
  <si>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</si>
  <si>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</si>
  <si>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</si>
  <si>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</si>
  <si>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</si>
  <si>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</si>
  <si>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</si>
  <si>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</si>
  <si>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</si>
  <si>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</si>
  <si>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</si>
  <si>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</si>
  <si>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</si>
  <si>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</si>
  <si>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</si>
  <si>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</si>
  <si>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</si>
  <si>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</si>
  <si>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</si>
  <si>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</si>
  <si>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</si>
  <si>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</si>
  <si>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</si>
  <si>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</si>
  <si>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</si>
  <si>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</si>
  <si>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</si>
  <si>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</si>
  <si>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</si>
  <si>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</si>
  <si>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</si>
  <si>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</si>
  <si>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</si>
  <si>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</si>
  <si>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</si>
  <si>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</si>
  <si>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</si>
  <si>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</si>
  <si>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</si>
  <si>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</si>
  <si>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</si>
  <si>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</si>
  <si>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</si>
  <si>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</si>
  <si>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</si>
  <si>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</si>
  <si>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</si>
  <si>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</si>
  <si>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</si>
  <si>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</si>
  <si>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</si>
  <si>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</si>
  <si>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</si>
  <si>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</si>
  <si>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</si>
  <si>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</si>
  <si>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</si>
  <si>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</si>
  <si>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</si>
  <si>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</si>
  <si>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</si>
  <si>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</si>
  <si>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</si>
  <si>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</si>
  <si>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</si>
  <si>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</si>
  <si>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</si>
  <si>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</si>
  <si>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</si>
  <si>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</si>
  <si>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</si>
  <si>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</si>
  <si>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</si>
  <si>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</si>
  <si>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</si>
  <si>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</si>
  <si>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</si>
  <si>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</si>
  <si>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</si>
  <si>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</si>
  <si>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</si>
  <si>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</si>
  <si>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</si>
  <si>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</si>
  <si>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</si>
  <si>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</si>
  <si>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</si>
  <si>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</si>
  <si>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</si>
  <si>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</si>
  <si>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</si>
  <si>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</si>
  <si>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</si>
  <si>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</si>
  <si>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</si>
  <si>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</si>
  <si>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</si>
  <si>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</si>
  <si>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</si>
  <si>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</si>
  <si>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</si>
  <si>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</si>
  <si>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</si>
  <si>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</si>
  <si>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</si>
  <si>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</si>
  <si>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</si>
  <si>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</si>
  <si>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</si>
  <si>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</si>
  <si>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</si>
  <si>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</si>
  <si>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</si>
  <si>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</si>
  <si>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</si>
  <si>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</si>
  <si>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</si>
  <si>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</si>
  <si>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</si>
  <si>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</si>
  <si>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</si>
  <si>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</si>
  <si>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</si>
  <si>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</si>
  <si>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</si>
  <si>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</si>
  <si>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</si>
  <si>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</si>
  <si>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</si>
  <si>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</si>
  <si>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</si>
  <si>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</si>
  <si>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</si>
  <si>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</si>
  <si>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</si>
  <si>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</si>
  <si>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</si>
  <si>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</si>
  <si>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</si>
  <si>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</si>
  <si>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</si>
  <si>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</si>
  <si>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</si>
  <si>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</si>
  <si>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</si>
  <si>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</si>
  <si>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</si>
  <si>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</si>
  <si>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</si>
  <si>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</si>
  <si>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</si>
  <si>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</si>
  <si>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</si>
  <si>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</si>
  <si>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</si>
  <si>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</si>
  <si>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</si>
  <si>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</si>
  <si>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</si>
  <si>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</si>
  <si>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</si>
  <si>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</si>
  <si>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</si>
  <si>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</si>
  <si>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</si>
  <si>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</si>
  <si>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</si>
  <si>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</si>
  <si>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</si>
  <si>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</si>
  <si>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</si>
  <si>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</si>
  <si>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</si>
  <si>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</si>
  <si>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</si>
  <si>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</si>
  <si>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</si>
  <si>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</si>
  <si>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</si>
  <si>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</si>
  <si>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</si>
  <si>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</si>
  <si>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</si>
  <si>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</si>
  <si>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</si>
  <si>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</si>
  <si>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</si>
  <si>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</si>
  <si>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</si>
  <si>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</si>
  <si>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</si>
  <si>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</si>
  <si>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</si>
  <si>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</si>
  <si>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</si>
  <si>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</si>
  <si>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</si>
  <si>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</si>
  <si>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</si>
  <si>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</si>
  <si>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</si>
  <si>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</si>
  <si>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</si>
  <si>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</si>
  <si>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</si>
  <si>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</si>
  <si>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</si>
  <si>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</si>
  <si>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</si>
  <si>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</si>
  <si>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</si>
  <si>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</si>
  <si>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</si>
  <si>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</si>
  <si>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</si>
  <si>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</si>
  <si>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</si>
  <si>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</si>
  <si>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</si>
  <si>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</si>
  <si>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</si>
  <si>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</si>
  <si>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</si>
  <si>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</si>
  <si>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</si>
  <si>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</si>
  <si>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</si>
  <si>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</si>
  <si>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</si>
  <si>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</si>
  <si>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</si>
  <si>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</si>
  <si>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</si>
  <si>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</si>
  <si>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</si>
  <si>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</si>
  <si>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</si>
  <si>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</si>
  <si>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</si>
  <si>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</si>
  <si>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</si>
  <si>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</si>
  <si>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</si>
  <si>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</si>
  <si>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</si>
  <si>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</si>
  <si>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</si>
  <si>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</si>
  <si>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</si>
  <si>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</si>
  <si>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</si>
  <si>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</si>
  <si>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</si>
  <si>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</si>
  <si>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</si>
  <si>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</si>
  <si>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</si>
  <si>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</si>
  <si>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</si>
  <si>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</si>
  <si>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</si>
  <si>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</si>
  <si>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</si>
  <si>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</si>
  <si>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</si>
  <si>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</si>
  <si>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</si>
  <si>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</si>
  <si>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</si>
  <si>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</si>
  <si>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</si>
  <si>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</si>
  <si>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</si>
  <si>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</si>
  <si>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</si>
  <si>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</si>
  <si>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</si>
  <si>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</si>
  <si>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</si>
  <si>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</si>
  <si>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</si>
  <si>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</si>
  <si>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</si>
  <si>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</si>
  <si>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</si>
  <si>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</si>
  <si>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</si>
  <si>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</si>
  <si>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</si>
  <si>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</si>
  <si>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</si>
  <si>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</si>
  <si>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</si>
  <si>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</si>
  <si>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</si>
  <si>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</si>
  <si>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</si>
  <si>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</si>
  <si>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</si>
  <si>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</si>
  <si>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</si>
  <si>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</si>
  <si>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</si>
  <si>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</si>
  <si>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</si>
  <si>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</si>
  <si>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</si>
  <si>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</si>
  <si>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</si>
  <si>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</si>
  <si>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</si>
  <si>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</si>
  <si>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</si>
  <si>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</si>
  <si>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</si>
  <si>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</si>
  <si>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</si>
  <si>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</si>
  <si>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</si>
  <si>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</si>
  <si>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</si>
  <si>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</si>
  <si>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</si>
  <si>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</si>
  <si>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</si>
  <si>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</si>
  <si>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</si>
  <si>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</si>
  <si>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</si>
  <si>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</si>
  <si>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</si>
  <si>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</si>
  <si>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</si>
  <si>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</si>
  <si>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</si>
  <si>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</si>
  <si>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</si>
  <si>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</si>
  <si>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</si>
  <si>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</si>
  <si>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</si>
  <si>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</si>
  <si>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</si>
  <si>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</si>
  <si>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</si>
  <si>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</si>
  <si>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</si>
  <si>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</si>
  <si>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</si>
  <si>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</si>
  <si>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</si>
  <si>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</si>
  <si>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</si>
  <si>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</si>
  <si>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</si>
  <si>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</si>
  <si>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</si>
  <si>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</si>
  <si>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</si>
  <si>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</si>
  <si>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</si>
  <si>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</si>
  <si>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</si>
  <si>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</si>
  <si>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</si>
  <si>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</si>
  <si>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</si>
  <si>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</si>
  <si>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</si>
  <si>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</si>
  <si>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</si>
  <si>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</si>
  <si>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</si>
  <si>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</si>
  <si>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</si>
  <si>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</si>
  <si>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</si>
  <si>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</si>
  <si>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</si>
  <si>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</si>
  <si>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</si>
  <si>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</si>
  <si>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</si>
  <si>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</si>
  <si>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</si>
  <si>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</si>
  <si>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</si>
  <si>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</si>
  <si>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</si>
  <si>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</si>
  <si>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</si>
  <si>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</si>
  <si>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</si>
  <si>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</si>
  <si>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</si>
  <si>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</si>
  <si>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</si>
  <si>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</si>
  <si>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</si>
  <si>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</si>
  <si>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</si>
  <si>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</si>
  <si>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</si>
  <si>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</si>
  <si>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</si>
  <si>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</si>
  <si>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</si>
  <si>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</si>
  <si>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</si>
  <si>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</si>
  <si>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</si>
  <si>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</si>
  <si>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</si>
  <si>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</si>
  <si>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</si>
  <si>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</si>
  <si>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</si>
  <si>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</si>
  <si>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</si>
  <si>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</si>
  <si>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</si>
  <si>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</si>
  <si>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</si>
  <si>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</si>
  <si>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</si>
  <si>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</si>
  <si>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</si>
  <si>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</si>
  <si>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</si>
  <si>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</si>
  <si>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</si>
  <si>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</si>
  <si>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</si>
  <si>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</si>
  <si>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</si>
  <si>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</si>
  <si>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</si>
  <si>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</si>
  <si>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</si>
  <si>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</si>
  <si>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</si>
  <si>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</si>
  <si>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</si>
  <si>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</si>
  <si>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</si>
  <si>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</si>
  <si>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</si>
  <si>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</si>
  <si>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</si>
  <si>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</si>
  <si>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</si>
  <si>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</si>
  <si>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</si>
  <si>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</si>
  <si>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</si>
  <si>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</si>
  <si>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</si>
  <si>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</si>
  <si>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</si>
  <si>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</si>
  <si>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</si>
  <si>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</si>
  <si>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</si>
  <si>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</si>
  <si>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</si>
  <si>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</si>
  <si>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</si>
  <si>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</si>
  <si>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</si>
  <si>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</si>
  <si>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</si>
  <si>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</si>
  <si>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</si>
  <si>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</si>
  <si>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</si>
  <si>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</si>
  <si>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</si>
  <si>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</si>
  <si>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</si>
  <si>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</si>
  <si>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</si>
  <si>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</si>
  <si>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</si>
  <si>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</si>
  <si>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</si>
  <si>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</si>
  <si>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</si>
  <si>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</si>
  <si>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</si>
  <si>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</si>
  <si>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</si>
  <si>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</si>
  <si>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</si>
  <si>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</si>
  <si>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</si>
  <si>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</si>
  <si>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</si>
  <si>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</si>
  <si>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</si>
  <si>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</si>
  <si>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</si>
  <si>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</si>
  <si>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</si>
  <si>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</si>
  <si>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</si>
  <si>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</si>
  <si>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</si>
  <si>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</si>
  <si>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</si>
  <si>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</si>
  <si>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</si>
  <si>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</si>
  <si>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</si>
  <si>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</si>
  <si>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</si>
  <si>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</si>
  <si>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</si>
  <si>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</si>
  <si>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</si>
  <si>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</si>
  <si>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</si>
  <si>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</si>
  <si>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</si>
  <si>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</si>
  <si>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</si>
  <si>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</si>
  <si>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</si>
  <si>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</si>
  <si>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</si>
  <si>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</si>
  <si>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</si>
  <si>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</si>
  <si>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</si>
  <si>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</si>
  <si>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</si>
  <si>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</si>
  <si>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</si>
  <si>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</si>
  <si>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</si>
  <si>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</si>
  <si>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</si>
  <si>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</si>
  <si>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</si>
  <si>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</si>
  <si>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</si>
  <si>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</si>
  <si>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</si>
  <si>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</si>
  <si>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</si>
  <si>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</si>
  <si>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</si>
  <si>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</si>
  <si>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</si>
  <si>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</si>
  <si>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</si>
  <si>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</si>
  <si>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</si>
  <si>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</si>
  <si>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</si>
  <si>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</si>
  <si>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</si>
  <si>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</si>
  <si>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</si>
  <si>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</si>
  <si>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</si>
  <si>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</si>
  <si>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</si>
  <si>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</si>
  <si>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</si>
  <si>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</si>
  <si>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</si>
  <si>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</si>
  <si>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</si>
  <si>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</si>
  <si>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</si>
  <si>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</si>
  <si>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</si>
  <si>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</si>
  <si>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</si>
  <si>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</si>
  <si>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</si>
  <si>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</si>
  <si>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</si>
  <si>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</si>
  <si>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</si>
  <si>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</si>
  <si>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</si>
  <si>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</si>
  <si>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</si>
  <si>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</si>
  <si>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</si>
  <si>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</si>
  <si>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</si>
  <si>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</si>
  <si>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</si>
  <si>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</si>
  <si>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</si>
  <si>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</si>
  <si>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</si>
  <si>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</si>
  <si>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</si>
  <si>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</si>
  <si>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</si>
  <si>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</si>
  <si>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</si>
  <si>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</si>
  <si>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</si>
  <si>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</si>
  <si>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</si>
  <si>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</si>
  <si>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</si>
  <si>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</si>
  <si>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</si>
  <si>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</si>
  <si>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</si>
  <si>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</si>
  <si>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</si>
  <si>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</si>
  <si>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</si>
  <si>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</si>
  <si>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</si>
  <si>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</si>
  <si>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</si>
  <si>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</si>
  <si>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</si>
  <si>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</si>
  <si>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</si>
  <si>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</si>
  <si>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</si>
  <si>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</si>
  <si>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</si>
  <si>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</si>
  <si>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</si>
  <si>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</si>
  <si>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</si>
  <si>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</si>
  <si>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</si>
  <si>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</si>
  <si>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</si>
  <si>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</si>
  <si>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</si>
  <si>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</si>
  <si>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</si>
  <si>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</si>
  <si>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</si>
  <si>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</si>
  <si>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</si>
  <si>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</si>
  <si>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</si>
  <si>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</si>
  <si>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</si>
  <si>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</si>
  <si>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</si>
  <si>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</si>
  <si>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</si>
  <si>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</si>
  <si>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</si>
  <si>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</si>
  <si>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</si>
  <si>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</si>
  <si>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</si>
  <si>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</si>
  <si>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</si>
  <si>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</si>
  <si>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</si>
  <si>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</si>
  <si>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</si>
  <si>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</si>
  <si>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</si>
  <si>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</si>
  <si>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</si>
  <si>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</si>
  <si>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</si>
  <si>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</si>
  <si>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</si>
  <si>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</si>
  <si>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</si>
  <si>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</si>
  <si>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</si>
  <si>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</si>
  <si>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</si>
  <si>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</si>
  <si>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</si>
  <si>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</si>
  <si>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</si>
  <si>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</si>
  <si>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</si>
  <si>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</si>
  <si>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</si>
  <si>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</si>
  <si>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</si>
  <si>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</si>
  <si>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</si>
  <si>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</si>
  <si>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</si>
  <si>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</si>
  <si>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</si>
  <si>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</si>
  <si>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</si>
  <si>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</si>
  <si>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</si>
  <si>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</si>
  <si>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</si>
  <si>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</si>
  <si>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</si>
  <si>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</si>
  <si>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</si>
  <si>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</si>
  <si>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</si>
  <si>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</si>
  <si>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</si>
  <si>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</si>
  <si>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</si>
  <si>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</si>
  <si>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</si>
  <si>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</si>
  <si>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</si>
  <si>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</si>
  <si>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</si>
  <si>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</si>
  <si>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</si>
  <si>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</si>
  <si>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</si>
  <si>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</si>
  <si>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</si>
  <si>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</si>
  <si>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</si>
  <si>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</si>
  <si>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</si>
  <si>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</si>
  <si>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</si>
  <si>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</si>
  <si>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</si>
  <si>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</si>
  <si>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</si>
  <si>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</si>
  <si>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</si>
  <si>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</si>
  <si>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</si>
  <si>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</si>
  <si>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</si>
  <si>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</si>
  <si>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</si>
  <si>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</si>
  <si>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</si>
  <si>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</si>
  <si>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</si>
  <si>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</si>
  <si>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</si>
  <si>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</si>
  <si>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</si>
  <si>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</si>
  <si>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</si>
  <si>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</si>
  <si>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</si>
  <si>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</si>
  <si>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</si>
  <si>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</si>
  <si>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</si>
  <si>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</si>
  <si>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</si>
  <si>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</si>
  <si>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</si>
  <si>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</si>
  <si>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</si>
  <si>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</si>
  <si>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</si>
  <si>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</si>
  <si>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</si>
  <si>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</si>
  <si>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</si>
  <si>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</si>
  <si>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</si>
  <si>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</si>
  <si>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</si>
  <si>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</si>
  <si>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</si>
  <si>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</si>
  <si>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</si>
  <si>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</si>
  <si>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</si>
  <si>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</si>
  <si>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</si>
  <si>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</si>
  <si>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</si>
  <si>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</si>
  <si>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</si>
  <si>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</si>
  <si>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</si>
  <si>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</si>
  <si>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</si>
  <si>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</si>
  <si>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</si>
  <si>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</si>
  <si>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</si>
  <si>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</si>
  <si>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</si>
  <si>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</si>
  <si>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</si>
  <si>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</si>
  <si>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</si>
  <si>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</si>
  <si>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</si>
  <si>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</si>
  <si>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</si>
  <si>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</si>
  <si>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</si>
  <si>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</si>
  <si>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</si>
  <si>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</si>
  <si>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</si>
  <si>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</si>
  <si>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</si>
  <si>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</si>
  <si>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</si>
  <si>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</si>
  <si>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</si>
  <si>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</si>
  <si>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</si>
  <si>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</si>
  <si>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</si>
  <si>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</si>
  <si>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</si>
  <si>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</si>
  <si>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</si>
  <si>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</si>
  <si>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</si>
  <si>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</si>
  <si>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</si>
  <si>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</si>
  <si>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</si>
  <si>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</si>
  <si>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</si>
  <si>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</si>
  <si>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</si>
  <si>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</si>
  <si>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</si>
  <si>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</si>
  <si>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</si>
  <si>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</si>
  <si>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</si>
  <si>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</si>
  <si>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</si>
  <si>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</si>
  <si>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</si>
  <si>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</si>
  <si>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</si>
  <si>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</si>
  <si>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</si>
  <si>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</si>
  <si>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</si>
  <si>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</si>
  <si>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</si>
  <si>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</si>
  <si>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</si>
  <si>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</si>
  <si>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</si>
  <si>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</si>
  <si>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</si>
  <si>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</si>
  <si>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</si>
  <si>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</si>
  <si>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</si>
  <si>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</si>
  <si>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</si>
  <si>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</si>
  <si>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</si>
  <si>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</si>
  <si>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</si>
  <si>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</si>
  <si>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</si>
  <si>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</si>
  <si>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</si>
  <si>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</si>
  <si>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</si>
  <si>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</si>
  <si>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</si>
  <si>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</si>
  <si>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</si>
  <si>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</si>
  <si>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</si>
  <si>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</si>
  <si>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</si>
  <si>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</si>
  <si>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</si>
  <si>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</si>
  <si>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</si>
  <si>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</si>
  <si>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</si>
  <si>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</si>
  <si>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</si>
  <si>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</si>
  <si>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</si>
  <si>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</si>
  <si>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</si>
  <si>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</si>
  <si>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</si>
  <si>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</si>
  <si>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</si>
  <si>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</si>
  <si>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</si>
  <si>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</si>
  <si>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</si>
  <si>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</si>
  <si>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</si>
  <si>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</si>
  <si>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</si>
  <si>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</si>
  <si>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</si>
  <si>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</si>
  <si>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</si>
  <si>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</si>
  <si>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</si>
  <si>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</si>
  <si>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</si>
  <si>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</si>
  <si>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</si>
  <si>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</si>
  <si>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</si>
  <si>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</si>
  <si>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</si>
  <si>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</si>
  <si>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</si>
  <si>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</si>
  <si>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</si>
  <si>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</si>
  <si>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</si>
  <si>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</si>
  <si>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</si>
  <si>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</si>
  <si>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</si>
  <si>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</si>
  <si>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</si>
  <si>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</si>
  <si>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</si>
  <si>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</si>
  <si>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</si>
  <si>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</si>
  <si>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</si>
  <si>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</si>
  <si>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</si>
  <si>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</si>
  <si>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</si>
  <si>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</si>
  <si>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</si>
  <si>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</si>
  <si>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</si>
  <si>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</si>
  <si>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</si>
  <si>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</si>
  <si>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</si>
  <si>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</si>
  <si>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</si>
  <si>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</si>
  <si>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</si>
  <si>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</si>
  <si>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</si>
  <si>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</si>
  <si>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</si>
  <si>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</si>
  <si>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</si>
  <si>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</si>
  <si>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</si>
  <si>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</si>
  <si>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</si>
  <si>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</si>
  <si>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</si>
  <si>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</si>
  <si>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</si>
  <si>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</si>
  <si>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</si>
  <si>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</si>
  <si>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</si>
  <si>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</si>
  <si>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</si>
  <si>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</si>
  <si>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</si>
  <si>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</si>
  <si>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</si>
  <si>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</si>
  <si>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</si>
  <si>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</si>
  <si>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</si>
  <si>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</si>
  <si>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</si>
  <si>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</si>
  <si>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</si>
  <si>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</si>
  <si>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</si>
  <si>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</si>
  <si>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</si>
  <si>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</si>
  <si>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</si>
  <si>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</si>
  <si>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</si>
  <si>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</si>
  <si>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</si>
  <si>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</si>
  <si>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</si>
  <si>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</si>
  <si>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</si>
  <si>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</si>
  <si>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</si>
  <si>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</si>
  <si>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</si>
  <si>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</si>
  <si>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</si>
  <si>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</si>
  <si>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</si>
  <si>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</si>
  <si>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</si>
  <si>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</si>
  <si>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</si>
  <si>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</si>
  <si>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</si>
  <si>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</si>
  <si>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</si>
  <si>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</si>
  <si>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</si>
  <si>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</si>
  <si>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</si>
  <si>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</si>
  <si>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</si>
  <si>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</si>
  <si>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</si>
  <si>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</si>
  <si>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</si>
  <si>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</si>
  <si>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</si>
  <si>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</si>
  <si>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</si>
  <si>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</si>
  <si>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</si>
  <si>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</si>
  <si>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</si>
  <si>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</si>
  <si>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</si>
  <si>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</si>
  <si>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</si>
  <si>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</si>
  <si>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</si>
  <si>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</si>
  <si>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</si>
  <si>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</si>
  <si>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</si>
  <si>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</si>
  <si>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</si>
  <si>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</si>
  <si>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</si>
  <si>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</si>
  <si>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</si>
  <si>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</si>
  <si>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</si>
  <si>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</si>
  <si>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</si>
  <si>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</si>
  <si>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</si>
  <si>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</si>
  <si>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</si>
  <si>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</si>
  <si>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</si>
  <si>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</si>
  <si>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</si>
  <si>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</si>
  <si>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</si>
  <si>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</si>
  <si>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</si>
  <si>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</si>
  <si>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</si>
  <si>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</si>
  <si>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</si>
  <si>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</si>
  <si>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</si>
  <si>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</si>
  <si>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</si>
  <si>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</si>
  <si>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</si>
  <si>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</si>
  <si>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</si>
  <si>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</si>
  <si>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</si>
  <si>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</si>
  <si>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</si>
  <si>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</si>
  <si>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</si>
  <si>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</si>
  <si>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</si>
  <si>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</si>
  <si>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</si>
  <si>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</si>
  <si>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</si>
  <si>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</si>
  <si>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</si>
  <si>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</si>
  <si>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</si>
  <si>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</si>
  <si>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</si>
  <si>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</si>
  <si>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</si>
  <si>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</si>
  <si>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</si>
  <si>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</si>
  <si>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</si>
  <si>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</si>
  <si>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</si>
  <si>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</si>
  <si>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</si>
  <si>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</si>
  <si>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</si>
  <si>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</si>
  <si>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</si>
  <si>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</si>
  <si>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</si>
  <si>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</si>
  <si>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</si>
  <si>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</si>
  <si>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</si>
  <si>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</si>
  <si>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</si>
  <si>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</si>
  <si>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</si>
  <si>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</si>
  <si>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</si>
  <si>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</si>
  <si>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</si>
  <si>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</si>
  <si>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</si>
  <si>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</si>
  <si>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</si>
  <si>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</si>
  <si>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</si>
  <si>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</si>
  <si>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</si>
  <si>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</si>
  <si>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</si>
  <si>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</si>
  <si>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</si>
  <si>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</si>
  <si>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</si>
  <si>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</si>
  <si>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</si>
  <si>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</si>
  <si>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</si>
  <si>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</si>
  <si>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</si>
  <si>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</si>
  <si>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</si>
  <si>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</si>
  <si>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</si>
  <si>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</si>
  <si>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</si>
  <si>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</si>
  <si>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</si>
  <si>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</si>
  <si>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</si>
  <si>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</si>
  <si>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</si>
  <si>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</si>
  <si>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</si>
  <si>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</si>
  <si>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</si>
  <si>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</si>
  <si>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</si>
  <si>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</si>
  <si>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</si>
  <si>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</si>
  <si>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</si>
  <si>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</si>
  <si>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</si>
  <si>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</si>
  <si>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</si>
  <si>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</si>
  <si>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</si>
  <si>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</si>
  <si>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</si>
  <si>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</si>
  <si>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</si>
  <si>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</si>
  <si>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</si>
  <si>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</si>
  <si>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</si>
  <si>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</si>
  <si>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</si>
  <si>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</si>
  <si>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</si>
  <si>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</si>
  <si>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</si>
  <si>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</si>
  <si>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</si>
  <si>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</si>
  <si>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</si>
  <si>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</si>
  <si>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</si>
  <si>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</si>
  <si>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</si>
  <si>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</si>
  <si>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</si>
  <si>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</si>
  <si>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</si>
  <si>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</si>
  <si>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</si>
  <si>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</si>
  <si>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</si>
  <si>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</si>
  <si>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</si>
  <si>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</si>
  <si>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</si>
  <si>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</si>
  <si>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</si>
  <si>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</si>
  <si>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</si>
  <si>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</si>
  <si>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</si>
  <si>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</si>
  <si>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</si>
  <si>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</si>
  <si>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</si>
  <si>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</si>
  <si>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</si>
  <si>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</si>
  <si>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</si>
  <si>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</si>
  <si>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</si>
  <si>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</si>
  <si>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</si>
  <si>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</si>
  <si>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</si>
  <si>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</si>
  <si>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</si>
  <si>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</si>
  <si>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</si>
  <si>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</si>
  <si>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</si>
  <si>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</si>
  <si>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</si>
  <si>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</si>
  <si>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</si>
  <si>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</si>
  <si>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</si>
  <si>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</si>
  <si>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</si>
  <si>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</si>
  <si>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</si>
  <si>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</si>
  <si>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</si>
  <si>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</si>
  <si>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</si>
  <si>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</si>
  <si>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</si>
  <si>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</si>
  <si>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</si>
  <si>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</si>
  <si>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</si>
  <si>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</si>
  <si>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</si>
  <si>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</si>
  <si>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</si>
  <si>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</si>
  <si>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</si>
  <si>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</si>
  <si>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</si>
  <si>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</si>
  <si>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</si>
  <si>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</si>
  <si>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</si>
  <si>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</si>
  <si>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</si>
  <si>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</si>
  <si>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</si>
  <si>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</si>
  <si>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</si>
  <si>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</si>
  <si>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</si>
  <si>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</si>
  <si>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</si>
  <si>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</si>
  <si>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</si>
  <si>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</si>
  <si>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</si>
  <si>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</si>
  <si>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</si>
  <si>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</si>
  <si>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</si>
  <si>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</si>
  <si>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</si>
  <si>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</si>
  <si>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</si>
  <si>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</si>
  <si>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</si>
  <si>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</si>
  <si>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</si>
  <si>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</si>
  <si>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</si>
  <si>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</si>
  <si>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</si>
  <si>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</si>
  <si>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</si>
  <si>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</si>
  <si>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</si>
  <si>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</si>
  <si>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</si>
  <si>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</si>
  <si>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</si>
  <si>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</si>
  <si>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</si>
  <si>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</si>
  <si>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</si>
  <si>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</si>
  <si>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</si>
  <si>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</si>
  <si>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</si>
  <si>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</si>
  <si>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</si>
  <si>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</si>
  <si>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</si>
  <si>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</si>
  <si>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</si>
  <si>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</si>
  <si>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</si>
  <si>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</si>
  <si>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</si>
  <si>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</si>
  <si>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</si>
  <si>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</si>
  <si>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</si>
  <si>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</si>
  <si>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</si>
  <si>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</si>
  <si>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</si>
  <si>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</si>
  <si>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</si>
  <si>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</si>
  <si>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</si>
  <si>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</si>
  <si>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</si>
  <si>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</si>
  <si>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</si>
  <si>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</si>
  <si>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</si>
  <si>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</si>
  <si>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</si>
  <si>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</si>
  <si>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</si>
  <si>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</si>
  <si>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</si>
  <si>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</si>
  <si>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</si>
  <si>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</si>
  <si>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</si>
  <si>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</si>
  <si>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</si>
  <si>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</si>
  <si>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</si>
  <si>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</si>
  <si>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</si>
  <si>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</si>
  <si>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</si>
  <si>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</si>
  <si>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</si>
  <si>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</si>
  <si>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</si>
  <si>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</si>
  <si>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</si>
  <si>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</si>
  <si>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</si>
  <si>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</si>
  <si>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</si>
  <si>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</si>
  <si>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</si>
  <si>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</si>
  <si>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</si>
  <si>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</si>
  <si>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</si>
  <si>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</si>
  <si>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</si>
  <si>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</si>
  <si>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</si>
  <si>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</si>
  <si>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</si>
  <si>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</si>
  <si>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</si>
  <si>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</si>
  <si>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</si>
  <si>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</si>
  <si>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</si>
  <si>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</si>
  <si>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</si>
  <si>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</si>
  <si>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</si>
  <si>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</si>
  <si>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</si>
  <si>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</si>
  <si>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</si>
  <si>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</si>
  <si>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</si>
  <si>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</si>
  <si>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</si>
  <si>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</si>
  <si>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</si>
  <si>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</si>
  <si>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</si>
  <si>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</si>
  <si>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</si>
  <si>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</si>
  <si>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</si>
  <si>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</si>
  <si>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</si>
  <si>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</si>
  <si>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</si>
  <si>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</si>
  <si>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</si>
  <si>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</si>
  <si>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</si>
  <si>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</si>
  <si>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</si>
  <si>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</si>
  <si>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</si>
  <si>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</si>
  <si>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</si>
  <si>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</si>
  <si>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</si>
  <si>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</si>
  <si>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</si>
  <si>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</si>
  <si>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</si>
  <si>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</si>
  <si>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</si>
  <si>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</si>
  <si>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</si>
  <si>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</si>
  <si>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</si>
  <si>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</si>
  <si>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</si>
  <si>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</si>
  <si>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</si>
  <si>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</si>
  <si>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</si>
  <si>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</si>
  <si>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</si>
  <si>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</si>
  <si>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</si>
  <si>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</si>
  <si>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</si>
  <si>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</si>
  <si>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</si>
  <si>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</si>
  <si>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</si>
  <si>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</si>
  <si>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</si>
  <si>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</si>
  <si>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</si>
  <si>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</si>
  <si>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</si>
  <si>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</si>
  <si>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</si>
  <si>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</si>
  <si>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</si>
  <si>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</si>
  <si>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</si>
  <si>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</si>
  <si>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</si>
  <si>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</si>
  <si>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</si>
  <si>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</si>
  <si>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</si>
  <si>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</si>
  <si>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</si>
  <si>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</si>
  <si>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</si>
  <si>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</si>
  <si>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</si>
  <si>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</si>
  <si>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</si>
  <si>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</si>
  <si>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</si>
  <si>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</si>
  <si>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</si>
  <si>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</si>
  <si>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</si>
  <si>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</si>
  <si>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</si>
  <si>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</si>
  <si>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</si>
  <si>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</si>
  <si>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</si>
  <si>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</si>
  <si>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</si>
  <si>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</si>
  <si>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</si>
  <si>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</si>
  <si>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</si>
  <si>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</si>
  <si>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</si>
  <si>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</si>
  <si>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</si>
  <si>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</si>
  <si>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</si>
  <si>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</si>
  <si>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</si>
  <si>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</si>
  <si>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</si>
  <si>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</si>
  <si>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</si>
  <si>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</si>
  <si>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</si>
  <si>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</si>
  <si>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</si>
  <si>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</si>
  <si>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</si>
  <si>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</si>
  <si>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</si>
  <si>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</si>
  <si>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</si>
  <si>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</si>
  <si>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</si>
  <si>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</si>
  <si>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</si>
  <si>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</si>
  <si>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</si>
  <si>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</si>
  <si>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</si>
  <si>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</si>
  <si>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</si>
  <si>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</si>
  <si>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</si>
  <si>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</si>
  <si>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</si>
  <si>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</si>
  <si>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</si>
  <si>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</si>
  <si>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</si>
  <si>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</si>
  <si>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</si>
  <si>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</si>
  <si>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</si>
  <si>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</si>
  <si>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</si>
  <si>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</si>
  <si>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</si>
  <si>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</si>
  <si>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</si>
  <si>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</si>
  <si>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</si>
  <si>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</si>
  <si>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</si>
  <si>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</si>
  <si>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</si>
  <si>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</si>
  <si>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</si>
  <si>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</si>
  <si>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</si>
  <si>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</si>
  <si>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</si>
  <si>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</si>
  <si>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</si>
  <si>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</si>
  <si>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</si>
  <si>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</si>
  <si>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</si>
  <si>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</si>
  <si>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</si>
  <si>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</si>
  <si>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</si>
  <si>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</si>
  <si>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</si>
  <si>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</si>
  <si>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</si>
  <si>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</si>
  <si>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</si>
  <si>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</si>
  <si>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</si>
  <si>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</si>
  <si>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</si>
  <si>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</si>
  <si>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</si>
  <si>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</si>
  <si>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</si>
  <si>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</si>
  <si>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</si>
  <si>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</si>
  <si>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</si>
  <si>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</si>
  <si>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</si>
  <si>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</si>
  <si>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</si>
  <si>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</si>
  <si>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</si>
  <si>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</si>
  <si>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</si>
  <si>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</si>
  <si>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</si>
  <si>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</si>
  <si>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</si>
  <si>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</si>
  <si>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</si>
  <si>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</si>
  <si>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</si>
  <si>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</si>
  <si>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</si>
  <si>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</si>
  <si>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</si>
  <si>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</si>
  <si>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</si>
  <si>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</si>
  <si>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</si>
  <si>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</si>
  <si>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</si>
  <si>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</si>
  <si>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</si>
  <si>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</si>
  <si>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</si>
  <si>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</si>
  <si>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</si>
  <si>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</si>
  <si>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</si>
  <si>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</si>
  <si>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</si>
  <si>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</si>
  <si>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</si>
  <si>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</si>
  <si>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</si>
  <si>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</si>
  <si>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</si>
  <si>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</si>
  <si>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</si>
  <si>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</si>
  <si>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</si>
  <si>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</si>
  <si>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</si>
  <si>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</si>
  <si>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</si>
  <si>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</si>
  <si>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</si>
  <si>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</si>
  <si>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</si>
  <si>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</si>
  <si>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</si>
  <si>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</si>
  <si>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</si>
  <si>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</si>
  <si>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</si>
  <si>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</si>
  <si>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</si>
  <si>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</si>
  <si>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</si>
  <si>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</si>
  <si>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</si>
  <si>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</si>
  <si>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</si>
  <si>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</si>
  <si>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</si>
  <si>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</si>
  <si>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</si>
  <si>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</si>
  <si>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</si>
  <si>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</si>
  <si>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</si>
  <si>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</si>
  <si>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</si>
  <si>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</si>
  <si>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</si>
  <si>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</si>
  <si>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</si>
  <si>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</si>
  <si>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</si>
  <si>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</si>
  <si>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</si>
  <si>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</si>
  <si>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</si>
  <si>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</si>
  <si>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</si>
  <si>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</si>
  <si>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</si>
  <si>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</si>
  <si>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</si>
  <si>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</si>
  <si>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</si>
  <si>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</si>
  <si>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</si>
  <si>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</si>
  <si>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</si>
  <si>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</si>
  <si>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</si>
  <si>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</si>
  <si>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</si>
  <si>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</si>
  <si>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</si>
  <si>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</si>
  <si>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</si>
  <si>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</si>
  <si>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</si>
  <si>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</si>
  <si>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</si>
  <si>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</si>
  <si>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</si>
  <si>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</si>
  <si>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</si>
  <si>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</si>
  <si>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</si>
  <si>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</si>
  <si>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</si>
  <si>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</si>
  <si>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</si>
  <si>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</si>
  <si>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</si>
  <si>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</si>
  <si>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</si>
  <si>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</si>
  <si>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</si>
  <si>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</si>
  <si>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</si>
  <si>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</si>
  <si>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</si>
  <si>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</si>
  <si>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</si>
  <si>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</si>
  <si>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</si>
  <si>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</si>
  <si>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</si>
  <si>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</si>
  <si>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</si>
  <si>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</si>
  <si>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</si>
  <si>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</si>
  <si>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</si>
  <si>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</si>
  <si>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</si>
  <si>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</si>
  <si>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</si>
  <si>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</si>
  <si>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</si>
  <si>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</si>
  <si>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</si>
  <si>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</si>
  <si>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</si>
  <si>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</si>
  <si>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</si>
  <si>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</si>
  <si>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</si>
  <si>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</si>
  <si>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</si>
  <si>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</si>
  <si>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</si>
  <si>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</si>
  <si>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</si>
  <si>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</si>
  <si>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</si>
  <si>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</si>
  <si>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</si>
  <si>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</si>
  <si>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</si>
  <si>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</si>
  <si>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</si>
  <si>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</si>
  <si>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</si>
  <si>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</si>
  <si>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</si>
  <si>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</si>
  <si>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</si>
  <si>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</si>
  <si>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</si>
  <si>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</si>
  <si>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</si>
  <si>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</si>
  <si>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</si>
  <si>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</si>
  <si>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</si>
  <si>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</si>
  <si>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</si>
  <si>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</si>
  <si>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</si>
  <si>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</si>
  <si>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</si>
  <si>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</si>
  <si>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</si>
  <si>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</si>
  <si>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</si>
  <si>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</si>
  <si>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</si>
  <si>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</si>
  <si>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</si>
  <si>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</si>
  <si>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</si>
  <si>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</si>
  <si>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</si>
  <si>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</si>
  <si>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</si>
  <si>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</si>
  <si>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</si>
  <si>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</si>
  <si>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</si>
  <si>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</si>
  <si>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</si>
  <si>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</si>
  <si>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</si>
  <si>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</si>
  <si>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</si>
  <si>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</si>
  <si>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</si>
  <si>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</si>
  <si>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</si>
  <si>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</si>
  <si>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</si>
  <si>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</si>
  <si>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</si>
  <si>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</si>
  <si>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</si>
  <si>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</si>
  <si>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</si>
  <si>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</si>
  <si>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</si>
  <si>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</si>
  <si>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</si>
  <si>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</si>
  <si>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</si>
  <si>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</si>
  <si>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</si>
  <si>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</si>
  <si>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</si>
  <si>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</si>
  <si>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</si>
  <si>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</si>
  <si>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</si>
  <si>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</si>
  <si>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</si>
  <si>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</si>
  <si>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</si>
  <si>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</si>
  <si>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</si>
  <si>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</si>
  <si>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</si>
  <si>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</si>
  <si>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</si>
  <si>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</si>
  <si>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</si>
  <si>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</si>
  <si>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</si>
  <si>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</si>
  <si>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</si>
  <si>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</si>
  <si>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</si>
  <si>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</si>
  <si>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</si>
  <si>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</si>
  <si>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</si>
  <si>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</si>
  <si>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</si>
  <si>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</si>
  <si>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</si>
  <si>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</si>
  <si>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</si>
  <si>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</si>
  <si>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</si>
  <si>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</si>
  <si>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</si>
  <si>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</si>
  <si>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</si>
  <si>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</si>
  <si>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</si>
  <si>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</si>
  <si>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</si>
  <si>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</si>
  <si>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</si>
  <si>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</si>
  <si>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</si>
  <si>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</si>
  <si>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</si>
  <si>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</si>
  <si>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</si>
  <si>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</si>
  <si>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</si>
  <si>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</si>
  <si>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</si>
  <si>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</si>
  <si>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</si>
  <si>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</si>
  <si>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</si>
  <si>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</si>
  <si>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</si>
  <si>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</si>
  <si>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</si>
  <si>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</si>
  <si>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</si>
  <si>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</si>
  <si>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</si>
  <si>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</si>
  <si>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</si>
  <si>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</si>
  <si>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</si>
  <si>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</si>
  <si>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</si>
  <si>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</si>
  <si>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</si>
  <si>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</si>
  <si>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</si>
  <si>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</si>
  <si>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</si>
  <si>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</si>
  <si>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</si>
  <si>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</si>
  <si>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</si>
  <si>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</si>
  <si>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</si>
  <si>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</si>
  <si>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</si>
  <si>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</si>
  <si>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</si>
  <si>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</si>
  <si>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</si>
  <si>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</si>
  <si>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</si>
  <si>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</si>
  <si>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</si>
  <si>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</si>
  <si>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</si>
  <si>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</si>
  <si>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</si>
  <si>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</si>
  <si>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</si>
  <si>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</si>
  <si>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</si>
  <si>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</si>
  <si>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</si>
  <si>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</si>
  <si>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</si>
  <si>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</si>
  <si>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</si>
  <si>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</si>
  <si>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</si>
  <si>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</si>
  <si>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</si>
  <si>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</si>
  <si>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</si>
  <si>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</si>
  <si>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</si>
  <si>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</si>
  <si>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</si>
  <si>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</si>
  <si>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</si>
  <si>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</si>
  <si>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</si>
  <si>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</si>
  <si>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</si>
  <si>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</si>
  <si>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</si>
  <si>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</si>
  <si>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</si>
  <si>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</si>
  <si>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</si>
  <si>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</si>
  <si>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</si>
  <si>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</si>
  <si>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</si>
  <si>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</si>
  <si>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</si>
  <si>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</si>
  <si>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</si>
  <si>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</si>
  <si>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</si>
  <si>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</si>
  <si>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</si>
  <si>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</si>
  <si>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</si>
  <si>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</si>
  <si>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</si>
  <si>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</si>
  <si>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</si>
  <si>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</si>
  <si>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</si>
  <si>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</si>
  <si>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</si>
  <si>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</si>
  <si>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</si>
  <si>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</si>
  <si>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</si>
  <si>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</si>
  <si>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</si>
  <si>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</si>
  <si>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</si>
  <si>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</si>
  <si>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</si>
  <si>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</si>
  <si>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</si>
  <si>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</si>
  <si>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</si>
  <si>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</si>
  <si>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</si>
  <si>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</si>
  <si>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</si>
  <si>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</si>
  <si>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</si>
  <si>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</si>
  <si>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</si>
  <si>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</si>
  <si>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</si>
  <si>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</si>
  <si>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</si>
  <si>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</si>
  <si>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</si>
  <si>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</si>
  <si>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</si>
  <si>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</si>
  <si>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</si>
  <si>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</si>
  <si>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</si>
  <si>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</si>
  <si>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</si>
  <si>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</si>
  <si>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</si>
  <si>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</si>
  <si>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</si>
  <si>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</si>
  <si>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</si>
  <si>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</si>
  <si>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</si>
  <si>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</si>
  <si>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</si>
  <si>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</si>
  <si>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</si>
  <si>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</si>
  <si>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</si>
  <si>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</si>
  <si>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</si>
  <si>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</si>
  <si>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</si>
  <si>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</si>
  <si>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</si>
  <si>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</si>
  <si>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</si>
  <si>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</si>
  <si>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</si>
  <si>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</si>
  <si>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</si>
  <si>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</si>
  <si>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</si>
  <si>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</si>
  <si>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</si>
  <si>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</si>
  <si>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</si>
  <si>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</si>
  <si>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</si>
  <si>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</si>
  <si>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</si>
  <si>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</si>
  <si>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</si>
  <si>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</si>
  <si>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</si>
  <si>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</si>
  <si>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</si>
  <si>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</si>
  <si>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</si>
  <si>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</si>
  <si>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</si>
  <si>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</si>
  <si>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</si>
  <si>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</si>
  <si>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</si>
  <si>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</si>
  <si>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</si>
  <si>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</si>
  <si>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</si>
  <si>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</si>
  <si>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</si>
  <si>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</si>
  <si>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</si>
  <si>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</si>
  <si>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</si>
  <si>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</si>
  <si>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</si>
  <si>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</si>
  <si>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</si>
  <si>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</si>
  <si>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</si>
  <si>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</si>
  <si>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</si>
  <si>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</si>
  <si>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</si>
  <si>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</si>
  <si>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</si>
  <si>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</si>
  <si>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</si>
  <si>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</si>
  <si>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</si>
  <si>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</si>
  <si>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</si>
  <si>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</si>
  <si>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</si>
  <si>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</si>
  <si>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</si>
  <si>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</si>
  <si>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</si>
  <si>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</si>
  <si>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</si>
  <si>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</si>
  <si>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</si>
  <si>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</si>
  <si>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</si>
  <si>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</si>
  <si>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</si>
  <si>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</si>
  <si>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</si>
  <si>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</si>
  <si>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</si>
  <si>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</si>
  <si>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</si>
  <si>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</si>
  <si>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</si>
  <si>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</si>
  <si>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</si>
  <si>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</si>
  <si>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</si>
  <si>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</si>
  <si>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</si>
  <si>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</si>
  <si>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</si>
  <si>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</si>
  <si>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</si>
  <si>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</si>
  <si>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</si>
  <si>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</si>
  <si>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</si>
  <si>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</si>
  <si>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</si>
  <si>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</si>
  <si>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</si>
  <si>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</si>
  <si>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</si>
  <si>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</si>
  <si>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</si>
  <si>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</si>
  <si>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</si>
  <si>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</si>
  <si>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</si>
  <si>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</si>
  <si>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</si>
  <si>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</si>
  <si>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</si>
  <si>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</si>
  <si>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</si>
  <si>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</si>
  <si>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</si>
  <si>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</si>
  <si>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</si>
  <si>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</si>
  <si>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</si>
  <si>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</si>
  <si>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</si>
  <si>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</si>
  <si>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</si>
  <si>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</si>
  <si>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</si>
  <si>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</si>
  <si>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</si>
  <si>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</si>
  <si>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</si>
  <si>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</si>
  <si>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</si>
  <si>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</si>
  <si>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</si>
  <si>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</si>
  <si>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</si>
  <si>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</si>
  <si>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</si>
  <si>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</si>
  <si>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</si>
  <si>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</si>
  <si>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</si>
  <si>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</si>
  <si>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</si>
  <si>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</si>
  <si>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</si>
  <si>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</si>
  <si>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</si>
  <si>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</si>
  <si>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</si>
  <si>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</si>
  <si>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</si>
  <si>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</si>
  <si>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</si>
  <si>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</si>
  <si>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</si>
  <si>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</si>
  <si>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</si>
  <si>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</si>
  <si>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</si>
  <si>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</si>
  <si>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</si>
  <si>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</si>
  <si>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</si>
  <si>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</si>
  <si>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</si>
  <si>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</si>
  <si>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</si>
  <si>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</si>
  <si>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</si>
  <si>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</si>
  <si>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</si>
  <si>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</si>
  <si>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</si>
  <si>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</si>
  <si>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</si>
  <si>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</si>
  <si>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</si>
  <si>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</si>
  <si>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</si>
  <si>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</si>
  <si>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</si>
  <si>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</si>
  <si>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</si>
  <si>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</si>
  <si>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</si>
  <si>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</si>
  <si>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</si>
  <si>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</si>
  <si>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</si>
  <si>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</si>
  <si>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</si>
  <si>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</si>
  <si>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</si>
  <si>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</si>
  <si>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</si>
  <si>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</si>
  <si>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</si>
  <si>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</si>
  <si>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</si>
  <si>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</si>
  <si>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</si>
  <si>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</si>
  <si>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</si>
  <si>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</si>
  <si>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</si>
  <si>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</si>
  <si>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</si>
  <si>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</si>
  <si>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</si>
  <si>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</si>
  <si>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</si>
  <si>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</si>
  <si>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</si>
  <si>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</si>
  <si>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</si>
  <si>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</si>
  <si>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</si>
  <si>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</si>
  <si>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</si>
  <si>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</si>
  <si>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</si>
  <si>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</si>
  <si>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</si>
  <si>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</si>
  <si>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</si>
  <si>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</si>
  <si>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</si>
  <si>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</si>
  <si>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</si>
  <si>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</si>
  <si>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</si>
  <si>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</si>
  <si>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</si>
  <si>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</si>
  <si>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</si>
  <si>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</si>
  <si>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</si>
  <si>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</si>
  <si>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</si>
  <si>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</si>
  <si>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</si>
  <si>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</si>
  <si>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</si>
  <si>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</si>
  <si>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</si>
  <si>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</si>
  <si>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</si>
  <si>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</si>
  <si>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</si>
  <si>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</si>
  <si>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</si>
  <si>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</si>
  <si>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</si>
  <si>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</si>
  <si>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</si>
  <si>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</si>
  <si>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</si>
  <si>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</si>
  <si>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</si>
  <si>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</si>
  <si>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</si>
  <si>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</si>
  <si>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</si>
  <si>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</si>
  <si>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</si>
  <si>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</si>
  <si>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</si>
  <si>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</si>
  <si>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</si>
  <si>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</si>
  <si>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</si>
  <si>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</si>
  <si>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</si>
  <si>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</si>
  <si>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</si>
  <si>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</si>
  <si>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</si>
  <si>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</si>
  <si>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</si>
  <si>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</si>
  <si>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</si>
  <si>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</si>
  <si>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</si>
  <si>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</si>
  <si>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</si>
  <si>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</si>
  <si>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</si>
  <si>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</si>
  <si>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</si>
  <si>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</si>
  <si>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</si>
  <si>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</si>
  <si>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</si>
  <si>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</si>
  <si>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</si>
  <si>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</si>
  <si>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</si>
  <si>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</si>
  <si>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</si>
  <si>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</si>
  <si>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</si>
  <si>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</si>
  <si>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</si>
  <si>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</si>
  <si>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</si>
  <si>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</si>
  <si>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</si>
  <si>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</si>
  <si>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</si>
  <si>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</si>
  <si>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</si>
  <si>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</si>
  <si>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</si>
  <si>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</si>
  <si>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</si>
  <si>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</si>
  <si>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</si>
  <si>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</si>
  <si>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</si>
  <si>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</si>
  <si>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</si>
  <si>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</si>
  <si>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</si>
  <si>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</si>
  <si>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</si>
  <si>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</si>
  <si>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</si>
  <si>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</si>
  <si>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</si>
  <si>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</si>
  <si>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</si>
  <si>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</si>
  <si>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</si>
  <si>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</si>
  <si>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</si>
  <si>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</si>
  <si>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</si>
  <si>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</si>
  <si>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</si>
  <si>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</si>
  <si>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</si>
  <si>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</si>
  <si>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</si>
  <si>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</si>
  <si>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</si>
  <si>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</si>
  <si>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</si>
  <si>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</si>
  <si>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</si>
  <si>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</si>
  <si>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</si>
  <si>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</si>
  <si>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</si>
  <si>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</si>
  <si>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</si>
  <si>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</si>
  <si>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</si>
  <si>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</si>
  <si>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</si>
  <si>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</si>
  <si>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</si>
  <si>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</si>
  <si>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</si>
  <si>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</si>
  <si>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</si>
  <si>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</si>
  <si>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</si>
  <si>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</si>
  <si>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</si>
  <si>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</si>
  <si>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</si>
  <si>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</si>
  <si>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</si>
  <si>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</si>
  <si>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</si>
  <si>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</si>
  <si>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</si>
  <si>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</si>
  <si>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</si>
  <si>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</si>
  <si>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</si>
  <si>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</si>
  <si>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</si>
  <si>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</si>
  <si>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</si>
  <si>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</si>
  <si>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</si>
  <si>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</si>
  <si>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</si>
  <si>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</si>
  <si>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</si>
  <si>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</si>
  <si>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</si>
  <si>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</si>
  <si>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</si>
  <si>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</si>
  <si>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</si>
  <si>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</si>
  <si>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</si>
  <si>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</si>
  <si>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</si>
  <si>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</si>
  <si>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</si>
  <si>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</si>
  <si>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</si>
  <si>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</si>
  <si>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</si>
  <si>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</si>
  <si>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</si>
  <si>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</si>
  <si>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</si>
  <si>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</si>
  <si>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</si>
  <si>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</si>
  <si>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</si>
  <si>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</si>
  <si>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</si>
  <si>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</si>
  <si>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</si>
  <si>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</si>
  <si>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</si>
  <si>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</si>
  <si>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</si>
  <si>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</si>
  <si>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</si>
  <si>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</si>
  <si>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</si>
  <si>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</si>
  <si>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</si>
  <si>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</si>
  <si>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</si>
  <si>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</si>
  <si>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</si>
  <si>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</si>
  <si>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</si>
  <si>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</si>
  <si>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</si>
  <si>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</si>
  <si>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</si>
  <si>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</si>
  <si>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</si>
  <si>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</si>
  <si>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</si>
  <si>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</si>
  <si>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</si>
  <si>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</si>
  <si>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</si>
  <si>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</si>
  <si>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</si>
  <si>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</si>
  <si>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</si>
  <si>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</si>
  <si>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</si>
  <si>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</si>
  <si>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</si>
  <si>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</si>
  <si>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</si>
  <si>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</si>
  <si>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</si>
  <si>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</si>
  <si>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</si>
  <si>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</si>
  <si>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</si>
  <si>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</si>
  <si>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</si>
  <si>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</si>
  <si>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</si>
  <si>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</si>
  <si>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</si>
  <si>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</si>
  <si>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</si>
  <si>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</si>
  <si>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</si>
  <si>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</si>
  <si>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</si>
  <si>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</si>
  <si>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</si>
  <si>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</si>
  <si>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</si>
  <si>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</si>
  <si>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</si>
  <si>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</si>
  <si>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</si>
  <si>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</si>
  <si>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</si>
  <si>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</si>
  <si>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</si>
  <si>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</si>
  <si>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</si>
  <si>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</si>
  <si>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</si>
  <si>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</si>
  <si>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</si>
  <si>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</si>
  <si>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</si>
  <si>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</si>
  <si>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</si>
  <si>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</si>
  <si>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</si>
  <si>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</si>
  <si>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</si>
  <si>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</si>
  <si>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</si>
  <si>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</si>
  <si>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</si>
  <si>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</si>
  <si>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</si>
  <si>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</si>
  <si>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</si>
  <si>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</si>
  <si>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</si>
  <si>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</si>
  <si>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</si>
  <si>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</si>
  <si>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</si>
  <si>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</si>
  <si>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</si>
  <si>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</si>
  <si>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</si>
  <si>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</si>
  <si>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</si>
  <si>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</si>
  <si>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</si>
  <si>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</si>
  <si>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</si>
  <si>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</si>
  <si>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</si>
  <si>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</si>
  <si>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</si>
  <si>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</si>
  <si>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</si>
  <si>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</si>
  <si>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</si>
  <si>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</si>
  <si>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</si>
  <si>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</si>
  <si>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</si>
  <si>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</si>
  <si>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</si>
  <si>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</si>
  <si>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</si>
  <si>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</si>
  <si>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</si>
  <si>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</si>
  <si>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</si>
  <si>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</si>
  <si>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</si>
  <si>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</si>
  <si>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</si>
  <si>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</si>
  <si>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</si>
  <si>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</si>
  <si>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</si>
  <si>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</si>
  <si>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</si>
  <si>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</si>
  <si>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</si>
  <si>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</si>
  <si>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</si>
  <si>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</si>
  <si>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</si>
  <si>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</si>
  <si>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</si>
  <si>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</si>
  <si>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</si>
  <si>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</si>
  <si>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</si>
  <si>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</si>
  <si>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</si>
  <si>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</si>
  <si>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</si>
  <si>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</si>
  <si>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</si>
  <si>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</si>
  <si>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</si>
  <si>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</si>
  <si>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</si>
  <si>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</si>
  <si>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</si>
  <si>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</si>
  <si>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</si>
  <si>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</si>
  <si>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</si>
  <si>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</si>
  <si>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</si>
  <si>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</si>
  <si>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</si>
  <si>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</si>
  <si>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</si>
  <si>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</si>
  <si>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</si>
  <si>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</si>
  <si>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</si>
  <si>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</si>
  <si>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</si>
  <si>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</si>
  <si>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</si>
  <si>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</si>
  <si>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</si>
  <si>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</si>
  <si>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</si>
  <si>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</si>
  <si>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</si>
  <si>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</si>
  <si>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</si>
  <si>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</si>
  <si>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</si>
  <si>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</si>
  <si>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</si>
  <si>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</si>
  <si>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</si>
  <si>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</si>
  <si>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</si>
  <si>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</si>
  <si>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</si>
  <si>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</si>
  <si>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</si>
  <si>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</si>
  <si>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</si>
  <si>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</si>
  <si>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</si>
  <si>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</si>
  <si>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</si>
  <si>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</si>
  <si>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</si>
  <si>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</si>
  <si>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</si>
  <si>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</si>
  <si>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</si>
  <si>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</si>
  <si>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</si>
  <si>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</si>
  <si>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</si>
  <si>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</si>
  <si>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</si>
  <si>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</si>
  <si>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</si>
  <si>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</si>
  <si>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</si>
  <si>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</si>
  <si>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</si>
  <si>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</si>
  <si>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</si>
  <si>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</si>
  <si>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</si>
  <si>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</si>
  <si>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</si>
  <si>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</si>
  <si>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</si>
  <si>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</si>
  <si>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</si>
  <si>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</si>
  <si>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</si>
  <si>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</si>
  <si>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</si>
  <si>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</si>
  <si>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</si>
  <si>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</si>
  <si>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</si>
  <si>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</si>
  <si>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</si>
  <si>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</si>
  <si>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</si>
  <si>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</si>
  <si>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</si>
  <si>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</si>
  <si>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</si>
  <si>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</si>
  <si>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</si>
  <si>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</si>
  <si>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</si>
  <si>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</si>
  <si>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</si>
  <si>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</si>
  <si>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</si>
  <si>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</si>
  <si>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</si>
  <si>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</si>
  <si>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</si>
  <si>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</si>
  <si>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</si>
  <si>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</si>
  <si>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</si>
  <si>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</si>
  <si>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</si>
  <si>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</si>
  <si>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</si>
  <si>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</si>
  <si>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</si>
  <si>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</si>
  <si>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</si>
  <si>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</si>
  <si>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</si>
  <si>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</si>
  <si>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</si>
  <si>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</si>
  <si>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</si>
  <si>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</si>
  <si>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</si>
  <si>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</si>
  <si>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</si>
  <si>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</si>
  <si>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</si>
  <si>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</si>
  <si>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</si>
  <si>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</si>
  <si>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</si>
  <si>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</si>
  <si>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</si>
  <si>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</si>
  <si>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</si>
  <si>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</si>
  <si>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</si>
  <si>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</si>
  <si>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</si>
  <si>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</si>
  <si>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</si>
  <si>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</si>
  <si>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</si>
  <si>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</si>
  <si>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</si>
  <si>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</si>
  <si>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</si>
  <si>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</si>
  <si>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</si>
  <si>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</si>
  <si>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</si>
  <si>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</si>
  <si>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</si>
  <si>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</si>
  <si>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</si>
  <si>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</si>
  <si>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</si>
  <si>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</si>
  <si>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</si>
  <si>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</si>
  <si>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</si>
  <si>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</si>
  <si>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</si>
  <si>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</si>
  <si>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</si>
  <si>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</si>
  <si>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</si>
  <si>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</si>
  <si>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</si>
  <si>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</si>
  <si>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</si>
  <si>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</si>
  <si>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</si>
  <si>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</si>
  <si>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</si>
  <si>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</si>
  <si>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</si>
  <si>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</si>
  <si>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</si>
  <si>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</si>
  <si>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</si>
  <si>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</si>
  <si>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</si>
  <si>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</si>
  <si>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</si>
  <si>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</si>
  <si>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</si>
  <si>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</si>
  <si>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</si>
  <si>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</si>
  <si>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</si>
  <si>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</si>
  <si>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</si>
  <si>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</si>
  <si>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</si>
  <si>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</si>
  <si>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</si>
  <si>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</si>
  <si>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</si>
  <si>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</si>
  <si>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</si>
  <si>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</si>
  <si>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</si>
  <si>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</si>
  <si>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</si>
  <si>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</si>
  <si>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</si>
  <si>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</si>
  <si>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</si>
  <si>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</si>
  <si>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</si>
  <si>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</si>
  <si>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</si>
  <si>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</si>
  <si>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</si>
  <si>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</si>
  <si>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</si>
  <si>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</si>
  <si>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</si>
  <si>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</si>
  <si>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</si>
  <si>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</si>
  <si>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</si>
  <si>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</si>
  <si>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</si>
  <si>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</si>
  <si>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</si>
  <si>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</si>
  <si>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</si>
  <si>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</si>
  <si>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</si>
  <si>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</si>
  <si>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</si>
  <si>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</si>
  <si>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</si>
  <si>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</si>
  <si>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</si>
  <si>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</si>
  <si>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</si>
  <si>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</si>
  <si>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</si>
  <si>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</si>
  <si>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</si>
  <si>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</si>
  <si>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</si>
  <si>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</si>
  <si>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</si>
  <si>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</si>
  <si>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</si>
  <si>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</si>
  <si>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</si>
  <si>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</si>
  <si>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</si>
  <si>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</si>
  <si>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</si>
  <si>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</si>
  <si>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</si>
  <si>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</si>
  <si>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</si>
  <si>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</si>
  <si>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</si>
  <si>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</si>
  <si>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</si>
  <si>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</si>
  <si>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</si>
  <si>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</si>
  <si>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</si>
  <si>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</si>
  <si>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</si>
  <si>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</si>
  <si>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</si>
  <si>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</si>
  <si>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</si>
  <si>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</si>
  <si>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</si>
  <si>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</si>
  <si>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</si>
  <si>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</si>
  <si>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</si>
  <si>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</si>
  <si>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</si>
  <si>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</si>
  <si>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</si>
  <si>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</si>
  <si>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</si>
  <si>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</si>
  <si>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</si>
  <si>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</si>
  <si>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</si>
  <si>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</si>
  <si>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</si>
  <si>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</si>
  <si>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</si>
  <si>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</si>
  <si>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</si>
  <si>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</si>
  <si>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</si>
  <si>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</si>
  <si>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</si>
  <si>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</si>
  <si>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</si>
  <si>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</si>
  <si>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</si>
  <si>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</si>
  <si>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</si>
  <si>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</si>
  <si>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</si>
  <si>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</si>
  <si>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</si>
  <si>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</si>
  <si>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</si>
  <si>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</si>
  <si>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</si>
  <si>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</si>
  <si>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</si>
  <si>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</si>
  <si>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</si>
  <si>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</si>
  <si>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</si>
  <si>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</si>
  <si>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</si>
  <si>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</si>
  <si>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</si>
  <si>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</si>
  <si>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</si>
  <si>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</si>
  <si>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</si>
  <si>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</si>
  <si>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</si>
  <si>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</si>
  <si>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</si>
  <si>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</si>
  <si>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</si>
  <si>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</si>
  <si>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</si>
  <si>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</si>
  <si>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</si>
  <si>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</si>
  <si>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</si>
  <si>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</si>
  <si>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</si>
  <si>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</si>
  <si>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</si>
  <si>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</si>
  <si>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</si>
  <si>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</si>
  <si>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</si>
  <si>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</si>
  <si>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</si>
  <si>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</si>
  <si>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</si>
  <si>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</si>
  <si>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</si>
  <si>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</si>
  <si>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</si>
  <si>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</si>
  <si>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</si>
  <si>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</si>
  <si>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</si>
  <si>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</si>
  <si>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</si>
  <si>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</si>
  <si>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</si>
  <si>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</si>
  <si>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</si>
  <si>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</si>
  <si>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</si>
  <si>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</si>
  <si>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</si>
  <si>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</si>
  <si>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</si>
  <si>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</si>
  <si>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</si>
  <si>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</si>
  <si>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</si>
  <si>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</si>
  <si>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</si>
  <si>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</si>
  <si>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</si>
  <si>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</si>
  <si>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</si>
  <si>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</si>
  <si>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</si>
  <si>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</si>
  <si>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</si>
  <si>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</si>
  <si>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</si>
  <si>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</si>
  <si>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</si>
  <si>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</si>
  <si>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</si>
  <si>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</si>
  <si>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</si>
  <si>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</si>
  <si>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</si>
  <si>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</si>
  <si>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</si>
  <si>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</si>
  <si>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</si>
  <si>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</si>
  <si>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</si>
  <si>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</si>
  <si>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</si>
  <si>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</si>
  <si>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</si>
  <si>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</si>
  <si>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</si>
  <si>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</si>
  <si>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</si>
  <si>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</si>
  <si>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</si>
  <si>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</si>
  <si>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</si>
  <si>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</si>
  <si>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</si>
  <si>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</si>
  <si>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</si>
  <si>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</si>
  <si>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</si>
  <si>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</si>
  <si>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</si>
  <si>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</si>
  <si>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</si>
  <si>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</si>
  <si>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</si>
  <si>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</si>
  <si>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</si>
  <si>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</si>
  <si>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</si>
  <si>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</si>
  <si>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</si>
  <si>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</si>
  <si>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</si>
  <si>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</si>
  <si>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</si>
  <si>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</si>
  <si>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</si>
  <si>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</si>
  <si>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</si>
  <si>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</si>
  <si>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</si>
  <si>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</si>
  <si>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</si>
  <si>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</si>
  <si>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</si>
  <si>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</si>
  <si>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</si>
  <si>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</si>
  <si>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</si>
  <si>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</si>
  <si>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</si>
  <si>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</si>
  <si>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</si>
  <si>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</si>
  <si>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</si>
  <si>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</si>
  <si>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</si>
  <si>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</si>
  <si>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</si>
  <si>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</si>
  <si>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</si>
  <si>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</si>
  <si>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</si>
  <si>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</si>
  <si>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</si>
  <si>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</si>
  <si>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</si>
  <si>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</si>
  <si>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</si>
  <si>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</si>
  <si>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</si>
  <si>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</si>
  <si>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</si>
  <si>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</si>
  <si>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</si>
  <si>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</si>
  <si>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</si>
  <si>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</si>
  <si>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</si>
  <si>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</si>
  <si>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</si>
  <si>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</si>
  <si>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</si>
  <si>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</si>
  <si>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</si>
  <si>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</si>
  <si>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</si>
  <si>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</si>
  <si>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</si>
  <si>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</si>
  <si>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</si>
  <si>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</si>
  <si>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</si>
  <si>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</si>
  <si>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</si>
  <si>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</si>
  <si>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</si>
  <si>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</si>
  <si>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</si>
  <si>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</si>
  <si>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</si>
  <si>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</si>
  <si>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</si>
  <si>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</si>
  <si>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</si>
  <si>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</si>
  <si>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</si>
  <si>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</si>
  <si>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</si>
  <si>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</si>
  <si>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</si>
  <si>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</si>
  <si>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</si>
  <si>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</si>
  <si>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</si>
  <si>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</si>
  <si>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</si>
  <si>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</si>
  <si>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</si>
  <si>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</si>
  <si>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</si>
  <si>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</si>
  <si>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</si>
  <si>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</si>
  <si>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</si>
  <si>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</si>
  <si>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</si>
  <si>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</si>
  <si>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</si>
  <si>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</si>
  <si>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</si>
  <si>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</si>
  <si>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</si>
  <si>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</si>
  <si>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</si>
  <si>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</si>
  <si>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</si>
  <si>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</si>
  <si>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</si>
  <si>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</si>
  <si>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</si>
  <si>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</si>
  <si>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</si>
  <si>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</si>
  <si>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</si>
  <si>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</si>
  <si>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</si>
  <si>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</si>
  <si>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</si>
  <si>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</si>
  <si>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</si>
  <si>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</si>
  <si>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</si>
  <si>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</si>
  <si>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</si>
  <si>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</si>
  <si>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</si>
  <si>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</si>
  <si>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</si>
  <si>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</si>
  <si>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</si>
  <si>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</si>
  <si>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</si>
  <si>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</si>
  <si>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</si>
  <si>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</si>
  <si>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</si>
  <si>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</si>
  <si>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</si>
  <si>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</si>
  <si>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</si>
  <si>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</si>
  <si>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</si>
  <si>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</si>
  <si>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</si>
  <si>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</si>
  <si>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</si>
  <si>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</si>
  <si>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</si>
  <si>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</si>
  <si>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</si>
  <si>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</si>
  <si>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</si>
  <si>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</si>
  <si>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</si>
  <si>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</si>
  <si>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</si>
  <si>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</si>
  <si>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</si>
  <si>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</si>
  <si>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</si>
  <si>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</si>
  <si>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</si>
  <si>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</si>
  <si>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</si>
  <si>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</si>
  <si>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</si>
  <si>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</si>
  <si>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</si>
  <si>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</si>
  <si>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</si>
  <si>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</si>
  <si>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</si>
  <si>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</si>
  <si>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</si>
  <si>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</si>
  <si>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</si>
  <si>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</si>
  <si>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</si>
  <si>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</si>
  <si>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</si>
  <si>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</si>
  <si>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</si>
  <si>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</si>
  <si>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</si>
  <si>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</si>
  <si>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</si>
  <si>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</si>
  <si>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</si>
  <si>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</si>
  <si>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</si>
  <si>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</si>
  <si>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</si>
  <si>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</si>
  <si>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</si>
  <si>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</si>
  <si>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</si>
  <si>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</si>
  <si>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</si>
  <si>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</si>
  <si>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</si>
  <si>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</si>
  <si>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</si>
  <si>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</si>
  <si>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</si>
  <si>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</si>
  <si>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</si>
  <si>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</si>
  <si>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</si>
  <si>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</si>
  <si>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</si>
  <si>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</si>
  <si>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</si>
  <si>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</si>
  <si>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</si>
  <si>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</si>
  <si>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</si>
  <si>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</si>
  <si>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</si>
  <si>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</si>
  <si>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</si>
  <si>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</si>
  <si>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</si>
  <si>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</si>
  <si>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</si>
  <si>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</si>
  <si>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</si>
  <si>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</si>
  <si>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</si>
  <si>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</si>
  <si>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</si>
  <si>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</si>
  <si>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</si>
  <si>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</si>
  <si>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</si>
  <si>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</si>
  <si>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</si>
  <si>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</si>
  <si>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</si>
  <si>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</si>
  <si>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</si>
  <si>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</si>
  <si>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</si>
  <si>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</si>
  <si>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</si>
  <si>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</si>
  <si>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</si>
  <si>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</si>
  <si>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</si>
  <si>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</si>
  <si>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</si>
  <si>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</si>
  <si>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</si>
  <si>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</si>
  <si>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</si>
  <si>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</si>
  <si>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</si>
  <si>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</si>
  <si>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</si>
  <si>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</si>
  <si>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</si>
  <si>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</si>
  <si>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</si>
  <si>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</si>
  <si>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</si>
  <si>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</si>
  <si>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</si>
  <si>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</si>
  <si>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</si>
  <si>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</si>
  <si>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</si>
  <si>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</si>
  <si>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</si>
  <si>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</si>
  <si>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</si>
  <si>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</si>
  <si>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</si>
  <si>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</si>
  <si>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</si>
  <si>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</si>
  <si>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</si>
  <si>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</si>
  <si>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</si>
  <si>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</si>
  <si>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</si>
  <si>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</si>
  <si>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</si>
  <si>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</si>
  <si>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</si>
  <si>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</si>
  <si>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</si>
  <si>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</si>
  <si>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</si>
  <si>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</si>
  <si>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</si>
  <si>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</si>
  <si>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</si>
  <si>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</si>
  <si>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</si>
  <si>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</si>
  <si>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</si>
  <si>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</si>
  <si>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</si>
  <si>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</si>
  <si>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</si>
  <si>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</si>
  <si>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</si>
  <si>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</si>
  <si>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</si>
  <si>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</si>
  <si>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</si>
  <si>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</si>
  <si>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</si>
  <si>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</si>
  <si>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</si>
  <si>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</si>
  <si>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</si>
  <si>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</si>
  <si>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</si>
  <si>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</si>
  <si>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</si>
  <si>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</si>
  <si>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</si>
  <si>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</si>
  <si>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</si>
  <si>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</si>
  <si>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</si>
  <si>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</si>
  <si>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</si>
  <si>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</si>
  <si>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</si>
  <si>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</si>
  <si>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</si>
  <si>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</si>
  <si>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</si>
  <si>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</si>
  <si>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</si>
  <si>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</si>
  <si>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</si>
  <si>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</si>
  <si>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</si>
  <si>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</si>
  <si>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</si>
  <si>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</si>
  <si>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</si>
  <si>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</si>
  <si>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</si>
  <si>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</si>
  <si>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</si>
  <si>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</si>
  <si>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</si>
  <si>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</si>
  <si>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</si>
  <si>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</si>
  <si>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</si>
  <si>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</si>
  <si>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</si>
  <si>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</si>
  <si>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</si>
  <si>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</si>
  <si>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</si>
  <si>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</si>
  <si>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</si>
  <si>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</si>
  <si>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</si>
  <si>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</si>
  <si>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</si>
  <si>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</si>
  <si>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</si>
  <si>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</si>
  <si>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</si>
  <si>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</si>
  <si>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</si>
  <si>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</si>
  <si>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</si>
  <si>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</si>
  <si>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</si>
  <si>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</si>
  <si>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</si>
  <si>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</si>
  <si>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</si>
  <si>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</si>
  <si>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</si>
  <si>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</si>
  <si>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</si>
  <si>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</si>
  <si>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</si>
  <si>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</si>
  <si>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</si>
  <si>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</si>
  <si>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</si>
  <si>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</si>
  <si>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</si>
  <si>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</si>
  <si>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</si>
  <si>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</si>
  <si>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</si>
  <si>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</si>
  <si>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</si>
  <si>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</si>
  <si>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</si>
  <si>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</si>
  <si>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</si>
  <si>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</si>
  <si>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</si>
  <si>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</si>
  <si>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</si>
  <si>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</si>
  <si>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</si>
  <si>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</si>
  <si>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</si>
  <si>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</si>
  <si>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</si>
  <si>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</si>
  <si>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</si>
  <si>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</si>
  <si>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</si>
  <si>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</si>
  <si>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</si>
  <si>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</si>
  <si>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</si>
  <si>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</si>
  <si>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</si>
  <si>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</si>
  <si>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</si>
  <si>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</si>
  <si>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</si>
  <si>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</si>
  <si>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</si>
  <si>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</si>
  <si>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</si>
  <si>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</si>
  <si>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</si>
  <si>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</si>
  <si>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</si>
  <si>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</si>
  <si>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</si>
  <si>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</si>
  <si>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</si>
  <si>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</si>
  <si>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</si>
  <si>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</si>
  <si>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</si>
  <si>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</si>
  <si>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</si>
  <si>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</si>
  <si>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</si>
  <si>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</si>
  <si>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</si>
  <si>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</si>
  <si>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</si>
  <si>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</si>
  <si>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</si>
  <si>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</si>
  <si>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</si>
  <si>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</si>
  <si>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</si>
  <si>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</si>
  <si>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</si>
  <si>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</si>
  <si>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</si>
  <si>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</si>
  <si>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</si>
  <si>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</si>
  <si>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</si>
  <si>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</si>
  <si>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</si>
  <si>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</si>
  <si>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</si>
  <si>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</si>
  <si>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</si>
  <si>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</si>
  <si>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</si>
  <si>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</si>
  <si>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</si>
  <si>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</si>
  <si>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</si>
  <si>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</si>
  <si>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</si>
  <si>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</si>
  <si>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</si>
  <si>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</si>
  <si>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</si>
  <si>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</si>
  <si>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</si>
  <si>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</si>
  <si>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</si>
  <si>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</si>
  <si>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</si>
  <si>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</si>
  <si>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</si>
  <si>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</si>
  <si>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</si>
  <si>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</si>
  <si>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</si>
  <si>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</si>
  <si>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</si>
  <si>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</si>
  <si>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</si>
  <si>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</si>
  <si>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</si>
  <si>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</si>
  <si>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</si>
  <si>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</si>
  <si>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</si>
  <si>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</si>
  <si>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</si>
  <si>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</si>
  <si>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</si>
  <si>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</si>
  <si>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</si>
  <si>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</si>
  <si>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</si>
  <si>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</si>
  <si>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</si>
  <si>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</si>
  <si>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</si>
  <si>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</si>
  <si>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</si>
  <si>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</si>
  <si>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</si>
  <si>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</si>
  <si>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</si>
  <si>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</si>
  <si>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</si>
  <si>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</si>
  <si>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</si>
  <si>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</si>
  <si>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</si>
  <si>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</si>
  <si>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</si>
  <si>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</si>
  <si>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</si>
  <si>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</si>
  <si>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</si>
  <si>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</si>
  <si>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</si>
  <si>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</si>
  <si>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</si>
  <si>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</si>
  <si>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</si>
  <si>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</si>
  <si>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</si>
  <si>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</si>
  <si>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</si>
  <si>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</si>
  <si>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</si>
  <si>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</si>
  <si>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</si>
  <si>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</si>
  <si>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</si>
  <si>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</si>
  <si>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</si>
  <si>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</si>
  <si>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</si>
  <si>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</si>
  <si>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</si>
  <si>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</si>
  <si>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</si>
  <si>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</si>
  <si>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</si>
  <si>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</si>
  <si>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</si>
  <si>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</si>
  <si>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</si>
  <si>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</si>
  <si>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</si>
  <si>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</si>
  <si>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</si>
  <si>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</si>
  <si>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</si>
  <si>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</si>
  <si>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</si>
  <si>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</si>
  <si>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</si>
  <si>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</si>
  <si>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</si>
  <si>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</si>
  <si>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</si>
  <si>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</si>
  <si>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</si>
  <si>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</si>
  <si>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</si>
  <si>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</si>
  <si>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</si>
  <si>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</si>
  <si>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</si>
  <si>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</si>
  <si>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</si>
  <si>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</si>
  <si>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</si>
  <si>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</si>
  <si>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</si>
  <si>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</si>
  <si>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</si>
  <si>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</si>
  <si>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</si>
  <si>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</si>
  <si>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</si>
  <si>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</si>
  <si>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</si>
  <si>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</si>
  <si>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</si>
  <si>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</si>
  <si>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</si>
  <si>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</si>
  <si>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</si>
  <si>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</si>
  <si>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</si>
  <si>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</si>
  <si>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</si>
  <si>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</si>
  <si>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</si>
  <si>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</si>
  <si>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</si>
  <si>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</si>
  <si>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</si>
  <si>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</si>
  <si>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</si>
  <si>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</si>
  <si>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</si>
  <si>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</si>
  <si>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</si>
  <si>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</si>
  <si>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</si>
  <si>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</si>
  <si>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</si>
  <si>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</si>
  <si>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</si>
  <si>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</si>
  <si>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</si>
  <si>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</si>
  <si>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</si>
  <si>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</si>
  <si>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</si>
  <si>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</si>
  <si>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</si>
  <si>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</si>
  <si>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</si>
  <si>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</si>
  <si>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</si>
  <si>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</si>
  <si>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</si>
  <si>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</si>
  <si>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</si>
  <si>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</si>
  <si>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</si>
  <si>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</si>
  <si>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</si>
  <si>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</si>
  <si>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</si>
  <si>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</si>
  <si>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</si>
  <si>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</si>
  <si>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</si>
  <si>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</si>
  <si>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</si>
  <si>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</si>
  <si>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</si>
  <si>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</si>
  <si>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</si>
  <si>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</si>
  <si>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</si>
  <si>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</si>
  <si>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</si>
  <si>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</si>
  <si>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</si>
  <si>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</si>
  <si>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</si>
  <si>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</si>
  <si>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</si>
  <si>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</si>
  <si>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</si>
  <si>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</si>
  <si>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</si>
  <si>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</si>
  <si>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</si>
  <si>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</si>
  <si>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</si>
  <si>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</si>
  <si>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</si>
  <si>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</si>
  <si>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</si>
  <si>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</si>
  <si>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</si>
  <si>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</si>
  <si>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</si>
  <si>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</si>
  <si>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</si>
  <si>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</si>
  <si>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</si>
  <si>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</si>
  <si>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</si>
  <si>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</si>
  <si>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</si>
  <si>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</si>
  <si>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</si>
  <si>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</si>
  <si>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</si>
  <si>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</si>
  <si>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</si>
  <si>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</si>
  <si>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</si>
  <si>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</si>
  <si>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</si>
  <si>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</si>
  <si>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</si>
  <si>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</si>
  <si>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</si>
  <si>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</si>
  <si>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</si>
  <si>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</si>
  <si>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</si>
  <si>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</si>
  <si>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</si>
  <si>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</si>
  <si>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</si>
  <si>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</si>
  <si>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</si>
  <si>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</si>
  <si>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</si>
  <si>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</si>
  <si>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</si>
  <si>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</si>
  <si>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</si>
  <si>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</si>
  <si>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</si>
  <si>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</si>
  <si>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</si>
  <si>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</si>
  <si>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</si>
  <si>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</si>
  <si>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</si>
  <si>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</si>
  <si>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</si>
  <si>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</si>
  <si>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</si>
  <si>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</si>
  <si>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</si>
  <si>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</si>
  <si>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</si>
  <si>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</si>
  <si>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</si>
  <si>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</si>
  <si>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</si>
  <si>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</si>
  <si>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</si>
  <si>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</si>
  <si>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</si>
  <si>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</si>
  <si>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</si>
  <si>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</si>
  <si>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</si>
  <si>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</si>
  <si>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</si>
  <si>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</si>
  <si>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</si>
  <si>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</si>
  <si>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</si>
  <si>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</si>
  <si>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</si>
  <si>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</si>
  <si>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</si>
  <si>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</si>
  <si>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</si>
  <si>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</si>
  <si>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</si>
  <si>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</si>
  <si>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</si>
  <si>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</si>
  <si>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</si>
  <si>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</si>
  <si>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</si>
  <si>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</si>
  <si>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</si>
  <si>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</si>
  <si>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</si>
  <si>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</si>
  <si>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</si>
  <si>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</si>
  <si>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</si>
  <si>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</si>
  <si>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</si>
  <si>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</si>
  <si>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</si>
  <si>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</si>
  <si>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</si>
  <si>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</si>
  <si>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</si>
  <si>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</si>
  <si>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</si>
  <si>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</si>
  <si>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</si>
  <si>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</si>
  <si>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</si>
  <si>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</si>
  <si>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</si>
  <si>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</si>
  <si>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</si>
  <si>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</si>
  <si>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</si>
  <si>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</si>
  <si>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</si>
  <si>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</si>
  <si>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</si>
  <si>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</si>
  <si>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</si>
  <si>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</si>
  <si>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</si>
  <si>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</si>
  <si>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</si>
  <si>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</si>
  <si>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</si>
  <si>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</si>
  <si>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</si>
  <si>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</si>
  <si>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</si>
  <si>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</si>
  <si>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</si>
  <si>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</si>
  <si>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</si>
  <si>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</si>
  <si>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</si>
  <si>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</si>
  <si>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</si>
  <si>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</si>
  <si>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</si>
  <si>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</si>
  <si>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</si>
  <si>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</si>
  <si>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</si>
  <si>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</si>
  <si>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</si>
  <si>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</si>
  <si>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</si>
  <si>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</si>
  <si>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</si>
  <si>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</si>
  <si>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</si>
  <si>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</si>
  <si>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</si>
  <si>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</si>
  <si>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</si>
  <si>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</si>
  <si>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</si>
  <si>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</si>
  <si>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</si>
  <si>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</si>
  <si>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</si>
  <si>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</si>
  <si>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</si>
  <si>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</si>
  <si>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</si>
  <si>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</si>
  <si>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</si>
  <si>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</si>
  <si>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</si>
  <si>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</si>
  <si>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</si>
  <si>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</si>
  <si>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</si>
  <si>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</si>
  <si>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</si>
  <si>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</si>
  <si>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</si>
  <si>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</si>
  <si>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</si>
  <si>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</si>
  <si>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</si>
  <si>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</si>
  <si>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</si>
  <si>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</si>
  <si>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</si>
  <si>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</si>
  <si>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</si>
  <si>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</si>
  <si>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</si>
  <si>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</si>
  <si>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</si>
  <si>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</si>
  <si>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</si>
  <si>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</si>
  <si>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</si>
  <si>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</si>
  <si>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</si>
  <si>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</si>
  <si>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</si>
  <si>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</si>
  <si>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</si>
  <si>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</si>
  <si>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</si>
  <si>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</si>
  <si>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</si>
  <si>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</si>
  <si>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</si>
  <si>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</si>
  <si>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</si>
  <si>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</si>
  <si>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</si>
  <si>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</si>
  <si>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</si>
  <si>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</si>
  <si>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</si>
  <si>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</si>
  <si>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</si>
  <si>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</si>
  <si>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</si>
  <si>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</si>
  <si>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</si>
  <si>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</si>
  <si>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</si>
  <si>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</si>
  <si>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</si>
  <si>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</si>
  <si>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</si>
  <si>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</si>
  <si>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</si>
  <si>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</si>
  <si>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</si>
  <si>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</si>
  <si>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</si>
  <si>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</si>
  <si>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</si>
  <si>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</si>
  <si>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</si>
  <si>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</si>
  <si>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</si>
  <si>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</si>
  <si>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</si>
  <si>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</si>
  <si>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</si>
  <si>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</si>
  <si>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</si>
  <si>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</si>
  <si>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</si>
  <si>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</si>
  <si>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</si>
  <si>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</si>
  <si>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</si>
  <si>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</si>
  <si>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</si>
  <si>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</si>
  <si>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</si>
  <si>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</si>
  <si>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</si>
  <si>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</si>
  <si>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</si>
  <si>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</si>
  <si>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</si>
  <si>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</si>
  <si>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</si>
  <si>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</si>
  <si>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</si>
  <si>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</si>
  <si>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</si>
  <si>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</si>
  <si>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</si>
  <si>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</si>
  <si>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</si>
  <si>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</si>
  <si>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</si>
  <si>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</si>
  <si>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</si>
  <si>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</si>
  <si>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</si>
  <si>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</si>
  <si>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</si>
  <si>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</si>
  <si>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</si>
  <si>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</si>
  <si>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</si>
  <si>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</si>
  <si>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</si>
  <si>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</si>
  <si>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</si>
  <si>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</si>
  <si>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</si>
  <si>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</si>
  <si>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</si>
  <si>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</si>
  <si>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</si>
  <si>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</si>
  <si>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</si>
  <si>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</si>
  <si>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</si>
  <si>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</si>
  <si>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</si>
  <si>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</si>
  <si>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</si>
  <si>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</si>
  <si>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</si>
  <si>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</si>
  <si>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</si>
  <si>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</si>
  <si>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</si>
  <si>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</si>
  <si>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</si>
  <si>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</si>
  <si>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</si>
  <si>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</si>
  <si>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</si>
  <si>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</si>
  <si>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</si>
  <si>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</si>
  <si>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</si>
  <si>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</si>
  <si>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</si>
  <si>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</si>
  <si>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</si>
  <si>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</si>
  <si>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</si>
  <si>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</si>
  <si>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</si>
  <si>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</si>
  <si>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</si>
  <si>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</si>
  <si>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</si>
  <si>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</si>
  <si>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</si>
  <si>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</si>
  <si>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</si>
  <si>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</si>
  <si>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</si>
  <si>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</si>
  <si>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</si>
  <si>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</si>
  <si>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</si>
  <si>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</si>
  <si>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</si>
  <si>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</si>
  <si>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</si>
  <si>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</si>
  <si>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</si>
  <si>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</si>
  <si>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</si>
  <si>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</si>
  <si>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</si>
  <si>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</si>
  <si>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</si>
  <si>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</si>
  <si>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</si>
  <si>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</si>
  <si>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</si>
  <si>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</si>
  <si>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</si>
  <si>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</si>
  <si>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</si>
  <si>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</si>
  <si>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</si>
  <si>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</si>
  <si>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</si>
  <si>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</si>
  <si>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</si>
  <si>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</si>
  <si>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</si>
  <si>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</si>
  <si>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</si>
  <si>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</si>
  <si>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</si>
  <si>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</si>
  <si>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</si>
  <si>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</si>
  <si>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</si>
  <si>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</si>
  <si>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</si>
  <si>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</si>
  <si>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</si>
  <si>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</si>
  <si>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</si>
  <si>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</si>
  <si>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</si>
  <si>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</si>
  <si>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</si>
  <si>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</si>
  <si>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</si>
  <si>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</si>
  <si>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</si>
  <si>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</si>
  <si>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</si>
  <si>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</si>
  <si>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</si>
  <si>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</si>
  <si>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</si>
  <si>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</si>
  <si>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</si>
  <si>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</si>
  <si>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</si>
  <si>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</si>
  <si>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</si>
  <si>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</si>
  <si>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</si>
  <si>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</si>
  <si>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</si>
  <si>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</si>
  <si>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</si>
  <si>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</si>
  <si>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</si>
  <si>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</si>
  <si>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</si>
  <si>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</si>
  <si>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</si>
  <si>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</si>
  <si>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</si>
  <si>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</si>
  <si>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</si>
  <si>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</si>
  <si>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</si>
  <si>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</si>
  <si>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</si>
  <si>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</si>
  <si>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</si>
  <si>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</si>
  <si>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</si>
  <si>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</si>
  <si>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</si>
  <si>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</si>
  <si>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</si>
  <si>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</si>
  <si>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</si>
  <si>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</si>
  <si>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</si>
  <si>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</si>
  <si>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</si>
  <si>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</si>
  <si>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</si>
  <si>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</si>
  <si>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</si>
  <si>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</si>
  <si>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</si>
  <si>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</si>
  <si>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</si>
  <si>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</si>
  <si>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</si>
  <si>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</si>
  <si>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</si>
  <si>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</si>
  <si>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</si>
  <si>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</si>
  <si>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</si>
  <si>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</si>
  <si>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</si>
  <si>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</si>
  <si>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</si>
  <si>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</si>
  <si>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</si>
  <si>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</si>
  <si>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</si>
  <si>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</si>
  <si>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</si>
  <si>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</si>
  <si>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</si>
  <si>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</si>
  <si>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</si>
  <si>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</si>
  <si>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</si>
  <si>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</si>
  <si>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</si>
  <si>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</si>
  <si>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</si>
  <si>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</si>
  <si>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</si>
  <si>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</si>
  <si>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</si>
  <si>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</si>
  <si>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</si>
  <si>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</si>
  <si>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</si>
  <si>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</si>
  <si>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</si>
  <si>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</si>
  <si>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</si>
  <si>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</si>
  <si>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</si>
  <si>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</si>
  <si>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</si>
  <si>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</si>
  <si>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</si>
  <si>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</si>
  <si>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</si>
  <si>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</si>
  <si>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</si>
  <si>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</si>
  <si>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</si>
  <si>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</si>
  <si>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</si>
  <si>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</si>
  <si>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</si>
  <si>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</si>
  <si>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</si>
  <si>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</si>
  <si>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</si>
  <si>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</si>
  <si>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</si>
  <si>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</si>
  <si>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</si>
  <si>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</si>
  <si>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</si>
  <si>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</si>
  <si>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</si>
  <si>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</si>
  <si>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</si>
  <si>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</si>
  <si>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</si>
  <si>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</si>
  <si>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</si>
  <si>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</si>
  <si>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</si>
  <si>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</si>
  <si>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</si>
  <si>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</si>
  <si>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</si>
  <si>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</si>
  <si>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</si>
  <si>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</si>
  <si>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</si>
  <si>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</si>
  <si>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</si>
  <si>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</si>
  <si>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</si>
  <si>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</si>
  <si>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</si>
  <si>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</si>
  <si>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</si>
  <si>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</si>
  <si>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</si>
  <si>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</si>
  <si>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</si>
  <si>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</si>
  <si>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</si>
  <si>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</si>
  <si>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</si>
  <si>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</si>
  <si>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</si>
  <si>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</si>
  <si>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</si>
  <si>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</si>
  <si>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</si>
  <si>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</si>
  <si>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</si>
  <si>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</si>
  <si>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</si>
  <si>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</si>
  <si>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</si>
  <si>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</si>
  <si>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</si>
  <si>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</si>
  <si>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</si>
  <si>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</si>
  <si>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</si>
  <si>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</si>
  <si>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</si>
  <si>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</si>
  <si>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</si>
  <si>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</si>
  <si>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</si>
  <si>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</si>
  <si>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</si>
  <si>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</si>
  <si>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</si>
  <si>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</si>
  <si>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</si>
  <si>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</si>
  <si>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</si>
  <si>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</si>
  <si>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</si>
  <si>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</si>
  <si>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</si>
  <si>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</si>
  <si>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</si>
  <si>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</si>
  <si>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</si>
  <si>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</si>
  <si>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</si>
  <si>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</si>
  <si>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</si>
  <si>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</si>
  <si>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</si>
  <si>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</si>
  <si>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</si>
  <si>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</si>
  <si>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</si>
  <si>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</si>
  <si>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</si>
  <si>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</si>
  <si>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</si>
  <si>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</si>
  <si>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</si>
  <si>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</si>
  <si>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</si>
  <si>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</si>
  <si>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</si>
  <si>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</si>
  <si>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</si>
  <si>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</si>
  <si>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</si>
  <si>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</si>
  <si>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</si>
  <si>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</si>
  <si>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</si>
  <si>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</si>
  <si>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</si>
  <si>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</si>
  <si>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</si>
  <si>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</si>
  <si>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</si>
  <si>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</si>
  <si>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</si>
  <si>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</si>
  <si>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</si>
  <si>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</si>
  <si>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</si>
  <si>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</si>
  <si>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</si>
  <si>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</si>
  <si>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</si>
  <si>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</si>
  <si>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</si>
  <si>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</si>
  <si>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</si>
  <si>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</si>
  <si>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</si>
  <si>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</si>
  <si>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</si>
  <si>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</si>
  <si>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</si>
  <si>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</si>
  <si>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</si>
  <si>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</si>
  <si>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</si>
  <si>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</si>
  <si>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</si>
  <si>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</si>
  <si>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</si>
  <si>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</si>
  <si>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</si>
  <si>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</si>
  <si>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</si>
  <si>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</si>
  <si>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</si>
  <si>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</si>
  <si>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</si>
  <si>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</si>
  <si>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</si>
  <si>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</si>
  <si>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</si>
  <si>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</si>
  <si>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</si>
  <si>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</si>
  <si>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</si>
  <si>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</si>
  <si>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</si>
  <si>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</si>
  <si>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</si>
  <si>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</si>
  <si>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</si>
  <si>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</si>
  <si>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</si>
  <si>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</si>
  <si>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</si>
  <si>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</si>
  <si>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</si>
  <si>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</si>
  <si>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</si>
  <si>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</si>
  <si>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</si>
  <si>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</si>
  <si>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</si>
  <si>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</si>
  <si>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</si>
  <si>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</si>
  <si>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</si>
  <si>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</si>
  <si>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</si>
  <si>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</si>
  <si>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</si>
  <si>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</si>
  <si>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</si>
  <si>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</si>
  <si>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</si>
  <si>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</si>
  <si>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</si>
  <si>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</si>
  <si>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</si>
  <si>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</si>
  <si>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</si>
  <si>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</si>
  <si>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</si>
  <si>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</si>
  <si>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</si>
  <si>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</si>
  <si>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</si>
  <si>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</si>
  <si>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</si>
  <si>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</si>
  <si>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</si>
  <si>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</si>
  <si>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</si>
  <si>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</si>
  <si>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</si>
  <si>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</si>
  <si>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</si>
  <si>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</si>
  <si>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</si>
  <si>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</si>
  <si>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</si>
  <si>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</si>
  <si>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</si>
  <si>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</si>
  <si>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</si>
  <si>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</si>
  <si>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</si>
  <si>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</si>
  <si>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</si>
  <si>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</si>
  <si>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</si>
  <si>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</si>
  <si>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</si>
  <si>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</si>
  <si>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</si>
  <si>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</si>
  <si>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</si>
  <si>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</si>
  <si>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</si>
  <si>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</si>
  <si>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</si>
  <si>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</si>
  <si>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</si>
  <si>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</si>
  <si>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</si>
  <si>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</si>
  <si>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</si>
  <si>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</si>
  <si>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</si>
  <si>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</si>
  <si>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</si>
  <si>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</si>
  <si>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</si>
  <si>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</si>
  <si>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</si>
  <si>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</si>
  <si>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</si>
  <si>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</si>
  <si>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</si>
  <si>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</si>
  <si>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</si>
  <si>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</si>
  <si>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</si>
  <si>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</si>
  <si>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</si>
  <si>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</si>
  <si>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</si>
  <si>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</si>
  <si>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</si>
  <si>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</si>
  <si>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</si>
  <si>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</si>
  <si>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</si>
  <si>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</si>
  <si>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</si>
  <si>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</si>
  <si>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</si>
  <si>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</si>
  <si>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</si>
  <si>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</si>
  <si>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</si>
  <si>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</si>
  <si>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</si>
  <si>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</si>
  <si>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</si>
  <si>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</si>
  <si>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</si>
  <si>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</si>
  <si>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</si>
  <si>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</si>
  <si>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</si>
  <si>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</si>
  <si>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</si>
  <si>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</si>
  <si>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</si>
  <si>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</si>
  <si>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</si>
  <si>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</si>
  <si>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</si>
  <si>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</si>
  <si>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</si>
  <si>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</si>
  <si>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</si>
  <si>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</si>
  <si>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</si>
  <si>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</si>
  <si>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</si>
  <si>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</si>
  <si>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</si>
  <si>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</si>
  <si>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</si>
  <si>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</si>
  <si>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</si>
  <si>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</si>
  <si>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</si>
  <si>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</si>
  <si>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</si>
  <si>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</si>
  <si>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</si>
  <si>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</si>
  <si>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</si>
  <si>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</si>
  <si>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</si>
  <si>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</si>
  <si>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</si>
  <si>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</si>
  <si>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</si>
  <si>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</si>
  <si>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</si>
  <si>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</si>
  <si>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</si>
  <si>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</si>
  <si>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</si>
  <si>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</si>
  <si>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</si>
  <si>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</si>
  <si>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</si>
  <si>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</si>
  <si>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</si>
  <si>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</si>
  <si>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</si>
  <si>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</si>
  <si>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</si>
  <si>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</si>
  <si>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</si>
  <si>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</si>
  <si>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</si>
  <si>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</si>
  <si>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</si>
  <si>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</si>
  <si>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</si>
  <si>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</si>
  <si>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</si>
  <si>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</si>
  <si>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</si>
  <si>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</si>
  <si>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</si>
  <si>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</si>
  <si>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</si>
  <si>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</si>
  <si>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</si>
  <si>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</si>
  <si>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</si>
  <si>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</si>
  <si>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</si>
  <si>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</si>
  <si>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</si>
  <si>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</si>
  <si>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</si>
  <si>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</si>
  <si>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</si>
  <si>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</si>
  <si>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</si>
  <si>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</si>
  <si>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</si>
  <si>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</si>
  <si>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</si>
  <si>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</si>
  <si>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</si>
  <si>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</si>
  <si>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</si>
  <si>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</si>
  <si>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</si>
  <si>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</si>
  <si>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</si>
  <si>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</si>
  <si>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</si>
  <si>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</si>
  <si>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</si>
  <si>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</si>
  <si>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</si>
  <si>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</si>
  <si>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</si>
  <si>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</si>
  <si>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</si>
  <si>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</si>
  <si>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</si>
  <si>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</si>
  <si>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</si>
  <si>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</si>
  <si>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</si>
  <si>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</si>
  <si>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</si>
  <si>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</si>
  <si>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</si>
  <si>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</si>
  <si>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</si>
  <si>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</si>
  <si>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</si>
  <si>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</si>
  <si>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</si>
  <si>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</si>
  <si>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</si>
  <si>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</si>
  <si>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</si>
  <si>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</si>
  <si>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</si>
  <si>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</si>
  <si>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</si>
  <si>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</si>
  <si>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</si>
  <si>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</si>
  <si>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</si>
  <si>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</si>
  <si>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</si>
  <si>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</si>
  <si>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</si>
  <si>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</si>
  <si>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</si>
  <si>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</si>
  <si>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</si>
  <si>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</si>
  <si>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</si>
  <si>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</si>
  <si>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</si>
  <si>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</si>
  <si>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</si>
  <si>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</si>
  <si>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</si>
  <si>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</si>
  <si>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</si>
  <si>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</si>
  <si>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</si>
  <si>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</si>
  <si>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</si>
  <si>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</si>
  <si>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</si>
  <si>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</si>
  <si>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</si>
  <si>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</si>
  <si>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</si>
  <si>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</si>
  <si>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</si>
  <si>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</si>
  <si>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</si>
  <si>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</si>
  <si>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</si>
  <si>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</si>
  <si>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</si>
  <si>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</si>
  <si>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</si>
  <si>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</si>
  <si>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</si>
  <si>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</si>
  <si>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</si>
  <si>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</si>
  <si>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</si>
  <si>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</si>
  <si>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</si>
  <si>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</si>
  <si>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</si>
  <si>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</si>
  <si>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</si>
  <si>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</si>
  <si>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</si>
  <si>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</si>
  <si>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</si>
  <si>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</si>
  <si>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</si>
  <si>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</si>
  <si>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</si>
  <si>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</si>
  <si>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</si>
  <si>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</si>
  <si>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</si>
  <si>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</si>
  <si>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</si>
  <si>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</si>
  <si>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</si>
  <si>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</si>
  <si>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</si>
  <si>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</si>
  <si>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</si>
  <si>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</si>
  <si>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</si>
  <si>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</si>
  <si>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</si>
  <si>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</si>
  <si>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</si>
  <si>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</si>
  <si>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</si>
  <si>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</si>
  <si>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</si>
  <si>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</si>
  <si>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</si>
  <si>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</si>
  <si>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</si>
  <si>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</si>
  <si>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</si>
  <si>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</si>
  <si>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</si>
  <si>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</si>
  <si>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</si>
  <si>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</si>
  <si>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</si>
  <si>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</si>
  <si>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</si>
  <si>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</si>
  <si>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</si>
  <si>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</si>
  <si>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</si>
  <si>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</si>
  <si>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</si>
  <si>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</si>
  <si>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</si>
  <si>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</si>
  <si>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</si>
  <si>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</si>
  <si>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</si>
  <si>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</si>
  <si>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</si>
  <si>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</si>
  <si>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</si>
  <si>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</si>
  <si>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</si>
  <si>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</si>
  <si>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</si>
  <si>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</si>
  <si>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</si>
  <si>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</si>
  <si>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</si>
  <si>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</si>
  <si>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</si>
  <si>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</si>
  <si>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</si>
  <si>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</si>
  <si>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</si>
  <si>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</si>
  <si>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</si>
  <si>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</si>
  <si>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</si>
  <si>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</si>
  <si>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</si>
  <si>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</si>
  <si>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</si>
  <si>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</si>
  <si>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</si>
  <si>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</si>
  <si>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</si>
  <si>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</si>
  <si>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</si>
  <si>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</si>
  <si>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</si>
  <si>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</si>
  <si>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</si>
  <si>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</si>
  <si>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</si>
  <si>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</si>
  <si>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</si>
  <si>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</si>
  <si>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</si>
  <si>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</si>
  <si>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</si>
  <si>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</si>
  <si>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</si>
  <si>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</si>
  <si>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</si>
  <si>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</si>
  <si>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</si>
  <si>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</si>
  <si>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</si>
  <si>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</si>
  <si>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</si>
  <si>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</si>
  <si>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</si>
  <si>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</si>
  <si>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</si>
  <si>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</si>
  <si>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</si>
  <si>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</si>
  <si>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</si>
  <si>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</si>
  <si>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</si>
  <si>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</si>
  <si>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</si>
  <si>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</si>
  <si>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</si>
  <si>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</si>
  <si>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</si>
  <si>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</si>
  <si>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</si>
  <si>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</si>
  <si>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</si>
  <si>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</si>
  <si>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</si>
  <si>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</si>
  <si>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</si>
  <si>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</si>
  <si>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</si>
  <si>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</si>
  <si>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</si>
  <si>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</si>
  <si>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</si>
  <si>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</si>
  <si>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</si>
  <si>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</si>
  <si>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</si>
  <si>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</si>
  <si>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</si>
  <si>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</si>
  <si>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</si>
  <si>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</si>
  <si>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</si>
  <si>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</si>
  <si>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</si>
  <si>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</si>
  <si>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</si>
  <si>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</si>
  <si>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</si>
  <si>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</si>
  <si>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</si>
  <si>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</si>
  <si>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</si>
  <si>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</si>
  <si>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</si>
  <si>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</si>
  <si>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</si>
  <si>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</si>
  <si>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</si>
  <si>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</si>
  <si>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</si>
  <si>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</si>
  <si>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</si>
  <si>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</si>
  <si>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</si>
  <si>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</si>
  <si>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</si>
  <si>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</si>
  <si>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</si>
  <si>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</si>
  <si>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</si>
  <si>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</si>
  <si>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</si>
  <si>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</si>
  <si>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</si>
  <si>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</si>
  <si>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</si>
  <si>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</si>
  <si>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</si>
  <si>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</si>
  <si>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</si>
  <si>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</si>
  <si>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</si>
  <si>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</si>
  <si>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</si>
  <si>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</si>
  <si>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</si>
  <si>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</si>
  <si>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</si>
  <si>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</si>
  <si>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</si>
  <si>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</si>
  <si>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</si>
  <si>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</si>
  <si>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</si>
  <si>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</si>
  <si>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</si>
  <si>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</si>
  <si>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</si>
  <si>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</si>
  <si>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</si>
  <si>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</si>
  <si>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</si>
  <si>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</si>
  <si>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</si>
  <si>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</si>
  <si>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</si>
  <si>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</si>
  <si>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</si>
  <si>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</si>
  <si>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</si>
  <si>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</si>
  <si>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</si>
  <si>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</si>
  <si>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</si>
  <si>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</si>
  <si>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</si>
  <si>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</si>
  <si>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</si>
  <si>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</si>
  <si>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</si>
  <si>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</si>
  <si>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</si>
  <si>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</si>
  <si>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</si>
  <si>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</si>
  <si>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</si>
  <si>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</si>
  <si>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</si>
  <si>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</si>
  <si>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</si>
  <si>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</si>
  <si>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</si>
  <si>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</si>
  <si>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</si>
  <si>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</si>
  <si>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</si>
  <si>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</si>
  <si>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</si>
  <si>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</si>
  <si>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</si>
  <si>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</si>
  <si>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</si>
  <si>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</si>
  <si>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</si>
  <si>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</si>
  <si>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</si>
  <si>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</si>
  <si>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</si>
  <si>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</si>
  <si>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</si>
  <si>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</si>
  <si>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</si>
  <si>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</si>
  <si>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</si>
  <si>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</si>
  <si>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</si>
  <si>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</si>
  <si>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</si>
  <si>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</si>
  <si>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</si>
  <si>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</si>
  <si>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</si>
  <si>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</si>
  <si>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</si>
  <si>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</si>
  <si>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</si>
  <si>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</si>
  <si>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</si>
  <si>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</si>
  <si>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</si>
  <si>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</si>
  <si>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</si>
  <si>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</si>
  <si>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</si>
  <si>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</si>
  <si>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</si>
  <si>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</si>
  <si>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</si>
  <si>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</si>
  <si>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</si>
  <si>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</si>
  <si>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</si>
  <si>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</si>
  <si>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</si>
  <si>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</si>
  <si>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</si>
  <si>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</si>
  <si>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</si>
  <si>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</si>
  <si>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</si>
  <si>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</si>
  <si>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</si>
  <si>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</si>
  <si>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</si>
  <si>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</si>
  <si>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</si>
  <si>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</si>
  <si>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</si>
  <si>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</si>
  <si>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</si>
  <si>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</si>
  <si>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</si>
  <si>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</si>
  <si>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</si>
  <si>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</si>
  <si>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</si>
  <si>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</si>
  <si>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</si>
  <si>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</si>
  <si>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</si>
  <si>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</si>
  <si>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</si>
  <si>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</si>
  <si>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</si>
  <si>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</si>
  <si>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</si>
  <si>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</si>
  <si>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</si>
  <si>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</si>
  <si>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</si>
  <si>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</si>
  <si>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</si>
  <si>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</si>
  <si>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</si>
  <si>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</si>
  <si>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</si>
  <si>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</si>
  <si>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</si>
  <si>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</si>
  <si>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</si>
  <si>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</si>
  <si>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</si>
  <si>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</si>
  <si>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</si>
  <si>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</si>
  <si>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</si>
  <si>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</si>
  <si>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</si>
  <si>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</si>
  <si>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</si>
  <si>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</si>
  <si>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</si>
  <si>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</si>
  <si>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</si>
  <si>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</si>
  <si>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</si>
  <si>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</si>
  <si>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</si>
  <si>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</si>
  <si>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</si>
  <si>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</si>
  <si>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</si>
  <si>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</si>
  <si>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</si>
  <si>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</si>
  <si>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</si>
  <si>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</si>
  <si>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</si>
  <si>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</si>
  <si>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</si>
  <si>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</si>
  <si>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</si>
  <si>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</si>
  <si>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</si>
  <si>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</si>
  <si>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</si>
  <si>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</si>
  <si>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</si>
  <si>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</si>
  <si>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</si>
  <si>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</si>
  <si>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</si>
  <si>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</si>
  <si>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</si>
  <si>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</si>
  <si>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</si>
  <si>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</si>
  <si>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</si>
  <si>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</si>
  <si>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</si>
  <si>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</si>
  <si>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</si>
  <si>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</si>
  <si>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</si>
  <si>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</si>
  <si>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</si>
  <si>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</si>
  <si>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</si>
  <si>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</si>
  <si>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</si>
  <si>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</si>
  <si>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</si>
  <si>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</si>
  <si>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</si>
  <si>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</si>
  <si>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</si>
  <si>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</si>
  <si>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</si>
  <si>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</si>
  <si>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</si>
  <si>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</si>
  <si>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</si>
  <si>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</si>
  <si>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</si>
  <si>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</si>
  <si>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</si>
  <si>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</si>
  <si>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</si>
  <si>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</si>
  <si>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</si>
  <si>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</si>
  <si>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</si>
  <si>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</si>
  <si>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</si>
  <si>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</si>
  <si>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</si>
  <si>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</si>
  <si>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</si>
  <si>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</si>
  <si>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</si>
  <si>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</si>
  <si>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</si>
  <si>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</si>
  <si>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</si>
  <si>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</si>
  <si>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</si>
  <si>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</si>
  <si>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</si>
  <si>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</si>
  <si>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</si>
  <si>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</si>
  <si>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</si>
  <si>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</si>
  <si>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</si>
  <si>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</si>
  <si>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</si>
  <si>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</si>
  <si>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</si>
  <si>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</si>
  <si>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</si>
  <si>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</si>
  <si>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</si>
  <si>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</si>
  <si>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</si>
  <si>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</si>
  <si>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</si>
  <si>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</si>
  <si>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</si>
  <si>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</si>
  <si>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</si>
  <si>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</si>
  <si>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</si>
  <si>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</si>
  <si>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</si>
  <si>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</si>
  <si>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</si>
  <si>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</si>
  <si>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</si>
  <si>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</si>
  <si>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</si>
  <si>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</si>
  <si>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</si>
  <si>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</si>
  <si>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</si>
  <si>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</si>
  <si>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</si>
  <si>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</si>
  <si>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</si>
  <si>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</si>
  <si>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</si>
  <si>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</si>
  <si>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</si>
  <si>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</si>
  <si>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</si>
  <si>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</si>
  <si>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</si>
  <si>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</si>
  <si>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</si>
  <si>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</si>
  <si>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</si>
  <si>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</si>
  <si>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</si>
  <si>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</si>
  <si>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</si>
  <si>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</si>
  <si>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</si>
  <si>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</si>
  <si>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</si>
  <si>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</si>
  <si>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</si>
  <si>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</si>
  <si>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</si>
  <si>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</si>
  <si>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</si>
  <si>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</si>
  <si>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</si>
  <si>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</si>
  <si>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</si>
  <si>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</si>
  <si>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</si>
  <si>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</si>
  <si>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</si>
  <si>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</si>
  <si>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</si>
  <si>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</si>
  <si>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</si>
  <si>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</si>
  <si>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</si>
  <si>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</si>
  <si>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</si>
  <si>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</si>
  <si>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</si>
  <si>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</si>
  <si>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</si>
  <si>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</si>
  <si>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</si>
  <si>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</si>
  <si>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</si>
  <si>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</si>
  <si>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</si>
  <si>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</si>
  <si>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</si>
  <si>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</si>
  <si>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</si>
  <si>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</si>
  <si>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</si>
  <si>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</si>
  <si>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</si>
  <si>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</si>
  <si>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</si>
  <si>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</si>
  <si>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</si>
  <si>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</si>
  <si>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</si>
  <si>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</si>
  <si>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</si>
  <si>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</si>
  <si>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</si>
  <si>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</si>
  <si>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</si>
  <si>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</si>
  <si>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</si>
  <si>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</si>
  <si>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</si>
  <si>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</si>
  <si>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</si>
  <si>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</si>
  <si>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</si>
  <si>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</si>
  <si>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</si>
  <si>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</si>
  <si>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</si>
  <si>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</si>
  <si>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</si>
  <si>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</si>
  <si>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</si>
  <si>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</si>
  <si>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</si>
  <si>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</si>
  <si>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</si>
  <si>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</si>
  <si>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</si>
  <si>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</si>
  <si>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</si>
  <si>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</si>
  <si>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</si>
  <si>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</si>
  <si>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</si>
  <si>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</si>
  <si>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</si>
  <si>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</si>
  <si>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</si>
  <si>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</si>
  <si>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</si>
  <si>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</si>
  <si>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</si>
  <si>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</si>
  <si>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</si>
  <si>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</si>
  <si>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</si>
  <si>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</si>
  <si>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</si>
  <si>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</si>
  <si>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</si>
  <si>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</si>
  <si>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</si>
  <si>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</si>
  <si>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</si>
  <si>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</si>
  <si>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</si>
  <si>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</si>
  <si>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</si>
  <si>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</si>
  <si>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</si>
  <si>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</si>
  <si>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</si>
  <si>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</si>
  <si>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</si>
  <si>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</si>
  <si>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</si>
  <si>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</si>
  <si>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</si>
  <si>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</si>
  <si>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</si>
  <si>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</si>
  <si>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</si>
  <si>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</si>
  <si>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</si>
  <si>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</si>
  <si>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</si>
  <si>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</si>
  <si>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</si>
  <si>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</si>
  <si>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</si>
  <si>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</si>
  <si>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</si>
  <si>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</si>
  <si>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</si>
  <si>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</si>
  <si>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</si>
  <si>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</si>
  <si>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</si>
  <si>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</si>
  <si>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</si>
  <si>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</si>
  <si>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</si>
  <si>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</si>
  <si>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</si>
  <si>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</si>
  <si>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</si>
  <si>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</si>
  <si>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</si>
  <si>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</si>
  <si>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</si>
  <si>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</si>
  <si>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</si>
  <si>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</si>
  <si>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</si>
  <si>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</si>
  <si>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</si>
  <si>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</si>
  <si>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</si>
  <si>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</si>
  <si>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</si>
  <si>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</si>
  <si>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</si>
  <si>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</si>
  <si>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</si>
  <si>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</si>
  <si>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</si>
  <si>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</si>
  <si>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</si>
  <si>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</si>
  <si>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</si>
  <si>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</si>
  <si>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</si>
  <si>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</si>
  <si>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</si>
  <si>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</si>
  <si>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</si>
  <si>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</si>
  <si>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</si>
  <si>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</si>
  <si>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</si>
  <si>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</si>
  <si>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</si>
  <si>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</si>
  <si>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</si>
  <si>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</si>
  <si>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</si>
  <si>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</si>
  <si>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</si>
  <si>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</si>
  <si>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</si>
  <si>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</si>
  <si>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</si>
  <si>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</si>
  <si>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</si>
  <si>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</si>
  <si>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</si>
  <si>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</si>
  <si>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</si>
  <si>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</si>
  <si>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</si>
  <si>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</si>
  <si>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</si>
  <si>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</si>
  <si>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</si>
  <si>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</si>
  <si>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</si>
  <si>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</si>
  <si>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</si>
  <si>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</si>
  <si>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</si>
  <si>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</si>
  <si>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</si>
  <si>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</si>
  <si>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</si>
  <si>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</si>
  <si>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</si>
  <si>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</si>
  <si>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</si>
  <si>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</si>
  <si>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</si>
  <si>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</si>
  <si>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</si>
  <si>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</si>
  <si>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</si>
  <si>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</si>
  <si>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</si>
  <si>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</si>
  <si>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</si>
  <si>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</si>
  <si>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</si>
  <si>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</si>
  <si>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</si>
  <si>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</si>
  <si>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</si>
  <si>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</si>
  <si>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</si>
  <si>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</si>
  <si>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</si>
  <si>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</si>
  <si>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</si>
  <si>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</si>
  <si>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</si>
  <si>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</si>
  <si>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</si>
  <si>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</si>
  <si>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</si>
  <si>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</si>
  <si>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</si>
  <si>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</si>
  <si>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</si>
  <si>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</si>
  <si>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</si>
  <si>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</si>
  <si>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</si>
  <si>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</si>
  <si>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</si>
  <si>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</si>
  <si>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</si>
  <si>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</si>
  <si>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</si>
  <si>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</si>
  <si>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</si>
  <si>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</si>
  <si>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</si>
  <si>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</si>
  <si>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</si>
  <si>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</si>
  <si>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</si>
  <si>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</si>
  <si>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</si>
  <si>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</si>
  <si>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</si>
  <si>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</si>
  <si>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</si>
  <si>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</si>
  <si>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</si>
  <si>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</si>
  <si>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</si>
  <si>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</si>
  <si>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</si>
  <si>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</si>
  <si>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</si>
  <si>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</si>
  <si>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</si>
  <si>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</si>
  <si>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</si>
  <si>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</si>
  <si>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</si>
  <si>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</si>
  <si>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</si>
  <si>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</si>
  <si>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</si>
  <si>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</si>
  <si>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</si>
  <si>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</si>
  <si>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</si>
  <si>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</si>
  <si>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</si>
  <si>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</si>
  <si>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</si>
  <si>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</si>
  <si>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</si>
  <si>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</si>
  <si>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</si>
  <si>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</si>
  <si>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</si>
  <si>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</si>
  <si>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</si>
  <si>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</si>
  <si>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</si>
  <si>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</si>
  <si>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</si>
  <si>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</si>
  <si>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</si>
  <si>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</si>
  <si>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</si>
  <si>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</si>
  <si>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</si>
  <si>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</si>
  <si>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</si>
  <si>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</si>
  <si>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</si>
  <si>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</si>
  <si>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</si>
  <si>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</si>
  <si>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</si>
  <si>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</si>
  <si>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</si>
  <si>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</si>
  <si>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</si>
  <si>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</si>
  <si>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</si>
  <si>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</si>
  <si>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</si>
  <si>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</si>
  <si>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</si>
  <si>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</si>
  <si>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</si>
  <si>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</si>
  <si>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</si>
  <si>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</si>
  <si>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</si>
  <si>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</si>
  <si>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</si>
  <si>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</si>
  <si>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</si>
  <si>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</si>
  <si>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</si>
  <si>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</si>
  <si>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</si>
  <si>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</si>
  <si>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</si>
  <si>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</si>
  <si>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</si>
  <si>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</si>
  <si>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</si>
  <si>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</si>
  <si>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</si>
  <si>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</si>
  <si>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</si>
  <si>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</si>
  <si>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</si>
  <si>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</si>
  <si>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</si>
  <si>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</si>
  <si>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</si>
  <si>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</si>
  <si>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</si>
  <si>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</si>
  <si>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</si>
  <si>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</si>
  <si>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</si>
  <si>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</si>
  <si>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</si>
  <si>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</si>
  <si>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</si>
  <si>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</si>
  <si>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</si>
  <si>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</si>
  <si>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</si>
  <si>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</si>
  <si>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</si>
  <si>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</si>
  <si>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</si>
  <si>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</si>
  <si>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</si>
  <si>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</si>
  <si>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</si>
  <si>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</si>
  <si>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</si>
  <si>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</si>
  <si>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</si>
  <si>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</si>
  <si>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</si>
  <si>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</si>
  <si>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</si>
  <si>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</si>
  <si>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</si>
  <si>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</si>
  <si>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</si>
  <si>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</si>
  <si>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</si>
  <si>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</si>
  <si>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</si>
  <si>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</si>
  <si>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</si>
  <si>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</si>
  <si>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</si>
  <si>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</si>
  <si>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</si>
  <si>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</si>
  <si>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</si>
  <si>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</si>
  <si>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</si>
  <si>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</si>
  <si>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</si>
  <si>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</si>
  <si>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</si>
  <si>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</si>
  <si>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</si>
  <si>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</si>
  <si>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</si>
  <si>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</si>
  <si>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</si>
  <si>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</si>
  <si>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</si>
  <si>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</si>
  <si>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</si>
  <si>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</si>
  <si>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</si>
  <si>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</si>
  <si>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</si>
  <si>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</si>
  <si>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</si>
  <si>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</si>
  <si>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</si>
  <si>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</si>
  <si>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</si>
  <si>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</si>
  <si>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</si>
  <si>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</si>
  <si>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</si>
  <si>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</si>
  <si>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</si>
  <si>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</si>
  <si>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</si>
  <si>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</si>
  <si>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</si>
  <si>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</si>
  <si>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</si>
  <si>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</si>
  <si>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</si>
  <si>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</si>
  <si>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</si>
  <si>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</si>
  <si>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</si>
  <si>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</si>
  <si>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</si>
  <si>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</si>
  <si>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</si>
  <si>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</si>
  <si>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</si>
  <si>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</si>
  <si>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</si>
  <si>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</si>
  <si>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</si>
  <si>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</si>
  <si>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</si>
  <si>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</si>
  <si>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</si>
  <si>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</si>
  <si>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</si>
  <si>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</si>
  <si>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</si>
  <si>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</si>
  <si>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</si>
  <si>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</si>
  <si>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</si>
  <si>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</si>
  <si>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</si>
  <si>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</si>
  <si>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</si>
  <si>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</si>
  <si>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</si>
  <si>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</si>
  <si>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</si>
  <si>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</si>
  <si>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</si>
  <si>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</si>
  <si>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</si>
  <si>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</si>
  <si>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</si>
  <si>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</si>
  <si>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</si>
  <si>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</si>
  <si>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</si>
  <si>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</si>
  <si>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</si>
  <si>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</si>
  <si>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</si>
  <si>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</si>
  <si>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</si>
  <si>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</si>
  <si>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</si>
  <si>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</si>
  <si>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</si>
  <si>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</si>
  <si>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</si>
  <si>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</si>
  <si>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</si>
  <si>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</si>
  <si>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</si>
  <si>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</si>
  <si>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</si>
  <si>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</si>
  <si>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</si>
  <si>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</si>
  <si>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</si>
  <si>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</si>
  <si>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</si>
  <si>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</si>
  <si>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</si>
  <si>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</si>
  <si>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</si>
  <si>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</si>
  <si>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</si>
  <si>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</si>
  <si>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</si>
  <si>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</si>
  <si>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</si>
  <si>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</si>
  <si>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</si>
  <si>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</si>
  <si>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</si>
  <si>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</si>
  <si>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</si>
  <si>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</si>
  <si>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</si>
  <si>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</si>
  <si>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</si>
  <si>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</si>
  <si>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</si>
  <si>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</si>
  <si>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</si>
  <si>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</si>
  <si>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</si>
  <si>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</si>
  <si>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</si>
  <si>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</si>
  <si>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</si>
  <si>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</si>
  <si>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</si>
  <si>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</si>
  <si>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</si>
  <si>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</si>
  <si>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</si>
  <si>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</si>
  <si>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</si>
  <si>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</si>
  <si>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</si>
  <si>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</si>
  <si>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</si>
  <si>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</si>
  <si>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</si>
  <si>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</si>
  <si>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</si>
  <si>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</si>
  <si>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</si>
  <si>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</si>
  <si>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</si>
  <si>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</si>
  <si>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</si>
  <si>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</si>
  <si>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</si>
  <si>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</si>
  <si>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</si>
  <si>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</si>
  <si>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</si>
  <si>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</si>
  <si>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</si>
  <si>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</si>
  <si>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</si>
  <si>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</si>
  <si>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</si>
  <si>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</si>
  <si>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</si>
  <si>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</si>
  <si>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</si>
  <si>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</si>
  <si>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</si>
  <si>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</si>
  <si>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</si>
  <si>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</si>
  <si>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</si>
  <si>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</si>
  <si>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</si>
  <si>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</si>
  <si>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</si>
  <si>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</si>
  <si>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</si>
  <si>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</si>
  <si>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</si>
  <si>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</si>
  <si>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</si>
  <si>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</si>
  <si>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</si>
  <si>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</si>
  <si>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</si>
  <si>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</si>
  <si>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</si>
  <si>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</si>
  <si>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</si>
  <si>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</si>
  <si>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</si>
  <si>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</si>
  <si>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</si>
  <si>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</si>
  <si>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</si>
  <si>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</si>
  <si>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</si>
  <si>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</si>
  <si>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</si>
  <si>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</si>
  <si>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</si>
  <si>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</si>
  <si>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</si>
  <si>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</si>
  <si>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</si>
  <si>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</si>
  <si>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</si>
  <si>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</si>
  <si>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</si>
  <si>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</si>
  <si>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</si>
  <si>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</si>
  <si>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</si>
  <si>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</si>
  <si>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</si>
  <si>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</si>
  <si>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</si>
  <si>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</si>
  <si>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</si>
  <si>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</si>
  <si>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</si>
  <si>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</si>
  <si>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</si>
  <si>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</si>
  <si>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</si>
  <si>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</si>
  <si>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</si>
  <si>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</si>
  <si>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</si>
  <si>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</si>
  <si>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</si>
  <si>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</si>
  <si>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</si>
  <si>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</si>
  <si>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</si>
  <si>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</si>
  <si>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</si>
  <si>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</si>
  <si>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</si>
  <si>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</si>
  <si>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</si>
  <si>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</si>
  <si>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</si>
  <si>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</si>
  <si>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</si>
  <si>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</si>
  <si>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</si>
  <si>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</si>
  <si>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</si>
  <si>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</si>
  <si>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</si>
  <si>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</si>
  <si>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</si>
  <si>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</si>
  <si>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</si>
  <si>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</si>
  <si>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</si>
  <si>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</si>
  <si>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</si>
  <si>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</si>
  <si>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</si>
  <si>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</si>
  <si>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</si>
  <si>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</si>
  <si>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</si>
  <si>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</si>
  <si>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</si>
  <si>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</si>
  <si>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</si>
  <si>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</si>
  <si>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</si>
  <si>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</si>
  <si>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</si>
  <si>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</si>
  <si>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</si>
  <si>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</si>
  <si>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</si>
  <si>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</si>
  <si>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</si>
  <si>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</si>
  <si>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</si>
  <si>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</si>
  <si>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</si>
  <si>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</si>
  <si>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</si>
  <si>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</si>
  <si>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</si>
  <si>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</si>
  <si>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</si>
  <si>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</si>
  <si>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</si>
  <si>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</si>
  <si>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</si>
  <si>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</si>
  <si>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</si>
  <si>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</si>
  <si>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</si>
  <si>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</si>
  <si>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</si>
  <si>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</si>
  <si>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</si>
  <si>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</si>
  <si>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</si>
  <si>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</si>
  <si>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</si>
  <si>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</si>
  <si>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</si>
  <si>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</si>
  <si>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</si>
  <si>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</si>
  <si>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</si>
  <si>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</si>
  <si>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</si>
  <si>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</si>
  <si>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</si>
  <si>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</si>
  <si>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</si>
  <si>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</si>
  <si>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</si>
  <si>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</si>
  <si>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</si>
  <si>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</si>
  <si>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</si>
  <si>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</si>
  <si>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</si>
  <si>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</si>
  <si>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</si>
  <si>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</si>
  <si>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</si>
  <si>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</si>
  <si>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</si>
  <si>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</si>
  <si>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</si>
  <si>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</si>
  <si>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</si>
  <si>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</si>
  <si>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</si>
  <si>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</si>
  <si>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</si>
  <si>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</si>
  <si>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</si>
  <si>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</si>
  <si>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</si>
  <si>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</si>
  <si>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</si>
  <si>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</si>
  <si>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</si>
  <si>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</si>
  <si>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</si>
  <si>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</si>
  <si>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</si>
  <si>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</si>
  <si>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</si>
  <si>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</si>
  <si>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</si>
  <si>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</si>
  <si>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</si>
  <si>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</si>
  <si>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</si>
  <si>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</si>
  <si>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</si>
  <si>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</si>
  <si>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</si>
  <si>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</si>
  <si>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</si>
  <si>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</si>
  <si>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</si>
  <si>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</si>
  <si>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</si>
  <si>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</si>
  <si>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</si>
  <si>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</si>
  <si>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</si>
  <si>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</si>
  <si>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</si>
  <si>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</si>
  <si>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</si>
  <si>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</si>
  <si>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</si>
  <si>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</si>
  <si>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</si>
  <si>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</si>
  <si>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</si>
  <si>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</si>
  <si>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</si>
  <si>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</si>
  <si>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</si>
  <si>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</si>
  <si>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</si>
  <si>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</si>
  <si>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</si>
  <si>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</si>
  <si>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</si>
  <si>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</si>
  <si>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</si>
  <si>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</si>
  <si>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</si>
  <si>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</si>
  <si>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</si>
  <si>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</si>
  <si>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</si>
  <si>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</si>
  <si>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</si>
  <si>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</si>
  <si>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</si>
  <si>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</si>
  <si>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</si>
  <si>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</si>
  <si>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</si>
  <si>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</si>
  <si>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</si>
  <si>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</si>
  <si>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</si>
  <si>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</si>
  <si>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</si>
  <si>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</si>
  <si>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</si>
  <si>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</si>
  <si>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</si>
  <si>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</si>
  <si>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</si>
  <si>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</si>
  <si>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</si>
  <si>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</si>
  <si>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</si>
  <si>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</si>
  <si>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</si>
  <si>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</si>
  <si>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</si>
  <si>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</si>
  <si>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</si>
  <si>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</si>
  <si>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</si>
  <si>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</si>
  <si>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</si>
  <si>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</si>
  <si>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</si>
  <si>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</si>
  <si>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</si>
  <si>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</si>
  <si>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</si>
  <si>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</si>
  <si>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</si>
  <si>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</si>
  <si>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</si>
  <si>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</si>
  <si>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</si>
  <si>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</si>
  <si>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</si>
  <si>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</si>
  <si>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</si>
  <si>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</si>
  <si>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</si>
  <si>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</si>
  <si>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</si>
  <si>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</si>
  <si>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</si>
  <si>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</si>
  <si>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</si>
  <si>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</si>
  <si>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</si>
  <si>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</si>
  <si>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</si>
  <si>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</si>
  <si>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</si>
  <si>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</si>
  <si>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</si>
  <si>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</si>
  <si>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</si>
  <si>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</si>
  <si>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</si>
  <si>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</si>
  <si>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</si>
  <si>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</si>
  <si>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</si>
  <si>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</si>
  <si>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</si>
  <si>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</si>
  <si>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</si>
  <si>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</si>
  <si>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</si>
  <si>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</si>
  <si>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</si>
  <si>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</si>
  <si>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</si>
  <si>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</si>
  <si>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</si>
  <si>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</si>
  <si>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</si>
  <si>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</si>
  <si>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</si>
  <si>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</si>
  <si>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</si>
  <si>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</si>
  <si>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</si>
  <si>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</si>
  <si>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</si>
  <si>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</si>
  <si>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</si>
  <si>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</si>
  <si>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</si>
  <si>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</si>
  <si>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</si>
  <si>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</si>
  <si>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</si>
  <si>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</si>
  <si>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</si>
  <si>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</si>
  <si>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</si>
  <si>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</si>
  <si>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</si>
  <si>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</si>
  <si>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</si>
  <si>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</si>
  <si>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</si>
  <si>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</si>
  <si>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</si>
  <si>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</si>
  <si>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</si>
  <si>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</si>
  <si>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</si>
  <si>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</si>
  <si>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</si>
  <si>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</si>
  <si>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</si>
  <si>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</si>
  <si>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</si>
  <si>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</si>
  <si>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</si>
  <si>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</si>
  <si>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</si>
  <si>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</si>
  <si>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</si>
  <si>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</si>
  <si>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</si>
  <si>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</si>
  <si>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</si>
  <si>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</si>
  <si>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</si>
  <si>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</si>
  <si>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</si>
  <si>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</si>
  <si>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</si>
  <si>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</si>
  <si>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</si>
  <si>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</si>
  <si>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</si>
  <si>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</si>
  <si>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</si>
  <si>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</si>
  <si>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</si>
  <si>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</si>
  <si>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</si>
  <si>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</si>
  <si>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</si>
  <si>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</si>
  <si>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</si>
  <si>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</si>
  <si>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</si>
  <si>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</si>
  <si>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</si>
  <si>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</si>
  <si>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</si>
  <si>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</si>
  <si>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</si>
  <si>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</si>
  <si>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</si>
  <si>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</si>
  <si>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</si>
  <si>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</si>
  <si>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</si>
  <si>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</si>
  <si>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</si>
  <si>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</si>
  <si>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</si>
  <si>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</si>
  <si>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</si>
  <si>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</si>
  <si>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</si>
  <si>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</si>
  <si>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</si>
  <si>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</si>
  <si>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</si>
  <si>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</si>
  <si>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</si>
  <si>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</si>
  <si>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</si>
  <si>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</si>
  <si>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</si>
  <si>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</si>
  <si>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</si>
  <si>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</si>
  <si>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</si>
  <si>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</si>
  <si>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</si>
  <si>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</si>
  <si>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</si>
  <si>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</si>
  <si>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</si>
  <si>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</si>
  <si>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</si>
  <si>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</si>
  <si>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</si>
  <si>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</si>
  <si>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</si>
  <si>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</si>
  <si>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</si>
  <si>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</si>
  <si>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</si>
  <si>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</si>
  <si>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</si>
  <si>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</si>
  <si>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</si>
  <si>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</si>
  <si>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</si>
  <si>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</si>
  <si>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</si>
  <si>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</si>
  <si>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</si>
  <si>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</si>
  <si>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</si>
  <si>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</si>
  <si>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</si>
  <si>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</si>
  <si>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</si>
  <si>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</si>
  <si>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</si>
  <si>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</si>
  <si>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</si>
  <si>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</si>
  <si>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</si>
  <si>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</si>
  <si>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</si>
  <si>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</si>
  <si>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</si>
  <si>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</si>
  <si>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</si>
  <si>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</si>
  <si>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</si>
  <si>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</si>
  <si>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</si>
  <si>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</si>
  <si>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</si>
  <si>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</si>
  <si>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</si>
  <si>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</si>
  <si>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</si>
  <si>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</si>
  <si>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</si>
  <si>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</si>
  <si>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</si>
  <si>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</si>
  <si>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</si>
  <si>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</si>
  <si>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</si>
  <si>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</si>
  <si>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</si>
  <si>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</si>
  <si>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</si>
  <si>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</si>
  <si>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</si>
  <si>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</si>
  <si>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</si>
  <si>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</si>
  <si>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</si>
  <si>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</si>
  <si>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</si>
  <si>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</si>
  <si>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</si>
  <si>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</si>
  <si>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</si>
  <si>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</si>
  <si>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</si>
  <si>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</si>
  <si>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</si>
  <si>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</si>
  <si>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</si>
  <si>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</si>
  <si>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</si>
  <si>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</si>
  <si>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</si>
  <si>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</si>
  <si>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</si>
  <si>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</si>
  <si>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</si>
  <si>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</si>
  <si>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</si>
  <si>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</si>
  <si>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</si>
  <si>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</si>
  <si>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</si>
  <si>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</si>
  <si>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</si>
  <si>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</si>
  <si>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</si>
  <si>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</si>
  <si>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</si>
  <si>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</si>
  <si>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</si>
  <si>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</si>
  <si>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</si>
  <si>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</si>
  <si>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</si>
  <si>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</si>
  <si>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</si>
  <si>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</si>
  <si>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</si>
  <si>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</si>
  <si>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</si>
  <si>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</si>
  <si>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</si>
  <si>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</si>
  <si>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</si>
  <si>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</si>
  <si>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</si>
  <si>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</si>
  <si>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</si>
  <si>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</si>
  <si>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</si>
  <si>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</si>
  <si>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</si>
  <si>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</si>
  <si>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</si>
  <si>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</si>
  <si>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</si>
  <si>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</si>
  <si>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</si>
  <si>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</si>
  <si>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</si>
  <si>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</si>
  <si>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</si>
  <si>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</si>
  <si>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</si>
  <si>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</si>
  <si>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</si>
  <si>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</si>
  <si>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</si>
  <si>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</si>
  <si>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</si>
  <si>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</si>
  <si>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Met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</si>
  <si>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</si>
  <si>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</si>
  <si>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</si>
  <si>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</si>
  <si>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</si>
  <si>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</si>
  <si>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</si>
  <si>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</si>
  <si>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</si>
  <si>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</si>
  <si>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</si>
  <si>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</si>
  <si>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</si>
  <si>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</si>
  <si>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</si>
  <si>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</si>
  <si>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</si>
  <si>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</si>
  <si>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</si>
  <si>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</si>
  <si>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</si>
  <si>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</si>
  <si>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</si>
  <si>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</si>
  <si>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</si>
  <si>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</si>
  <si>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</si>
  <si>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</si>
  <si>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</si>
  <si>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</si>
  <si>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</si>
  <si>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</si>
  <si>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</si>
  <si>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</si>
  <si>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</si>
  <si>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</si>
  <si>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</si>
  <si>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</si>
  <si>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</si>
  <si>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</si>
  <si>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</si>
  <si>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</si>
  <si>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</si>
  <si>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</si>
  <si>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</si>
  <si>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</si>
  <si>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</si>
  <si>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</si>
  <si>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</si>
  <si>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</si>
  <si>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</si>
  <si>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</si>
  <si>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</si>
  <si>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</si>
  <si>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</si>
  <si>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</si>
  <si>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</si>
  <si>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</si>
  <si>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</si>
  <si>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</si>
  <si>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</si>
  <si>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</si>
  <si>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</si>
  <si>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</si>
  <si>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</si>
  <si>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</si>
  <si>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</si>
  <si>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</si>
  <si>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</si>
  <si>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</si>
  <si>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</si>
  <si>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</si>
  <si>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</si>
  <si>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</si>
  <si>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</si>
  <si>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</si>
  <si>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</si>
  <si>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</si>
  <si>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</si>
  <si>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</si>
  <si>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</si>
  <si>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</si>
  <si>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</si>
  <si>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</si>
  <si>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</si>
  <si>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</si>
  <si>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</si>
  <si>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</si>
  <si>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</si>
  <si>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</si>
  <si>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20000 to 24999</t>
  </si>
  <si>
    <t>Greater than 50000</t>
  </si>
  <si>
    <t>25000 to 29999</t>
  </si>
  <si>
    <t>Total</t>
  </si>
  <si>
    <t>Check total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</si>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</sst>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9" fontId="0" fillId="0" borderId="0" xfId="1" applyFont="1"/>
    <xf numFmtId="0" fontId="1" fillId="0" borderId="0" xfId="0" applyFont="1" applyFill="1"/>
    <xf numFmtId="0" fontId="0" fillId="0" borderId="0" xfId="0" applyFill="1"/>
  </cellXfs>
  <cellStyles count="2">
    <cellStyle name="Normal" xfId="0" builtinId="0"/>
    <cellStyle name="Percent" xfId="1" builtinId="5"/>
  </cellStyles>
  <dxfs count="5"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based on Launch Date</a:t>
            </a:r>
          </a:p>
          <a:p>
            <a:pPr>
              <a:defRPr/>
            </a:pPr>
            <a:r>
              <a:rPr lang="en-US"/>
              <a:t>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8-45E0-A558-F8D92F82AC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8-45E0-A558-F8D92F82AC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8-45E0-A558-F8D92F82A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66128"/>
        <c:axId val="442968688"/>
      </c:lineChart>
      <c:catAx>
        <c:axId val="4429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68688"/>
        <c:crosses val="autoZero"/>
        <c:auto val="1"/>
        <c:lblAlgn val="ctr"/>
        <c:lblOffset val="100"/>
        <c:noMultiLvlLbl val="0"/>
      </c:catAx>
      <c:valAx>
        <c:axId val="4429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E-4DD3-A8D2-37542D4053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E-4DD3-A8D2-37542D4053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E-4DD3-A8D2-37542D405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626000"/>
        <c:axId val="266624400"/>
      </c:lineChart>
      <c:catAx>
        <c:axId val="26662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4400"/>
        <c:crosses val="autoZero"/>
        <c:auto val="1"/>
        <c:lblAlgn val="ctr"/>
        <c:lblOffset val="100"/>
        <c:noMultiLvlLbl val="0"/>
      </c:catAx>
      <c:valAx>
        <c:axId val="2666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Theater'!$F$1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Theater'!$A$2:$A$13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Theater'!$F$2:$F$13</c:f>
              <c:numCache>
                <c:formatCode>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7-46AF-BFBE-0B361D442A07}"/>
            </c:ext>
          </c:extLst>
        </c:ser>
        <c:ser>
          <c:idx val="1"/>
          <c:order val="1"/>
          <c:tx>
            <c:strRef>
              <c:f>'Outcomes Based on Goals Theater'!$G$1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Theater'!$A$2:$A$13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Theater'!$G$2:$G$13</c:f>
              <c:numCache>
                <c:formatCode>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7-46AF-BFBE-0B361D442A07}"/>
            </c:ext>
          </c:extLst>
        </c:ser>
        <c:ser>
          <c:idx val="2"/>
          <c:order val="2"/>
          <c:tx>
            <c:strRef>
              <c:f>'Outcomes Based on Goals Theater'!$H$1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Theater'!$A$2:$A$13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Theater'!$H$2:$H$13</c:f>
              <c:numCache>
                <c:formatCode>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7-46AF-BFBE-0B361D442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626000"/>
        <c:axId val="266624400"/>
      </c:lineChart>
      <c:catAx>
        <c:axId val="26662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4400"/>
        <c:crosses val="autoZero"/>
        <c:auto val="1"/>
        <c:lblAlgn val="ctr"/>
        <c:lblOffset val="100"/>
        <c:noMultiLvlLbl val="0"/>
      </c:catAx>
      <c:valAx>
        <c:axId val="2666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214311</xdr:colOff>
      <xdr:row>5</xdr:row>
      <xdr:rowOff>4761</xdr:rowOff>
    </xdr:from>
    <xdr:to>
      <xdr:col>16</xdr:col>
      <xdr:colOff>381000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9F744-E3E6-4034-8375-348D90E5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1109661</xdr:colOff>
      <xdr:row>21</xdr:row>
      <xdr:rowOff>138112</xdr:rowOff>
    </xdr:from>
    <xdr:to>
      <xdr:col>7</xdr:col>
      <xdr:colOff>95249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A9105-5B9A-4CFF-B4C8-056ADF3C6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1109661</xdr:colOff>
      <xdr:row>21</xdr:row>
      <xdr:rowOff>138112</xdr:rowOff>
    </xdr:from>
    <xdr:to>
      <xdr:col>7</xdr:col>
      <xdr:colOff>95249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42EB2-DDE2-4B58-8251-BFA2B315B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ates" refreshedDate="44098.58977604167" createdVersion="6" refreshedVersion="6" minRefreshableVersion="3" recordCount="4114" xr:uid="{BF1F5A49-C2DB-4F70-95E5-E1AE99F9C6B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Met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F69AD-0FEE-4791-9DFE-655E75BE355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80" zoomScaleNormal="80" workbookViewId="0">
      <pane ySplit="521" topLeftCell="A522" activePane="bottomLeft" state="frozen"/>
      <selection activeCell="G1" sqref="G1"/>
      <selection pane="bottomLeft" activeCell="M1" sqref="M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3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4.5703125" bestFit="1" customWidth="1"/>
    <col min="14" max="14" width="30.85546875" bestFit="1" customWidth="1"/>
    <col min="15" max="15" width="15.7109375" customWidth="1"/>
    <col min="16" max="16" width="20.28515625" customWidth="1"/>
    <col min="17" max="17" width="14.85546875" bestFit="1" customWidth="1"/>
    <col min="18" max="18" width="15" style="11" customWidth="1"/>
    <col min="19" max="19" width="14.42578125" style="16" customWidth="1"/>
    <col min="20" max="20" width="16.42578125" style="16" customWidth="1"/>
    <col min="21" max="21" width="16.5703125" customWidth="1"/>
  </cols>
  <sheetData>
    <row r="1" spans="1:21" ht="3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4" t="s">
        <v>8364</v>
      </c>
      <c r="T1" s="14" t="s">
        <v>8365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s="11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s="11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s="11" t="s">
        <v>8319</v>
      </c>
      <c r="S4" s="15">
        <f t="shared" si="2"/>
        <v>42405.702349537038</v>
      </c>
      <c r="T4" s="15">
        <f t="shared" si="3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s="11" t="s">
        <v>8319</v>
      </c>
      <c r="S5" s="15">
        <f t="shared" si="2"/>
        <v>41828.515127314815</v>
      </c>
      <c r="T5" s="15">
        <f t="shared" si="3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s="11" t="s">
        <v>8319</v>
      </c>
      <c r="S6" s="15">
        <f t="shared" si="2"/>
        <v>42327.834247685183</v>
      </c>
      <c r="T6" s="15">
        <f t="shared" si="3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s="11" t="s">
        <v>8319</v>
      </c>
      <c r="S7" s="15">
        <f t="shared" si="2"/>
        <v>42563.932951388888</v>
      </c>
      <c r="T7" s="15">
        <f t="shared" si="3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s="11" t="s">
        <v>8319</v>
      </c>
      <c r="S8" s="15">
        <f t="shared" si="2"/>
        <v>41794.072337962964</v>
      </c>
      <c r="T8" s="15">
        <f t="shared" si="3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s="11" t="s">
        <v>8319</v>
      </c>
      <c r="S9" s="15">
        <f t="shared" si="2"/>
        <v>42516.047071759262</v>
      </c>
      <c r="T9" s="15">
        <f t="shared" si="3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s="11" t="s">
        <v>8319</v>
      </c>
      <c r="S10" s="15">
        <f t="shared" si="2"/>
        <v>42468.94458333333</v>
      </c>
      <c r="T10" s="15">
        <f t="shared" si="3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s="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s="11" t="s">
        <v>8319</v>
      </c>
      <c r="S12" s="15">
        <f t="shared" si="2"/>
        <v>41780.068043981482</v>
      </c>
      <c r="T12" s="15">
        <f t="shared" si="3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s="11" t="s">
        <v>8319</v>
      </c>
      <c r="S13" s="15">
        <f t="shared" si="2"/>
        <v>42572.778495370367</v>
      </c>
      <c r="T13" s="15">
        <f t="shared" si="3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s="11" t="s">
        <v>8319</v>
      </c>
      <c r="S14" s="15">
        <f t="shared" si="2"/>
        <v>41791.713252314818</v>
      </c>
      <c r="T14" s="15">
        <f t="shared" si="3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s="11" t="s">
        <v>8319</v>
      </c>
      <c r="S15" s="15">
        <f t="shared" si="2"/>
        <v>42508.677187499998</v>
      </c>
      <c r="T15" s="15">
        <f t="shared" si="3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s="11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s="11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s="11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s="11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s="11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s="1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s="11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s="11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s="11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s="11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s="11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s="11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s="11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s="11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s="11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s="1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s="11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s="11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s="11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s="11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s="11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s="11" t="s">
        <v>8319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s="11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s="11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s="11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s="1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s="11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s="11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s="11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s="11" t="s">
        <v>8319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s="11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s="11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s="11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s="11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s="11" t="s">
        <v>8319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s="1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s="11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s="11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s="11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s="11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s="11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s="11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s="11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s="11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s="11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s="1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s="11" t="s">
        <v>8320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s="11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s="11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s="11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8318</v>
      </c>
      <c r="R66" s="11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8318</v>
      </c>
      <c r="R67" s="11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8318</v>
      </c>
      <c r="R68" s="11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8318</v>
      </c>
      <c r="R69" s="11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8318</v>
      </c>
      <c r="R70" s="11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8318</v>
      </c>
      <c r="R71" s="1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8318</v>
      </c>
      <c r="R72" s="11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8318</v>
      </c>
      <c r="R73" s="11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8318</v>
      </c>
      <c r="R74" s="11" t="s">
        <v>8320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8318</v>
      </c>
      <c r="R75" s="11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8318</v>
      </c>
      <c r="R76" s="11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8318</v>
      </c>
      <c r="R77" s="11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8318</v>
      </c>
      <c r="R78" s="11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8318</v>
      </c>
      <c r="R79" s="11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8318</v>
      </c>
      <c r="R80" s="11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8318</v>
      </c>
      <c r="R81" s="1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8318</v>
      </c>
      <c r="R82" s="11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8318</v>
      </c>
      <c r="R83" s="11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8318</v>
      </c>
      <c r="R84" s="11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8318</v>
      </c>
      <c r="R85" s="11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8318</v>
      </c>
      <c r="R86" s="11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8318</v>
      </c>
      <c r="R87" s="11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8318</v>
      </c>
      <c r="R88" s="11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8318</v>
      </c>
      <c r="R89" s="11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8318</v>
      </c>
      <c r="R90" s="11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8318</v>
      </c>
      <c r="R91" s="1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8318</v>
      </c>
      <c r="R92" s="11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8318</v>
      </c>
      <c r="R93" s="11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8318</v>
      </c>
      <c r="R94" s="11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8318</v>
      </c>
      <c r="R95" s="11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8318</v>
      </c>
      <c r="R96" s="11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8318</v>
      </c>
      <c r="R97" s="11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8318</v>
      </c>
      <c r="R98" s="11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8318</v>
      </c>
      <c r="R99" s="11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8318</v>
      </c>
      <c r="R100" s="11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8318</v>
      </c>
      <c r="R101" s="1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8318</v>
      </c>
      <c r="R102" s="11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8318</v>
      </c>
      <c r="R103" s="11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8318</v>
      </c>
      <c r="R104" s="11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8318</v>
      </c>
      <c r="R105" s="11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8318</v>
      </c>
      <c r="R106" s="11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8318</v>
      </c>
      <c r="R107" s="11" t="s">
        <v>8320</v>
      </c>
      <c r="S107" s="15">
        <f t="shared" si="6"/>
        <v>42485.724768518514</v>
      </c>
      <c r="T107" s="15">
        <f t="shared" si="7"/>
        <v>42504</v>
      </c>
    </row>
    <row r="108" spans="1:20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8318</v>
      </c>
      <c r="R108" s="11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8318</v>
      </c>
      <c r="R109" s="11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8318</v>
      </c>
      <c r="R110" s="11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8318</v>
      </c>
      <c r="R111" s="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8318</v>
      </c>
      <c r="R112" s="11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8318</v>
      </c>
      <c r="R113" s="11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8318</v>
      </c>
      <c r="R114" s="11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8318</v>
      </c>
      <c r="R115" s="11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8318</v>
      </c>
      <c r="R116" s="11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8318</v>
      </c>
      <c r="R117" s="11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8318</v>
      </c>
      <c r="R118" s="11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8318</v>
      </c>
      <c r="R119" s="11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8318</v>
      </c>
      <c r="R120" s="11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8318</v>
      </c>
      <c r="R121" s="1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8318</v>
      </c>
      <c r="R122" s="11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8318</v>
      </c>
      <c r="R123" s="11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8318</v>
      </c>
      <c r="R124" s="11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8318</v>
      </c>
      <c r="R125" s="11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8318</v>
      </c>
      <c r="R126" s="11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8318</v>
      </c>
      <c r="R127" s="11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8318</v>
      </c>
      <c r="R128" s="11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8318</v>
      </c>
      <c r="R129" s="11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8318</v>
      </c>
      <c r="R130" s="11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8318</v>
      </c>
      <c r="R131" s="1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8318</v>
      </c>
      <c r="R132" s="11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8318</v>
      </c>
      <c r="R133" s="11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8318</v>
      </c>
      <c r="R134" s="11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8318</v>
      </c>
      <c r="R135" s="11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8318</v>
      </c>
      <c r="R136" s="11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8318</v>
      </c>
      <c r="R137" s="11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8318</v>
      </c>
      <c r="R138" s="11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8318</v>
      </c>
      <c r="R139" s="11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8318</v>
      </c>
      <c r="R140" s="11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8318</v>
      </c>
      <c r="R141" s="1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8318</v>
      </c>
      <c r="R142" s="11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8318</v>
      </c>
      <c r="R143" s="11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8318</v>
      </c>
      <c r="R144" s="11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8318</v>
      </c>
      <c r="R145" s="11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8318</v>
      </c>
      <c r="R146" s="11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8318</v>
      </c>
      <c r="R147" s="11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8318</v>
      </c>
      <c r="R148" s="11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8318</v>
      </c>
      <c r="R149" s="11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8318</v>
      </c>
      <c r="R150" s="11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8318</v>
      </c>
      <c r="R151" s="1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8318</v>
      </c>
      <c r="R152" s="11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8318</v>
      </c>
      <c r="R153" s="11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8318</v>
      </c>
      <c r="R154" s="11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8318</v>
      </c>
      <c r="R155" s="11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8318</v>
      </c>
      <c r="R156" s="11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8318</v>
      </c>
      <c r="R157" s="11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8318</v>
      </c>
      <c r="R158" s="11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8318</v>
      </c>
      <c r="R159" s="11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8318</v>
      </c>
      <c r="R160" s="11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8318</v>
      </c>
      <c r="R161" s="1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8318</v>
      </c>
      <c r="R162" s="11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8318</v>
      </c>
      <c r="R163" s="11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8318</v>
      </c>
      <c r="R164" s="11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8318</v>
      </c>
      <c r="R165" s="11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8318</v>
      </c>
      <c r="R166" s="11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8318</v>
      </c>
      <c r="R167" s="11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8318</v>
      </c>
      <c r="R168" s="11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8318</v>
      </c>
      <c r="R169" s="11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8318</v>
      </c>
      <c r="R170" s="11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8318</v>
      </c>
      <c r="R171" s="1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8318</v>
      </c>
      <c r="R172" s="11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8318</v>
      </c>
      <c r="R173" s="11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8318</v>
      </c>
      <c r="R174" s="11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8318</v>
      </c>
      <c r="R175" s="11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8318</v>
      </c>
      <c r="R176" s="11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8318</v>
      </c>
      <c r="R177" s="11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8318</v>
      </c>
      <c r="R178" s="11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8318</v>
      </c>
      <c r="R179" s="11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8318</v>
      </c>
      <c r="R180" s="11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8318</v>
      </c>
      <c r="R181" s="1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8318</v>
      </c>
      <c r="R182" s="11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8318</v>
      </c>
      <c r="R183" s="11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8318</v>
      </c>
      <c r="R184" s="11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8318</v>
      </c>
      <c r="R185" s="11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8318</v>
      </c>
      <c r="R186" s="11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8318</v>
      </c>
      <c r="R187" s="11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8318</v>
      </c>
      <c r="R188" s="11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8318</v>
      </c>
      <c r="R189" s="11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8318</v>
      </c>
      <c r="R190" s="11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8318</v>
      </c>
      <c r="R191" s="1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8318</v>
      </c>
      <c r="R192" s="11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8318</v>
      </c>
      <c r="R193" s="11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8318</v>
      </c>
      <c r="R194" s="11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8318</v>
      </c>
      <c r="R195" s="11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8318</v>
      </c>
      <c r="R196" s="11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8318</v>
      </c>
      <c r="R197" s="11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8318</v>
      </c>
      <c r="R198" s="11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8318</v>
      </c>
      <c r="R199" s="11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8318</v>
      </c>
      <c r="R200" s="11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8318</v>
      </c>
      <c r="R201" s="1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8318</v>
      </c>
      <c r="R202" s="11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8318</v>
      </c>
      <c r="R203" s="11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8318</v>
      </c>
      <c r="R204" s="11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8318</v>
      </c>
      <c r="R205" s="11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8318</v>
      </c>
      <c r="R206" s="11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8318</v>
      </c>
      <c r="R207" s="11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8318</v>
      </c>
      <c r="R208" s="11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8318</v>
      </c>
      <c r="R209" s="11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8318</v>
      </c>
      <c r="R210" s="11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8318</v>
      </c>
      <c r="R211" s="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8318</v>
      </c>
      <c r="R212" s="11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8318</v>
      </c>
      <c r="R213" s="11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8318</v>
      </c>
      <c r="R214" s="11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8318</v>
      </c>
      <c r="R215" s="11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8318</v>
      </c>
      <c r="R216" s="11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8318</v>
      </c>
      <c r="R217" s="11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8318</v>
      </c>
      <c r="R218" s="11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8318</v>
      </c>
      <c r="R219" s="11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8318</v>
      </c>
      <c r="R220" s="11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8318</v>
      </c>
      <c r="R221" s="1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8318</v>
      </c>
      <c r="R222" s="11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8318</v>
      </c>
      <c r="R223" s="11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8318</v>
      </c>
      <c r="R224" s="11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8318</v>
      </c>
      <c r="R225" s="11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8318</v>
      </c>
      <c r="R226" s="11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8318</v>
      </c>
      <c r="R227" s="11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8318</v>
      </c>
      <c r="R228" s="11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8318</v>
      </c>
      <c r="R229" s="11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8318</v>
      </c>
      <c r="R230" s="11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8318</v>
      </c>
      <c r="R231" s="1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8318</v>
      </c>
      <c r="R232" s="11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8318</v>
      </c>
      <c r="R233" s="11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8318</v>
      </c>
      <c r="R234" s="11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8318</v>
      </c>
      <c r="R235" s="11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8318</v>
      </c>
      <c r="R236" s="11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8318</v>
      </c>
      <c r="R237" s="11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8318</v>
      </c>
      <c r="R238" s="11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8318</v>
      </c>
      <c r="R239" s="11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8318</v>
      </c>
      <c r="R240" s="11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8318</v>
      </c>
      <c r="R241" s="1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8318</v>
      </c>
      <c r="R242" s="11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8318</v>
      </c>
      <c r="R243" s="11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8318</v>
      </c>
      <c r="R244" s="11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8318</v>
      </c>
      <c r="R245" s="11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8318</v>
      </c>
      <c r="R246" s="11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8318</v>
      </c>
      <c r="R247" s="11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8318</v>
      </c>
      <c r="R248" s="11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8318</v>
      </c>
      <c r="R249" s="11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8318</v>
      </c>
      <c r="R250" s="11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8318</v>
      </c>
      <c r="R251" s="1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8318</v>
      </c>
      <c r="R252" s="11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8318</v>
      </c>
      <c r="R253" s="11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8318</v>
      </c>
      <c r="R254" s="11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8318</v>
      </c>
      <c r="R255" s="11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8318</v>
      </c>
      <c r="R256" s="11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8318</v>
      </c>
      <c r="R257" s="11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8318</v>
      </c>
      <c r="R258" s="11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8318</v>
      </c>
      <c r="R259" s="11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8318</v>
      </c>
      <c r="R260" s="11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8318</v>
      </c>
      <c r="R261" s="1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8318</v>
      </c>
      <c r="R262" s="11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8318</v>
      </c>
      <c r="R263" s="11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8318</v>
      </c>
      <c r="R264" s="11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8318</v>
      </c>
      <c r="R265" s="11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8318</v>
      </c>
      <c r="R266" s="11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8318</v>
      </c>
      <c r="R267" s="11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8318</v>
      </c>
      <c r="R268" s="11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8318</v>
      </c>
      <c r="R269" s="11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8318</v>
      </c>
      <c r="R270" s="11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8318</v>
      </c>
      <c r="R271" s="1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8318</v>
      </c>
      <c r="R272" s="11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8318</v>
      </c>
      <c r="R273" s="11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8318</v>
      </c>
      <c r="R274" s="11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8318</v>
      </c>
      <c r="R275" s="11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8318</v>
      </c>
      <c r="R276" s="11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8318</v>
      </c>
      <c r="R277" s="11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8318</v>
      </c>
      <c r="R278" s="11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8318</v>
      </c>
      <c r="R279" s="11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8318</v>
      </c>
      <c r="R280" s="11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8318</v>
      </c>
      <c r="R281" s="1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8318</v>
      </c>
      <c r="R282" s="11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8318</v>
      </c>
      <c r="R283" s="11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8318</v>
      </c>
      <c r="R284" s="11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8318</v>
      </c>
      <c r="R285" s="11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8318</v>
      </c>
      <c r="R286" s="11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8318</v>
      </c>
      <c r="R287" s="11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8318</v>
      </c>
      <c r="R288" s="11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8318</v>
      </c>
      <c r="R289" s="11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8318</v>
      </c>
      <c r="R290" s="11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8318</v>
      </c>
      <c r="R291" s="1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8318</v>
      </c>
      <c r="R292" s="11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8318</v>
      </c>
      <c r="R293" s="11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8318</v>
      </c>
      <c r="R294" s="11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8318</v>
      </c>
      <c r="R295" s="11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8318</v>
      </c>
      <c r="R296" s="11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8318</v>
      </c>
      <c r="R297" s="11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8318</v>
      </c>
      <c r="R298" s="11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8318</v>
      </c>
      <c r="R299" s="11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8318</v>
      </c>
      <c r="R300" s="11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8318</v>
      </c>
      <c r="R301" s="1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8318</v>
      </c>
      <c r="R302" s="11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8318</v>
      </c>
      <c r="R303" s="11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8318</v>
      </c>
      <c r="R304" s="11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8318</v>
      </c>
      <c r="R305" s="11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8318</v>
      </c>
      <c r="R306" s="11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8318</v>
      </c>
      <c r="R307" s="11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8318</v>
      </c>
      <c r="R308" s="11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8318</v>
      </c>
      <c r="R309" s="11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8318</v>
      </c>
      <c r="R310" s="11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8318</v>
      </c>
      <c r="R311" s="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8318</v>
      </c>
      <c r="R312" s="11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8318</v>
      </c>
      <c r="R313" s="11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8318</v>
      </c>
      <c r="R314" s="11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8318</v>
      </c>
      <c r="R315" s="11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8318</v>
      </c>
      <c r="R316" s="11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8318</v>
      </c>
      <c r="R317" s="11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8318</v>
      </c>
      <c r="R318" s="11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8318</v>
      </c>
      <c r="R319" s="11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8318</v>
      </c>
      <c r="R320" s="11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8318</v>
      </c>
      <c r="R321" s="1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8318</v>
      </c>
      <c r="R322" s="11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8318</v>
      </c>
      <c r="R323" s="11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8318</v>
      </c>
      <c r="R324" s="11" t="s">
        <v>8323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8318</v>
      </c>
      <c r="R325" s="11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8318</v>
      </c>
      <c r="R326" s="11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8318</v>
      </c>
      <c r="R327" s="11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8318</v>
      </c>
      <c r="R328" s="11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8318</v>
      </c>
      <c r="R329" s="11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8318</v>
      </c>
      <c r="R330" s="11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8318</v>
      </c>
      <c r="R331" s="1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8318</v>
      </c>
      <c r="R332" s="11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8318</v>
      </c>
      <c r="R333" s="11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8318</v>
      </c>
      <c r="R334" s="11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8318</v>
      </c>
      <c r="R335" s="11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8318</v>
      </c>
      <c r="R336" s="11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8318</v>
      </c>
      <c r="R337" s="11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8318</v>
      </c>
      <c r="R338" s="11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8318</v>
      </c>
      <c r="R339" s="11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8318</v>
      </c>
      <c r="R340" s="11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8318</v>
      </c>
      <c r="R341" s="1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8318</v>
      </c>
      <c r="R342" s="11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8318</v>
      </c>
      <c r="R343" s="11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8318</v>
      </c>
      <c r="R344" s="11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8318</v>
      </c>
      <c r="R345" s="11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8318</v>
      </c>
      <c r="R346" s="11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8318</v>
      </c>
      <c r="R347" s="11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8318</v>
      </c>
      <c r="R348" s="11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8318</v>
      </c>
      <c r="R349" s="11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8318</v>
      </c>
      <c r="R350" s="11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8318</v>
      </c>
      <c r="R351" s="1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8318</v>
      </c>
      <c r="R352" s="11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8318</v>
      </c>
      <c r="R353" s="11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8318</v>
      </c>
      <c r="R354" s="11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8318</v>
      </c>
      <c r="R355" s="11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8318</v>
      </c>
      <c r="R356" s="11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8318</v>
      </c>
      <c r="R357" s="11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8318</v>
      </c>
      <c r="R358" s="11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8318</v>
      </c>
      <c r="R359" s="11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8318</v>
      </c>
      <c r="R360" s="11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8318</v>
      </c>
      <c r="R361" s="1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8318</v>
      </c>
      <c r="R362" s="11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8318</v>
      </c>
      <c r="R363" s="11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8318</v>
      </c>
      <c r="R364" s="11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8318</v>
      </c>
      <c r="R365" s="11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8318</v>
      </c>
      <c r="R366" s="11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8318</v>
      </c>
      <c r="R367" s="11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8318</v>
      </c>
      <c r="R368" s="11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8318</v>
      </c>
      <c r="R369" s="11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8318</v>
      </c>
      <c r="R370" s="11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8318</v>
      </c>
      <c r="R371" s="1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8318</v>
      </c>
      <c r="R372" s="11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8318</v>
      </c>
      <c r="R373" s="11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8318</v>
      </c>
      <c r="R374" s="11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8318</v>
      </c>
      <c r="R375" s="11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8318</v>
      </c>
      <c r="R376" s="11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8318</v>
      </c>
      <c r="R377" s="11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8318</v>
      </c>
      <c r="R378" s="11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8318</v>
      </c>
      <c r="R379" s="11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8318</v>
      </c>
      <c r="R380" s="11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8318</v>
      </c>
      <c r="R381" s="1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8318</v>
      </c>
      <c r="R382" s="11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8318</v>
      </c>
      <c r="R383" s="11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8318</v>
      </c>
      <c r="R384" s="11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8318</v>
      </c>
      <c r="R385" s="11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8318</v>
      </c>
      <c r="R386" s="11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8318</v>
      </c>
      <c r="R387" s="11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8318</v>
      </c>
      <c r="R388" s="11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8318</v>
      </c>
      <c r="R389" s="11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8318</v>
      </c>
      <c r="R390" s="11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8318</v>
      </c>
      <c r="R391" s="1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8318</v>
      </c>
      <c r="R392" s="11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8318</v>
      </c>
      <c r="R393" s="11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8318</v>
      </c>
      <c r="R394" s="11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8318</v>
      </c>
      <c r="R395" s="11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8318</v>
      </c>
      <c r="R396" s="11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8318</v>
      </c>
      <c r="R397" s="11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8318</v>
      </c>
      <c r="R398" s="11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8318</v>
      </c>
      <c r="R399" s="11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8318</v>
      </c>
      <c r="R400" s="11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8318</v>
      </c>
      <c r="R401" s="1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8318</v>
      </c>
      <c r="R402" s="11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8318</v>
      </c>
      <c r="R403" s="11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8318</v>
      </c>
      <c r="R404" s="11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8318</v>
      </c>
      <c r="R405" s="11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8318</v>
      </c>
      <c r="R406" s="11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8318</v>
      </c>
      <c r="R407" s="11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8318</v>
      </c>
      <c r="R408" s="11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8318</v>
      </c>
      <c r="R409" s="11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8318</v>
      </c>
      <c r="R410" s="11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8318</v>
      </c>
      <c r="R411" s="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8318</v>
      </c>
      <c r="R412" s="11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8318</v>
      </c>
      <c r="R413" s="11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8318</v>
      </c>
      <c r="R414" s="11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8318</v>
      </c>
      <c r="R415" s="11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8318</v>
      </c>
      <c r="R416" s="11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8318</v>
      </c>
      <c r="R417" s="11" t="s">
        <v>8323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8318</v>
      </c>
      <c r="R418" s="11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8318</v>
      </c>
      <c r="R419" s="11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8318</v>
      </c>
      <c r="R420" s="11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8318</v>
      </c>
      <c r="R421" s="1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8318</v>
      </c>
      <c r="R422" s="11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8318</v>
      </c>
      <c r="R423" s="11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8318</v>
      </c>
      <c r="R424" s="11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8318</v>
      </c>
      <c r="R425" s="11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8318</v>
      </c>
      <c r="R426" s="11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8318</v>
      </c>
      <c r="R427" s="11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8318</v>
      </c>
      <c r="R428" s="11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8318</v>
      </c>
      <c r="R429" s="11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8318</v>
      </c>
      <c r="R430" s="11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8318</v>
      </c>
      <c r="R431" s="1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8318</v>
      </c>
      <c r="R432" s="11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8318</v>
      </c>
      <c r="R433" s="11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8318</v>
      </c>
      <c r="R434" s="11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8318</v>
      </c>
      <c r="R435" s="11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8318</v>
      </c>
      <c r="R436" s="11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8318</v>
      </c>
      <c r="R437" s="11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8318</v>
      </c>
      <c r="R438" s="11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8318</v>
      </c>
      <c r="R439" s="11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8318</v>
      </c>
      <c r="R440" s="11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8318</v>
      </c>
      <c r="R441" s="1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8318</v>
      </c>
      <c r="R442" s="11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8318</v>
      </c>
      <c r="R443" s="11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8318</v>
      </c>
      <c r="R444" s="11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8318</v>
      </c>
      <c r="R445" s="11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8318</v>
      </c>
      <c r="R446" s="11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8318</v>
      </c>
      <c r="R447" s="11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8318</v>
      </c>
      <c r="R448" s="11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8318</v>
      </c>
      <c r="R449" s="11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8318</v>
      </c>
      <c r="R450" s="11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8318</v>
      </c>
      <c r="R451" s="1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8318</v>
      </c>
      <c r="R452" s="11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8318</v>
      </c>
      <c r="R453" s="11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8318</v>
      </c>
      <c r="R454" s="11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8318</v>
      </c>
      <c r="R455" s="11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8318</v>
      </c>
      <c r="R456" s="11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8318</v>
      </c>
      <c r="R457" s="11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8318</v>
      </c>
      <c r="R458" s="11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8318</v>
      </c>
      <c r="R459" s="11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8318</v>
      </c>
      <c r="R460" s="11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8318</v>
      </c>
      <c r="R461" s="1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8318</v>
      </c>
      <c r="R462" s="11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8318</v>
      </c>
      <c r="R463" s="11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8318</v>
      </c>
      <c r="R464" s="11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8318</v>
      </c>
      <c r="R465" s="11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8318</v>
      </c>
      <c r="R466" s="11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8318</v>
      </c>
      <c r="R467" s="11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8318</v>
      </c>
      <c r="R468" s="11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8318</v>
      </c>
      <c r="R469" s="11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8318</v>
      </c>
      <c r="R470" s="11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8318</v>
      </c>
      <c r="R471" s="1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8318</v>
      </c>
      <c r="R472" s="11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8318</v>
      </c>
      <c r="R473" s="11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8318</v>
      </c>
      <c r="R474" s="11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8318</v>
      </c>
      <c r="R475" s="11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8318</v>
      </c>
      <c r="R476" s="11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8318</v>
      </c>
      <c r="R477" s="11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8318</v>
      </c>
      <c r="R478" s="11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8318</v>
      </c>
      <c r="R479" s="11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8318</v>
      </c>
      <c r="R480" s="11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8318</v>
      </c>
      <c r="R481" s="1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8318</v>
      </c>
      <c r="R482" s="11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8318</v>
      </c>
      <c r="R483" s="11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8318</v>
      </c>
      <c r="R484" s="11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8318</v>
      </c>
      <c r="R485" s="11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8318</v>
      </c>
      <c r="R486" s="11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8318</v>
      </c>
      <c r="R487" s="11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8318</v>
      </c>
      <c r="R488" s="11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8318</v>
      </c>
      <c r="R489" s="11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8318</v>
      </c>
      <c r="R490" s="11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8318</v>
      </c>
      <c r="R491" s="1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8318</v>
      </c>
      <c r="R492" s="11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8318</v>
      </c>
      <c r="R493" s="11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8318</v>
      </c>
      <c r="R494" s="11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8318</v>
      </c>
      <c r="R495" s="11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8318</v>
      </c>
      <c r="R496" s="11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8318</v>
      </c>
      <c r="R497" s="11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8318</v>
      </c>
      <c r="R498" s="11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8318</v>
      </c>
      <c r="R499" s="11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8318</v>
      </c>
      <c r="R500" s="11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8318</v>
      </c>
      <c r="R501" s="1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8318</v>
      </c>
      <c r="R502" s="11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8318</v>
      </c>
      <c r="R503" s="11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8318</v>
      </c>
      <c r="R504" s="11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8318</v>
      </c>
      <c r="R505" s="11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8318</v>
      </c>
      <c r="R506" s="11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8318</v>
      </c>
      <c r="R507" s="11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8318</v>
      </c>
      <c r="R508" s="11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8318</v>
      </c>
      <c r="R509" s="11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8318</v>
      </c>
      <c r="R510" s="11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8318</v>
      </c>
      <c r="R511" s="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8318</v>
      </c>
      <c r="R512" s="11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8318</v>
      </c>
      <c r="R513" s="11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8318</v>
      </c>
      <c r="R514" s="11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8318</v>
      </c>
      <c r="R515" s="11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8318</v>
      </c>
      <c r="R516" s="11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8318</v>
      </c>
      <c r="R517" s="11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8318</v>
      </c>
      <c r="R518" s="11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8318</v>
      </c>
      <c r="R519" s="11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8318</v>
      </c>
      <c r="R520" s="11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8318</v>
      </c>
      <c r="R521" s="1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s="11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s="11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s="11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s="11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s="11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s="11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s="11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s="11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s="11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s="1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s="11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s="11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s="11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s="11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s="11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s="11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s="11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s="11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s="11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s="1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8325</v>
      </c>
      <c r="R542" s="11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8325</v>
      </c>
      <c r="R543" s="11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8325</v>
      </c>
      <c r="R544" s="11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8325</v>
      </c>
      <c r="R545" s="11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8325</v>
      </c>
      <c r="R546" s="11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8325</v>
      </c>
      <c r="R547" s="11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8325</v>
      </c>
      <c r="R548" s="11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8325</v>
      </c>
      <c r="R549" s="11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8325</v>
      </c>
      <c r="R550" s="11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8325</v>
      </c>
      <c r="R551" s="11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8325</v>
      </c>
      <c r="R552" s="11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8325</v>
      </c>
      <c r="R553" s="11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8325</v>
      </c>
      <c r="R554" s="11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8325</v>
      </c>
      <c r="R555" s="11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8325</v>
      </c>
      <c r="R556" s="11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8325</v>
      </c>
      <c r="R557" s="11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8325</v>
      </c>
      <c r="R558" s="11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8325</v>
      </c>
      <c r="R559" s="11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8325</v>
      </c>
      <c r="R560" s="11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8325</v>
      </c>
      <c r="R561" s="11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8325</v>
      </c>
      <c r="R562" s="11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8325</v>
      </c>
      <c r="R563" s="11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8325</v>
      </c>
      <c r="R564" s="11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8325</v>
      </c>
      <c r="R565" s="11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8325</v>
      </c>
      <c r="R566" s="11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8325</v>
      </c>
      <c r="R567" s="11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8325</v>
      </c>
      <c r="R568" s="11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8325</v>
      </c>
      <c r="R569" s="11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8325</v>
      </c>
      <c r="R570" s="11" t="s">
        <v>8326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8325</v>
      </c>
      <c r="R571" s="11" t="s">
        <v>8326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8325</v>
      </c>
      <c r="R572" s="11" t="s">
        <v>8326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8325</v>
      </c>
      <c r="R573" s="11" t="s">
        <v>8326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8325</v>
      </c>
      <c r="R574" s="11" t="s">
        <v>8326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8325</v>
      </c>
      <c r="R575" s="11" t="s">
        <v>8326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8325</v>
      </c>
      <c r="R576" s="11" t="s">
        <v>8326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8325</v>
      </c>
      <c r="R577" s="11" t="s">
        <v>8326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s="11" t="s">
        <v>8326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8325</v>
      </c>
      <c r="R579" s="11" t="s">
        <v>8326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8325</v>
      </c>
      <c r="R580" s="11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8325</v>
      </c>
      <c r="R581" s="11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8325</v>
      </c>
      <c r="R582" s="11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8325</v>
      </c>
      <c r="R583" s="11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8325</v>
      </c>
      <c r="R584" s="11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8325</v>
      </c>
      <c r="R585" s="11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8325</v>
      </c>
      <c r="R586" s="11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8325</v>
      </c>
      <c r="R587" s="11" t="s">
        <v>8326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8325</v>
      </c>
      <c r="R588" s="11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8325</v>
      </c>
      <c r="R589" s="11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8325</v>
      </c>
      <c r="R590" s="11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8325</v>
      </c>
      <c r="R591" s="11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8325</v>
      </c>
      <c r="R592" s="11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8325</v>
      </c>
      <c r="R593" s="11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8325</v>
      </c>
      <c r="R594" s="11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8325</v>
      </c>
      <c r="R595" s="11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8325</v>
      </c>
      <c r="R596" s="11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8325</v>
      </c>
      <c r="R597" s="11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8325</v>
      </c>
      <c r="R598" s="11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8325</v>
      </c>
      <c r="R599" s="11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8325</v>
      </c>
      <c r="R600" s="11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8325</v>
      </c>
      <c r="R601" s="11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8325</v>
      </c>
      <c r="R602" s="11" t="s">
        <v>8326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8325</v>
      </c>
      <c r="R603" s="11" t="s">
        <v>8326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8325</v>
      </c>
      <c r="R604" s="11" t="s">
        <v>8326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8325</v>
      </c>
      <c r="R605" s="11" t="s">
        <v>8326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8325</v>
      </c>
      <c r="R606" s="11" t="s">
        <v>8326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8325</v>
      </c>
      <c r="R607" s="11" t="s">
        <v>8326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8325</v>
      </c>
      <c r="R608" s="11" t="s">
        <v>8326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8325</v>
      </c>
      <c r="R609" s="11" t="s">
        <v>8326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8325</v>
      </c>
      <c r="R610" s="11" t="s">
        <v>8326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8325</v>
      </c>
      <c r="R611" s="11" t="s">
        <v>8326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8325</v>
      </c>
      <c r="R612" s="11" t="s">
        <v>8326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8325</v>
      </c>
      <c r="R613" s="11" t="s">
        <v>8326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8325</v>
      </c>
      <c r="R614" s="11" t="s">
        <v>8326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8325</v>
      </c>
      <c r="R615" s="11" t="s">
        <v>8326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8325</v>
      </c>
      <c r="R616" s="11" t="s">
        <v>8326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8325</v>
      </c>
      <c r="R617" s="11" t="s">
        <v>8326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8325</v>
      </c>
      <c r="R618" s="11" t="s">
        <v>8326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8325</v>
      </c>
      <c r="R619" s="11" t="s">
        <v>8326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8325</v>
      </c>
      <c r="R620" s="11" t="s">
        <v>8326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8325</v>
      </c>
      <c r="R621" s="11" t="s">
        <v>8326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8325</v>
      </c>
      <c r="R622" s="11" t="s">
        <v>8326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8325</v>
      </c>
      <c r="R623" s="11" t="s">
        <v>8326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8325</v>
      </c>
      <c r="R624" s="11" t="s">
        <v>8326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8325</v>
      </c>
      <c r="R625" s="11" t="s">
        <v>8326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8325</v>
      </c>
      <c r="R626" s="11" t="s">
        <v>8326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8325</v>
      </c>
      <c r="R627" s="11" t="s">
        <v>8326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8325</v>
      </c>
      <c r="R628" s="11" t="s">
        <v>8326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8325</v>
      </c>
      <c r="R629" s="11" t="s">
        <v>8326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8325</v>
      </c>
      <c r="R630" s="11" t="s">
        <v>8326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8325</v>
      </c>
      <c r="R631" s="11" t="s">
        <v>8326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8325</v>
      </c>
      <c r="R632" s="11" t="s">
        <v>8326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8325</v>
      </c>
      <c r="R633" s="11" t="s">
        <v>8326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8325</v>
      </c>
      <c r="R634" s="11" t="s">
        <v>8326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8325</v>
      </c>
      <c r="R635" s="11" t="s">
        <v>8326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8325</v>
      </c>
      <c r="R636" s="11" t="s">
        <v>8326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8325</v>
      </c>
      <c r="R637" s="11" t="s">
        <v>8326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8325</v>
      </c>
      <c r="R638" s="11" t="s">
        <v>8326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8325</v>
      </c>
      <c r="R639" s="11" t="s">
        <v>8326</v>
      </c>
      <c r="S639" s="15">
        <f t="shared" si="38"/>
        <v>42762.962013888886</v>
      </c>
      <c r="T639" s="15">
        <f t="shared" si="39"/>
        <v>42791.961111111115</v>
      </c>
    </row>
    <row r="640" spans="1:20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8325</v>
      </c>
      <c r="R640" s="11" t="s">
        <v>8326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8325</v>
      </c>
      <c r="R641" s="11" t="s">
        <v>8326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8325</v>
      </c>
      <c r="R642" s="11" t="s">
        <v>8327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8325</v>
      </c>
      <c r="R643" s="11" t="s">
        <v>8327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8325</v>
      </c>
      <c r="R644" s="11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8325</v>
      </c>
      <c r="R645" s="11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8325</v>
      </c>
      <c r="R646" s="11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8325</v>
      </c>
      <c r="R647" s="11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8325</v>
      </c>
      <c r="R648" s="11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8325</v>
      </c>
      <c r="R649" s="11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8325</v>
      </c>
      <c r="R650" s="11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8325</v>
      </c>
      <c r="R651" s="11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8325</v>
      </c>
      <c r="R652" s="11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8325</v>
      </c>
      <c r="R653" s="11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8325</v>
      </c>
      <c r="R654" s="11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8325</v>
      </c>
      <c r="R655" s="11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8325</v>
      </c>
      <c r="R656" s="11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8325</v>
      </c>
      <c r="R657" s="11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8325</v>
      </c>
      <c r="R658" s="11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8325</v>
      </c>
      <c r="R659" s="11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8325</v>
      </c>
      <c r="R660" s="11" t="s">
        <v>8327</v>
      </c>
      <c r="S660" s="15">
        <f t="shared" si="42"/>
        <v>42179.160752314812</v>
      </c>
      <c r="T660" s="15">
        <f t="shared" si="43"/>
        <v>42211.75</v>
      </c>
    </row>
    <row r="661" spans="1:20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8325</v>
      </c>
      <c r="R661" s="11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8325</v>
      </c>
      <c r="R662" s="11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8325</v>
      </c>
      <c r="R663" s="11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8325</v>
      </c>
      <c r="R664" s="11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8325</v>
      </c>
      <c r="R665" s="11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8325</v>
      </c>
      <c r="R666" s="11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8325</v>
      </c>
      <c r="R667" s="11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8325</v>
      </c>
      <c r="R668" s="11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8325</v>
      </c>
      <c r="R669" s="11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8325</v>
      </c>
      <c r="R670" s="11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8325</v>
      </c>
      <c r="R671" s="11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8325</v>
      </c>
      <c r="R672" s="11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8325</v>
      </c>
      <c r="R673" s="11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8325</v>
      </c>
      <c r="R674" s="11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8325</v>
      </c>
      <c r="R675" s="11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8325</v>
      </c>
      <c r="R676" s="11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8325</v>
      </c>
      <c r="R677" s="11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8325</v>
      </c>
      <c r="R678" s="11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8325</v>
      </c>
      <c r="R679" s="11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8325</v>
      </c>
      <c r="R680" s="11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8325</v>
      </c>
      <c r="R681" s="11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8325</v>
      </c>
      <c r="R682" s="11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8325</v>
      </c>
      <c r="R683" s="11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8325</v>
      </c>
      <c r="R684" s="11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8325</v>
      </c>
      <c r="R685" s="11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8325</v>
      </c>
      <c r="R686" s="11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8325</v>
      </c>
      <c r="R687" s="11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8325</v>
      </c>
      <c r="R688" s="11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8325</v>
      </c>
      <c r="R689" s="11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8325</v>
      </c>
      <c r="R690" s="11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8325</v>
      </c>
      <c r="R691" s="11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8325</v>
      </c>
      <c r="R692" s="11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8325</v>
      </c>
      <c r="R693" s="11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8325</v>
      </c>
      <c r="R694" s="11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8325</v>
      </c>
      <c r="R695" s="11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8325</v>
      </c>
      <c r="R696" s="11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8325</v>
      </c>
      <c r="R697" s="11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8325</v>
      </c>
      <c r="R698" s="11" t="s">
        <v>8327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8325</v>
      </c>
      <c r="R699" s="11" t="s">
        <v>8327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8325</v>
      </c>
      <c r="R700" s="11" t="s">
        <v>8327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8325</v>
      </c>
      <c r="R701" s="11" t="s">
        <v>8327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8325</v>
      </c>
      <c r="R702" s="11" t="s">
        <v>8327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8325</v>
      </c>
      <c r="R703" s="11" t="s">
        <v>8327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8325</v>
      </c>
      <c r="R704" s="11" t="s">
        <v>8327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8325</v>
      </c>
      <c r="R705" s="11" t="s">
        <v>8327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8325</v>
      </c>
      <c r="R706" s="11" t="s">
        <v>8327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8325</v>
      </c>
      <c r="R707" s="11" t="s">
        <v>8327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8325</v>
      </c>
      <c r="R708" s="11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8325</v>
      </c>
      <c r="R709" s="11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8325</v>
      </c>
      <c r="R710" s="11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8325</v>
      </c>
      <c r="R711" s="11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8325</v>
      </c>
      <c r="R712" s="11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8325</v>
      </c>
      <c r="R713" s="11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8325</v>
      </c>
      <c r="R714" s="11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8325</v>
      </c>
      <c r="R715" s="11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8325</v>
      </c>
      <c r="R716" s="11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8325</v>
      </c>
      <c r="R717" s="11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8325</v>
      </c>
      <c r="R718" s="11" t="s">
        <v>8327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8325</v>
      </c>
      <c r="R719" s="11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8325</v>
      </c>
      <c r="R720" s="11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8325</v>
      </c>
      <c r="R721" s="11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8328</v>
      </c>
      <c r="R722" s="11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8328</v>
      </c>
      <c r="R723" s="11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8328</v>
      </c>
      <c r="R724" s="11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8328</v>
      </c>
      <c r="R725" s="11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8328</v>
      </c>
      <c r="R726" s="11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8328</v>
      </c>
      <c r="R727" s="11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8328</v>
      </c>
      <c r="R728" s="11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8328</v>
      </c>
      <c r="R729" s="11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8328</v>
      </c>
      <c r="R730" s="11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8328</v>
      </c>
      <c r="R731" s="11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8328</v>
      </c>
      <c r="R732" s="11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8328</v>
      </c>
      <c r="R733" s="11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8328</v>
      </c>
      <c r="R734" s="11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8328</v>
      </c>
      <c r="R735" s="11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8328</v>
      </c>
      <c r="R736" s="11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8328</v>
      </c>
      <c r="R737" s="11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8328</v>
      </c>
      <c r="R738" s="11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8328</v>
      </c>
      <c r="R739" s="11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8328</v>
      </c>
      <c r="R740" s="11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8328</v>
      </c>
      <c r="R741" s="11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8328</v>
      </c>
      <c r="R742" s="11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8328</v>
      </c>
      <c r="R743" s="11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8328</v>
      </c>
      <c r="R744" s="11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8328</v>
      </c>
      <c r="R745" s="11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8328</v>
      </c>
      <c r="R746" s="11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8328</v>
      </c>
      <c r="R747" s="11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8328</v>
      </c>
      <c r="R748" s="11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8328</v>
      </c>
      <c r="R749" s="11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8328</v>
      </c>
      <c r="R750" s="11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8328</v>
      </c>
      <c r="R751" s="11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8328</v>
      </c>
      <c r="R752" s="11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8328</v>
      </c>
      <c r="R753" s="11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8328</v>
      </c>
      <c r="R754" s="11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8328</v>
      </c>
      <c r="R755" s="11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8328</v>
      </c>
      <c r="R756" s="11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8328</v>
      </c>
      <c r="R757" s="11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8328</v>
      </c>
      <c r="R758" s="11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8328</v>
      </c>
      <c r="R759" s="11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8328</v>
      </c>
      <c r="R760" s="11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8328</v>
      </c>
      <c r="R761" s="11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8328</v>
      </c>
      <c r="R762" s="11" t="s">
        <v>8330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8328</v>
      </c>
      <c r="R763" s="11" t="s">
        <v>8330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8328</v>
      </c>
      <c r="R764" s="11" t="s">
        <v>8330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8328</v>
      </c>
      <c r="R765" s="11" t="s">
        <v>8330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8328</v>
      </c>
      <c r="R766" s="11" t="s">
        <v>8330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8328</v>
      </c>
      <c r="R767" s="11" t="s">
        <v>8330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8328</v>
      </c>
      <c r="R768" s="11" t="s">
        <v>8330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8328</v>
      </c>
      <c r="R769" s="11" t="s">
        <v>8330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8328</v>
      </c>
      <c r="R770" s="11" t="s">
        <v>8330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8328</v>
      </c>
      <c r="R771" s="11" t="s">
        <v>8330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8328</v>
      </c>
      <c r="R772" s="11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8328</v>
      </c>
      <c r="R773" s="11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8328</v>
      </c>
      <c r="R774" s="11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8328</v>
      </c>
      <c r="R775" s="11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8328</v>
      </c>
      <c r="R776" s="11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8328</v>
      </c>
      <c r="R777" s="11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8328</v>
      </c>
      <c r="R778" s="11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8328</v>
      </c>
      <c r="R779" s="11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8328</v>
      </c>
      <c r="R780" s="11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8328</v>
      </c>
      <c r="R781" s="11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8331</v>
      </c>
      <c r="R782" s="11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8331</v>
      </c>
      <c r="R783" s="11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8331</v>
      </c>
      <c r="R784" s="11" t="s">
        <v>8332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8331</v>
      </c>
      <c r="R785" s="11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8331</v>
      </c>
      <c r="R786" s="11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8331</v>
      </c>
      <c r="R787" s="11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8331</v>
      </c>
      <c r="R788" s="11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8331</v>
      </c>
      <c r="R789" s="11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8331</v>
      </c>
      <c r="R790" s="11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8331</v>
      </c>
      <c r="R791" s="11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8331</v>
      </c>
      <c r="R792" s="11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8331</v>
      </c>
      <c r="R793" s="11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8331</v>
      </c>
      <c r="R794" s="11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8331</v>
      </c>
      <c r="R795" s="11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8331</v>
      </c>
      <c r="R796" s="11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8331</v>
      </c>
      <c r="R797" s="11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8331</v>
      </c>
      <c r="R798" s="11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8331</v>
      </c>
      <c r="R799" s="11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8331</v>
      </c>
      <c r="R800" s="11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8331</v>
      </c>
      <c r="R801" s="11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8331</v>
      </c>
      <c r="R802" s="11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8331</v>
      </c>
      <c r="R803" s="11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8331</v>
      </c>
      <c r="R804" s="11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8331</v>
      </c>
      <c r="R805" s="11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8331</v>
      </c>
      <c r="R806" s="11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8331</v>
      </c>
      <c r="R807" s="11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8331</v>
      </c>
      <c r="R808" s="11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8331</v>
      </c>
      <c r="R809" s="11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8331</v>
      </c>
      <c r="R810" s="11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8331</v>
      </c>
      <c r="R811" s="11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8331</v>
      </c>
      <c r="R812" s="11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8331</v>
      </c>
      <c r="R813" s="11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8331</v>
      </c>
      <c r="R814" s="11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8331</v>
      </c>
      <c r="R815" s="11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8331</v>
      </c>
      <c r="R816" s="11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8331</v>
      </c>
      <c r="R817" s="11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8331</v>
      </c>
      <c r="R818" s="11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8331</v>
      </c>
      <c r="R819" s="11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8331</v>
      </c>
      <c r="R820" s="11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8331</v>
      </c>
      <c r="R821" s="11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8331</v>
      </c>
      <c r="R822" s="11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8331</v>
      </c>
      <c r="R823" s="11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8331</v>
      </c>
      <c r="R824" s="11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8331</v>
      </c>
      <c r="R825" s="11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8331</v>
      </c>
      <c r="R826" s="11" t="s">
        <v>8332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8331</v>
      </c>
      <c r="R827" s="11" t="s">
        <v>8332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8331</v>
      </c>
      <c r="R828" s="11" t="s">
        <v>8332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8331</v>
      </c>
      <c r="R829" s="11" t="s">
        <v>8332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8331</v>
      </c>
      <c r="R830" s="11" t="s">
        <v>8332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8331</v>
      </c>
      <c r="R831" s="11" t="s">
        <v>8332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8331</v>
      </c>
      <c r="R832" s="11" t="s">
        <v>8332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8331</v>
      </c>
      <c r="R833" s="11" t="s">
        <v>8332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8331</v>
      </c>
      <c r="R834" s="11" t="s">
        <v>8332</v>
      </c>
      <c r="S834" s="15">
        <f t="shared" si="50"/>
        <v>40869.675173611111</v>
      </c>
      <c r="T834" s="15">
        <f t="shared" si="51"/>
        <v>40929.342361111114</v>
      </c>
    </row>
    <row r="835" spans="1:20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8331</v>
      </c>
      <c r="R835" s="11" t="s">
        <v>8332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8331</v>
      </c>
      <c r="R836" s="11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8331</v>
      </c>
      <c r="R837" s="11" t="s">
        <v>8332</v>
      </c>
      <c r="S837" s="15">
        <f t="shared" si="54"/>
        <v>41005.45784722222</v>
      </c>
      <c r="T837" s="15">
        <f t="shared" si="55"/>
        <v>41048.125</v>
      </c>
    </row>
    <row r="838" spans="1:20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8331</v>
      </c>
      <c r="R838" s="11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8331</v>
      </c>
      <c r="R839" s="11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8331</v>
      </c>
      <c r="R840" s="11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8331</v>
      </c>
      <c r="R841" s="11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8331</v>
      </c>
      <c r="R842" s="11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8331</v>
      </c>
      <c r="R843" s="11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8331</v>
      </c>
      <c r="R844" s="11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8331</v>
      </c>
      <c r="R845" s="11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8331</v>
      </c>
      <c r="R846" s="11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8331</v>
      </c>
      <c r="R847" s="11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8331</v>
      </c>
      <c r="R848" s="11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8331</v>
      </c>
      <c r="R849" s="11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8331</v>
      </c>
      <c r="R850" s="11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8331</v>
      </c>
      <c r="R851" s="11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8331</v>
      </c>
      <c r="R852" s="11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8331</v>
      </c>
      <c r="R853" s="11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8331</v>
      </c>
      <c r="R854" s="11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8331</v>
      </c>
      <c r="R855" s="11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8331</v>
      </c>
      <c r="R856" s="11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8331</v>
      </c>
      <c r="R857" s="11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8331</v>
      </c>
      <c r="R858" s="11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8331</v>
      </c>
      <c r="R859" s="11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8331</v>
      </c>
      <c r="R860" s="11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8331</v>
      </c>
      <c r="R861" s="11" t="s">
        <v>8333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8331</v>
      </c>
      <c r="R862" s="11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8331</v>
      </c>
      <c r="R863" s="11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8331</v>
      </c>
      <c r="R864" s="11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8331</v>
      </c>
      <c r="R865" s="11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8331</v>
      </c>
      <c r="R866" s="11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8331</v>
      </c>
      <c r="R867" s="11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8331</v>
      </c>
      <c r="R868" s="11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8331</v>
      </c>
      <c r="R869" s="11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8331</v>
      </c>
      <c r="R870" s="11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8331</v>
      </c>
      <c r="R871" s="11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8331</v>
      </c>
      <c r="R872" s="11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8331</v>
      </c>
      <c r="R873" s="11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8331</v>
      </c>
      <c r="R874" s="11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8331</v>
      </c>
      <c r="R875" s="11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8331</v>
      </c>
      <c r="R876" s="11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8331</v>
      </c>
      <c r="R877" s="11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8331</v>
      </c>
      <c r="R878" s="11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8331</v>
      </c>
      <c r="R879" s="11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8331</v>
      </c>
      <c r="R880" s="11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8331</v>
      </c>
      <c r="R881" s="11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8331</v>
      </c>
      <c r="R882" s="11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8331</v>
      </c>
      <c r="R883" s="11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8331</v>
      </c>
      <c r="R884" s="11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8331</v>
      </c>
      <c r="R885" s="11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8331</v>
      </c>
      <c r="R886" s="11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8331</v>
      </c>
      <c r="R887" s="11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8331</v>
      </c>
      <c r="R888" s="11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8331</v>
      </c>
      <c r="R889" s="11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8331</v>
      </c>
      <c r="R890" s="11" t="s">
        <v>8335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8331</v>
      </c>
      <c r="R891" s="11" t="s">
        <v>8335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8331</v>
      </c>
      <c r="R892" s="11" t="s">
        <v>8335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8331</v>
      </c>
      <c r="R893" s="11" t="s">
        <v>8335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8331</v>
      </c>
      <c r="R894" s="11" t="s">
        <v>8335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8331</v>
      </c>
      <c r="R895" s="11" t="s">
        <v>8335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8331</v>
      </c>
      <c r="R896" s="11" t="s">
        <v>8335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8331</v>
      </c>
      <c r="R897" s="11" t="s">
        <v>8335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8331</v>
      </c>
      <c r="R898" s="11" t="s">
        <v>8335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8331</v>
      </c>
      <c r="R899" s="11" t="s">
        <v>8335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8331</v>
      </c>
      <c r="R900" s="11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8331</v>
      </c>
      <c r="R901" s="11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8331</v>
      </c>
      <c r="R902" s="11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8331</v>
      </c>
      <c r="R903" s="11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8331</v>
      </c>
      <c r="R904" s="11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8331</v>
      </c>
      <c r="R905" s="11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8331</v>
      </c>
      <c r="R906" s="11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8331</v>
      </c>
      <c r="R907" s="11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8331</v>
      </c>
      <c r="R908" s="11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8331</v>
      </c>
      <c r="R909" s="11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8331</v>
      </c>
      <c r="R910" s="11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8331</v>
      </c>
      <c r="R911" s="11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8331</v>
      </c>
      <c r="R912" s="11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8331</v>
      </c>
      <c r="R913" s="11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8331</v>
      </c>
      <c r="R914" s="11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8331</v>
      </c>
      <c r="R915" s="11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8331</v>
      </c>
      <c r="R916" s="11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8331</v>
      </c>
      <c r="R917" s="11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8331</v>
      </c>
      <c r="R918" s="11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8331</v>
      </c>
      <c r="R919" s="11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8331</v>
      </c>
      <c r="R920" s="11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8331</v>
      </c>
      <c r="R921" s="11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8331</v>
      </c>
      <c r="R922" s="11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8331</v>
      </c>
      <c r="R923" s="11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8331</v>
      </c>
      <c r="R924" s="11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8331</v>
      </c>
      <c r="R925" s="11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8331</v>
      </c>
      <c r="R926" s="11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8331</v>
      </c>
      <c r="R927" s="11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8331</v>
      </c>
      <c r="R928" s="11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8331</v>
      </c>
      <c r="R929" s="11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8331</v>
      </c>
      <c r="R930" s="11" t="s">
        <v>8334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8331</v>
      </c>
      <c r="R931" s="11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8331</v>
      </c>
      <c r="R932" s="11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8331</v>
      </c>
      <c r="R933" s="11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8331</v>
      </c>
      <c r="R934" s="11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8331</v>
      </c>
      <c r="R935" s="11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8331</v>
      </c>
      <c r="R936" s="11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8331</v>
      </c>
      <c r="R937" s="11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8331</v>
      </c>
      <c r="R938" s="11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8331</v>
      </c>
      <c r="R939" s="11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8331</v>
      </c>
      <c r="R940" s="11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8331</v>
      </c>
      <c r="R941" s="11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8325</v>
      </c>
      <c r="R942" s="11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8325</v>
      </c>
      <c r="R943" s="11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8325</v>
      </c>
      <c r="R944" s="11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8325</v>
      </c>
      <c r="R945" s="11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8325</v>
      </c>
      <c r="R946" s="11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8325</v>
      </c>
      <c r="R947" s="11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8325</v>
      </c>
      <c r="R948" s="11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8325</v>
      </c>
      <c r="R949" s="11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8325</v>
      </c>
      <c r="R950" s="11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8325</v>
      </c>
      <c r="R951" s="11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8325</v>
      </c>
      <c r="R952" s="11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8325</v>
      </c>
      <c r="R953" s="11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8325</v>
      </c>
      <c r="R954" s="11" t="s">
        <v>8327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8325</v>
      </c>
      <c r="R955" s="11" t="s">
        <v>8327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8325</v>
      </c>
      <c r="R956" s="11" t="s">
        <v>8327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8325</v>
      </c>
      <c r="R957" s="11" t="s">
        <v>8327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8325</v>
      </c>
      <c r="R958" s="11" t="s">
        <v>8327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8325</v>
      </c>
      <c r="R959" s="11" t="s">
        <v>8327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8325</v>
      </c>
      <c r="R960" s="11" t="s">
        <v>8327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8325</v>
      </c>
      <c r="R961" s="11" t="s">
        <v>8327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8325</v>
      </c>
      <c r="R962" s="11" t="s">
        <v>8327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8325</v>
      </c>
      <c r="R963" s="11" t="s">
        <v>8327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8325</v>
      </c>
      <c r="R964" s="11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8325</v>
      </c>
      <c r="R965" s="11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8325</v>
      </c>
      <c r="R966" s="11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8325</v>
      </c>
      <c r="R967" s="11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8325</v>
      </c>
      <c r="R968" s="11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8325</v>
      </c>
      <c r="R969" s="11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8325</v>
      </c>
      <c r="R970" s="11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8325</v>
      </c>
      <c r="R971" s="11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8325</v>
      </c>
      <c r="R972" s="11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8325</v>
      </c>
      <c r="R973" s="11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8325</v>
      </c>
      <c r="R974" s="11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8325</v>
      </c>
      <c r="R975" s="11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8325</v>
      </c>
      <c r="R976" s="11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8325</v>
      </c>
      <c r="R977" s="11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8325</v>
      </c>
      <c r="R978" s="11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8325</v>
      </c>
      <c r="R979" s="11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8325</v>
      </c>
      <c r="R980" s="11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8325</v>
      </c>
      <c r="R981" s="11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8325</v>
      </c>
      <c r="R982" s="11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8325</v>
      </c>
      <c r="R983" s="11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8325</v>
      </c>
      <c r="R984" s="11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8325</v>
      </c>
      <c r="R985" s="11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8325</v>
      </c>
      <c r="R986" s="11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8325</v>
      </c>
      <c r="R987" s="11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8325</v>
      </c>
      <c r="R988" s="11" t="s">
        <v>8327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8325</v>
      </c>
      <c r="R989" s="11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8325</v>
      </c>
      <c r="R990" s="11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8325</v>
      </c>
      <c r="R991" s="11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8325</v>
      </c>
      <c r="R992" s="11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8325</v>
      </c>
      <c r="R993" s="11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8325</v>
      </c>
      <c r="R994" s="11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8325</v>
      </c>
      <c r="R995" s="11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8325</v>
      </c>
      <c r="R996" s="11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8325</v>
      </c>
      <c r="R997" s="11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8325</v>
      </c>
      <c r="R998" s="11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8325</v>
      </c>
      <c r="R999" s="11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8325</v>
      </c>
      <c r="R1000" s="11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8325</v>
      </c>
      <c r="R1001" s="11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8325</v>
      </c>
      <c r="R1002" s="11" t="s">
        <v>8327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8325</v>
      </c>
      <c r="R1003" s="11" t="s">
        <v>8327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8325</v>
      </c>
      <c r="R1004" s="11" t="s">
        <v>8327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8325</v>
      </c>
      <c r="R1005" s="11" t="s">
        <v>8327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8325</v>
      </c>
      <c r="R1006" s="11" t="s">
        <v>8327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8325</v>
      </c>
      <c r="R1007" s="11" t="s">
        <v>8327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8325</v>
      </c>
      <c r="R1008" s="11" t="s">
        <v>8327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8325</v>
      </c>
      <c r="R1009" s="11" t="s">
        <v>8327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8325</v>
      </c>
      <c r="R1010" s="11" t="s">
        <v>8327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8325</v>
      </c>
      <c r="R1011" s="11" t="s">
        <v>8327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8325</v>
      </c>
      <c r="R1012" s="11" t="s">
        <v>8327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8325</v>
      </c>
      <c r="R1013" s="11" t="s">
        <v>8327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8325</v>
      </c>
      <c r="R1014" s="11" t="s">
        <v>8327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8325</v>
      </c>
      <c r="R1015" s="11" t="s">
        <v>8327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8325</v>
      </c>
      <c r="R1016" s="11" t="s">
        <v>8327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8325</v>
      </c>
      <c r="R1017" s="11" t="s">
        <v>8327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8325</v>
      </c>
      <c r="R1018" s="11" t="s">
        <v>8327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8325</v>
      </c>
      <c r="R1019" s="11" t="s">
        <v>8327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8325</v>
      </c>
      <c r="R1020" s="11" t="s">
        <v>8327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8325</v>
      </c>
      <c r="R1021" s="11" t="s">
        <v>8327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8331</v>
      </c>
      <c r="R1022" s="11" t="s">
        <v>8336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8331</v>
      </c>
      <c r="R1023" s="11" t="s">
        <v>8336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8331</v>
      </c>
      <c r="R1024" s="11" t="s">
        <v>8336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8331</v>
      </c>
      <c r="R1025" s="11" t="s">
        <v>8336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8331</v>
      </c>
      <c r="R1026" s="11" t="s">
        <v>8336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8331</v>
      </c>
      <c r="R1027" s="11" t="s">
        <v>8336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8331</v>
      </c>
      <c r="R1028" s="11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8331</v>
      </c>
      <c r="R1029" s="11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8331</v>
      </c>
      <c r="R1030" s="11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8331</v>
      </c>
      <c r="R1031" s="11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8331</v>
      </c>
      <c r="R1032" s="11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8331</v>
      </c>
      <c r="R1033" s="11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8331</v>
      </c>
      <c r="R1034" s="11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8331</v>
      </c>
      <c r="R1035" s="11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8331</v>
      </c>
      <c r="R1036" s="11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8331</v>
      </c>
      <c r="R1037" s="11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8331</v>
      </c>
      <c r="R1038" s="11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8331</v>
      </c>
      <c r="R1039" s="11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8331</v>
      </c>
      <c r="R1040" s="11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8331</v>
      </c>
      <c r="R1041" s="11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s="11" t="s">
        <v>8338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s="11" t="s">
        <v>8338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s="11" t="s">
        <v>8338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s="11" t="s">
        <v>8338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s="11" t="s">
        <v>8338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s="11" t="s">
        <v>8338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s="11" t="s">
        <v>8338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s="11" t="s">
        <v>8338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s="11" t="s">
        <v>8338</v>
      </c>
      <c r="S1050" s="15">
        <f t="shared" si="66"/>
        <v>42598.053113425922</v>
      </c>
      <c r="T1050" s="15">
        <f t="shared" si="67"/>
        <v>42638.053113425922</v>
      </c>
    </row>
    <row r="1051" spans="1:20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s="11" t="s">
        <v>8338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s="11" t="s">
        <v>8338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s="11" t="s">
        <v>8338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s="11" t="s">
        <v>8338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s="11" t="s">
        <v>8338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s="11" t="s">
        <v>8338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s="11" t="s">
        <v>8338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s="11" t="s">
        <v>8338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s="11" t="s">
        <v>8338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s="11" t="s">
        <v>8338</v>
      </c>
      <c r="S1060" s="15">
        <f t="shared" si="66"/>
        <v>42047.900960648149</v>
      </c>
      <c r="T1060" s="15">
        <f t="shared" si="67"/>
        <v>42089</v>
      </c>
    </row>
    <row r="1061" spans="1:20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s="11" t="s">
        <v>8338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s="11" t="s">
        <v>8338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s="11" t="s">
        <v>8338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s="11" t="s">
        <v>8338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s="11" t="s">
        <v>8338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s="11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s="11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s="11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s="11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s="11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s="11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s="11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s="11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s="11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s="11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s="11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s="11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s="11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s="11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s="11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s="11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s="11" t="s">
        <v>8340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s="11" t="s">
        <v>8340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s="11" t="s">
        <v>8340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s="11" t="s">
        <v>8340</v>
      </c>
      <c r="S1085" s="15">
        <f t="shared" si="66"/>
        <v>41793.659525462965</v>
      </c>
      <c r="T1085" s="15">
        <f t="shared" si="67"/>
        <v>41853.659525462965</v>
      </c>
    </row>
    <row r="1086" spans="1:20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s="11" t="s">
        <v>8340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s="11" t="s">
        <v>8340</v>
      </c>
      <c r="S1087" s="15">
        <f t="shared" si="66"/>
        <v>42413.671006944445</v>
      </c>
      <c r="T1087" s="15">
        <f t="shared" si="67"/>
        <v>42443.629340277781</v>
      </c>
    </row>
    <row r="1088" spans="1:20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s="11" t="s">
        <v>8340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s="11" t="s">
        <v>8340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s="11" t="s">
        <v>8340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s="11" t="s">
        <v>8340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s="11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s="11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s="11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s="11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s="11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s="11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s="11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s="11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s="11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s="11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s="11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s="11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s="11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s="11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s="11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s="11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s="11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s="11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s="11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s="11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s="11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s="11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s="11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s="11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s="11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s="11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s="11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s="11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s="11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s="11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s="11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s="11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s="11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s="11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s="11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s="11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s="11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s="11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s="11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s="11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s="11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s="11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s="11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s="11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s="11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s="11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s="11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s="11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s="11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s="11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s="11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s="11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s="11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s="11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8342</v>
      </c>
      <c r="R1146" s="11" t="s">
        <v>8343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8342</v>
      </c>
      <c r="R1147" s="11" t="s">
        <v>8343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8342</v>
      </c>
      <c r="R1148" s="11" t="s">
        <v>8343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8342</v>
      </c>
      <c r="R1149" s="11" t="s">
        <v>8343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8342</v>
      </c>
      <c r="R1150" s="11" t="s">
        <v>8343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8342</v>
      </c>
      <c r="R1151" s="11" t="s">
        <v>8343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8342</v>
      </c>
      <c r="R1152" s="11" t="s">
        <v>8343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8342</v>
      </c>
      <c r="R1153" s="11" t="s">
        <v>8343</v>
      </c>
      <c r="S1153" s="15">
        <f t="shared" si="70"/>
        <v>42224.102581018517</v>
      </c>
      <c r="T1153" s="15">
        <f t="shared" si="71"/>
        <v>42254.102581018517</v>
      </c>
    </row>
    <row r="1154" spans="1:20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8342</v>
      </c>
      <c r="R1154" s="11" t="s">
        <v>8343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8342</v>
      </c>
      <c r="R1155" s="11" t="s">
        <v>8343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8342</v>
      </c>
      <c r="R1156" s="11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8342</v>
      </c>
      <c r="R1157" s="11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8342</v>
      </c>
      <c r="R1158" s="11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8342</v>
      </c>
      <c r="R1159" s="11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8342</v>
      </c>
      <c r="R1160" s="11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8342</v>
      </c>
      <c r="R1161" s="11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8342</v>
      </c>
      <c r="R1162" s="11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8342</v>
      </c>
      <c r="R1163" s="11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8342</v>
      </c>
      <c r="R1164" s="11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8342</v>
      </c>
      <c r="R1165" s="11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8342</v>
      </c>
      <c r="R1166" s="11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8342</v>
      </c>
      <c r="R1167" s="11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8342</v>
      </c>
      <c r="R1168" s="11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8342</v>
      </c>
      <c r="R1169" s="11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8342</v>
      </c>
      <c r="R1170" s="11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8342</v>
      </c>
      <c r="R1171" s="11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8342</v>
      </c>
      <c r="R1172" s="11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8342</v>
      </c>
      <c r="R1173" s="11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8342</v>
      </c>
      <c r="R1174" s="11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8342</v>
      </c>
      <c r="R1175" s="11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8342</v>
      </c>
      <c r="R1176" s="11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8342</v>
      </c>
      <c r="R1177" s="11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8342</v>
      </c>
      <c r="R1178" s="11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8342</v>
      </c>
      <c r="R1179" s="11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8342</v>
      </c>
      <c r="R1180" s="11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8342</v>
      </c>
      <c r="R1181" s="11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8342</v>
      </c>
      <c r="R1182" s="11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8342</v>
      </c>
      <c r="R1183" s="11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8342</v>
      </c>
      <c r="R1184" s="11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8342</v>
      </c>
      <c r="R1185" s="11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8344</v>
      </c>
      <c r="R1186" s="11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8344</v>
      </c>
      <c r="R1187" s="11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8344</v>
      </c>
      <c r="R1188" s="11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8344</v>
      </c>
      <c r="R1189" s="11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8344</v>
      </c>
      <c r="R1190" s="11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8344</v>
      </c>
      <c r="R1191" s="11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8344</v>
      </c>
      <c r="R1192" s="11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8344</v>
      </c>
      <c r="R1193" s="11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8344</v>
      </c>
      <c r="R1194" s="11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8344</v>
      </c>
      <c r="R1195" s="11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8344</v>
      </c>
      <c r="R1196" s="11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8344</v>
      </c>
      <c r="R1197" s="11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8344</v>
      </c>
      <c r="R1198" s="11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8344</v>
      </c>
      <c r="R1199" s="11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8344</v>
      </c>
      <c r="R1200" s="11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8344</v>
      </c>
      <c r="R1201" s="11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8344</v>
      </c>
      <c r="R1202" s="11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8344</v>
      </c>
      <c r="R1203" s="11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8344</v>
      </c>
      <c r="R1204" s="11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8344</v>
      </c>
      <c r="R1205" s="11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8344</v>
      </c>
      <c r="R1206" s="11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8344</v>
      </c>
      <c r="R1207" s="11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8344</v>
      </c>
      <c r="R1208" s="11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8344</v>
      </c>
      <c r="R1209" s="11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8344</v>
      </c>
      <c r="R1210" s="11" t="s">
        <v>8345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8344</v>
      </c>
      <c r="R1211" s="11" t="s">
        <v>8345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8344</v>
      </c>
      <c r="R1212" s="11" t="s">
        <v>8345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8344</v>
      </c>
      <c r="R1213" s="11" t="s">
        <v>8345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8344</v>
      </c>
      <c r="R1214" s="11" t="s">
        <v>8345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8344</v>
      </c>
      <c r="R1215" s="11" t="s">
        <v>8345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8344</v>
      </c>
      <c r="R1216" s="11" t="s">
        <v>8345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8344</v>
      </c>
      <c r="R1217" s="11" t="s">
        <v>8345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8344</v>
      </c>
      <c r="R1218" s="11" t="s">
        <v>8345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8344</v>
      </c>
      <c r="R1219" s="11" t="s">
        <v>8345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8344</v>
      </c>
      <c r="R1220" s="11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8344</v>
      </c>
      <c r="R1221" s="11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8344</v>
      </c>
      <c r="R1222" s="11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8344</v>
      </c>
      <c r="R1223" s="11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8344</v>
      </c>
      <c r="R1224" s="11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8344</v>
      </c>
      <c r="R1225" s="11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8331</v>
      </c>
      <c r="R1226" s="11" t="s">
        <v>8346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8331</v>
      </c>
      <c r="R1227" s="11" t="s">
        <v>8346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8331</v>
      </c>
      <c r="R1228" s="11" t="s">
        <v>8346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8331</v>
      </c>
      <c r="R1229" s="11" t="s">
        <v>8346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8331</v>
      </c>
      <c r="R1230" s="11" t="s">
        <v>8346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8331</v>
      </c>
      <c r="R1231" s="11" t="s">
        <v>8346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8331</v>
      </c>
      <c r="R1232" s="11" t="s">
        <v>8346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8331</v>
      </c>
      <c r="R1233" s="11" t="s">
        <v>8346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8331</v>
      </c>
      <c r="R1234" s="11" t="s">
        <v>8346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8331</v>
      </c>
      <c r="R1235" s="11" t="s">
        <v>8346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8331</v>
      </c>
      <c r="R1236" s="11" t="s">
        <v>8346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8331</v>
      </c>
      <c r="R1237" s="11" t="s">
        <v>8346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8331</v>
      </c>
      <c r="R1238" s="11" t="s">
        <v>8346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8331</v>
      </c>
      <c r="R1239" s="11" t="s">
        <v>8346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8331</v>
      </c>
      <c r="R1240" s="11" t="s">
        <v>8346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8331</v>
      </c>
      <c r="R1241" s="11" t="s">
        <v>8346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8331</v>
      </c>
      <c r="R1242" s="11" t="s">
        <v>8346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8331</v>
      </c>
      <c r="R1243" s="11" t="s">
        <v>8346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8331</v>
      </c>
      <c r="R1244" s="11" t="s">
        <v>8346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8331</v>
      </c>
      <c r="R1245" s="11" t="s">
        <v>8346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8331</v>
      </c>
      <c r="R1246" s="11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8331</v>
      </c>
      <c r="R1247" s="11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8331</v>
      </c>
      <c r="R1248" s="11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8331</v>
      </c>
      <c r="R1249" s="11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8331</v>
      </c>
      <c r="R1250" s="11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8331</v>
      </c>
      <c r="R1251" s="11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8331</v>
      </c>
      <c r="R1252" s="11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8331</v>
      </c>
      <c r="R1253" s="11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8331</v>
      </c>
      <c r="R1254" s="11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8331</v>
      </c>
      <c r="R1255" s="11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8331</v>
      </c>
      <c r="R1256" s="11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8331</v>
      </c>
      <c r="R1257" s="11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8331</v>
      </c>
      <c r="R1258" s="11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8331</v>
      </c>
      <c r="R1259" s="11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8331</v>
      </c>
      <c r="R1260" s="11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8331</v>
      </c>
      <c r="R1261" s="11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8331</v>
      </c>
      <c r="R1262" s="11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8331</v>
      </c>
      <c r="R1263" s="11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8331</v>
      </c>
      <c r="R1264" s="11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8331</v>
      </c>
      <c r="R1265" s="11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8331</v>
      </c>
      <c r="R1266" s="11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8331</v>
      </c>
      <c r="R1267" s="11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8331</v>
      </c>
      <c r="R1268" s="11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8331</v>
      </c>
      <c r="R1269" s="11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8331</v>
      </c>
      <c r="R1270" s="11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8331</v>
      </c>
      <c r="R1271" s="11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8331</v>
      </c>
      <c r="R1272" s="11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8331</v>
      </c>
      <c r="R1273" s="11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8331</v>
      </c>
      <c r="R1274" s="11" t="s">
        <v>8332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8331</v>
      </c>
      <c r="R1275" s="11" t="s">
        <v>8332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8331</v>
      </c>
      <c r="R1276" s="11" t="s">
        <v>8332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8331</v>
      </c>
      <c r="R1277" s="11" t="s">
        <v>8332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8331</v>
      </c>
      <c r="R1278" s="11" t="s">
        <v>8332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8331</v>
      </c>
      <c r="R1279" s="11" t="s">
        <v>8332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8331</v>
      </c>
      <c r="R1280" s="11" t="s">
        <v>8332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8331</v>
      </c>
      <c r="R1281" s="11" t="s">
        <v>8332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8331</v>
      </c>
      <c r="R1282" s="11" t="s">
        <v>8332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8331</v>
      </c>
      <c r="R1283" s="11" t="s">
        <v>8332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8331</v>
      </c>
      <c r="R1284" s="11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8331</v>
      </c>
      <c r="R1285" s="11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s="11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s="11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s="11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s="11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s="11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s="1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s="11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s="11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s="11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s="11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s="11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s="11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s="11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s="11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s="11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s="1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s="11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s="11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s="11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s="11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8325</v>
      </c>
      <c r="R1306" s="11" t="s">
        <v>8327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8325</v>
      </c>
      <c r="R1307" s="11" t="s">
        <v>8327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8325</v>
      </c>
      <c r="R1308" s="11" t="s">
        <v>8327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8325</v>
      </c>
      <c r="R1309" s="11" t="s">
        <v>8327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8325</v>
      </c>
      <c r="R1310" s="11" t="s">
        <v>8327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8325</v>
      </c>
      <c r="R1311" s="11" t="s">
        <v>8327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8325</v>
      </c>
      <c r="R1312" s="11" t="s">
        <v>8327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8325</v>
      </c>
      <c r="R1313" s="11" t="s">
        <v>8327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8325</v>
      </c>
      <c r="R1314" s="11" t="s">
        <v>8327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8325</v>
      </c>
      <c r="R1315" s="11" t="s">
        <v>8327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8325</v>
      </c>
      <c r="R1316" s="11" t="s">
        <v>8327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8325</v>
      </c>
      <c r="R1317" s="11" t="s">
        <v>8327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8325</v>
      </c>
      <c r="R1318" s="11" t="s">
        <v>8327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8325</v>
      </c>
      <c r="R1319" s="11" t="s">
        <v>8327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8325</v>
      </c>
      <c r="R1320" s="11" t="s">
        <v>8327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8325</v>
      </c>
      <c r="R1321" s="11" t="s">
        <v>8327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8325</v>
      </c>
      <c r="R1322" s="11" t="s">
        <v>8327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8325</v>
      </c>
      <c r="R1323" s="11" t="s">
        <v>8327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8325</v>
      </c>
      <c r="R1324" s="11" t="s">
        <v>8327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8325</v>
      </c>
      <c r="R1325" s="11" t="s">
        <v>8327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8325</v>
      </c>
      <c r="R1326" s="11" t="s">
        <v>8327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8325</v>
      </c>
      <c r="R1327" s="11" t="s">
        <v>8327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8325</v>
      </c>
      <c r="R1328" s="11" t="s">
        <v>8327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8325</v>
      </c>
      <c r="R1329" s="11" t="s">
        <v>8327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8325</v>
      </c>
      <c r="R1330" s="11" t="s">
        <v>8327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8325</v>
      </c>
      <c r="R1331" s="11" t="s">
        <v>8327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8325</v>
      </c>
      <c r="R1332" s="11" t="s">
        <v>8327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8325</v>
      </c>
      <c r="R1333" s="11" t="s">
        <v>8327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8325</v>
      </c>
      <c r="R1334" s="11" t="s">
        <v>8327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8325</v>
      </c>
      <c r="R1335" s="11" t="s">
        <v>8327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8325</v>
      </c>
      <c r="R1336" s="11" t="s">
        <v>8327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8325</v>
      </c>
      <c r="R1337" s="11" t="s">
        <v>8327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8325</v>
      </c>
      <c r="R1338" s="11" t="s">
        <v>8327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8325</v>
      </c>
      <c r="R1339" s="11" t="s">
        <v>8327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8325</v>
      </c>
      <c r="R1340" s="11" t="s">
        <v>8327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8325</v>
      </c>
      <c r="R1341" s="11" t="s">
        <v>8327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8325</v>
      </c>
      <c r="R1342" s="11" t="s">
        <v>8327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8325</v>
      </c>
      <c r="R1343" s="11" t="s">
        <v>8327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8325</v>
      </c>
      <c r="R1344" s="11" t="s">
        <v>8327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8325</v>
      </c>
      <c r="R1345" s="11" t="s">
        <v>8327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8328</v>
      </c>
      <c r="R1346" s="11" t="s">
        <v>8329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8328</v>
      </c>
      <c r="R1347" s="11" t="s">
        <v>8329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8328</v>
      </c>
      <c r="R1348" s="11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8328</v>
      </c>
      <c r="R1349" s="11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8328</v>
      </c>
      <c r="R1350" s="11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8328</v>
      </c>
      <c r="R1351" s="11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8328</v>
      </c>
      <c r="R1352" s="11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8328</v>
      </c>
      <c r="R1353" s="11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8328</v>
      </c>
      <c r="R1354" s="11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8328</v>
      </c>
      <c r="R1355" s="11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8328</v>
      </c>
      <c r="R1356" s="11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8328</v>
      </c>
      <c r="R1357" s="11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8328</v>
      </c>
      <c r="R1358" s="11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8328</v>
      </c>
      <c r="R1359" s="11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8328</v>
      </c>
      <c r="R1360" s="11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8328</v>
      </c>
      <c r="R1361" s="11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8328</v>
      </c>
      <c r="R1362" s="11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8328</v>
      </c>
      <c r="R1363" s="11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8328</v>
      </c>
      <c r="R1364" s="11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8328</v>
      </c>
      <c r="R1365" s="11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8331</v>
      </c>
      <c r="R1366" s="11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8331</v>
      </c>
      <c r="R1367" s="11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8331</v>
      </c>
      <c r="R1368" s="11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8331</v>
      </c>
      <c r="R1369" s="11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8331</v>
      </c>
      <c r="R1370" s="11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8331</v>
      </c>
      <c r="R1371" s="11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8331</v>
      </c>
      <c r="R1372" s="11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8331</v>
      </c>
      <c r="R1373" s="11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8331</v>
      </c>
      <c r="R1374" s="11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8331</v>
      </c>
      <c r="R1375" s="11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8331</v>
      </c>
      <c r="R1376" s="11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8331</v>
      </c>
      <c r="R1377" s="11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8331</v>
      </c>
      <c r="R1378" s="11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8331</v>
      </c>
      <c r="R1379" s="11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8331</v>
      </c>
      <c r="R1380" s="11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8331</v>
      </c>
      <c r="R1381" s="11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8331</v>
      </c>
      <c r="R1382" s="11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8331</v>
      </c>
      <c r="R1383" s="11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8331</v>
      </c>
      <c r="R1384" s="11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8331</v>
      </c>
      <c r="R1385" s="11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8331</v>
      </c>
      <c r="R1386" s="11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8331</v>
      </c>
      <c r="R1387" s="11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8331</v>
      </c>
      <c r="R1388" s="11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8331</v>
      </c>
      <c r="R1389" s="11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8331</v>
      </c>
      <c r="R1390" s="11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8331</v>
      </c>
      <c r="R1391" s="11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8331</v>
      </c>
      <c r="R1392" s="11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8331</v>
      </c>
      <c r="R1393" s="11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8331</v>
      </c>
      <c r="R1394" s="11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8331</v>
      </c>
      <c r="R1395" s="11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8331</v>
      </c>
      <c r="R1396" s="11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8331</v>
      </c>
      <c r="R1397" s="11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8331</v>
      </c>
      <c r="R1398" s="11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8331</v>
      </c>
      <c r="R1399" s="11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8331</v>
      </c>
      <c r="R1400" s="11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8331</v>
      </c>
      <c r="R1401" s="11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8331</v>
      </c>
      <c r="R1402" s="11" t="s">
        <v>8332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8331</v>
      </c>
      <c r="R1403" s="11" t="s">
        <v>8332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8331</v>
      </c>
      <c r="R1404" s="11" t="s">
        <v>8332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8331</v>
      </c>
      <c r="R1405" s="11" t="s">
        <v>8332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8328</v>
      </c>
      <c r="R1406" s="11" t="s">
        <v>8347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8328</v>
      </c>
      <c r="R1407" s="11" t="s">
        <v>8347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8328</v>
      </c>
      <c r="R1408" s="11" t="s">
        <v>8347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8328</v>
      </c>
      <c r="R1409" s="11" t="s">
        <v>8347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8328</v>
      </c>
      <c r="R1410" s="11" t="s">
        <v>8347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8328</v>
      </c>
      <c r="R1411" s="11" t="s">
        <v>8347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8328</v>
      </c>
      <c r="R1412" s="11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8328</v>
      </c>
      <c r="R1413" s="11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8328</v>
      </c>
      <c r="R1414" s="11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8328</v>
      </c>
      <c r="R1415" s="11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8328</v>
      </c>
      <c r="R1416" s="11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8328</v>
      </c>
      <c r="R1417" s="11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8328</v>
      </c>
      <c r="R1418" s="11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8328</v>
      </c>
      <c r="R1419" s="11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8328</v>
      </c>
      <c r="R1420" s="11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8328</v>
      </c>
      <c r="R1421" s="11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8328</v>
      </c>
      <c r="R1422" s="11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8328</v>
      </c>
      <c r="R1423" s="11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8328</v>
      </c>
      <c r="R1424" s="11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8328</v>
      </c>
      <c r="R1425" s="11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8328</v>
      </c>
      <c r="R1426" s="11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8328</v>
      </c>
      <c r="R1427" s="11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8328</v>
      </c>
      <c r="R1428" s="11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8328</v>
      </c>
      <c r="R1429" s="11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8328</v>
      </c>
      <c r="R1430" s="11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8328</v>
      </c>
      <c r="R1431" s="11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8328</v>
      </c>
      <c r="R1432" s="11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8328</v>
      </c>
      <c r="R1433" s="11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8328</v>
      </c>
      <c r="R1434" s="11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8328</v>
      </c>
      <c r="R1435" s="11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8328</v>
      </c>
      <c r="R1436" s="11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8328</v>
      </c>
      <c r="R1437" s="11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8328</v>
      </c>
      <c r="R1438" s="11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8328</v>
      </c>
      <c r="R1439" s="11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8328</v>
      </c>
      <c r="R1440" s="11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8328</v>
      </c>
      <c r="R1441" s="11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8328</v>
      </c>
      <c r="R1442" s="11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8328</v>
      </c>
      <c r="R1443" s="11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8328</v>
      </c>
      <c r="R1444" s="11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8328</v>
      </c>
      <c r="R1445" s="11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8328</v>
      </c>
      <c r="R1446" s="11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8328</v>
      </c>
      <c r="R1447" s="11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8328</v>
      </c>
      <c r="R1448" s="11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8328</v>
      </c>
      <c r="R1449" s="11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8328</v>
      </c>
      <c r="R1450" s="11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8328</v>
      </c>
      <c r="R1451" s="11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8328</v>
      </c>
      <c r="R1452" s="11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8328</v>
      </c>
      <c r="R1453" s="11" t="s">
        <v>8347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8328</v>
      </c>
      <c r="R1454" s="11" t="s">
        <v>8347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8328</v>
      </c>
      <c r="R1455" s="11" t="s">
        <v>8347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8328</v>
      </c>
      <c r="R1456" s="11" t="s">
        <v>8347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8328</v>
      </c>
      <c r="R1457" s="11" t="s">
        <v>8347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8328</v>
      </c>
      <c r="R1458" s="11" t="s">
        <v>8347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8328</v>
      </c>
      <c r="R1459" s="11" t="s">
        <v>8347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8328</v>
      </c>
      <c r="R1460" s="11" t="s">
        <v>8347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8328</v>
      </c>
      <c r="R1461" s="11" t="s">
        <v>8347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8328</v>
      </c>
      <c r="R1462" s="11" t="s">
        <v>8347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8328</v>
      </c>
      <c r="R1463" s="11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8328</v>
      </c>
      <c r="R1464" s="11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8328</v>
      </c>
      <c r="R1465" s="11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8328</v>
      </c>
      <c r="R1466" s="11" t="s">
        <v>8348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8328</v>
      </c>
      <c r="R1467" s="11" t="s">
        <v>8348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8328</v>
      </c>
      <c r="R1468" s="11" t="s">
        <v>8348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8328</v>
      </c>
      <c r="R1469" s="11" t="s">
        <v>8348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8328</v>
      </c>
      <c r="R1470" s="11" t="s">
        <v>8348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8328</v>
      </c>
      <c r="R1471" s="11" t="s">
        <v>8348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8328</v>
      </c>
      <c r="R1472" s="11" t="s">
        <v>8348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8328</v>
      </c>
      <c r="R1473" s="11" t="s">
        <v>8348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8328</v>
      </c>
      <c r="R1474" s="11" t="s">
        <v>8348</v>
      </c>
      <c r="S1474" s="15">
        <f t="shared" si="90"/>
        <v>41533.542858796296</v>
      </c>
      <c r="T1474" s="15">
        <f t="shared" si="91"/>
        <v>41563.542858796296</v>
      </c>
    </row>
    <row r="1475" spans="1:20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8328</v>
      </c>
      <c r="R1475" s="11" t="s">
        <v>8348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8328</v>
      </c>
      <c r="R1476" s="11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8328</v>
      </c>
      <c r="R1477" s="11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8328</v>
      </c>
      <c r="R1478" s="11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8328</v>
      </c>
      <c r="R1479" s="11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8328</v>
      </c>
      <c r="R1480" s="11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8328</v>
      </c>
      <c r="R1481" s="11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8328</v>
      </c>
      <c r="R1482" s="11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8328</v>
      </c>
      <c r="R1483" s="11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8328</v>
      </c>
      <c r="R1484" s="11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8328</v>
      </c>
      <c r="R1485" s="11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8328</v>
      </c>
      <c r="R1486" s="11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8328</v>
      </c>
      <c r="R1487" s="11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8328</v>
      </c>
      <c r="R1488" s="11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8328</v>
      </c>
      <c r="R1489" s="11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8328</v>
      </c>
      <c r="R1490" s="11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8328</v>
      </c>
      <c r="R1491" s="11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8328</v>
      </c>
      <c r="R1492" s="11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8328</v>
      </c>
      <c r="R1493" s="11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8328</v>
      </c>
      <c r="R1494" s="11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8328</v>
      </c>
      <c r="R1495" s="11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8328</v>
      </c>
      <c r="R1496" s="11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8328</v>
      </c>
      <c r="R1497" s="11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8328</v>
      </c>
      <c r="R1498" s="11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8328</v>
      </c>
      <c r="R1499" s="11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8328</v>
      </c>
      <c r="R1500" s="11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8328</v>
      </c>
      <c r="R1501" s="11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8328</v>
      </c>
      <c r="R1502" s="11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8344</v>
      </c>
      <c r="R1503" s="11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8344</v>
      </c>
      <c r="R1504" s="11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8344</v>
      </c>
      <c r="R1505" s="11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8344</v>
      </c>
      <c r="R1506" s="11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8344</v>
      </c>
      <c r="R1507" s="11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8344</v>
      </c>
      <c r="R1508" s="11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8344</v>
      </c>
      <c r="R1509" s="11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8344</v>
      </c>
      <c r="R1510" s="11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8344</v>
      </c>
      <c r="R1511" s="11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8344</v>
      </c>
      <c r="R1512" s="11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8344</v>
      </c>
      <c r="R1513" s="11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8344</v>
      </c>
      <c r="R1514" s="11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8344</v>
      </c>
      <c r="R1515" s="11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8344</v>
      </c>
      <c r="R1516" s="11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8344</v>
      </c>
      <c r="R1517" s="11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8344</v>
      </c>
      <c r="R1518" s="11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8344</v>
      </c>
      <c r="R1519" s="11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8344</v>
      </c>
      <c r="R1520" s="11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8344</v>
      </c>
      <c r="R1521" s="11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8344</v>
      </c>
      <c r="R1522" s="11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8344</v>
      </c>
      <c r="R1523" s="11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8344</v>
      </c>
      <c r="R1524" s="11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8344</v>
      </c>
      <c r="R1525" s="11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8344</v>
      </c>
      <c r="R1526" s="11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8344</v>
      </c>
      <c r="R1527" s="11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8344</v>
      </c>
      <c r="R1528" s="11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8344</v>
      </c>
      <c r="R1529" s="11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8344</v>
      </c>
      <c r="R1530" s="11" t="s">
        <v>8345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8344</v>
      </c>
      <c r="R1531" s="11" t="s">
        <v>8345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8344</v>
      </c>
      <c r="R1532" s="11" t="s">
        <v>8345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8344</v>
      </c>
      <c r="R1533" s="11" t="s">
        <v>8345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8344</v>
      </c>
      <c r="R1534" s="11" t="s">
        <v>8345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8344</v>
      </c>
      <c r="R1535" s="11" t="s">
        <v>8345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8344</v>
      </c>
      <c r="R1536" s="11" t="s">
        <v>8345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8344</v>
      </c>
      <c r="R1537" s="11" t="s">
        <v>8345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8344</v>
      </c>
      <c r="R1538" s="11" t="s">
        <v>8345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8344</v>
      </c>
      <c r="R1539" s="11" t="s">
        <v>8345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8344</v>
      </c>
      <c r="R1540" s="11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8344</v>
      </c>
      <c r="R1541" s="11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8344</v>
      </c>
      <c r="R1542" s="11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8344</v>
      </c>
      <c r="R1543" s="11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8344</v>
      </c>
      <c r="R1544" s="11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8344</v>
      </c>
      <c r="R1545" s="11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8344</v>
      </c>
      <c r="R1546" s="11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8344</v>
      </c>
      <c r="R1547" s="11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8344</v>
      </c>
      <c r="R1548" s="11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8344</v>
      </c>
      <c r="R1549" s="11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8344</v>
      </c>
      <c r="R1550" s="11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8344</v>
      </c>
      <c r="R1551" s="11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8344</v>
      </c>
      <c r="R1552" s="11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8344</v>
      </c>
      <c r="R1553" s="11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8344</v>
      </c>
      <c r="R1554" s="11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8344</v>
      </c>
      <c r="R1555" s="11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8344</v>
      </c>
      <c r="R1556" s="11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8344</v>
      </c>
      <c r="R1557" s="11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8344</v>
      </c>
      <c r="R1558" s="11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8344</v>
      </c>
      <c r="R1559" s="11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8344</v>
      </c>
      <c r="R1560" s="11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8344</v>
      </c>
      <c r="R1561" s="11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8344</v>
      </c>
      <c r="R1562" s="11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8328</v>
      </c>
      <c r="R1563" s="11" t="s">
        <v>8350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8328</v>
      </c>
      <c r="R1564" s="11" t="s">
        <v>8350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8328</v>
      </c>
      <c r="R1565" s="11" t="s">
        <v>8350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8328</v>
      </c>
      <c r="R1566" s="11" t="s">
        <v>8350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8328</v>
      </c>
      <c r="R1567" s="11" t="s">
        <v>8350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8328</v>
      </c>
      <c r="R1568" s="11" t="s">
        <v>8350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8328</v>
      </c>
      <c r="R1569" s="11" t="s">
        <v>8350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8328</v>
      </c>
      <c r="R1570" s="11" t="s">
        <v>8350</v>
      </c>
      <c r="S1570" s="15">
        <f t="shared" si="98"/>
        <v>41962.062326388885</v>
      </c>
      <c r="T1570" s="15">
        <f t="shared" si="99"/>
        <v>41997.062326388885</v>
      </c>
    </row>
    <row r="1571" spans="1:20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8328</v>
      </c>
      <c r="R1571" s="11" t="s">
        <v>8350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8328</v>
      </c>
      <c r="R1572" s="11" t="s">
        <v>8350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8328</v>
      </c>
      <c r="R1573" s="11" t="s">
        <v>8350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8328</v>
      </c>
      <c r="R1574" s="11" t="s">
        <v>8350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8328</v>
      </c>
      <c r="R1575" s="11" t="s">
        <v>8350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8328</v>
      </c>
      <c r="R1576" s="11" t="s">
        <v>8350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8328</v>
      </c>
      <c r="R1577" s="11" t="s">
        <v>8350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8328</v>
      </c>
      <c r="R1578" s="11" t="s">
        <v>8350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8328</v>
      </c>
      <c r="R1579" s="11" t="s">
        <v>8350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8328</v>
      </c>
      <c r="R1580" s="11" t="s">
        <v>8350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8328</v>
      </c>
      <c r="R1581" s="11" t="s">
        <v>8350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8328</v>
      </c>
      <c r="R1582" s="11" t="s">
        <v>8350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8344</v>
      </c>
      <c r="R1583" s="11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8344</v>
      </c>
      <c r="R1584" s="11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8344</v>
      </c>
      <c r="R1585" s="11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8344</v>
      </c>
      <c r="R1586" s="11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8344</v>
      </c>
      <c r="R1587" s="11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8344</v>
      </c>
      <c r="R1588" s="11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8344</v>
      </c>
      <c r="R1589" s="11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8344</v>
      </c>
      <c r="R1590" s="11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8344</v>
      </c>
      <c r="R1591" s="11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8344</v>
      </c>
      <c r="R1592" s="11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8344</v>
      </c>
      <c r="R1593" s="11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8344</v>
      </c>
      <c r="R1594" s="11" t="s">
        <v>8351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8344</v>
      </c>
      <c r="R1595" s="11" t="s">
        <v>8351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8344</v>
      </c>
      <c r="R1596" s="11" t="s">
        <v>8351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8344</v>
      </c>
      <c r="R1597" s="11" t="s">
        <v>8351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8344</v>
      </c>
      <c r="R1598" s="11" t="s">
        <v>8351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8344</v>
      </c>
      <c r="R1599" s="11" t="s">
        <v>8351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8344</v>
      </c>
      <c r="R1600" s="11" t="s">
        <v>8351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8344</v>
      </c>
      <c r="R1601" s="11" t="s">
        <v>8351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8344</v>
      </c>
      <c r="R1602" s="11" t="s">
        <v>8351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8331</v>
      </c>
      <c r="R1603" s="11" t="s">
        <v>8332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8331</v>
      </c>
      <c r="R1604" s="11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8331</v>
      </c>
      <c r="R1605" s="11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8331</v>
      </c>
      <c r="R1606" s="11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8331</v>
      </c>
      <c r="R1607" s="11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8331</v>
      </c>
      <c r="R1608" s="11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8331</v>
      </c>
      <c r="R1609" s="11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8331</v>
      </c>
      <c r="R1610" s="11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8331</v>
      </c>
      <c r="R1611" s="11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8331</v>
      </c>
      <c r="R1612" s="11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8331</v>
      </c>
      <c r="R1613" s="11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8331</v>
      </c>
      <c r="R1614" s="11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8331</v>
      </c>
      <c r="R1615" s="11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8331</v>
      </c>
      <c r="R1616" s="11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8331</v>
      </c>
      <c r="R1617" s="11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8331</v>
      </c>
      <c r="R1618" s="11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8331</v>
      </c>
      <c r="R1619" s="11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8331</v>
      </c>
      <c r="R1620" s="11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8331</v>
      </c>
      <c r="R1621" s="11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8331</v>
      </c>
      <c r="R1622" s="11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8331</v>
      </c>
      <c r="R1623" s="11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8331</v>
      </c>
      <c r="R1624" s="11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8331</v>
      </c>
      <c r="R1625" s="11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8331</v>
      </c>
      <c r="R1626" s="11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8331</v>
      </c>
      <c r="R1627" s="11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8331</v>
      </c>
      <c r="R1628" s="11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8331</v>
      </c>
      <c r="R1629" s="11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8331</v>
      </c>
      <c r="R1630" s="11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8331</v>
      </c>
      <c r="R1631" s="11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8331</v>
      </c>
      <c r="R1632" s="11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8331</v>
      </c>
      <c r="R1633" s="11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8331</v>
      </c>
      <c r="R1634" s="11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8331</v>
      </c>
      <c r="R1635" s="11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8331</v>
      </c>
      <c r="R1636" s="11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8331</v>
      </c>
      <c r="R1637" s="11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8331</v>
      </c>
      <c r="R1638" s="11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8331</v>
      </c>
      <c r="R1639" s="11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8331</v>
      </c>
      <c r="R1640" s="11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8331</v>
      </c>
      <c r="R1641" s="11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8331</v>
      </c>
      <c r="R1642" s="11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8331</v>
      </c>
      <c r="R1643" s="11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8331</v>
      </c>
      <c r="R1644" s="11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8331</v>
      </c>
      <c r="R1645" s="11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8331</v>
      </c>
      <c r="R1646" s="11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8331</v>
      </c>
      <c r="R1647" s="11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8331</v>
      </c>
      <c r="R1648" s="11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8331</v>
      </c>
      <c r="R1649" s="11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8331</v>
      </c>
      <c r="R1650" s="11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8331</v>
      </c>
      <c r="R1651" s="11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8331</v>
      </c>
      <c r="R1652" s="11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8331</v>
      </c>
      <c r="R1653" s="11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8331</v>
      </c>
      <c r="R1654" s="11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8331</v>
      </c>
      <c r="R1655" s="11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8331</v>
      </c>
      <c r="R1656" s="11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8331</v>
      </c>
      <c r="R1657" s="11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8331</v>
      </c>
      <c r="R1658" s="11" t="s">
        <v>8352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8331</v>
      </c>
      <c r="R1659" s="11" t="s">
        <v>8352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8331</v>
      </c>
      <c r="R1660" s="11" t="s">
        <v>8352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8331</v>
      </c>
      <c r="R1661" s="11" t="s">
        <v>8352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8331</v>
      </c>
      <c r="R1662" s="11" t="s">
        <v>8352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8331</v>
      </c>
      <c r="R1663" s="11" t="s">
        <v>8352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8331</v>
      </c>
      <c r="R1664" s="11" t="s">
        <v>8352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8331</v>
      </c>
      <c r="R1665" s="11" t="s">
        <v>8352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8331</v>
      </c>
      <c r="R1666" s="11" t="s">
        <v>8352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8331</v>
      </c>
      <c r="R1667" s="11" t="s">
        <v>8352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8331</v>
      </c>
      <c r="R1668" s="11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8331</v>
      </c>
      <c r="R1669" s="11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8331</v>
      </c>
      <c r="R1670" s="11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8331</v>
      </c>
      <c r="R1671" s="11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8331</v>
      </c>
      <c r="R1672" s="11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8331</v>
      </c>
      <c r="R1673" s="11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8331</v>
      </c>
      <c r="R1674" s="11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8331</v>
      </c>
      <c r="R1675" s="11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8331</v>
      </c>
      <c r="R1676" s="11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8331</v>
      </c>
      <c r="R1677" s="11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8331</v>
      </c>
      <c r="R1678" s="11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8331</v>
      </c>
      <c r="R1679" s="11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8331</v>
      </c>
      <c r="R1680" s="11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8331</v>
      </c>
      <c r="R1681" s="11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8331</v>
      </c>
      <c r="R1682" s="11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8331</v>
      </c>
      <c r="R1683" s="11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8331</v>
      </c>
      <c r="R1684" s="11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8331</v>
      </c>
      <c r="R1685" s="11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8331</v>
      </c>
      <c r="R1686" s="11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8331</v>
      </c>
      <c r="R1687" s="11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8331</v>
      </c>
      <c r="R1688" s="11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8331</v>
      </c>
      <c r="R1689" s="11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8331</v>
      </c>
      <c r="R1690" s="11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8331</v>
      </c>
      <c r="R1691" s="11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8331</v>
      </c>
      <c r="R1692" s="11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8331</v>
      </c>
      <c r="R1693" s="11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8331</v>
      </c>
      <c r="R1694" s="11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8331</v>
      </c>
      <c r="R1695" s="11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8331</v>
      </c>
      <c r="R1696" s="11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8331</v>
      </c>
      <c r="R1697" s="11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8331</v>
      </c>
      <c r="R1698" s="11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8331</v>
      </c>
      <c r="R1699" s="11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8331</v>
      </c>
      <c r="R1700" s="11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8331</v>
      </c>
      <c r="R1701" s="11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8331</v>
      </c>
      <c r="R1702" s="11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8331</v>
      </c>
      <c r="R1703" s="11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8331</v>
      </c>
      <c r="R1704" s="11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8331</v>
      </c>
      <c r="R1705" s="11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8331</v>
      </c>
      <c r="R1706" s="11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8331</v>
      </c>
      <c r="R1707" s="11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8331</v>
      </c>
      <c r="R1708" s="11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8331</v>
      </c>
      <c r="R1709" s="11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8331</v>
      </c>
      <c r="R1710" s="11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8331</v>
      </c>
      <c r="R1711" s="11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8331</v>
      </c>
      <c r="R1712" s="11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8331</v>
      </c>
      <c r="R1713" s="11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8331</v>
      </c>
      <c r="R1714" s="11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8331</v>
      </c>
      <c r="R1715" s="11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8331</v>
      </c>
      <c r="R1716" s="11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8331</v>
      </c>
      <c r="R1717" s="11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8331</v>
      </c>
      <c r="R1718" s="11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8331</v>
      </c>
      <c r="R1719" s="11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8331</v>
      </c>
      <c r="R1720" s="11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8331</v>
      </c>
      <c r="R1721" s="11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8331</v>
      </c>
      <c r="R1722" s="11" t="s">
        <v>8353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8331</v>
      </c>
      <c r="R1723" s="11" t="s">
        <v>8353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8331</v>
      </c>
      <c r="R1724" s="11" t="s">
        <v>8353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8331</v>
      </c>
      <c r="R1725" s="11" t="s">
        <v>8353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8331</v>
      </c>
      <c r="R1726" s="11" t="s">
        <v>8353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8331</v>
      </c>
      <c r="R1727" s="11" t="s">
        <v>8353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8331</v>
      </c>
      <c r="R1728" s="11" t="s">
        <v>8353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8331</v>
      </c>
      <c r="R1729" s="11" t="s">
        <v>8353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8331</v>
      </c>
      <c r="R1730" s="11" t="s">
        <v>8353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8331</v>
      </c>
      <c r="R1731" s="11" t="s">
        <v>8353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8331</v>
      </c>
      <c r="R1732" s="11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8331</v>
      </c>
      <c r="R1733" s="11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8331</v>
      </c>
      <c r="R1734" s="11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8331</v>
      </c>
      <c r="R1735" s="11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8331</v>
      </c>
      <c r="R1736" s="11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8331</v>
      </c>
      <c r="R1737" s="11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8331</v>
      </c>
      <c r="R1738" s="11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8331</v>
      </c>
      <c r="R1739" s="11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8331</v>
      </c>
      <c r="R1740" s="11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8331</v>
      </c>
      <c r="R1741" s="11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8331</v>
      </c>
      <c r="R1742" s="11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8344</v>
      </c>
      <c r="R1743" s="11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8344</v>
      </c>
      <c r="R1744" s="11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8344</v>
      </c>
      <c r="R1745" s="11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8344</v>
      </c>
      <c r="R1746" s="11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8344</v>
      </c>
      <c r="R1747" s="11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8344</v>
      </c>
      <c r="R1748" s="11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8344</v>
      </c>
      <c r="R1749" s="11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8344</v>
      </c>
      <c r="R1750" s="11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8344</v>
      </c>
      <c r="R1751" s="11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8344</v>
      </c>
      <c r="R1752" s="11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8344</v>
      </c>
      <c r="R1753" s="11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8344</v>
      </c>
      <c r="R1754" s="11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8344</v>
      </c>
      <c r="R1755" s="11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8344</v>
      </c>
      <c r="R1756" s="11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8344</v>
      </c>
      <c r="R1757" s="11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8344</v>
      </c>
      <c r="R1758" s="11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8344</v>
      </c>
      <c r="R1759" s="11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8344</v>
      </c>
      <c r="R1760" s="11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8344</v>
      </c>
      <c r="R1761" s="11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8344</v>
      </c>
      <c r="R1762" s="11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8344</v>
      </c>
      <c r="R1763" s="11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8344</v>
      </c>
      <c r="R1764" s="11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8344</v>
      </c>
      <c r="R1765" s="11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8344</v>
      </c>
      <c r="R1766" s="11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8344</v>
      </c>
      <c r="R1767" s="11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8344</v>
      </c>
      <c r="R1768" s="11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8344</v>
      </c>
      <c r="R1769" s="11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8344</v>
      </c>
      <c r="R1770" s="11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8344</v>
      </c>
      <c r="R1771" s="11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8344</v>
      </c>
      <c r="R1772" s="11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8344</v>
      </c>
      <c r="R1773" s="11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8344</v>
      </c>
      <c r="R1774" s="11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8344</v>
      </c>
      <c r="R1775" s="11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8344</v>
      </c>
      <c r="R1776" s="11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8344</v>
      </c>
      <c r="R1777" s="11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8344</v>
      </c>
      <c r="R1778" s="11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8344</v>
      </c>
      <c r="R1779" s="11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8344</v>
      </c>
      <c r="R1780" s="11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8344</v>
      </c>
      <c r="R1781" s="11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8344</v>
      </c>
      <c r="R1782" s="11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8344</v>
      </c>
      <c r="R1783" s="11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8344</v>
      </c>
      <c r="R1784" s="11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8344</v>
      </c>
      <c r="R1785" s="11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8344</v>
      </c>
      <c r="R1786" s="11" t="s">
        <v>8345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8344</v>
      </c>
      <c r="R1787" s="11" t="s">
        <v>8345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8344</v>
      </c>
      <c r="R1788" s="11" t="s">
        <v>8345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8344</v>
      </c>
      <c r="R1789" s="11" t="s">
        <v>8345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8344</v>
      </c>
      <c r="R1790" s="11" t="s">
        <v>8345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8344</v>
      </c>
      <c r="R1791" s="11" t="s">
        <v>8345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8344</v>
      </c>
      <c r="R1792" s="11" t="s">
        <v>8345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8344</v>
      </c>
      <c r="R1793" s="11" t="s">
        <v>8345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8344</v>
      </c>
      <c r="R1794" s="11" t="s">
        <v>8345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8344</v>
      </c>
      <c r="R1795" s="11" t="s">
        <v>8345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8344</v>
      </c>
      <c r="R1796" s="11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8344</v>
      </c>
      <c r="R1797" s="11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8344</v>
      </c>
      <c r="R1798" s="11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8344</v>
      </c>
      <c r="R1799" s="11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8344</v>
      </c>
      <c r="R1800" s="11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8344</v>
      </c>
      <c r="R1801" s="11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8344</v>
      </c>
      <c r="R1802" s="11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8344</v>
      </c>
      <c r="R1803" s="11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8344</v>
      </c>
      <c r="R1804" s="11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8344</v>
      </c>
      <c r="R1805" s="11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8344</v>
      </c>
      <c r="R1806" s="11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8344</v>
      </c>
      <c r="R1807" s="11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8344</v>
      </c>
      <c r="R1808" s="11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8344</v>
      </c>
      <c r="R1809" s="11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8344</v>
      </c>
      <c r="R1810" s="11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8344</v>
      </c>
      <c r="R1811" s="11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8344</v>
      </c>
      <c r="R1812" s="11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8344</v>
      </c>
      <c r="R1813" s="11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8344</v>
      </c>
      <c r="R1814" s="11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8344</v>
      </c>
      <c r="R1815" s="11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8344</v>
      </c>
      <c r="R1816" s="11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8344</v>
      </c>
      <c r="R1817" s="11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8344</v>
      </c>
      <c r="R1818" s="11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8344</v>
      </c>
      <c r="R1819" s="11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8344</v>
      </c>
      <c r="R1820" s="11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8344</v>
      </c>
      <c r="R1821" s="11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8344</v>
      </c>
      <c r="R1822" s="11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8331</v>
      </c>
      <c r="R1823" s="11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8331</v>
      </c>
      <c r="R1824" s="11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8331</v>
      </c>
      <c r="R1825" s="11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8331</v>
      </c>
      <c r="R1826" s="11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8331</v>
      </c>
      <c r="R1827" s="11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8331</v>
      </c>
      <c r="R1828" s="11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8331</v>
      </c>
      <c r="R1829" s="11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8331</v>
      </c>
      <c r="R1830" s="11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8331</v>
      </c>
      <c r="R1831" s="11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8331</v>
      </c>
      <c r="R1832" s="11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8331</v>
      </c>
      <c r="R1833" s="11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8331</v>
      </c>
      <c r="R1834" s="11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8331</v>
      </c>
      <c r="R1835" s="11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8331</v>
      </c>
      <c r="R1836" s="11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8331</v>
      </c>
      <c r="R1837" s="11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8331</v>
      </c>
      <c r="R1838" s="11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8331</v>
      </c>
      <c r="R1839" s="11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8331</v>
      </c>
      <c r="R1840" s="11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8331</v>
      </c>
      <c r="R1841" s="11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8331</v>
      </c>
      <c r="R1842" s="11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8331</v>
      </c>
      <c r="R1843" s="11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8331</v>
      </c>
      <c r="R1844" s="11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8331</v>
      </c>
      <c r="R1845" s="11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8331</v>
      </c>
      <c r="R1846" s="11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8331</v>
      </c>
      <c r="R1847" s="11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8331</v>
      </c>
      <c r="R1848" s="11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8331</v>
      </c>
      <c r="R1849" s="11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8331</v>
      </c>
      <c r="R1850" s="11" t="s">
        <v>8332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8331</v>
      </c>
      <c r="R1851" s="11" t="s">
        <v>8332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8331</v>
      </c>
      <c r="R1852" s="11" t="s">
        <v>8332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8331</v>
      </c>
      <c r="R1853" s="11" t="s">
        <v>8332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8331</v>
      </c>
      <c r="R1854" s="11" t="s">
        <v>8332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8331</v>
      </c>
      <c r="R1855" s="11" t="s">
        <v>8332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8331</v>
      </c>
      <c r="R1856" s="11" t="s">
        <v>8332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8331</v>
      </c>
      <c r="R1857" s="11" t="s">
        <v>8332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8331</v>
      </c>
      <c r="R1858" s="11" t="s">
        <v>8332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8331</v>
      </c>
      <c r="R1859" s="11" t="s">
        <v>8332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8331</v>
      </c>
      <c r="R1860" s="11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8331</v>
      </c>
      <c r="R1861" s="11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8331</v>
      </c>
      <c r="R1862" s="11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s="11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s="11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s="11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s="11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s="11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s="11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s="11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s="11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s="11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s="11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s="11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s="11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s="11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s="11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s="11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s="11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s="11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s="11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s="11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s="11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8331</v>
      </c>
      <c r="R1883" s="11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8331</v>
      </c>
      <c r="R1884" s="11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8331</v>
      </c>
      <c r="R1885" s="11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8331</v>
      </c>
      <c r="R1886" s="11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8331</v>
      </c>
      <c r="R1887" s="11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8331</v>
      </c>
      <c r="R1888" s="11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8331</v>
      </c>
      <c r="R1889" s="11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8331</v>
      </c>
      <c r="R1890" s="11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8331</v>
      </c>
      <c r="R1891" s="11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8331</v>
      </c>
      <c r="R1892" s="11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8331</v>
      </c>
      <c r="R1893" s="11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8331</v>
      </c>
      <c r="R1894" s="11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8331</v>
      </c>
      <c r="R1895" s="11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8331</v>
      </c>
      <c r="R1896" s="11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8331</v>
      </c>
      <c r="R1897" s="11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8331</v>
      </c>
      <c r="R1898" s="11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8331</v>
      </c>
      <c r="R1899" s="11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8331</v>
      </c>
      <c r="R1900" s="11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8331</v>
      </c>
      <c r="R1901" s="11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8331</v>
      </c>
      <c r="R1902" s="11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8325</v>
      </c>
      <c r="R1903" s="11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8325</v>
      </c>
      <c r="R1904" s="11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8325</v>
      </c>
      <c r="R1905" s="11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8325</v>
      </c>
      <c r="R1906" s="11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8325</v>
      </c>
      <c r="R1907" s="11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8325</v>
      </c>
      <c r="R1908" s="11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8325</v>
      </c>
      <c r="R1909" s="11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8325</v>
      </c>
      <c r="R1910" s="11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8325</v>
      </c>
      <c r="R1911" s="11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8325</v>
      </c>
      <c r="R1912" s="11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8325</v>
      </c>
      <c r="R1913" s="11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8325</v>
      </c>
      <c r="R1914" s="11" t="s">
        <v>8354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8325</v>
      </c>
      <c r="R1915" s="11" t="s">
        <v>8354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8325</v>
      </c>
      <c r="R1916" s="11" t="s">
        <v>8354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8325</v>
      </c>
      <c r="R1917" s="11" t="s">
        <v>8354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8325</v>
      </c>
      <c r="R1918" s="11" t="s">
        <v>8354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8325</v>
      </c>
      <c r="R1919" s="11" t="s">
        <v>8354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8325</v>
      </c>
      <c r="R1920" s="11" t="s">
        <v>8354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8325</v>
      </c>
      <c r="R1921" s="11" t="s">
        <v>8354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8325</v>
      </c>
      <c r="R1922" s="11" t="s">
        <v>8354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8331</v>
      </c>
      <c r="R1923" s="11" t="s">
        <v>8335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8331</v>
      </c>
      <c r="R1924" s="11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8331</v>
      </c>
      <c r="R1925" s="11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8331</v>
      </c>
      <c r="R1926" s="11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8331</v>
      </c>
      <c r="R1927" s="11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8331</v>
      </c>
      <c r="R1928" s="11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8331</v>
      </c>
      <c r="R1929" s="11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8331</v>
      </c>
      <c r="R1930" s="11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8331</v>
      </c>
      <c r="R1931" s="11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8331</v>
      </c>
      <c r="R1932" s="11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8331</v>
      </c>
      <c r="R1933" s="11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8331</v>
      </c>
      <c r="R1934" s="11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8331</v>
      </c>
      <c r="R1935" s="11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8331</v>
      </c>
      <c r="R1936" s="11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8331</v>
      </c>
      <c r="R1937" s="11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8331</v>
      </c>
      <c r="R1938" s="11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8331</v>
      </c>
      <c r="R1939" s="11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8331</v>
      </c>
      <c r="R1940" s="11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8331</v>
      </c>
      <c r="R1941" s="11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8331</v>
      </c>
      <c r="R1942" s="11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8325</v>
      </c>
      <c r="R1943" s="11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8325</v>
      </c>
      <c r="R1944" s="11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8325</v>
      </c>
      <c r="R1945" s="11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8325</v>
      </c>
      <c r="R1946" s="11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8325</v>
      </c>
      <c r="R1947" s="11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8325</v>
      </c>
      <c r="R1948" s="11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8325</v>
      </c>
      <c r="R1949" s="11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8325</v>
      </c>
      <c r="R1950" s="11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8325</v>
      </c>
      <c r="R1951" s="11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8325</v>
      </c>
      <c r="R1952" s="11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8325</v>
      </c>
      <c r="R1953" s="11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8325</v>
      </c>
      <c r="R1954" s="11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8325</v>
      </c>
      <c r="R1955" s="11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8325</v>
      </c>
      <c r="R1956" s="11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8325</v>
      </c>
      <c r="R1957" s="11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8325</v>
      </c>
      <c r="R1958" s="11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8325</v>
      </c>
      <c r="R1959" s="11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8325</v>
      </c>
      <c r="R1960" s="11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8325</v>
      </c>
      <c r="R1961" s="11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8325</v>
      </c>
      <c r="R1962" s="11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8325</v>
      </c>
      <c r="R1963" s="11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8325</v>
      </c>
      <c r="R1964" s="11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8325</v>
      </c>
      <c r="R1965" s="11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8325</v>
      </c>
      <c r="R1966" s="11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8325</v>
      </c>
      <c r="R1967" s="11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8325</v>
      </c>
      <c r="R1968" s="11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8325</v>
      </c>
      <c r="R1969" s="11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8325</v>
      </c>
      <c r="R1970" s="11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8325</v>
      </c>
      <c r="R1971" s="11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8325</v>
      </c>
      <c r="R1972" s="11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8325</v>
      </c>
      <c r="R1973" s="11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8325</v>
      </c>
      <c r="R1974" s="11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8325</v>
      </c>
      <c r="R1975" s="11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8325</v>
      </c>
      <c r="R1976" s="11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8325</v>
      </c>
      <c r="R1977" s="11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8325</v>
      </c>
      <c r="R1978" s="11" t="s">
        <v>8355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8325</v>
      </c>
      <c r="R1979" s="11" t="s">
        <v>8355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8325</v>
      </c>
      <c r="R1980" s="11" t="s">
        <v>8355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8325</v>
      </c>
      <c r="R1981" s="11" t="s">
        <v>8355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8325</v>
      </c>
      <c r="R1982" s="11" t="s">
        <v>8355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8344</v>
      </c>
      <c r="R1983" s="11" t="s">
        <v>8356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8344</v>
      </c>
      <c r="R1984" s="11" t="s">
        <v>8356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8344</v>
      </c>
      <c r="R1985" s="11" t="s">
        <v>8356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8344</v>
      </c>
      <c r="R1986" s="11" t="s">
        <v>8356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8344</v>
      </c>
      <c r="R1987" s="11" t="s">
        <v>8356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8344</v>
      </c>
      <c r="R1988" s="11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8344</v>
      </c>
      <c r="R1989" s="11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8344</v>
      </c>
      <c r="R1990" s="11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8344</v>
      </c>
      <c r="R1991" s="11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8344</v>
      </c>
      <c r="R1992" s="11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8344</v>
      </c>
      <c r="R1993" s="11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8344</v>
      </c>
      <c r="R1994" s="11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8344</v>
      </c>
      <c r="R1995" s="11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8344</v>
      </c>
      <c r="R1996" s="11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8344</v>
      </c>
      <c r="R1997" s="11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8344</v>
      </c>
      <c r="R1998" s="11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8344</v>
      </c>
      <c r="R1999" s="11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8344</v>
      </c>
      <c r="R2000" s="11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8344</v>
      </c>
      <c r="R2001" s="11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8344</v>
      </c>
      <c r="R2002" s="11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8325</v>
      </c>
      <c r="R2003" s="11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8325</v>
      </c>
      <c r="R2004" s="11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8325</v>
      </c>
      <c r="R2005" s="11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8325</v>
      </c>
      <c r="R2006" s="11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8325</v>
      </c>
      <c r="R2007" s="11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8325</v>
      </c>
      <c r="R2008" s="11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8325</v>
      </c>
      <c r="R2009" s="11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8325</v>
      </c>
      <c r="R2010" s="11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8325</v>
      </c>
      <c r="R2011" s="11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8325</v>
      </c>
      <c r="R2012" s="11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8325</v>
      </c>
      <c r="R2013" s="11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8325</v>
      </c>
      <c r="R2014" s="11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8325</v>
      </c>
      <c r="R2015" s="11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8325</v>
      </c>
      <c r="R2016" s="11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8325</v>
      </c>
      <c r="R2017" s="11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8325</v>
      </c>
      <c r="R2018" s="11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8325</v>
      </c>
      <c r="R2019" s="11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8325</v>
      </c>
      <c r="R2020" s="11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8325</v>
      </c>
      <c r="R2021" s="11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8325</v>
      </c>
      <c r="R2022" s="11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8325</v>
      </c>
      <c r="R2023" s="11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8325</v>
      </c>
      <c r="R2024" s="11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8325</v>
      </c>
      <c r="R2025" s="11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8325</v>
      </c>
      <c r="R2026" s="11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8325</v>
      </c>
      <c r="R2027" s="11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8325</v>
      </c>
      <c r="R2028" s="11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8325</v>
      </c>
      <c r="R2029" s="11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8325</v>
      </c>
      <c r="R2030" s="11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8325</v>
      </c>
      <c r="R2031" s="11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8325</v>
      </c>
      <c r="R2032" s="11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8325</v>
      </c>
      <c r="R2033" s="11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8325</v>
      </c>
      <c r="R2034" s="11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8325</v>
      </c>
      <c r="R2035" s="11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8325</v>
      </c>
      <c r="R2036" s="11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8325</v>
      </c>
      <c r="R2037" s="11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8325</v>
      </c>
      <c r="R2038" s="11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8325</v>
      </c>
      <c r="R2039" s="11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8325</v>
      </c>
      <c r="R2040" s="11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8325</v>
      </c>
      <c r="R2041" s="11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8325</v>
      </c>
      <c r="R2042" s="11" t="s">
        <v>8355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8325</v>
      </c>
      <c r="R2043" s="11" t="s">
        <v>8355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8325</v>
      </c>
      <c r="R2044" s="11" t="s">
        <v>8355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8325</v>
      </c>
      <c r="R2045" s="11" t="s">
        <v>8355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8325</v>
      </c>
      <c r="R2046" s="11" t="s">
        <v>8355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8325</v>
      </c>
      <c r="R2047" s="11" t="s">
        <v>8355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8325</v>
      </c>
      <c r="R2048" s="11" t="s">
        <v>8355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8325</v>
      </c>
      <c r="R2049" s="11" t="s">
        <v>8355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8325</v>
      </c>
      <c r="R2050" s="11" t="s">
        <v>8355</v>
      </c>
      <c r="S2050" s="15">
        <f t="shared" si="126"/>
        <v>41387.651516203703</v>
      </c>
      <c r="T2050" s="15">
        <f t="shared" si="127"/>
        <v>41417.651516203703</v>
      </c>
    </row>
    <row r="2051" spans="1:20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8325</v>
      </c>
      <c r="R2051" s="11" t="s">
        <v>8355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8325</v>
      </c>
      <c r="R2052" s="11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8325</v>
      </c>
      <c r="R2053" s="11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8325</v>
      </c>
      <c r="R2054" s="11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8325</v>
      </c>
      <c r="R2055" s="11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8325</v>
      </c>
      <c r="R2056" s="11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8325</v>
      </c>
      <c r="R2057" s="11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8325</v>
      </c>
      <c r="R2058" s="11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8325</v>
      </c>
      <c r="R2059" s="11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8325</v>
      </c>
      <c r="R2060" s="11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8325</v>
      </c>
      <c r="R2061" s="11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8325</v>
      </c>
      <c r="R2062" s="11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8325</v>
      </c>
      <c r="R2063" s="11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8325</v>
      </c>
      <c r="R2064" s="11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8325</v>
      </c>
      <c r="R2065" s="11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8325</v>
      </c>
      <c r="R2066" s="11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8325</v>
      </c>
      <c r="R2067" s="11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8325</v>
      </c>
      <c r="R2068" s="11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8325</v>
      </c>
      <c r="R2069" s="11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8325</v>
      </c>
      <c r="R2070" s="11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8325</v>
      </c>
      <c r="R2071" s="11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8325</v>
      </c>
      <c r="R2072" s="11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8325</v>
      </c>
      <c r="R2073" s="11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8325</v>
      </c>
      <c r="R2074" s="11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8325</v>
      </c>
      <c r="R2075" s="11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8325</v>
      </c>
      <c r="R2076" s="11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8325</v>
      </c>
      <c r="R2077" s="11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8325</v>
      </c>
      <c r="R2078" s="11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8325</v>
      </c>
      <c r="R2079" s="11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8325</v>
      </c>
      <c r="R2080" s="11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8325</v>
      </c>
      <c r="R2081" s="11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8325</v>
      </c>
      <c r="R2082" s="11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8331</v>
      </c>
      <c r="R2083" s="11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8331</v>
      </c>
      <c r="R2084" s="11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8331</v>
      </c>
      <c r="R2085" s="11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8331</v>
      </c>
      <c r="R2086" s="11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8331</v>
      </c>
      <c r="R2087" s="11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8331</v>
      </c>
      <c r="R2088" s="11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8331</v>
      </c>
      <c r="R2089" s="11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8331</v>
      </c>
      <c r="R2090" s="11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8331</v>
      </c>
      <c r="R2091" s="11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8331</v>
      </c>
      <c r="R2092" s="11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8331</v>
      </c>
      <c r="R2093" s="11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8331</v>
      </c>
      <c r="R2094" s="11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8331</v>
      </c>
      <c r="R2095" s="11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8331</v>
      </c>
      <c r="R2096" s="11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8331</v>
      </c>
      <c r="R2097" s="11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8331</v>
      </c>
      <c r="R2098" s="11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8331</v>
      </c>
      <c r="R2099" s="11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8331</v>
      </c>
      <c r="R2100" s="11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8331</v>
      </c>
      <c r="R2101" s="11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8331</v>
      </c>
      <c r="R2102" s="11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8331</v>
      </c>
      <c r="R2103" s="11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8331</v>
      </c>
      <c r="R2104" s="11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8331</v>
      </c>
      <c r="R2105" s="11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8331</v>
      </c>
      <c r="R2106" s="11" t="s">
        <v>8335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8331</v>
      </c>
      <c r="R2107" s="11" t="s">
        <v>8335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8331</v>
      </c>
      <c r="R2108" s="11" t="s">
        <v>8335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8331</v>
      </c>
      <c r="R2109" s="11" t="s">
        <v>8335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8331</v>
      </c>
      <c r="R2110" s="11" t="s">
        <v>8335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8331</v>
      </c>
      <c r="R2111" s="11" t="s">
        <v>8335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8331</v>
      </c>
      <c r="R2112" s="11" t="s">
        <v>8335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8331</v>
      </c>
      <c r="R2113" s="11" t="s">
        <v>8335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8331</v>
      </c>
      <c r="R2114" s="11" t="s">
        <v>8335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8331</v>
      </c>
      <c r="R2115" s="11" t="s">
        <v>8335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8331</v>
      </c>
      <c r="R2116" s="11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8331</v>
      </c>
      <c r="R2117" s="11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8331</v>
      </c>
      <c r="R2118" s="11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8331</v>
      </c>
      <c r="R2119" s="11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8331</v>
      </c>
      <c r="R2120" s="11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8331</v>
      </c>
      <c r="R2121" s="11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8331</v>
      </c>
      <c r="R2122" s="11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s="11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s="11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s="11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s="11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s="11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s="11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s="11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s="11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s="11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s="11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s="11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s="11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s="11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s="11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s="11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s="11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s="11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s="11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s="11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s="11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s="11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s="11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s="11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s="11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s="11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s="11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s="11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s="11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s="11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s="11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s="11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s="11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s="11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s="11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s="11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s="11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s="11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s="11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s="11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s="11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8331</v>
      </c>
      <c r="R2163" s="11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8331</v>
      </c>
      <c r="R2164" s="11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8331</v>
      </c>
      <c r="R2165" s="11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8331</v>
      </c>
      <c r="R2166" s="11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8331</v>
      </c>
      <c r="R2167" s="11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8331</v>
      </c>
      <c r="R2168" s="11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8331</v>
      </c>
      <c r="R2169" s="11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8331</v>
      </c>
      <c r="R2170" s="11" t="s">
        <v>8332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8331</v>
      </c>
      <c r="R2171" s="11" t="s">
        <v>8332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8331</v>
      </c>
      <c r="R2172" s="11" t="s">
        <v>8332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8331</v>
      </c>
      <c r="R2173" s="11" t="s">
        <v>8332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8331</v>
      </c>
      <c r="R2174" s="11" t="s">
        <v>8332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8331</v>
      </c>
      <c r="R2175" s="11" t="s">
        <v>8332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8331</v>
      </c>
      <c r="R2176" s="11" t="s">
        <v>8332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8331</v>
      </c>
      <c r="R2177" s="11" t="s">
        <v>8332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8331</v>
      </c>
      <c r="R2178" s="11" t="s">
        <v>8332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8331</v>
      </c>
      <c r="R2179" s="11" t="s">
        <v>8332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8331</v>
      </c>
      <c r="R2180" s="11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8331</v>
      </c>
      <c r="R2181" s="11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8331</v>
      </c>
      <c r="R2182" s="11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s="11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s="11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s="11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s="11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s="11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s="11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s="11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s="11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s="11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s="11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s="11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s="11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s="11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s="11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s="11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s="11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s="11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s="11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s="11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s="11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8331</v>
      </c>
      <c r="R2203" s="11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8331</v>
      </c>
      <c r="R2204" s="11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8331</v>
      </c>
      <c r="R2205" s="11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8331</v>
      </c>
      <c r="R2206" s="11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8331</v>
      </c>
      <c r="R2207" s="11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8331</v>
      </c>
      <c r="R2208" s="11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8331</v>
      </c>
      <c r="R2209" s="11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8331</v>
      </c>
      <c r="R2210" s="11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8331</v>
      </c>
      <c r="R2211" s="11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8331</v>
      </c>
      <c r="R2212" s="11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8331</v>
      </c>
      <c r="R2213" s="11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8331</v>
      </c>
      <c r="R2214" s="11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8331</v>
      </c>
      <c r="R2215" s="11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8331</v>
      </c>
      <c r="R2216" s="11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8331</v>
      </c>
      <c r="R2217" s="11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8331</v>
      </c>
      <c r="R2218" s="11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8331</v>
      </c>
      <c r="R2219" s="11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8331</v>
      </c>
      <c r="R2220" s="11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8331</v>
      </c>
      <c r="R2221" s="11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8331</v>
      </c>
      <c r="R2222" s="11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s="11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s="11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s="11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s="11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s="11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s="11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s="11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s="11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s="11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s="11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s="11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s="11" t="s">
        <v>8357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s="11" t="s">
        <v>8357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s="11" t="s">
        <v>8357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s="11" t="s">
        <v>8357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s="11" t="s">
        <v>8357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s="11" t="s">
        <v>8357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s="11" t="s">
        <v>8357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s="11" t="s">
        <v>8357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s="11" t="s">
        <v>8357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s="11" t="s">
        <v>8357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s="11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s="11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s="11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s="11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s="11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s="11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s="11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s="11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s="11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s="11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s="11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s="11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s="11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s="11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s="11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s="11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s="11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s="11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s="11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s="11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s="11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s="11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s="11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s="11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s="11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s="11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s="11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s="11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s="11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s="11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s="11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s="11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s="11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s="11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s="11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s="11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s="11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s="11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s="11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8331</v>
      </c>
      <c r="R2283" s="11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8331</v>
      </c>
      <c r="R2284" s="11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8331</v>
      </c>
      <c r="R2285" s="11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8331</v>
      </c>
      <c r="R2286" s="11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8331</v>
      </c>
      <c r="R2287" s="11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8331</v>
      </c>
      <c r="R2288" s="11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8331</v>
      </c>
      <c r="R2289" s="11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8331</v>
      </c>
      <c r="R2290" s="11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8331</v>
      </c>
      <c r="R2291" s="11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8331</v>
      </c>
      <c r="R2292" s="11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8331</v>
      </c>
      <c r="R2293" s="11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8331</v>
      </c>
      <c r="R2294" s="11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8331</v>
      </c>
      <c r="R2295" s="11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8331</v>
      </c>
      <c r="R2296" s="11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8331</v>
      </c>
      <c r="R2297" s="11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8331</v>
      </c>
      <c r="R2298" s="11" t="s">
        <v>8332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8331</v>
      </c>
      <c r="R2299" s="11" t="s">
        <v>8332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8331</v>
      </c>
      <c r="R2300" s="11" t="s">
        <v>8332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8331</v>
      </c>
      <c r="R2301" s="11" t="s">
        <v>8332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8331</v>
      </c>
      <c r="R2302" s="11" t="s">
        <v>8332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8331</v>
      </c>
      <c r="R2303" s="11" t="s">
        <v>8335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8331</v>
      </c>
      <c r="R2304" s="11" t="s">
        <v>8335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8331</v>
      </c>
      <c r="R2305" s="11" t="s">
        <v>8335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8331</v>
      </c>
      <c r="R2306" s="11" t="s">
        <v>8335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8331</v>
      </c>
      <c r="R2307" s="11" t="s">
        <v>8335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8331</v>
      </c>
      <c r="R2308" s="11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8331</v>
      </c>
      <c r="R2309" s="11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8331</v>
      </c>
      <c r="R2310" s="11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8331</v>
      </c>
      <c r="R2311" s="11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8331</v>
      </c>
      <c r="R2312" s="11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8331</v>
      </c>
      <c r="R2313" s="11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8331</v>
      </c>
      <c r="R2314" s="11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8331</v>
      </c>
      <c r="R2315" s="11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8331</v>
      </c>
      <c r="R2316" s="11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8331</v>
      </c>
      <c r="R2317" s="11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8331</v>
      </c>
      <c r="R2318" s="11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8331</v>
      </c>
      <c r="R2319" s="11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8331</v>
      </c>
      <c r="R2320" s="11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8331</v>
      </c>
      <c r="R2321" s="11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8331</v>
      </c>
      <c r="R2322" s="11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8342</v>
      </c>
      <c r="R2323" s="11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8342</v>
      </c>
      <c r="R2324" s="11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8342</v>
      </c>
      <c r="R2325" s="11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8342</v>
      </c>
      <c r="R2326" s="11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8342</v>
      </c>
      <c r="R2327" s="11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8342</v>
      </c>
      <c r="R2328" s="11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8342</v>
      </c>
      <c r="R2329" s="11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8342</v>
      </c>
      <c r="R2330" s="11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8342</v>
      </c>
      <c r="R2331" s="11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8342</v>
      </c>
      <c r="R2332" s="11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8342</v>
      </c>
      <c r="R2333" s="11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8342</v>
      </c>
      <c r="R2334" s="11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8342</v>
      </c>
      <c r="R2335" s="11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8342</v>
      </c>
      <c r="R2336" s="11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8342</v>
      </c>
      <c r="R2337" s="11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8342</v>
      </c>
      <c r="R2338" s="11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8342</v>
      </c>
      <c r="R2339" s="11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8342</v>
      </c>
      <c r="R2340" s="11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8342</v>
      </c>
      <c r="R2341" s="11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8342</v>
      </c>
      <c r="R2342" s="11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8325</v>
      </c>
      <c r="R2343" s="11" t="s">
        <v>8326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8325</v>
      </c>
      <c r="R2344" s="11" t="s">
        <v>8326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8325</v>
      </c>
      <c r="R2345" s="11" t="s">
        <v>8326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8325</v>
      </c>
      <c r="R2346" s="11" t="s">
        <v>8326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8325</v>
      </c>
      <c r="R2347" s="11" t="s">
        <v>8326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8325</v>
      </c>
      <c r="R2348" s="11" t="s">
        <v>8326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8325</v>
      </c>
      <c r="R2349" s="11" t="s">
        <v>8326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8325</v>
      </c>
      <c r="R2350" s="11" t="s">
        <v>8326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8325</v>
      </c>
      <c r="R2351" s="11" t="s">
        <v>8326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8325</v>
      </c>
      <c r="R2352" s="11" t="s">
        <v>8326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8325</v>
      </c>
      <c r="R2353" s="11" t="s">
        <v>8326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8325</v>
      </c>
      <c r="R2354" s="11" t="s">
        <v>8326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8325</v>
      </c>
      <c r="R2355" s="11" t="s">
        <v>8326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8325</v>
      </c>
      <c r="R2356" s="11" t="s">
        <v>8326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8325</v>
      </c>
      <c r="R2357" s="11" t="s">
        <v>8326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8325</v>
      </c>
      <c r="R2358" s="11" t="s">
        <v>8326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8325</v>
      </c>
      <c r="R2359" s="11" t="s">
        <v>8326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8325</v>
      </c>
      <c r="R2360" s="11" t="s">
        <v>8326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8325</v>
      </c>
      <c r="R2361" s="11" t="s">
        <v>8326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8325</v>
      </c>
      <c r="R2362" s="11" t="s">
        <v>8326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8325</v>
      </c>
      <c r="R2363" s="11" t="s">
        <v>8326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8325</v>
      </c>
      <c r="R2364" s="11" t="s">
        <v>8326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8325</v>
      </c>
      <c r="R2365" s="11" t="s">
        <v>8326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8325</v>
      </c>
      <c r="R2366" s="11" t="s">
        <v>8326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8325</v>
      </c>
      <c r="R2367" s="11" t="s">
        <v>8326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8325</v>
      </c>
      <c r="R2368" s="11" t="s">
        <v>8326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8325</v>
      </c>
      <c r="R2369" s="11" t="s">
        <v>8326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8325</v>
      </c>
      <c r="R2370" s="11" t="s">
        <v>8326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8325</v>
      </c>
      <c r="R2371" s="11" t="s">
        <v>8326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8325</v>
      </c>
      <c r="R2372" s="11" t="s">
        <v>8326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8325</v>
      </c>
      <c r="R2373" s="11" t="s">
        <v>8326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8325</v>
      </c>
      <c r="R2374" s="11" t="s">
        <v>8326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8325</v>
      </c>
      <c r="R2375" s="11" t="s">
        <v>8326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8325</v>
      </c>
      <c r="R2376" s="11" t="s">
        <v>8326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8325</v>
      </c>
      <c r="R2377" s="11" t="s">
        <v>8326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8325</v>
      </c>
      <c r="R2378" s="11" t="s">
        <v>8326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8325</v>
      </c>
      <c r="R2379" s="11" t="s">
        <v>8326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8325</v>
      </c>
      <c r="R2380" s="11" t="s">
        <v>8326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8325</v>
      </c>
      <c r="R2381" s="11" t="s">
        <v>8326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8325</v>
      </c>
      <c r="R2382" s="11" t="s">
        <v>8326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8325</v>
      </c>
      <c r="R2383" s="11" t="s">
        <v>8326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8325</v>
      </c>
      <c r="R2384" s="11" t="s">
        <v>8326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8325</v>
      </c>
      <c r="R2385" s="11" t="s">
        <v>8326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8325</v>
      </c>
      <c r="R2386" s="11" t="s">
        <v>8326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8325</v>
      </c>
      <c r="R2387" s="11" t="s">
        <v>8326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8325</v>
      </c>
      <c r="R2388" s="11" t="s">
        <v>8326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8325</v>
      </c>
      <c r="R2389" s="11" t="s">
        <v>8326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8325</v>
      </c>
      <c r="R2390" s="11" t="s">
        <v>8326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8325</v>
      </c>
      <c r="R2391" s="11" t="s">
        <v>8326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8325</v>
      </c>
      <c r="R2392" s="11" t="s">
        <v>8326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8325</v>
      </c>
      <c r="R2393" s="11" t="s">
        <v>8326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8325</v>
      </c>
      <c r="R2394" s="11" t="s">
        <v>8326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8325</v>
      </c>
      <c r="R2395" s="11" t="s">
        <v>8326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8325</v>
      </c>
      <c r="R2396" s="11" t="s">
        <v>8326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8325</v>
      </c>
      <c r="R2397" s="11" t="s">
        <v>8326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8325</v>
      </c>
      <c r="R2398" s="11" t="s">
        <v>8326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8325</v>
      </c>
      <c r="R2399" s="11" t="s">
        <v>8326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8325</v>
      </c>
      <c r="R2400" s="11" t="s">
        <v>8326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8325</v>
      </c>
      <c r="R2401" s="11" t="s">
        <v>8326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8325</v>
      </c>
      <c r="R2402" s="11" t="s">
        <v>8326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8342</v>
      </c>
      <c r="R2403" s="11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8342</v>
      </c>
      <c r="R2404" s="11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8342</v>
      </c>
      <c r="R2405" s="11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8342</v>
      </c>
      <c r="R2406" s="11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8342</v>
      </c>
      <c r="R2407" s="11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8342</v>
      </c>
      <c r="R2408" s="11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8342</v>
      </c>
      <c r="R2409" s="11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8342</v>
      </c>
      <c r="R2410" s="11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8342</v>
      </c>
      <c r="R2411" s="11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8342</v>
      </c>
      <c r="R2412" s="11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8342</v>
      </c>
      <c r="R2413" s="11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8342</v>
      </c>
      <c r="R2414" s="11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8342</v>
      </c>
      <c r="R2415" s="11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8342</v>
      </c>
      <c r="R2416" s="11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8342</v>
      </c>
      <c r="R2417" s="11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8342</v>
      </c>
      <c r="R2418" s="11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8342</v>
      </c>
      <c r="R2419" s="11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8342</v>
      </c>
      <c r="R2420" s="11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8342</v>
      </c>
      <c r="R2421" s="11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8342</v>
      </c>
      <c r="R2422" s="11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8342</v>
      </c>
      <c r="R2423" s="11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8342</v>
      </c>
      <c r="R2424" s="11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8342</v>
      </c>
      <c r="R2425" s="11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8342</v>
      </c>
      <c r="R2426" s="11" t="s">
        <v>8343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8342</v>
      </c>
      <c r="R2427" s="11" t="s">
        <v>8343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8342</v>
      </c>
      <c r="R2428" s="11" t="s">
        <v>8343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8342</v>
      </c>
      <c r="R2429" s="11" t="s">
        <v>8343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8342</v>
      </c>
      <c r="R2430" s="11" t="s">
        <v>8343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8342</v>
      </c>
      <c r="R2431" s="11" t="s">
        <v>8343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8342</v>
      </c>
      <c r="R2432" s="11" t="s">
        <v>8343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8342</v>
      </c>
      <c r="R2433" s="11" t="s">
        <v>8343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8342</v>
      </c>
      <c r="R2434" s="11" t="s">
        <v>8343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8342</v>
      </c>
      <c r="R2435" s="11" t="s">
        <v>8343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8342</v>
      </c>
      <c r="R2436" s="11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8342</v>
      </c>
      <c r="R2437" s="11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8342</v>
      </c>
      <c r="R2438" s="11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8342</v>
      </c>
      <c r="R2439" s="11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8342</v>
      </c>
      <c r="R2440" s="11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8342</v>
      </c>
      <c r="R2441" s="11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8342</v>
      </c>
      <c r="R2442" s="11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8342</v>
      </c>
      <c r="R2443" s="11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8342</v>
      </c>
      <c r="R2444" s="11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8342</v>
      </c>
      <c r="R2445" s="11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8342</v>
      </c>
      <c r="R2446" s="11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8342</v>
      </c>
      <c r="R2447" s="11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8342</v>
      </c>
      <c r="R2448" s="11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8342</v>
      </c>
      <c r="R2449" s="11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8342</v>
      </c>
      <c r="R2450" s="11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8342</v>
      </c>
      <c r="R2451" s="11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8342</v>
      </c>
      <c r="R2452" s="11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8342</v>
      </c>
      <c r="R2453" s="11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8342</v>
      </c>
      <c r="R2454" s="11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8342</v>
      </c>
      <c r="R2455" s="11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8342</v>
      </c>
      <c r="R2456" s="11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8342</v>
      </c>
      <c r="R2457" s="11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8342</v>
      </c>
      <c r="R2458" s="11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8342</v>
      </c>
      <c r="R2459" s="11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8342</v>
      </c>
      <c r="R2460" s="11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8342</v>
      </c>
      <c r="R2461" s="11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8342</v>
      </c>
      <c r="R2462" s="11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8331</v>
      </c>
      <c r="R2463" s="11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8331</v>
      </c>
      <c r="R2464" s="11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8331</v>
      </c>
      <c r="R2465" s="11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8331</v>
      </c>
      <c r="R2466" s="11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8331</v>
      </c>
      <c r="R2467" s="11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8331</v>
      </c>
      <c r="R2468" s="11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8331</v>
      </c>
      <c r="R2469" s="11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8331</v>
      </c>
      <c r="R2470" s="11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8331</v>
      </c>
      <c r="R2471" s="11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8331</v>
      </c>
      <c r="R2472" s="11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8331</v>
      </c>
      <c r="R2473" s="11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8331</v>
      </c>
      <c r="R2474" s="11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8331</v>
      </c>
      <c r="R2475" s="11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8331</v>
      </c>
      <c r="R2476" s="11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8331</v>
      </c>
      <c r="R2477" s="11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8331</v>
      </c>
      <c r="R2478" s="11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8331</v>
      </c>
      <c r="R2479" s="11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8331</v>
      </c>
      <c r="R2480" s="11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8331</v>
      </c>
      <c r="R2481" s="11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8331</v>
      </c>
      <c r="R2482" s="11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8331</v>
      </c>
      <c r="R2483" s="11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8331</v>
      </c>
      <c r="R2484" s="11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8331</v>
      </c>
      <c r="R2485" s="11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8331</v>
      </c>
      <c r="R2486" s="11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8331</v>
      </c>
      <c r="R2487" s="11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8331</v>
      </c>
      <c r="R2488" s="11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8331</v>
      </c>
      <c r="R2489" s="11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8331</v>
      </c>
      <c r="R2490" s="11" t="s">
        <v>8335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8331</v>
      </c>
      <c r="R2491" s="11" t="s">
        <v>8335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8331</v>
      </c>
      <c r="R2492" s="11" t="s">
        <v>8335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8331</v>
      </c>
      <c r="R2493" s="11" t="s">
        <v>8335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8331</v>
      </c>
      <c r="R2494" s="11" t="s">
        <v>8335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8331</v>
      </c>
      <c r="R2495" s="11" t="s">
        <v>8335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8331</v>
      </c>
      <c r="R2496" s="11" t="s">
        <v>8335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8331</v>
      </c>
      <c r="R2497" s="11" t="s">
        <v>8335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8331</v>
      </c>
      <c r="R2498" s="11" t="s">
        <v>8335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8331</v>
      </c>
      <c r="R2499" s="11" t="s">
        <v>8335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8331</v>
      </c>
      <c r="R2500" s="11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8331</v>
      </c>
      <c r="R2501" s="11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8331</v>
      </c>
      <c r="R2502" s="11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8342</v>
      </c>
      <c r="R2503" s="11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8342</v>
      </c>
      <c r="R2504" s="11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8342</v>
      </c>
      <c r="R2505" s="11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8342</v>
      </c>
      <c r="R2506" s="11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8342</v>
      </c>
      <c r="R2507" s="11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8342</v>
      </c>
      <c r="R2508" s="11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8342</v>
      </c>
      <c r="R2509" s="11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8342</v>
      </c>
      <c r="R2510" s="11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8342</v>
      </c>
      <c r="R2511" s="11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8342</v>
      </c>
      <c r="R2512" s="11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8342</v>
      </c>
      <c r="R2513" s="11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8342</v>
      </c>
      <c r="R2514" s="11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8342</v>
      </c>
      <c r="R2515" s="11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8342</v>
      </c>
      <c r="R2516" s="11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8342</v>
      </c>
      <c r="R2517" s="11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8342</v>
      </c>
      <c r="R2518" s="11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8342</v>
      </c>
      <c r="R2519" s="11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8342</v>
      </c>
      <c r="R2520" s="11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8342</v>
      </c>
      <c r="R2521" s="11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8342</v>
      </c>
      <c r="R2522" s="11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8331</v>
      </c>
      <c r="R2523" s="11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8331</v>
      </c>
      <c r="R2524" s="11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8331</v>
      </c>
      <c r="R2525" s="11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8331</v>
      </c>
      <c r="R2526" s="11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8331</v>
      </c>
      <c r="R2527" s="11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8331</v>
      </c>
      <c r="R2528" s="11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8331</v>
      </c>
      <c r="R2529" s="11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8331</v>
      </c>
      <c r="R2530" s="11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8331</v>
      </c>
      <c r="R2531" s="11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8331</v>
      </c>
      <c r="R2532" s="11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8331</v>
      </c>
      <c r="R2533" s="11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8331</v>
      </c>
      <c r="R2534" s="11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8331</v>
      </c>
      <c r="R2535" s="11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8331</v>
      </c>
      <c r="R2536" s="11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8331</v>
      </c>
      <c r="R2537" s="11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8331</v>
      </c>
      <c r="R2538" s="11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8331</v>
      </c>
      <c r="R2539" s="11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8331</v>
      </c>
      <c r="R2540" s="11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8331</v>
      </c>
      <c r="R2541" s="11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8331</v>
      </c>
      <c r="R2542" s="11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8331</v>
      </c>
      <c r="R2543" s="11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8331</v>
      </c>
      <c r="R2544" s="11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8331</v>
      </c>
      <c r="R2545" s="11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8331</v>
      </c>
      <c r="R2546" s="11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8331</v>
      </c>
      <c r="R2547" s="11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8331</v>
      </c>
      <c r="R2548" s="11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8331</v>
      </c>
      <c r="R2549" s="11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8331</v>
      </c>
      <c r="R2550" s="11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8331</v>
      </c>
      <c r="R2551" s="11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8331</v>
      </c>
      <c r="R2552" s="11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8331</v>
      </c>
      <c r="R2553" s="11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8331</v>
      </c>
      <c r="R2554" s="11" t="s">
        <v>8360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8331</v>
      </c>
      <c r="R2555" s="11" t="s">
        <v>8360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8331</v>
      </c>
      <c r="R2556" s="11" t="s">
        <v>8360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8331</v>
      </c>
      <c r="R2557" s="11" t="s">
        <v>8360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8331</v>
      </c>
      <c r="R2558" s="11" t="s">
        <v>8360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8331</v>
      </c>
      <c r="R2559" s="11" t="s">
        <v>8360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8331</v>
      </c>
      <c r="R2560" s="11" t="s">
        <v>8360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8331</v>
      </c>
      <c r="R2561" s="11" t="s">
        <v>8360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8331</v>
      </c>
      <c r="R2562" s="11" t="s">
        <v>8360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8342</v>
      </c>
      <c r="R2563" s="11" t="s">
        <v>8343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8342</v>
      </c>
      <c r="R2564" s="11" t="s">
        <v>8343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8342</v>
      </c>
      <c r="R2565" s="11" t="s">
        <v>8343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8342</v>
      </c>
      <c r="R2566" s="11" t="s">
        <v>8343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8342</v>
      </c>
      <c r="R2567" s="11" t="s">
        <v>8343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8342</v>
      </c>
      <c r="R2568" s="11" t="s">
        <v>8343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8342</v>
      </c>
      <c r="R2569" s="11" t="s">
        <v>8343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8342</v>
      </c>
      <c r="R2570" s="11" t="s">
        <v>8343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8342</v>
      </c>
      <c r="R2571" s="11" t="s">
        <v>8343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8342</v>
      </c>
      <c r="R2572" s="11" t="s">
        <v>8343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8342</v>
      </c>
      <c r="R2573" s="11" t="s">
        <v>8343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8342</v>
      </c>
      <c r="R2574" s="11" t="s">
        <v>8343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8342</v>
      </c>
      <c r="R2575" s="11" t="s">
        <v>8343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8342</v>
      </c>
      <c r="R2576" s="11" t="s">
        <v>8343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8342</v>
      </c>
      <c r="R2577" s="11" t="s">
        <v>8343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8342</v>
      </c>
      <c r="R2578" s="11" t="s">
        <v>8343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8342</v>
      </c>
      <c r="R2579" s="11" t="s">
        <v>8343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8342</v>
      </c>
      <c r="R2580" s="11" t="s">
        <v>8343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8342</v>
      </c>
      <c r="R2581" s="11" t="s">
        <v>8343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8342</v>
      </c>
      <c r="R2582" s="11" t="s">
        <v>8343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8342</v>
      </c>
      <c r="R2583" s="11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8342</v>
      </c>
      <c r="R2584" s="11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8342</v>
      </c>
      <c r="R2585" s="11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8342</v>
      </c>
      <c r="R2586" s="11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8342</v>
      </c>
      <c r="R2587" s="11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8342</v>
      </c>
      <c r="R2588" s="11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8342</v>
      </c>
      <c r="R2589" s="11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8342</v>
      </c>
      <c r="R2590" s="11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8342</v>
      </c>
      <c r="R2591" s="11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8342</v>
      </c>
      <c r="R2592" s="11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8342</v>
      </c>
      <c r="R2593" s="11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8342</v>
      </c>
      <c r="R2594" s="11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8342</v>
      </c>
      <c r="R2595" s="11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8342</v>
      </c>
      <c r="R2596" s="11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8342</v>
      </c>
      <c r="R2597" s="11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8342</v>
      </c>
      <c r="R2598" s="11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8342</v>
      </c>
      <c r="R2599" s="11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8342</v>
      </c>
      <c r="R2600" s="11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8342</v>
      </c>
      <c r="R2601" s="11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8342</v>
      </c>
      <c r="R2602" s="11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8325</v>
      </c>
      <c r="R2603" s="11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8325</v>
      </c>
      <c r="R2604" s="11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8325</v>
      </c>
      <c r="R2605" s="11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8325</v>
      </c>
      <c r="R2606" s="11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8325</v>
      </c>
      <c r="R2607" s="11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8325</v>
      </c>
      <c r="R2608" s="11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8325</v>
      </c>
      <c r="R2609" s="11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8325</v>
      </c>
      <c r="R2610" s="11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8325</v>
      </c>
      <c r="R2611" s="11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8325</v>
      </c>
      <c r="R2612" s="11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8325</v>
      </c>
      <c r="R2613" s="11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8325</v>
      </c>
      <c r="R2614" s="11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8325</v>
      </c>
      <c r="R2615" s="11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8325</v>
      </c>
      <c r="R2616" s="11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8325</v>
      </c>
      <c r="R2617" s="11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8325</v>
      </c>
      <c r="R2618" s="11" t="s">
        <v>8361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8325</v>
      </c>
      <c r="R2619" s="11" t="s">
        <v>8361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8325</v>
      </c>
      <c r="R2620" s="11" t="s">
        <v>8361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8325</v>
      </c>
      <c r="R2621" s="11" t="s">
        <v>8361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8325</v>
      </c>
      <c r="R2622" s="11" t="s">
        <v>8361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8325</v>
      </c>
      <c r="R2623" s="11" t="s">
        <v>8361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8325</v>
      </c>
      <c r="R2624" s="11" t="s">
        <v>8361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8325</v>
      </c>
      <c r="R2625" s="11" t="s">
        <v>8361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8325</v>
      </c>
      <c r="R2626" s="11" t="s">
        <v>8361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8325</v>
      </c>
      <c r="R2627" s="11" t="s">
        <v>8361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8325</v>
      </c>
      <c r="R2628" s="11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8325</v>
      </c>
      <c r="R2629" s="11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8325</v>
      </c>
      <c r="R2630" s="11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8325</v>
      </c>
      <c r="R2631" s="11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8325</v>
      </c>
      <c r="R2632" s="11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8325</v>
      </c>
      <c r="R2633" s="11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8325</v>
      </c>
      <c r="R2634" s="11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8325</v>
      </c>
      <c r="R2635" s="11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8325</v>
      </c>
      <c r="R2636" s="11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8325</v>
      </c>
      <c r="R2637" s="11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8325</v>
      </c>
      <c r="R2638" s="11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8325</v>
      </c>
      <c r="R2639" s="11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8325</v>
      </c>
      <c r="R2640" s="11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8325</v>
      </c>
      <c r="R2641" s="11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8325</v>
      </c>
      <c r="R2642" s="11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8325</v>
      </c>
      <c r="R2643" s="11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8325</v>
      </c>
      <c r="R2644" s="11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8325</v>
      </c>
      <c r="R2645" s="11" t="s">
        <v>8361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8325</v>
      </c>
      <c r="R2646" s="11" t="s">
        <v>8361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8325</v>
      </c>
      <c r="R2647" s="11" t="s">
        <v>8361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8325</v>
      </c>
      <c r="R2648" s="11" t="s">
        <v>8361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8325</v>
      </c>
      <c r="R2649" s="11" t="s">
        <v>8361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8325</v>
      </c>
      <c r="R2650" s="11" t="s">
        <v>8361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8325</v>
      </c>
      <c r="R2651" s="11" t="s">
        <v>8361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8325</v>
      </c>
      <c r="R2652" s="11" t="s">
        <v>8361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8325</v>
      </c>
      <c r="R2653" s="11" t="s">
        <v>8361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8325</v>
      </c>
      <c r="R2654" s="11" t="s">
        <v>8361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8325</v>
      </c>
      <c r="R2655" s="11" t="s">
        <v>8361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8325</v>
      </c>
      <c r="R2656" s="11" t="s">
        <v>8361</v>
      </c>
      <c r="S2656" s="15">
        <f t="shared" si="166"/>
        <v>42055.600995370376</v>
      </c>
      <c r="T2656" s="15">
        <f t="shared" si="167"/>
        <v>42115.559328703705</v>
      </c>
    </row>
    <row r="2657" spans="1:20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8325</v>
      </c>
      <c r="R2657" s="11" t="s">
        <v>8361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8325</v>
      </c>
      <c r="R2658" s="11" t="s">
        <v>8361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8325</v>
      </c>
      <c r="R2659" s="11" t="s">
        <v>8361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8325</v>
      </c>
      <c r="R2660" s="11" t="s">
        <v>8361</v>
      </c>
      <c r="S2660" s="15">
        <f t="shared" si="166"/>
        <v>42551.884189814817</v>
      </c>
      <c r="T2660" s="15">
        <f t="shared" si="167"/>
        <v>42581.884189814817</v>
      </c>
    </row>
    <row r="2661" spans="1:20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8325</v>
      </c>
      <c r="R2661" s="11" t="s">
        <v>8361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8325</v>
      </c>
      <c r="R2662" s="11" t="s">
        <v>8361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8325</v>
      </c>
      <c r="R2663" s="11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8325</v>
      </c>
      <c r="R2664" s="11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8325</v>
      </c>
      <c r="R2665" s="11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8325</v>
      </c>
      <c r="R2666" s="11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8325</v>
      </c>
      <c r="R2667" s="11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8325</v>
      </c>
      <c r="R2668" s="11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8325</v>
      </c>
      <c r="R2669" s="11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8325</v>
      </c>
      <c r="R2670" s="11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8325</v>
      </c>
      <c r="R2671" s="11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8325</v>
      </c>
      <c r="R2672" s="11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8325</v>
      </c>
      <c r="R2673" s="11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8325</v>
      </c>
      <c r="R2674" s="11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8325</v>
      </c>
      <c r="R2675" s="11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8325</v>
      </c>
      <c r="R2676" s="11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8325</v>
      </c>
      <c r="R2677" s="11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8325</v>
      </c>
      <c r="R2678" s="11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8325</v>
      </c>
      <c r="R2679" s="11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8325</v>
      </c>
      <c r="R2680" s="11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8325</v>
      </c>
      <c r="R2681" s="11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8325</v>
      </c>
      <c r="R2682" s="11" t="s">
        <v>8362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8342</v>
      </c>
      <c r="R2683" s="11" t="s">
        <v>8343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8342</v>
      </c>
      <c r="R2684" s="11" t="s">
        <v>8343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8342</v>
      </c>
      <c r="R2685" s="11" t="s">
        <v>8343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8342</v>
      </c>
      <c r="R2686" s="11" t="s">
        <v>8343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8342</v>
      </c>
      <c r="R2687" s="11" t="s">
        <v>8343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8342</v>
      </c>
      <c r="R2688" s="11" t="s">
        <v>8343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8342</v>
      </c>
      <c r="R2689" s="11" t="s">
        <v>8343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8342</v>
      </c>
      <c r="R2690" s="11" t="s">
        <v>8343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8342</v>
      </c>
      <c r="R2691" s="11" t="s">
        <v>8343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8342</v>
      </c>
      <c r="R2692" s="11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8342</v>
      </c>
      <c r="R2693" s="11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8342</v>
      </c>
      <c r="R2694" s="11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8342</v>
      </c>
      <c r="R2695" s="11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8342</v>
      </c>
      <c r="R2696" s="11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8342</v>
      </c>
      <c r="R2697" s="11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8342</v>
      </c>
      <c r="R2698" s="11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8342</v>
      </c>
      <c r="R2699" s="11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8342</v>
      </c>
      <c r="R2700" s="11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8342</v>
      </c>
      <c r="R2701" s="11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8342</v>
      </c>
      <c r="R2702" s="11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s="11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s="11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s="11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s="11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s="11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s="11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s="11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s="11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s="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s="11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s="11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s="11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s="11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s="11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s="11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s="11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s="11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s="11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s="1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s="11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8325</v>
      </c>
      <c r="R2723" s="11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8325</v>
      </c>
      <c r="R2724" s="11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8325</v>
      </c>
      <c r="R2725" s="11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8325</v>
      </c>
      <c r="R2726" s="11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8325</v>
      </c>
      <c r="R2727" s="11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8325</v>
      </c>
      <c r="R2728" s="11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8325</v>
      </c>
      <c r="R2729" s="11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8325</v>
      </c>
      <c r="R2730" s="11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8325</v>
      </c>
      <c r="R2731" s="11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8325</v>
      </c>
      <c r="R2732" s="11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8325</v>
      </c>
      <c r="R2733" s="11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8325</v>
      </c>
      <c r="R2734" s="11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8325</v>
      </c>
      <c r="R2735" s="11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8325</v>
      </c>
      <c r="R2736" s="11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8325</v>
      </c>
      <c r="R2737" s="11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8325</v>
      </c>
      <c r="R2738" s="11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8325</v>
      </c>
      <c r="R2739" s="11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8325</v>
      </c>
      <c r="R2740" s="11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8325</v>
      </c>
      <c r="R2741" s="11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8325</v>
      </c>
      <c r="R2742" s="11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8328</v>
      </c>
      <c r="R2743" s="11" t="s">
        <v>8363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8328</v>
      </c>
      <c r="R2744" s="11" t="s">
        <v>8363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8328</v>
      </c>
      <c r="R2745" s="11" t="s">
        <v>8363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8328</v>
      </c>
      <c r="R2746" s="11" t="s">
        <v>8363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8328</v>
      </c>
      <c r="R2747" s="11" t="s">
        <v>8363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8328</v>
      </c>
      <c r="R2748" s="11" t="s">
        <v>8363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8328</v>
      </c>
      <c r="R2749" s="11" t="s">
        <v>8363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8328</v>
      </c>
      <c r="R2750" s="11" t="s">
        <v>8363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8328</v>
      </c>
      <c r="R2751" s="11" t="s">
        <v>8363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8328</v>
      </c>
      <c r="R2752" s="11" t="s">
        <v>8363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8328</v>
      </c>
      <c r="R2753" s="11" t="s">
        <v>8363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8328</v>
      </c>
      <c r="R2754" s="11" t="s">
        <v>8363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8328</v>
      </c>
      <c r="R2755" s="11" t="s">
        <v>8363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8328</v>
      </c>
      <c r="R2756" s="11" t="s">
        <v>8363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8328</v>
      </c>
      <c r="R2757" s="11" t="s">
        <v>8363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8328</v>
      </c>
      <c r="R2758" s="11" t="s">
        <v>8363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8328</v>
      </c>
      <c r="R2759" s="11" t="s">
        <v>8363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8328</v>
      </c>
      <c r="R2760" s="11" t="s">
        <v>8363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8328</v>
      </c>
      <c r="R2761" s="11" t="s">
        <v>8363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8328</v>
      </c>
      <c r="R2762" s="11" t="s">
        <v>8363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8328</v>
      </c>
      <c r="R2763" s="11" t="s">
        <v>8363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8328</v>
      </c>
      <c r="R2764" s="11" t="s">
        <v>8363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8328</v>
      </c>
      <c r="R2765" s="11" t="s">
        <v>8363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8328</v>
      </c>
      <c r="R2766" s="11" t="s">
        <v>8363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8328</v>
      </c>
      <c r="R2767" s="11" t="s">
        <v>8363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8328</v>
      </c>
      <c r="R2768" s="11" t="s">
        <v>8363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8328</v>
      </c>
      <c r="R2769" s="11" t="s">
        <v>8363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8328</v>
      </c>
      <c r="R2770" s="11" t="s">
        <v>8363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8328</v>
      </c>
      <c r="R2771" s="11" t="s">
        <v>8363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8328</v>
      </c>
      <c r="R2772" s="11" t="s">
        <v>8363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8328</v>
      </c>
      <c r="R2773" s="11" t="s">
        <v>8363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8328</v>
      </c>
      <c r="R2774" s="11" t="s">
        <v>8363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8328</v>
      </c>
      <c r="R2775" s="11" t="s">
        <v>8363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8328</v>
      </c>
      <c r="R2776" s="11" t="s">
        <v>8363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8328</v>
      </c>
      <c r="R2777" s="11" t="s">
        <v>8363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8328</v>
      </c>
      <c r="R2778" s="11" t="s">
        <v>8363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8328</v>
      </c>
      <c r="R2779" s="11" t="s">
        <v>8363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8328</v>
      </c>
      <c r="R2780" s="11" t="s">
        <v>8363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8328</v>
      </c>
      <c r="R2781" s="11" t="s">
        <v>8363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8328</v>
      </c>
      <c r="R2782" s="11" t="s">
        <v>8363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s="11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s="11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s="11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s="11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s="11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s="11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s="11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s="11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s="1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s="11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s="11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s="11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s="11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s="11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s="11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s="11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s="11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s="11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s="1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s="11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s="11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s="11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s="11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s="11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s="11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s="11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s="11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s="11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s="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s="11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s="11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s="11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s="11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s="11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s="11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8308</v>
      </c>
      <c r="R2818" s="11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s="11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s="11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s="1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s="11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s="11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s="11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s="11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s="11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s="11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s="11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s="11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s="11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s="1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s="11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s="11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s="11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s="11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s="11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s="11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s="11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s="11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s="11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s="1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s="11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s="11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8308</v>
      </c>
      <c r="R2844" s="11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s="11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s="11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s="11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s="11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s="11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s="11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s="1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s="11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s="11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s="11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s="11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s="11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s="11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s="11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s="11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s="11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s="1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s="11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s="11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s="11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s="11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s="11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s="11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s="11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s="11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s="11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s="1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s="11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s="11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s="11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s="11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s="11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s="11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s="11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s="11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s="11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s="1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8308</v>
      </c>
      <c r="R2882" s="11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s="11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s="11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s="11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s="11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s="11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s="11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s="11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s="11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s="1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s="11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s="11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s="11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s="11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s="11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s="11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s="11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s="11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s="11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s="1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s="11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s="11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s="11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s="11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s="11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s="11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s="11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s="11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s="11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s="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s="11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s="11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s="11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s="11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s="11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s="11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s="11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s="11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s="11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s="1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s="11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s="11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s="11" t="s">
        <v>8311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s="11" t="s">
        <v>8311</v>
      </c>
      <c r="S2925" s="15">
        <f t="shared" si="182"/>
        <v>42013.15253472222</v>
      </c>
      <c r="T2925" s="15">
        <f t="shared" si="183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s="11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s="11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s="11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s="11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s="11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s="1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s="11" t="s">
        <v>8311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s="11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s="11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s="11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s="11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s="11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s="11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s="11" t="s">
        <v>8311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s="11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s="1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s="11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s="11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s="11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s="11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8308</v>
      </c>
      <c r="R2946" s="11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s="11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s="11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s="11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s="11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s="1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s="11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s="11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s="11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s="11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s="11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s="11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s="11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s="11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s="11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s="1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s="11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s="11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s="11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s="11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s="11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s="11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s="11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s="11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s="11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s="1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s="11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s="11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s="11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s="11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s="11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s="11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s="11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s="11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s="11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s="1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s="11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s="11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s="11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s="11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s="11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s="11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s="11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s="11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s="11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s="1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s="11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s="11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s="11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s="11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s="11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s="11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s="11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s="11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s="11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s="1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s="11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s="11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s="11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s="11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s="11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s="11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s="11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s="11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8308</v>
      </c>
      <c r="R3010" s="11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s="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s="11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s="11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s="11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s="11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s="11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s="11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s="11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s="11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s="11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s="1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s="11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s="11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s="11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s="11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s="11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s="11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s="11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s="11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s="11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s="1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s="11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s="11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s="11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s="11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s="11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s="11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s="11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s="11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s="11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s="1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s="11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s="11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s="11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s="11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s="11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s="11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s="11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s="11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s="11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s="1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s="11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s="11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s="11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s="11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s="11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s="11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s="11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s="11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s="11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s="1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s="11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s="11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s="11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s="11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s="11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s="11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s="11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s="11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s="11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s="1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s="11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s="11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8308</v>
      </c>
      <c r="R3074" s="11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s="11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s="11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s="11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s="11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s="11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s="11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s="1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s="11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s="11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s="11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s="11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s="11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s="11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s="11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s="11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s="11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s="1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s="11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s="11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s="11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s="11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s="11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s="11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s="11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s="11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s="11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s="1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s="11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s="11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s="11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s="11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s="11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s="11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s="11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s="11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s="11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s="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s="11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s="11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s="11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s="11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s="11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s="11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s="11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s="11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s="11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s="1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s="11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s="11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s="11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s="11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s="11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s="11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s="11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s="11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s="11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s="1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s="11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s="11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s="11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s="11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s="11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s="11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8308</v>
      </c>
      <c r="R3138" s="11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s="11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s="11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s="1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s="11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s="11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s="11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s="11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s="11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s="11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s="11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s="11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s="11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s="1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s="11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s="11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s="11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s="11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s="11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s="11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s="11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s="11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s="11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s="1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s="11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s="11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s="11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s="11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s="11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s="11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s="11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s="11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s="11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s="1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s="11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s="11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s="11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s="11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s="11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s="11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s="11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s="11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s="11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s="1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s="11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s="11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s="11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s="11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s="11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s="11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s="11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s="11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s="11" t="s">
        <v>8311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s="1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s="11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s="11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s="11" t="s">
        <v>8311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s="11" t="s">
        <v>8311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s="11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s="11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s="11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s="11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s="11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s="1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1" t="s">
        <v>8308</v>
      </c>
      <c r="R3202" s="11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8308</v>
      </c>
      <c r="R3203" s="11" t="s">
        <v>8311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8308</v>
      </c>
      <c r="R3204" s="11" t="s">
        <v>8311</v>
      </c>
      <c r="S3204" s="15">
        <f t="shared" si="203"/>
        <v>42293.853541666671</v>
      </c>
      <c r="T3204" s="15">
        <f t="shared" si="20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8308</v>
      </c>
      <c r="R3205" s="11" t="s">
        <v>8311</v>
      </c>
      <c r="S3205" s="15">
        <f t="shared" si="203"/>
        <v>42242.988680555558</v>
      </c>
      <c r="T3205" s="15">
        <f t="shared" si="20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8308</v>
      </c>
      <c r="R3206" s="11" t="s">
        <v>8311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8308</v>
      </c>
      <c r="R3207" s="11" t="s">
        <v>8311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8308</v>
      </c>
      <c r="R3208" s="11" t="s">
        <v>8311</v>
      </c>
      <c r="S3208" s="15">
        <f t="shared" si="203"/>
        <v>42236.276053240741</v>
      </c>
      <c r="T3208" s="15">
        <f t="shared" si="20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8308</v>
      </c>
      <c r="R3209" s="11" t="s">
        <v>8311</v>
      </c>
      <c r="S3209" s="15">
        <f t="shared" si="203"/>
        <v>42057.277858796297</v>
      </c>
      <c r="T3209" s="15">
        <f t="shared" si="20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8308</v>
      </c>
      <c r="R3210" s="11" t="s">
        <v>8309</v>
      </c>
      <c r="S3210" s="15">
        <f t="shared" si="203"/>
        <v>41827.605057870373</v>
      </c>
      <c r="T3210" s="15">
        <f t="shared" si="20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8308</v>
      </c>
      <c r="R3211" s="11" t="s">
        <v>8309</v>
      </c>
      <c r="S3211" s="15">
        <f t="shared" si="203"/>
        <v>41778.637245370373</v>
      </c>
      <c r="T3211" s="15">
        <f t="shared" si="20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8308</v>
      </c>
      <c r="R3212" s="11" t="s">
        <v>8309</v>
      </c>
      <c r="S3212" s="15">
        <f t="shared" si="203"/>
        <v>41013.936562499999</v>
      </c>
      <c r="T3212" s="15">
        <f t="shared" si="20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8308</v>
      </c>
      <c r="R3213" s="11" t="s">
        <v>8309</v>
      </c>
      <c r="S3213" s="15">
        <f t="shared" si="203"/>
        <v>41834.586574074077</v>
      </c>
      <c r="T3213" s="15">
        <f t="shared" si="20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8308</v>
      </c>
      <c r="R3214" s="11" t="s">
        <v>8309</v>
      </c>
      <c r="S3214" s="15">
        <f t="shared" si="203"/>
        <v>41829.795729166668</v>
      </c>
      <c r="T3214" s="15">
        <f t="shared" si="20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8308</v>
      </c>
      <c r="R3215" s="11" t="s">
        <v>8309</v>
      </c>
      <c r="S3215" s="15">
        <f t="shared" si="203"/>
        <v>42171.763414351852</v>
      </c>
      <c r="T3215" s="15">
        <f t="shared" si="20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8308</v>
      </c>
      <c r="R3216" s="11" t="s">
        <v>8309</v>
      </c>
      <c r="S3216" s="15">
        <f t="shared" si="203"/>
        <v>42337.792511574073</v>
      </c>
      <c r="T3216" s="15">
        <f t="shared" si="204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8308</v>
      </c>
      <c r="R3217" s="11" t="s">
        <v>8309</v>
      </c>
      <c r="S3217" s="15">
        <f t="shared" si="203"/>
        <v>42219.665173611109</v>
      </c>
      <c r="T3217" s="15">
        <f t="shared" si="204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8308</v>
      </c>
      <c r="R3218" s="11" t="s">
        <v>8309</v>
      </c>
      <c r="S3218" s="15">
        <f t="shared" si="203"/>
        <v>42165.462627314817</v>
      </c>
      <c r="T3218" s="15">
        <f t="shared" si="204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8308</v>
      </c>
      <c r="R3219" s="11" t="s">
        <v>8309</v>
      </c>
      <c r="S3219" s="15">
        <f t="shared" si="203"/>
        <v>42648.546111111107</v>
      </c>
      <c r="T3219" s="15">
        <f t="shared" si="204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8308</v>
      </c>
      <c r="R3220" s="11" t="s">
        <v>8309</v>
      </c>
      <c r="S3220" s="15">
        <f t="shared" si="203"/>
        <v>41971.002152777779</v>
      </c>
      <c r="T3220" s="15">
        <f t="shared" si="204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8308</v>
      </c>
      <c r="R3221" s="11" t="s">
        <v>8309</v>
      </c>
      <c r="S3221" s="15">
        <f t="shared" si="203"/>
        <v>42050.983182870375</v>
      </c>
      <c r="T3221" s="15">
        <f t="shared" si="204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8308</v>
      </c>
      <c r="R3222" s="11" t="s">
        <v>8309</v>
      </c>
      <c r="S3222" s="15">
        <f t="shared" si="203"/>
        <v>42772.833379629628</v>
      </c>
      <c r="T3222" s="15">
        <f t="shared" si="204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8308</v>
      </c>
      <c r="R3223" s="11" t="s">
        <v>8309</v>
      </c>
      <c r="S3223" s="15">
        <f t="shared" si="203"/>
        <v>42155.696793981479</v>
      </c>
      <c r="T3223" s="15">
        <f t="shared" si="204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8308</v>
      </c>
      <c r="R3224" s="11" t="s">
        <v>8309</v>
      </c>
      <c r="S3224" s="15">
        <f t="shared" si="203"/>
        <v>42270.582141203704</v>
      </c>
      <c r="T3224" s="15">
        <f t="shared" si="204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8308</v>
      </c>
      <c r="R3225" s="11" t="s">
        <v>8309</v>
      </c>
      <c r="S3225" s="15">
        <f t="shared" si="203"/>
        <v>42206.835370370376</v>
      </c>
      <c r="T3225" s="15">
        <f t="shared" si="204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8308</v>
      </c>
      <c r="R3226" s="11" t="s">
        <v>8309</v>
      </c>
      <c r="S3226" s="15">
        <f t="shared" si="203"/>
        <v>42697.850844907407</v>
      </c>
      <c r="T3226" s="15">
        <f t="shared" si="204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8308</v>
      </c>
      <c r="R3227" s="11" t="s">
        <v>8309</v>
      </c>
      <c r="S3227" s="15">
        <f t="shared" si="203"/>
        <v>42503.559467592597</v>
      </c>
      <c r="T3227" s="15">
        <f t="shared" si="204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8308</v>
      </c>
      <c r="R3228" s="11" t="s">
        <v>8309</v>
      </c>
      <c r="S3228" s="15">
        <f t="shared" si="203"/>
        <v>42277.583472222221</v>
      </c>
      <c r="T3228" s="15">
        <f t="shared" si="204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8308</v>
      </c>
      <c r="R3229" s="11" t="s">
        <v>8309</v>
      </c>
      <c r="S3229" s="15">
        <f t="shared" si="203"/>
        <v>42722.882361111115</v>
      </c>
      <c r="T3229" s="15">
        <f t="shared" si="204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8308</v>
      </c>
      <c r="R3230" s="11" t="s">
        <v>8309</v>
      </c>
      <c r="S3230" s="15">
        <f t="shared" si="203"/>
        <v>42323.70930555556</v>
      </c>
      <c r="T3230" s="15">
        <f t="shared" si="204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8308</v>
      </c>
      <c r="R3231" s="11" t="s">
        <v>8309</v>
      </c>
      <c r="S3231" s="15">
        <f t="shared" si="203"/>
        <v>41933.291643518518</v>
      </c>
      <c r="T3231" s="15">
        <f t="shared" si="204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8308</v>
      </c>
      <c r="R3232" s="11" t="s">
        <v>8309</v>
      </c>
      <c r="S3232" s="15">
        <f t="shared" si="203"/>
        <v>41898.168125000004</v>
      </c>
      <c r="T3232" s="15">
        <f t="shared" si="204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8308</v>
      </c>
      <c r="R3233" s="11" t="s">
        <v>8309</v>
      </c>
      <c r="S3233" s="15">
        <f t="shared" si="203"/>
        <v>42446.943831018521</v>
      </c>
      <c r="T3233" s="15">
        <f t="shared" si="204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8308</v>
      </c>
      <c r="R3234" s="11" t="s">
        <v>8309</v>
      </c>
      <c r="S3234" s="15">
        <f t="shared" si="203"/>
        <v>42463.81385416667</v>
      </c>
      <c r="T3234" s="15">
        <f t="shared" si="204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8308</v>
      </c>
      <c r="R3235" s="11" t="s">
        <v>8309</v>
      </c>
      <c r="S3235" s="15">
        <f t="shared" si="203"/>
        <v>42766.805034722223</v>
      </c>
      <c r="T3235" s="15">
        <f t="shared" si="204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8308</v>
      </c>
      <c r="R3236" s="11" t="s">
        <v>8309</v>
      </c>
      <c r="S3236" s="15">
        <f t="shared" si="203"/>
        <v>42734.789444444439</v>
      </c>
      <c r="T3236" s="15">
        <f t="shared" si="204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8308</v>
      </c>
      <c r="R3237" s="11" t="s">
        <v>8309</v>
      </c>
      <c r="S3237" s="15">
        <f t="shared" si="203"/>
        <v>42522.347812499997</v>
      </c>
      <c r="T3237" s="15">
        <f t="shared" si="204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8308</v>
      </c>
      <c r="R3238" s="11" t="s">
        <v>8309</v>
      </c>
      <c r="S3238" s="15">
        <f t="shared" si="203"/>
        <v>42702.917048611111</v>
      </c>
      <c r="T3238" s="15">
        <f t="shared" si="204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8308</v>
      </c>
      <c r="R3239" s="11" t="s">
        <v>8309</v>
      </c>
      <c r="S3239" s="15">
        <f t="shared" si="203"/>
        <v>42252.474351851852</v>
      </c>
      <c r="T3239" s="15">
        <f t="shared" si="204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8308</v>
      </c>
      <c r="R3240" s="11" t="s">
        <v>8309</v>
      </c>
      <c r="S3240" s="15">
        <f t="shared" si="203"/>
        <v>42156.510393518518</v>
      </c>
      <c r="T3240" s="15">
        <f t="shared" si="204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8308</v>
      </c>
      <c r="R3241" s="11" t="s">
        <v>8309</v>
      </c>
      <c r="S3241" s="15">
        <f t="shared" si="203"/>
        <v>42278.089039351849</v>
      </c>
      <c r="T3241" s="15">
        <f t="shared" si="204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8308</v>
      </c>
      <c r="R3242" s="11" t="s">
        <v>8309</v>
      </c>
      <c r="S3242" s="15">
        <f t="shared" si="203"/>
        <v>42754.693842592591</v>
      </c>
      <c r="T3242" s="15">
        <f t="shared" si="204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8308</v>
      </c>
      <c r="R3243" s="11" t="s">
        <v>8309</v>
      </c>
      <c r="S3243" s="15">
        <f t="shared" si="203"/>
        <v>41893.324884259258</v>
      </c>
      <c r="T3243" s="15">
        <f t="shared" si="204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8308</v>
      </c>
      <c r="R3244" s="11" t="s">
        <v>8309</v>
      </c>
      <c r="S3244" s="15">
        <f t="shared" si="203"/>
        <v>41871.755694444444</v>
      </c>
      <c r="T3244" s="15">
        <f t="shared" si="204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8308</v>
      </c>
      <c r="R3245" s="11" t="s">
        <v>8309</v>
      </c>
      <c r="S3245" s="15">
        <f t="shared" si="203"/>
        <v>42262.096782407403</v>
      </c>
      <c r="T3245" s="15">
        <f t="shared" si="204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8308</v>
      </c>
      <c r="R3246" s="11" t="s">
        <v>8309</v>
      </c>
      <c r="S3246" s="15">
        <f t="shared" si="203"/>
        <v>42675.694236111114</v>
      </c>
      <c r="T3246" s="15">
        <f t="shared" si="204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8308</v>
      </c>
      <c r="R3247" s="11" t="s">
        <v>8309</v>
      </c>
      <c r="S3247" s="15">
        <f t="shared" si="203"/>
        <v>42135.60020833333</v>
      </c>
      <c r="T3247" s="15">
        <f t="shared" si="204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8308</v>
      </c>
      <c r="R3248" s="11" t="s">
        <v>8309</v>
      </c>
      <c r="S3248" s="15">
        <f t="shared" si="203"/>
        <v>42230.472222222219</v>
      </c>
      <c r="T3248" s="15">
        <f t="shared" si="204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8308</v>
      </c>
      <c r="R3249" s="11" t="s">
        <v>8309</v>
      </c>
      <c r="S3249" s="15">
        <f t="shared" si="203"/>
        <v>42167.434166666666</v>
      </c>
      <c r="T3249" s="15">
        <f t="shared" si="204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8308</v>
      </c>
      <c r="R3250" s="11" t="s">
        <v>8309</v>
      </c>
      <c r="S3250" s="15">
        <f t="shared" si="203"/>
        <v>42068.888391203705</v>
      </c>
      <c r="T3250" s="15">
        <f t="shared" si="204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8308</v>
      </c>
      <c r="R3251" s="11" t="s">
        <v>8309</v>
      </c>
      <c r="S3251" s="15">
        <f t="shared" si="203"/>
        <v>42145.746689814812</v>
      </c>
      <c r="T3251" s="15">
        <f t="shared" si="204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8308</v>
      </c>
      <c r="R3252" s="11" t="s">
        <v>8309</v>
      </c>
      <c r="S3252" s="15">
        <f t="shared" si="203"/>
        <v>41918.742175925923</v>
      </c>
      <c r="T3252" s="15">
        <f t="shared" si="204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8308</v>
      </c>
      <c r="R3253" s="11" t="s">
        <v>8309</v>
      </c>
      <c r="S3253" s="15">
        <f t="shared" si="203"/>
        <v>42146.731087962966</v>
      </c>
      <c r="T3253" s="15">
        <f t="shared" si="204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8308</v>
      </c>
      <c r="R3254" s="11" t="s">
        <v>8309</v>
      </c>
      <c r="S3254" s="15">
        <f t="shared" si="203"/>
        <v>42590.472685185188</v>
      </c>
      <c r="T3254" s="15">
        <f t="shared" si="204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8308</v>
      </c>
      <c r="R3255" s="11" t="s">
        <v>8309</v>
      </c>
      <c r="S3255" s="15">
        <f t="shared" si="203"/>
        <v>42602.576712962968</v>
      </c>
      <c r="T3255" s="15">
        <f t="shared" si="204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8308</v>
      </c>
      <c r="R3256" s="11" t="s">
        <v>8309</v>
      </c>
      <c r="S3256" s="15">
        <f t="shared" si="203"/>
        <v>42059.085752314815</v>
      </c>
      <c r="T3256" s="15">
        <f t="shared" si="204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8308</v>
      </c>
      <c r="R3257" s="11" t="s">
        <v>8309</v>
      </c>
      <c r="S3257" s="15">
        <f t="shared" si="203"/>
        <v>41889.768229166664</v>
      </c>
      <c r="T3257" s="15">
        <f t="shared" si="204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8308</v>
      </c>
      <c r="R3258" s="11" t="s">
        <v>8309</v>
      </c>
      <c r="S3258" s="15">
        <f t="shared" si="203"/>
        <v>42144.573807870373</v>
      </c>
      <c r="T3258" s="15">
        <f t="shared" si="204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8308</v>
      </c>
      <c r="R3259" s="11" t="s">
        <v>8309</v>
      </c>
      <c r="S3259" s="15">
        <f t="shared" si="203"/>
        <v>42758.559629629628</v>
      </c>
      <c r="T3259" s="15">
        <f t="shared" si="204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8308</v>
      </c>
      <c r="R3260" s="11" t="s">
        <v>8309</v>
      </c>
      <c r="S3260" s="15">
        <f t="shared" si="203"/>
        <v>41982.887280092589</v>
      </c>
      <c r="T3260" s="15">
        <f t="shared" si="204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8308</v>
      </c>
      <c r="R3261" s="11" t="s">
        <v>8309</v>
      </c>
      <c r="S3261" s="15">
        <f t="shared" si="203"/>
        <v>42614.760937500003</v>
      </c>
      <c r="T3261" s="15">
        <f t="shared" si="204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8308</v>
      </c>
      <c r="R3262" s="11" t="s">
        <v>8309</v>
      </c>
      <c r="S3262" s="15">
        <f t="shared" si="203"/>
        <v>42303.672662037032</v>
      </c>
      <c r="T3262" s="15">
        <f t="shared" si="204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8308</v>
      </c>
      <c r="R3263" s="11" t="s">
        <v>8309</v>
      </c>
      <c r="S3263" s="15">
        <f t="shared" si="203"/>
        <v>42171.725416666668</v>
      </c>
      <c r="T3263" s="15">
        <f t="shared" si="204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8308</v>
      </c>
      <c r="R3264" s="11" t="s">
        <v>8309</v>
      </c>
      <c r="S3264" s="15">
        <f t="shared" si="203"/>
        <v>41964.315532407403</v>
      </c>
      <c r="T3264" s="15">
        <f t="shared" si="204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8308</v>
      </c>
      <c r="R3265" s="11" t="s">
        <v>8309</v>
      </c>
      <c r="S3265" s="15">
        <f t="shared" si="203"/>
        <v>42284.516064814816</v>
      </c>
      <c r="T3265" s="15">
        <f t="shared" si="204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8308</v>
      </c>
      <c r="R3266" s="11" t="s">
        <v>8309</v>
      </c>
      <c r="S3266" s="15">
        <f t="shared" si="203"/>
        <v>42016.800208333334</v>
      </c>
      <c r="T3266" s="15">
        <f t="shared" si="204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8308</v>
      </c>
      <c r="R3267" s="11" t="s">
        <v>8309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8308</v>
      </c>
      <c r="R3268" s="11" t="s">
        <v>8309</v>
      </c>
      <c r="S3268" s="15">
        <f t="shared" si="207"/>
        <v>42136.536134259266</v>
      </c>
      <c r="T3268" s="15">
        <f t="shared" si="208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8308</v>
      </c>
      <c r="R3269" s="11" t="s">
        <v>8309</v>
      </c>
      <c r="S3269" s="15">
        <f t="shared" si="207"/>
        <v>42172.757638888885</v>
      </c>
      <c r="T3269" s="15">
        <f t="shared" si="208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8308</v>
      </c>
      <c r="R3270" s="11" t="s">
        <v>8309</v>
      </c>
      <c r="S3270" s="15">
        <f t="shared" si="207"/>
        <v>42590.90425925926</v>
      </c>
      <c r="T3270" s="15">
        <f t="shared" si="208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8308</v>
      </c>
      <c r="R3271" s="11" t="s">
        <v>8309</v>
      </c>
      <c r="S3271" s="15">
        <f t="shared" si="207"/>
        <v>42137.395798611105</v>
      </c>
      <c r="T3271" s="15">
        <f t="shared" si="208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8308</v>
      </c>
      <c r="R3272" s="11" t="s">
        <v>8309</v>
      </c>
      <c r="S3272" s="15">
        <f t="shared" si="207"/>
        <v>42167.533159722225</v>
      </c>
      <c r="T3272" s="15">
        <f t="shared" si="208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8308</v>
      </c>
      <c r="R3273" s="11" t="s">
        <v>8309</v>
      </c>
      <c r="S3273" s="15">
        <f t="shared" si="207"/>
        <v>41915.437210648146</v>
      </c>
      <c r="T3273" s="15">
        <f t="shared" si="208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8308</v>
      </c>
      <c r="R3274" s="11" t="s">
        <v>8309</v>
      </c>
      <c r="S3274" s="15">
        <f t="shared" si="207"/>
        <v>42284.500104166669</v>
      </c>
      <c r="T3274" s="15">
        <f t="shared" si="208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8308</v>
      </c>
      <c r="R3275" s="11" t="s">
        <v>8309</v>
      </c>
      <c r="S3275" s="15">
        <f t="shared" si="207"/>
        <v>42611.801412037035</v>
      </c>
      <c r="T3275" s="15">
        <f t="shared" si="208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8308</v>
      </c>
      <c r="R3276" s="11" t="s">
        <v>8309</v>
      </c>
      <c r="S3276" s="15">
        <f t="shared" si="207"/>
        <v>42400.704537037032</v>
      </c>
      <c r="T3276" s="15">
        <f t="shared" si="208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8308</v>
      </c>
      <c r="R3277" s="11" t="s">
        <v>8309</v>
      </c>
      <c r="S3277" s="15">
        <f t="shared" si="207"/>
        <v>42017.88045138889</v>
      </c>
      <c r="T3277" s="15">
        <f t="shared" si="208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8308</v>
      </c>
      <c r="R3278" s="11" t="s">
        <v>8309</v>
      </c>
      <c r="S3278" s="15">
        <f t="shared" si="207"/>
        <v>42426.949988425928</v>
      </c>
      <c r="T3278" s="15">
        <f t="shared" si="208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8308</v>
      </c>
      <c r="R3279" s="11" t="s">
        <v>8309</v>
      </c>
      <c r="S3279" s="15">
        <f t="shared" si="207"/>
        <v>41931.682939814818</v>
      </c>
      <c r="T3279" s="15">
        <f t="shared" si="208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8308</v>
      </c>
      <c r="R3280" s="11" t="s">
        <v>8309</v>
      </c>
      <c r="S3280" s="15">
        <f t="shared" si="207"/>
        <v>42124.848414351851</v>
      </c>
      <c r="T3280" s="15">
        <f t="shared" si="208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8308</v>
      </c>
      <c r="R3281" s="11" t="s">
        <v>8309</v>
      </c>
      <c r="S3281" s="15">
        <f t="shared" si="207"/>
        <v>42431.102534722217</v>
      </c>
      <c r="T3281" s="15">
        <f t="shared" si="208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8308</v>
      </c>
      <c r="R3282" s="11" t="s">
        <v>8309</v>
      </c>
      <c r="S3282" s="15">
        <f t="shared" si="207"/>
        <v>42121.756921296299</v>
      </c>
      <c r="T3282" s="15">
        <f t="shared" si="208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8308</v>
      </c>
      <c r="R3283" s="11" t="s">
        <v>8309</v>
      </c>
      <c r="S3283" s="15">
        <f t="shared" si="207"/>
        <v>42219.019733796296</v>
      </c>
      <c r="T3283" s="15">
        <f t="shared" si="208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8308</v>
      </c>
      <c r="R3284" s="11" t="s">
        <v>8309</v>
      </c>
      <c r="S3284" s="15">
        <f t="shared" si="207"/>
        <v>42445.19430555556</v>
      </c>
      <c r="T3284" s="15">
        <f t="shared" si="208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8308</v>
      </c>
      <c r="R3285" s="11" t="s">
        <v>8309</v>
      </c>
      <c r="S3285" s="15">
        <f t="shared" si="207"/>
        <v>42379.74418981481</v>
      </c>
      <c r="T3285" s="15">
        <f t="shared" si="208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8308</v>
      </c>
      <c r="R3286" s="11" t="s">
        <v>8309</v>
      </c>
      <c r="S3286" s="15">
        <f t="shared" si="207"/>
        <v>42380.884872685187</v>
      </c>
      <c r="T3286" s="15">
        <f t="shared" si="208"/>
        <v>42398.249305555553</v>
      </c>
    </row>
    <row r="3287" spans="1:20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8308</v>
      </c>
      <c r="R3287" s="11" t="s">
        <v>8309</v>
      </c>
      <c r="S3287" s="15">
        <f t="shared" si="207"/>
        <v>42762.942430555559</v>
      </c>
      <c r="T3287" s="15">
        <f t="shared" si="208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8308</v>
      </c>
      <c r="R3288" s="11" t="s">
        <v>8309</v>
      </c>
      <c r="S3288" s="15">
        <f t="shared" si="207"/>
        <v>42567.840069444443</v>
      </c>
      <c r="T3288" s="15">
        <f t="shared" si="208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8308</v>
      </c>
      <c r="R3289" s="11" t="s">
        <v>8309</v>
      </c>
      <c r="S3289" s="15">
        <f t="shared" si="207"/>
        <v>42311.750324074077</v>
      </c>
      <c r="T3289" s="15">
        <f t="shared" si="208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8308</v>
      </c>
      <c r="R3290" s="11" t="s">
        <v>8309</v>
      </c>
      <c r="S3290" s="15">
        <f t="shared" si="207"/>
        <v>42505.774479166663</v>
      </c>
      <c r="T3290" s="15">
        <f t="shared" si="208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8308</v>
      </c>
      <c r="R3291" s="11" t="s">
        <v>8309</v>
      </c>
      <c r="S3291" s="15">
        <f t="shared" si="207"/>
        <v>42758.368078703701</v>
      </c>
      <c r="T3291" s="15">
        <f t="shared" si="208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8308</v>
      </c>
      <c r="R3292" s="11" t="s">
        <v>8309</v>
      </c>
      <c r="S3292" s="15">
        <f t="shared" si="207"/>
        <v>42775.51494212963</v>
      </c>
      <c r="T3292" s="15">
        <f t="shared" si="208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8308</v>
      </c>
      <c r="R3293" s="11" t="s">
        <v>8309</v>
      </c>
      <c r="S3293" s="15">
        <f t="shared" si="207"/>
        <v>42232.702546296292</v>
      </c>
      <c r="T3293" s="15">
        <f t="shared" si="208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8308</v>
      </c>
      <c r="R3294" s="11" t="s">
        <v>8309</v>
      </c>
      <c r="S3294" s="15">
        <f t="shared" si="207"/>
        <v>42282.770231481481</v>
      </c>
      <c r="T3294" s="15">
        <f t="shared" si="208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8308</v>
      </c>
      <c r="R3295" s="11" t="s">
        <v>8309</v>
      </c>
      <c r="S3295" s="15">
        <f t="shared" si="207"/>
        <v>42768.425370370373</v>
      </c>
      <c r="T3295" s="15">
        <f t="shared" si="208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8308</v>
      </c>
      <c r="R3296" s="11" t="s">
        <v>8309</v>
      </c>
      <c r="S3296" s="15">
        <f t="shared" si="207"/>
        <v>42141.541134259256</v>
      </c>
      <c r="T3296" s="15">
        <f t="shared" si="208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8308</v>
      </c>
      <c r="R3297" s="11" t="s">
        <v>8309</v>
      </c>
      <c r="S3297" s="15">
        <f t="shared" si="207"/>
        <v>42609.442465277782</v>
      </c>
      <c r="T3297" s="15">
        <f t="shared" si="208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8308</v>
      </c>
      <c r="R3298" s="11" t="s">
        <v>8309</v>
      </c>
      <c r="S3298" s="15">
        <f t="shared" si="207"/>
        <v>42309.756620370375</v>
      </c>
      <c r="T3298" s="15">
        <f t="shared" si="208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8308</v>
      </c>
      <c r="R3299" s="11" t="s">
        <v>8309</v>
      </c>
      <c r="S3299" s="15">
        <f t="shared" si="207"/>
        <v>42193.771481481483</v>
      </c>
      <c r="T3299" s="15">
        <f t="shared" si="208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8308</v>
      </c>
      <c r="R3300" s="11" t="s">
        <v>8309</v>
      </c>
      <c r="S3300" s="15">
        <f t="shared" si="207"/>
        <v>42239.957962962959</v>
      </c>
      <c r="T3300" s="15">
        <f t="shared" si="208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8308</v>
      </c>
      <c r="R3301" s="11" t="s">
        <v>8309</v>
      </c>
      <c r="S3301" s="15">
        <f t="shared" si="207"/>
        <v>42261.917395833334</v>
      </c>
      <c r="T3301" s="15">
        <f t="shared" si="208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8308</v>
      </c>
      <c r="R3302" s="11" t="s">
        <v>8309</v>
      </c>
      <c r="S3302" s="15">
        <f t="shared" si="207"/>
        <v>42102.743773148148</v>
      </c>
      <c r="T3302" s="15">
        <f t="shared" si="208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8308</v>
      </c>
      <c r="R3303" s="11" t="s">
        <v>8309</v>
      </c>
      <c r="S3303" s="15">
        <f t="shared" si="207"/>
        <v>42538.73583333334</v>
      </c>
      <c r="T3303" s="15">
        <f t="shared" si="208"/>
        <v>42583.290972222225</v>
      </c>
    </row>
    <row r="3304" spans="1:20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8308</v>
      </c>
      <c r="R3304" s="11" t="s">
        <v>8309</v>
      </c>
      <c r="S3304" s="15">
        <f t="shared" si="207"/>
        <v>42681.35157407407</v>
      </c>
      <c r="T3304" s="15">
        <f t="shared" si="208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8308</v>
      </c>
      <c r="R3305" s="11" t="s">
        <v>8309</v>
      </c>
      <c r="S3305" s="15">
        <f t="shared" si="207"/>
        <v>42056.65143518518</v>
      </c>
      <c r="T3305" s="15">
        <f t="shared" si="208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8308</v>
      </c>
      <c r="R3306" s="11" t="s">
        <v>8309</v>
      </c>
      <c r="S3306" s="15">
        <f t="shared" si="207"/>
        <v>42696.624444444446</v>
      </c>
      <c r="T3306" s="15">
        <f t="shared" si="208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8308</v>
      </c>
      <c r="R3307" s="11" t="s">
        <v>8309</v>
      </c>
      <c r="S3307" s="15">
        <f t="shared" si="207"/>
        <v>42186.855879629627</v>
      </c>
      <c r="T3307" s="15">
        <f t="shared" si="208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8308</v>
      </c>
      <c r="R3308" s="11" t="s">
        <v>8309</v>
      </c>
      <c r="S3308" s="15">
        <f t="shared" si="207"/>
        <v>42493.219236111108</v>
      </c>
      <c r="T3308" s="15">
        <f t="shared" si="208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8308</v>
      </c>
      <c r="R3309" s="11" t="s">
        <v>8309</v>
      </c>
      <c r="S3309" s="15">
        <f t="shared" si="207"/>
        <v>42475.057164351849</v>
      </c>
      <c r="T3309" s="15">
        <f t="shared" si="208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8308</v>
      </c>
      <c r="R3310" s="11" t="s">
        <v>8309</v>
      </c>
      <c r="S3310" s="15">
        <f t="shared" si="207"/>
        <v>42452.876909722225</v>
      </c>
      <c r="T3310" s="15">
        <f t="shared" si="208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8308</v>
      </c>
      <c r="R3311" s="11" t="s">
        <v>8309</v>
      </c>
      <c r="S3311" s="15">
        <f t="shared" si="207"/>
        <v>42628.650208333333</v>
      </c>
      <c r="T3311" s="15">
        <f t="shared" si="208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8308</v>
      </c>
      <c r="R3312" s="11" t="s">
        <v>8309</v>
      </c>
      <c r="S3312" s="15">
        <f t="shared" si="207"/>
        <v>42253.928530092591</v>
      </c>
      <c r="T3312" s="15">
        <f t="shared" si="208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8308</v>
      </c>
      <c r="R3313" s="11" t="s">
        <v>8309</v>
      </c>
      <c r="S3313" s="15">
        <f t="shared" si="207"/>
        <v>42264.29178240741</v>
      </c>
      <c r="T3313" s="15">
        <f t="shared" si="208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8308</v>
      </c>
      <c r="R3314" s="11" t="s">
        <v>8309</v>
      </c>
      <c r="S3314" s="15">
        <f t="shared" si="207"/>
        <v>42664.809560185182</v>
      </c>
      <c r="T3314" s="15">
        <f t="shared" si="208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8308</v>
      </c>
      <c r="R3315" s="11" t="s">
        <v>8309</v>
      </c>
      <c r="S3315" s="15">
        <f t="shared" si="207"/>
        <v>42382.244409722218</v>
      </c>
      <c r="T3315" s="15">
        <f t="shared" si="208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8308</v>
      </c>
      <c r="R3316" s="11" t="s">
        <v>8309</v>
      </c>
      <c r="S3316" s="15">
        <f t="shared" si="207"/>
        <v>42105.267488425925</v>
      </c>
      <c r="T3316" s="15">
        <f t="shared" si="208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8308</v>
      </c>
      <c r="R3317" s="11" t="s">
        <v>8309</v>
      </c>
      <c r="S3317" s="15">
        <f t="shared" si="207"/>
        <v>42466.303715277783</v>
      </c>
      <c r="T3317" s="15">
        <f t="shared" si="208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8308</v>
      </c>
      <c r="R3318" s="11" t="s">
        <v>8309</v>
      </c>
      <c r="S3318" s="15">
        <f t="shared" si="207"/>
        <v>41826.871238425927</v>
      </c>
      <c r="T3318" s="15">
        <f t="shared" si="208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8308</v>
      </c>
      <c r="R3319" s="11" t="s">
        <v>8309</v>
      </c>
      <c r="S3319" s="15">
        <f t="shared" si="207"/>
        <v>42499.039629629624</v>
      </c>
      <c r="T3319" s="15">
        <f t="shared" si="208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8308</v>
      </c>
      <c r="R3320" s="11" t="s">
        <v>8309</v>
      </c>
      <c r="S3320" s="15">
        <f t="shared" si="207"/>
        <v>42431.302002314813</v>
      </c>
      <c r="T3320" s="15">
        <f t="shared" si="208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8308</v>
      </c>
      <c r="R3321" s="11" t="s">
        <v>8309</v>
      </c>
      <c r="S3321" s="15">
        <f t="shared" si="207"/>
        <v>41990.585486111115</v>
      </c>
      <c r="T3321" s="15">
        <f t="shared" si="208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8308</v>
      </c>
      <c r="R3322" s="11" t="s">
        <v>8309</v>
      </c>
      <c r="S3322" s="15">
        <f t="shared" si="207"/>
        <v>42513.045798611114</v>
      </c>
      <c r="T3322" s="15">
        <f t="shared" si="208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8308</v>
      </c>
      <c r="R3323" s="11" t="s">
        <v>8309</v>
      </c>
      <c r="S3323" s="15">
        <f t="shared" si="207"/>
        <v>41914.100289351853</v>
      </c>
      <c r="T3323" s="15">
        <f t="shared" si="208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8308</v>
      </c>
      <c r="R3324" s="11" t="s">
        <v>8309</v>
      </c>
      <c r="S3324" s="15">
        <f t="shared" si="207"/>
        <v>42521.010370370372</v>
      </c>
      <c r="T3324" s="15">
        <f t="shared" si="208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8308</v>
      </c>
      <c r="R3325" s="11" t="s">
        <v>8309</v>
      </c>
      <c r="S3325" s="15">
        <f t="shared" si="207"/>
        <v>42608.36583333333</v>
      </c>
      <c r="T3325" s="15">
        <f t="shared" si="208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8308</v>
      </c>
      <c r="R3326" s="11" t="s">
        <v>8309</v>
      </c>
      <c r="S3326" s="15">
        <f t="shared" si="207"/>
        <v>42512.58321759259</v>
      </c>
      <c r="T3326" s="15">
        <f t="shared" si="208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8308</v>
      </c>
      <c r="R3327" s="11" t="s">
        <v>8309</v>
      </c>
      <c r="S3327" s="15">
        <f t="shared" si="207"/>
        <v>42064.785613425927</v>
      </c>
      <c r="T3327" s="15">
        <f t="shared" si="208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8308</v>
      </c>
      <c r="R3328" s="11" t="s">
        <v>8309</v>
      </c>
      <c r="S3328" s="15">
        <f t="shared" si="207"/>
        <v>42041.714178240742</v>
      </c>
      <c r="T3328" s="15">
        <f t="shared" si="208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8308</v>
      </c>
      <c r="R3329" s="11" t="s">
        <v>8309</v>
      </c>
      <c r="S3329" s="15">
        <f t="shared" si="207"/>
        <v>42468.374606481477</v>
      </c>
      <c r="T3329" s="15">
        <f t="shared" si="208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8308</v>
      </c>
      <c r="R3330" s="11" t="s">
        <v>8309</v>
      </c>
      <c r="S3330" s="15">
        <f t="shared" si="207"/>
        <v>41822.57503472222</v>
      </c>
      <c r="T3330" s="15">
        <f t="shared" si="208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8308</v>
      </c>
      <c r="R3331" s="11" t="s">
        <v>8309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8308</v>
      </c>
      <c r="R3332" s="11" t="s">
        <v>8309</v>
      </c>
      <c r="S3332" s="15">
        <f t="shared" si="211"/>
        <v>42065.887361111112</v>
      </c>
      <c r="T3332" s="15">
        <f t="shared" si="212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8308</v>
      </c>
      <c r="R3333" s="11" t="s">
        <v>8309</v>
      </c>
      <c r="S3333" s="15">
        <f t="shared" si="211"/>
        <v>42248.697754629626</v>
      </c>
      <c r="T3333" s="15">
        <f t="shared" si="212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8308</v>
      </c>
      <c r="R3334" s="11" t="s">
        <v>8309</v>
      </c>
      <c r="S3334" s="15">
        <f t="shared" si="211"/>
        <v>41809.860300925924</v>
      </c>
      <c r="T3334" s="15">
        <f t="shared" si="212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8308</v>
      </c>
      <c r="R3335" s="11" t="s">
        <v>8309</v>
      </c>
      <c r="S3335" s="15">
        <f t="shared" si="211"/>
        <v>42148.676851851851</v>
      </c>
      <c r="T3335" s="15">
        <f t="shared" si="212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8308</v>
      </c>
      <c r="R3336" s="11" t="s">
        <v>8309</v>
      </c>
      <c r="S3336" s="15">
        <f t="shared" si="211"/>
        <v>42185.521087962959</v>
      </c>
      <c r="T3336" s="15">
        <f t="shared" si="212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8308</v>
      </c>
      <c r="R3337" s="11" t="s">
        <v>8309</v>
      </c>
      <c r="S3337" s="15">
        <f t="shared" si="211"/>
        <v>41827.674143518518</v>
      </c>
      <c r="T3337" s="15">
        <f t="shared" si="212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8308</v>
      </c>
      <c r="R3338" s="11" t="s">
        <v>8309</v>
      </c>
      <c r="S3338" s="15">
        <f t="shared" si="211"/>
        <v>42437.398680555561</v>
      </c>
      <c r="T3338" s="15">
        <f t="shared" si="212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8308</v>
      </c>
      <c r="R3339" s="11" t="s">
        <v>8309</v>
      </c>
      <c r="S3339" s="15">
        <f t="shared" si="211"/>
        <v>41901.282025462962</v>
      </c>
      <c r="T3339" s="15">
        <f t="shared" si="212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8308</v>
      </c>
      <c r="R3340" s="11" t="s">
        <v>8309</v>
      </c>
      <c r="S3340" s="15">
        <f t="shared" si="211"/>
        <v>42769.574999999997</v>
      </c>
      <c r="T3340" s="15">
        <f t="shared" si="212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8308</v>
      </c>
      <c r="R3341" s="11" t="s">
        <v>8309</v>
      </c>
      <c r="S3341" s="15">
        <f t="shared" si="211"/>
        <v>42549.665717592594</v>
      </c>
      <c r="T3341" s="15">
        <f t="shared" si="212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8308</v>
      </c>
      <c r="R3342" s="11" t="s">
        <v>8309</v>
      </c>
      <c r="S3342" s="15">
        <f t="shared" si="211"/>
        <v>42685.974004629628</v>
      </c>
      <c r="T3342" s="15">
        <f t="shared" si="212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8308</v>
      </c>
      <c r="R3343" s="11" t="s">
        <v>8309</v>
      </c>
      <c r="S3343" s="15">
        <f t="shared" si="211"/>
        <v>42510.798854166671</v>
      </c>
      <c r="T3343" s="15">
        <f t="shared" si="212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8308</v>
      </c>
      <c r="R3344" s="11" t="s">
        <v>8309</v>
      </c>
      <c r="S3344" s="15">
        <f t="shared" si="211"/>
        <v>42062.296412037031</v>
      </c>
      <c r="T3344" s="15">
        <f t="shared" si="212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8308</v>
      </c>
      <c r="R3345" s="11" t="s">
        <v>8309</v>
      </c>
      <c r="S3345" s="15">
        <f t="shared" si="211"/>
        <v>42452.916481481487</v>
      </c>
      <c r="T3345" s="15">
        <f t="shared" si="212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8308</v>
      </c>
      <c r="R3346" s="11" t="s">
        <v>8309</v>
      </c>
      <c r="S3346" s="15">
        <f t="shared" si="211"/>
        <v>41851.200150462959</v>
      </c>
      <c r="T3346" s="15">
        <f t="shared" si="212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8308</v>
      </c>
      <c r="R3347" s="11" t="s">
        <v>8309</v>
      </c>
      <c r="S3347" s="15">
        <f t="shared" si="211"/>
        <v>42053.106111111112</v>
      </c>
      <c r="T3347" s="15">
        <f t="shared" si="212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8308</v>
      </c>
      <c r="R3348" s="11" t="s">
        <v>8309</v>
      </c>
      <c r="S3348" s="15">
        <f t="shared" si="211"/>
        <v>42054.024421296301</v>
      </c>
      <c r="T3348" s="15">
        <f t="shared" si="212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8308</v>
      </c>
      <c r="R3349" s="11" t="s">
        <v>8309</v>
      </c>
      <c r="S3349" s="15">
        <f t="shared" si="211"/>
        <v>42484.551550925928</v>
      </c>
      <c r="T3349" s="15">
        <f t="shared" si="212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8308</v>
      </c>
      <c r="R3350" s="11" t="s">
        <v>8309</v>
      </c>
      <c r="S3350" s="15">
        <f t="shared" si="211"/>
        <v>42466.558796296296</v>
      </c>
      <c r="T3350" s="15">
        <f t="shared" si="212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8308</v>
      </c>
      <c r="R3351" s="11" t="s">
        <v>8309</v>
      </c>
      <c r="S3351" s="15">
        <f t="shared" si="211"/>
        <v>42513.110787037032</v>
      </c>
      <c r="T3351" s="15">
        <f t="shared" si="212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8308</v>
      </c>
      <c r="R3352" s="11" t="s">
        <v>8309</v>
      </c>
      <c r="S3352" s="15">
        <f t="shared" si="211"/>
        <v>42302.701516203699</v>
      </c>
      <c r="T3352" s="15">
        <f t="shared" si="212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8308</v>
      </c>
      <c r="R3353" s="11" t="s">
        <v>8309</v>
      </c>
      <c r="S3353" s="15">
        <f t="shared" si="211"/>
        <v>41806.395428240743</v>
      </c>
      <c r="T3353" s="15">
        <f t="shared" si="212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8308</v>
      </c>
      <c r="R3354" s="11" t="s">
        <v>8309</v>
      </c>
      <c r="S3354" s="15">
        <f t="shared" si="211"/>
        <v>42495.992800925931</v>
      </c>
      <c r="T3354" s="15">
        <f t="shared" si="212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8308</v>
      </c>
      <c r="R3355" s="11" t="s">
        <v>8309</v>
      </c>
      <c r="S3355" s="15">
        <f t="shared" si="211"/>
        <v>42479.432291666672</v>
      </c>
      <c r="T3355" s="15">
        <f t="shared" si="212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8308</v>
      </c>
      <c r="R3356" s="11" t="s">
        <v>8309</v>
      </c>
      <c r="S3356" s="15">
        <f t="shared" si="211"/>
        <v>42270.7269212963</v>
      </c>
      <c r="T3356" s="15">
        <f t="shared" si="212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8308</v>
      </c>
      <c r="R3357" s="11" t="s">
        <v>8309</v>
      </c>
      <c r="S3357" s="15">
        <f t="shared" si="211"/>
        <v>42489.619525462964</v>
      </c>
      <c r="T3357" s="15">
        <f t="shared" si="212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8308</v>
      </c>
      <c r="R3358" s="11" t="s">
        <v>8309</v>
      </c>
      <c r="S3358" s="15">
        <f t="shared" si="211"/>
        <v>42536.815648148149</v>
      </c>
      <c r="T3358" s="15">
        <f t="shared" si="212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8308</v>
      </c>
      <c r="R3359" s="11" t="s">
        <v>8309</v>
      </c>
      <c r="S3359" s="15">
        <f t="shared" si="211"/>
        <v>41822.417939814812</v>
      </c>
      <c r="T3359" s="15">
        <f t="shared" si="212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8308</v>
      </c>
      <c r="R3360" s="11" t="s">
        <v>8309</v>
      </c>
      <c r="S3360" s="15">
        <f t="shared" si="211"/>
        <v>41932.311099537037</v>
      </c>
      <c r="T3360" s="15">
        <f t="shared" si="212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8308</v>
      </c>
      <c r="R3361" s="11" t="s">
        <v>8309</v>
      </c>
      <c r="S3361" s="15">
        <f t="shared" si="211"/>
        <v>42746.057106481487</v>
      </c>
      <c r="T3361" s="15">
        <f t="shared" si="212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8308</v>
      </c>
      <c r="R3362" s="11" t="s">
        <v>8309</v>
      </c>
      <c r="S3362" s="15">
        <f t="shared" si="211"/>
        <v>42697.082673611112</v>
      </c>
      <c r="T3362" s="15">
        <f t="shared" si="212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8308</v>
      </c>
      <c r="R3363" s="11" t="s">
        <v>8309</v>
      </c>
      <c r="S3363" s="15">
        <f t="shared" si="211"/>
        <v>41866.025347222225</v>
      </c>
      <c r="T3363" s="15">
        <f t="shared" si="212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8308</v>
      </c>
      <c r="R3364" s="11" t="s">
        <v>8309</v>
      </c>
      <c r="S3364" s="15">
        <f t="shared" si="211"/>
        <v>42056.091631944444</v>
      </c>
      <c r="T3364" s="15">
        <f t="shared" si="212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8308</v>
      </c>
      <c r="R3365" s="11" t="s">
        <v>8309</v>
      </c>
      <c r="S3365" s="15">
        <f t="shared" si="211"/>
        <v>41851.771354166667</v>
      </c>
      <c r="T3365" s="15">
        <f t="shared" si="212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8308</v>
      </c>
      <c r="R3366" s="11" t="s">
        <v>8309</v>
      </c>
      <c r="S3366" s="15">
        <f t="shared" si="211"/>
        <v>42422.977418981478</v>
      </c>
      <c r="T3366" s="15">
        <f t="shared" si="212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8308</v>
      </c>
      <c r="R3367" s="11" t="s">
        <v>8309</v>
      </c>
      <c r="S3367" s="15">
        <f t="shared" si="211"/>
        <v>42321.101759259262</v>
      </c>
      <c r="T3367" s="15">
        <f t="shared" si="212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8308</v>
      </c>
      <c r="R3368" s="11" t="s">
        <v>8309</v>
      </c>
      <c r="S3368" s="15">
        <f t="shared" si="211"/>
        <v>42107.067557870367</v>
      </c>
      <c r="T3368" s="15">
        <f t="shared" si="212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8308</v>
      </c>
      <c r="R3369" s="11" t="s">
        <v>8309</v>
      </c>
      <c r="S3369" s="15">
        <f t="shared" si="211"/>
        <v>42192.933958333335</v>
      </c>
      <c r="T3369" s="15">
        <f t="shared" si="212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8308</v>
      </c>
      <c r="R3370" s="11" t="s">
        <v>8309</v>
      </c>
      <c r="S3370" s="15">
        <f t="shared" si="211"/>
        <v>41969.199756944443</v>
      </c>
      <c r="T3370" s="15">
        <f t="shared" si="212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8308</v>
      </c>
      <c r="R3371" s="11" t="s">
        <v>8309</v>
      </c>
      <c r="S3371" s="15">
        <f t="shared" si="211"/>
        <v>42690.041435185187</v>
      </c>
      <c r="T3371" s="15">
        <f t="shared" si="212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8308</v>
      </c>
      <c r="R3372" s="11" t="s">
        <v>8309</v>
      </c>
      <c r="S3372" s="15">
        <f t="shared" si="211"/>
        <v>42690.334317129629</v>
      </c>
      <c r="T3372" s="15">
        <f t="shared" si="212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8308</v>
      </c>
      <c r="R3373" s="11" t="s">
        <v>8309</v>
      </c>
      <c r="S3373" s="15">
        <f t="shared" si="211"/>
        <v>42312.874594907407</v>
      </c>
      <c r="T3373" s="15">
        <f t="shared" si="212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8308</v>
      </c>
      <c r="R3374" s="11" t="s">
        <v>8309</v>
      </c>
      <c r="S3374" s="15">
        <f t="shared" si="211"/>
        <v>41855.548101851848</v>
      </c>
      <c r="T3374" s="15">
        <f t="shared" si="212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8308</v>
      </c>
      <c r="R3375" s="11" t="s">
        <v>8309</v>
      </c>
      <c r="S3375" s="15">
        <f t="shared" si="211"/>
        <v>42179.854629629626</v>
      </c>
      <c r="T3375" s="15">
        <f t="shared" si="212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8308</v>
      </c>
      <c r="R3376" s="11" t="s">
        <v>8309</v>
      </c>
      <c r="S3376" s="15">
        <f t="shared" si="211"/>
        <v>42275.731666666667</v>
      </c>
      <c r="T3376" s="15">
        <f t="shared" si="212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8308</v>
      </c>
      <c r="R3377" s="11" t="s">
        <v>8309</v>
      </c>
      <c r="S3377" s="15">
        <f t="shared" si="211"/>
        <v>41765.610798611109</v>
      </c>
      <c r="T3377" s="15">
        <f t="shared" si="212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8308</v>
      </c>
      <c r="R3378" s="11" t="s">
        <v>8309</v>
      </c>
      <c r="S3378" s="15">
        <f t="shared" si="211"/>
        <v>42059.701319444444</v>
      </c>
      <c r="T3378" s="15">
        <f t="shared" si="212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8308</v>
      </c>
      <c r="R3379" s="11" t="s">
        <v>8309</v>
      </c>
      <c r="S3379" s="15">
        <f t="shared" si="211"/>
        <v>42053.732627314821</v>
      </c>
      <c r="T3379" s="15">
        <f t="shared" si="212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8308</v>
      </c>
      <c r="R3380" s="11" t="s">
        <v>8309</v>
      </c>
      <c r="S3380" s="15">
        <f t="shared" si="211"/>
        <v>41858.355393518519</v>
      </c>
      <c r="T3380" s="15">
        <f t="shared" si="212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8308</v>
      </c>
      <c r="R3381" s="11" t="s">
        <v>8309</v>
      </c>
      <c r="S3381" s="15">
        <f t="shared" si="211"/>
        <v>42225.513888888891</v>
      </c>
      <c r="T3381" s="15">
        <f t="shared" si="212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8308</v>
      </c>
      <c r="R3382" s="11" t="s">
        <v>8309</v>
      </c>
      <c r="S3382" s="15">
        <f t="shared" si="211"/>
        <v>41937.95344907407</v>
      </c>
      <c r="T3382" s="15">
        <f t="shared" si="212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8308</v>
      </c>
      <c r="R3383" s="11" t="s">
        <v>8309</v>
      </c>
      <c r="S3383" s="15">
        <f t="shared" si="211"/>
        <v>42044.184988425928</v>
      </c>
      <c r="T3383" s="15">
        <f t="shared" si="212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8308</v>
      </c>
      <c r="R3384" s="11" t="s">
        <v>8309</v>
      </c>
      <c r="S3384" s="15">
        <f t="shared" si="211"/>
        <v>42559.431203703702</v>
      </c>
      <c r="T3384" s="15">
        <f t="shared" si="212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8308</v>
      </c>
      <c r="R3385" s="11" t="s">
        <v>8309</v>
      </c>
      <c r="S3385" s="15">
        <f t="shared" si="211"/>
        <v>42524.782638888893</v>
      </c>
      <c r="T3385" s="15">
        <f t="shared" si="212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8308</v>
      </c>
      <c r="R3386" s="11" t="s">
        <v>8309</v>
      </c>
      <c r="S3386" s="15">
        <f t="shared" si="211"/>
        <v>42292.087592592594</v>
      </c>
      <c r="T3386" s="15">
        <f t="shared" si="212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8308</v>
      </c>
      <c r="R3387" s="11" t="s">
        <v>8309</v>
      </c>
      <c r="S3387" s="15">
        <f t="shared" si="211"/>
        <v>41953.8675</v>
      </c>
      <c r="T3387" s="15">
        <f t="shared" si="212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8308</v>
      </c>
      <c r="R3388" s="11" t="s">
        <v>8309</v>
      </c>
      <c r="S3388" s="15">
        <f t="shared" si="211"/>
        <v>41946.644745370373</v>
      </c>
      <c r="T3388" s="15">
        <f t="shared" si="212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8308</v>
      </c>
      <c r="R3389" s="11" t="s">
        <v>8309</v>
      </c>
      <c r="S3389" s="15">
        <f t="shared" si="211"/>
        <v>41947.762592592589</v>
      </c>
      <c r="T3389" s="15">
        <f t="shared" si="212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8308</v>
      </c>
      <c r="R3390" s="11" t="s">
        <v>8309</v>
      </c>
      <c r="S3390" s="15">
        <f t="shared" si="211"/>
        <v>42143.461122685185</v>
      </c>
      <c r="T3390" s="15">
        <f t="shared" si="212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8308</v>
      </c>
      <c r="R3391" s="11" t="s">
        <v>8309</v>
      </c>
      <c r="S3391" s="15">
        <f t="shared" si="211"/>
        <v>42494.563449074078</v>
      </c>
      <c r="T3391" s="15">
        <f t="shared" si="212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8308</v>
      </c>
      <c r="R3392" s="11" t="s">
        <v>8309</v>
      </c>
      <c r="S3392" s="15">
        <f t="shared" si="211"/>
        <v>41815.774826388886</v>
      </c>
      <c r="T3392" s="15">
        <f t="shared" si="212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8308</v>
      </c>
      <c r="R3393" s="11" t="s">
        <v>8309</v>
      </c>
      <c r="S3393" s="15">
        <f t="shared" si="211"/>
        <v>41830.545694444445</v>
      </c>
      <c r="T3393" s="15">
        <f t="shared" si="212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8308</v>
      </c>
      <c r="R3394" s="11" t="s">
        <v>8309</v>
      </c>
      <c r="S3394" s="15">
        <f t="shared" si="211"/>
        <v>42446.845543981486</v>
      </c>
      <c r="T3394" s="15">
        <f t="shared" si="212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8308</v>
      </c>
      <c r="R3395" s="11" t="s">
        <v>8309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8308</v>
      </c>
      <c r="R3396" s="11" t="s">
        <v>8309</v>
      </c>
      <c r="S3396" s="15">
        <f t="shared" si="215"/>
        <v>41817.59542824074</v>
      </c>
      <c r="T3396" s="15">
        <f t="shared" si="216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8308</v>
      </c>
      <c r="R3397" s="11" t="s">
        <v>8309</v>
      </c>
      <c r="S3397" s="15">
        <f t="shared" si="215"/>
        <v>42140.712314814817</v>
      </c>
      <c r="T3397" s="15">
        <f t="shared" si="216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8308</v>
      </c>
      <c r="R3398" s="11" t="s">
        <v>8309</v>
      </c>
      <c r="S3398" s="15">
        <f t="shared" si="215"/>
        <v>41764.44663194444</v>
      </c>
      <c r="T3398" s="15">
        <f t="shared" si="216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8308</v>
      </c>
      <c r="R3399" s="11" t="s">
        <v>8309</v>
      </c>
      <c r="S3399" s="15">
        <f t="shared" si="215"/>
        <v>42378.478344907402</v>
      </c>
      <c r="T3399" s="15">
        <f t="shared" si="216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8308</v>
      </c>
      <c r="R3400" s="11" t="s">
        <v>8309</v>
      </c>
      <c r="S3400" s="15">
        <f t="shared" si="215"/>
        <v>41941.75203703704</v>
      </c>
      <c r="T3400" s="15">
        <f t="shared" si="216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8308</v>
      </c>
      <c r="R3401" s="11" t="s">
        <v>8309</v>
      </c>
      <c r="S3401" s="15">
        <f t="shared" si="215"/>
        <v>42026.920428240745</v>
      </c>
      <c r="T3401" s="15">
        <f t="shared" si="216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8308</v>
      </c>
      <c r="R3402" s="11" t="s">
        <v>8309</v>
      </c>
      <c r="S3402" s="15">
        <f t="shared" si="215"/>
        <v>41834.953865740739</v>
      </c>
      <c r="T3402" s="15">
        <f t="shared" si="216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8308</v>
      </c>
      <c r="R3403" s="11" t="s">
        <v>8309</v>
      </c>
      <c r="S3403" s="15">
        <f t="shared" si="215"/>
        <v>42193.723912037036</v>
      </c>
      <c r="T3403" s="15">
        <f t="shared" si="216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8308</v>
      </c>
      <c r="R3404" s="11" t="s">
        <v>8309</v>
      </c>
      <c r="S3404" s="15">
        <f t="shared" si="215"/>
        <v>42290.61855324074</v>
      </c>
      <c r="T3404" s="15">
        <f t="shared" si="216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8308</v>
      </c>
      <c r="R3405" s="11" t="s">
        <v>8309</v>
      </c>
      <c r="S3405" s="15">
        <f t="shared" si="215"/>
        <v>42150.462083333332</v>
      </c>
      <c r="T3405" s="15">
        <f t="shared" si="216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8308</v>
      </c>
      <c r="R3406" s="11" t="s">
        <v>8309</v>
      </c>
      <c r="S3406" s="15">
        <f t="shared" si="215"/>
        <v>42152.503495370373</v>
      </c>
      <c r="T3406" s="15">
        <f t="shared" si="216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8308</v>
      </c>
      <c r="R3407" s="11" t="s">
        <v>8309</v>
      </c>
      <c r="S3407" s="15">
        <f t="shared" si="215"/>
        <v>42410.017199074078</v>
      </c>
      <c r="T3407" s="15">
        <f t="shared" si="216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8308</v>
      </c>
      <c r="R3408" s="11" t="s">
        <v>8309</v>
      </c>
      <c r="S3408" s="15">
        <f t="shared" si="215"/>
        <v>41791.492777777778</v>
      </c>
      <c r="T3408" s="15">
        <f t="shared" si="216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8308</v>
      </c>
      <c r="R3409" s="11" t="s">
        <v>8309</v>
      </c>
      <c r="S3409" s="15">
        <f t="shared" si="215"/>
        <v>41796.422326388885</v>
      </c>
      <c r="T3409" s="15">
        <f t="shared" si="216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8308</v>
      </c>
      <c r="R3410" s="11" t="s">
        <v>8309</v>
      </c>
      <c r="S3410" s="15">
        <f t="shared" si="215"/>
        <v>41808.991944444446</v>
      </c>
      <c r="T3410" s="15">
        <f t="shared" si="216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8308</v>
      </c>
      <c r="R3411" s="11" t="s">
        <v>8309</v>
      </c>
      <c r="S3411" s="15">
        <f t="shared" si="215"/>
        <v>42544.814328703709</v>
      </c>
      <c r="T3411" s="15">
        <f t="shared" si="216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8308</v>
      </c>
      <c r="R3412" s="11" t="s">
        <v>8309</v>
      </c>
      <c r="S3412" s="15">
        <f t="shared" si="215"/>
        <v>42500.041550925926</v>
      </c>
      <c r="T3412" s="15">
        <f t="shared" si="216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8308</v>
      </c>
      <c r="R3413" s="11" t="s">
        <v>8309</v>
      </c>
      <c r="S3413" s="15">
        <f t="shared" si="215"/>
        <v>42265.022824074069</v>
      </c>
      <c r="T3413" s="15">
        <f t="shared" si="216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8308</v>
      </c>
      <c r="R3414" s="11" t="s">
        <v>8309</v>
      </c>
      <c r="S3414" s="15">
        <f t="shared" si="215"/>
        <v>41879.959050925929</v>
      </c>
      <c r="T3414" s="15">
        <f t="shared" si="216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8308</v>
      </c>
      <c r="R3415" s="11" t="s">
        <v>8309</v>
      </c>
      <c r="S3415" s="15">
        <f t="shared" si="215"/>
        <v>42053.733078703706</v>
      </c>
      <c r="T3415" s="15">
        <f t="shared" si="216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8308</v>
      </c>
      <c r="R3416" s="11" t="s">
        <v>8309</v>
      </c>
      <c r="S3416" s="15">
        <f t="shared" si="215"/>
        <v>42675.832465277781</v>
      </c>
      <c r="T3416" s="15">
        <f t="shared" si="216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8308</v>
      </c>
      <c r="R3417" s="11" t="s">
        <v>8309</v>
      </c>
      <c r="S3417" s="15">
        <f t="shared" si="215"/>
        <v>42467.144166666665</v>
      </c>
      <c r="T3417" s="15">
        <f t="shared" si="216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8308</v>
      </c>
      <c r="R3418" s="11" t="s">
        <v>8309</v>
      </c>
      <c r="S3418" s="15">
        <f t="shared" si="215"/>
        <v>42089.412557870368</v>
      </c>
      <c r="T3418" s="15">
        <f t="shared" si="216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8308</v>
      </c>
      <c r="R3419" s="11" t="s">
        <v>8309</v>
      </c>
      <c r="S3419" s="15">
        <f t="shared" si="215"/>
        <v>41894.91375</v>
      </c>
      <c r="T3419" s="15">
        <f t="shared" si="216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8308</v>
      </c>
      <c r="R3420" s="11" t="s">
        <v>8309</v>
      </c>
      <c r="S3420" s="15">
        <f t="shared" si="215"/>
        <v>41752.83457175926</v>
      </c>
      <c r="T3420" s="15">
        <f t="shared" si="216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8308</v>
      </c>
      <c r="R3421" s="11" t="s">
        <v>8309</v>
      </c>
      <c r="S3421" s="15">
        <f t="shared" si="215"/>
        <v>42448.821585648147</v>
      </c>
      <c r="T3421" s="15">
        <f t="shared" si="216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8308</v>
      </c>
      <c r="R3422" s="11" t="s">
        <v>8309</v>
      </c>
      <c r="S3422" s="15">
        <f t="shared" si="215"/>
        <v>42405.090300925927</v>
      </c>
      <c r="T3422" s="15">
        <f t="shared" si="216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8308</v>
      </c>
      <c r="R3423" s="11" t="s">
        <v>8309</v>
      </c>
      <c r="S3423" s="15">
        <f t="shared" si="215"/>
        <v>42037.791238425925</v>
      </c>
      <c r="T3423" s="15">
        <f t="shared" si="216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8308</v>
      </c>
      <c r="R3424" s="11" t="s">
        <v>8309</v>
      </c>
      <c r="S3424" s="15">
        <f t="shared" si="215"/>
        <v>42323.562222222223</v>
      </c>
      <c r="T3424" s="15">
        <f t="shared" si="216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8308</v>
      </c>
      <c r="R3425" s="11" t="s">
        <v>8309</v>
      </c>
      <c r="S3425" s="15">
        <f t="shared" si="215"/>
        <v>42088.911354166667</v>
      </c>
      <c r="T3425" s="15">
        <f t="shared" si="216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8308</v>
      </c>
      <c r="R3426" s="11" t="s">
        <v>8309</v>
      </c>
      <c r="S3426" s="15">
        <f t="shared" si="215"/>
        <v>42018.676898148144</v>
      </c>
      <c r="T3426" s="15">
        <f t="shared" si="216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8308</v>
      </c>
      <c r="R3427" s="11" t="s">
        <v>8309</v>
      </c>
      <c r="S3427" s="15">
        <f t="shared" si="215"/>
        <v>41884.617314814815</v>
      </c>
      <c r="T3427" s="15">
        <f t="shared" si="216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8308</v>
      </c>
      <c r="R3428" s="11" t="s">
        <v>8309</v>
      </c>
      <c r="S3428" s="15">
        <f t="shared" si="215"/>
        <v>41884.056747685187</v>
      </c>
      <c r="T3428" s="15">
        <f t="shared" si="216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8308</v>
      </c>
      <c r="R3429" s="11" t="s">
        <v>8309</v>
      </c>
      <c r="S3429" s="15">
        <f t="shared" si="215"/>
        <v>41792.645277777774</v>
      </c>
      <c r="T3429" s="15">
        <f t="shared" si="216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8308</v>
      </c>
      <c r="R3430" s="11" t="s">
        <v>8309</v>
      </c>
      <c r="S3430" s="15">
        <f t="shared" si="215"/>
        <v>42038.720451388886</v>
      </c>
      <c r="T3430" s="15">
        <f t="shared" si="216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8308</v>
      </c>
      <c r="R3431" s="11" t="s">
        <v>8309</v>
      </c>
      <c r="S3431" s="15">
        <f t="shared" si="215"/>
        <v>42662.021539351852</v>
      </c>
      <c r="T3431" s="15">
        <f t="shared" si="216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8308</v>
      </c>
      <c r="R3432" s="11" t="s">
        <v>8309</v>
      </c>
      <c r="S3432" s="15">
        <f t="shared" si="215"/>
        <v>41820.945613425924</v>
      </c>
      <c r="T3432" s="15">
        <f t="shared" si="216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8308</v>
      </c>
      <c r="R3433" s="11" t="s">
        <v>8309</v>
      </c>
      <c r="S3433" s="15">
        <f t="shared" si="215"/>
        <v>41839.730937500004</v>
      </c>
      <c r="T3433" s="15">
        <f t="shared" si="216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8308</v>
      </c>
      <c r="R3434" s="11" t="s">
        <v>8309</v>
      </c>
      <c r="S3434" s="15">
        <f t="shared" si="215"/>
        <v>42380.581180555557</v>
      </c>
      <c r="T3434" s="15">
        <f t="shared" si="216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8308</v>
      </c>
      <c r="R3435" s="11" t="s">
        <v>8309</v>
      </c>
      <c r="S3435" s="15">
        <f t="shared" si="215"/>
        <v>41776.063136574077</v>
      </c>
      <c r="T3435" s="15">
        <f t="shared" si="216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8308</v>
      </c>
      <c r="R3436" s="11" t="s">
        <v>8309</v>
      </c>
      <c r="S3436" s="15">
        <f t="shared" si="215"/>
        <v>41800.380428240744</v>
      </c>
      <c r="T3436" s="15">
        <f t="shared" si="216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8308</v>
      </c>
      <c r="R3437" s="11" t="s">
        <v>8309</v>
      </c>
      <c r="S3437" s="15">
        <f t="shared" si="215"/>
        <v>42572.61681712963</v>
      </c>
      <c r="T3437" s="15">
        <f t="shared" si="216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8308</v>
      </c>
      <c r="R3438" s="11" t="s">
        <v>8309</v>
      </c>
      <c r="S3438" s="15">
        <f t="shared" si="215"/>
        <v>41851.541585648149</v>
      </c>
      <c r="T3438" s="15">
        <f t="shared" si="216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8308</v>
      </c>
      <c r="R3439" s="11" t="s">
        <v>8309</v>
      </c>
      <c r="S3439" s="15">
        <f t="shared" si="215"/>
        <v>42205.710879629631</v>
      </c>
      <c r="T3439" s="15">
        <f t="shared" si="216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8308</v>
      </c>
      <c r="R3440" s="11" t="s">
        <v>8309</v>
      </c>
      <c r="S3440" s="15">
        <f t="shared" si="215"/>
        <v>42100.927858796291</v>
      </c>
      <c r="T3440" s="15">
        <f t="shared" si="216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8308</v>
      </c>
      <c r="R3441" s="11" t="s">
        <v>8309</v>
      </c>
      <c r="S3441" s="15">
        <f t="shared" si="215"/>
        <v>42374.911226851851</v>
      </c>
      <c r="T3441" s="15">
        <f t="shared" si="216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8308</v>
      </c>
      <c r="R3442" s="11" t="s">
        <v>8309</v>
      </c>
      <c r="S3442" s="15">
        <f t="shared" si="215"/>
        <v>41809.12300925926</v>
      </c>
      <c r="T3442" s="15">
        <f t="shared" si="216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8308</v>
      </c>
      <c r="R3443" s="11" t="s">
        <v>8309</v>
      </c>
      <c r="S3443" s="15">
        <f t="shared" si="215"/>
        <v>42294.429641203707</v>
      </c>
      <c r="T3443" s="15">
        <f t="shared" si="216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8308</v>
      </c>
      <c r="R3444" s="11" t="s">
        <v>8309</v>
      </c>
      <c r="S3444" s="15">
        <f t="shared" si="215"/>
        <v>42124.841111111105</v>
      </c>
      <c r="T3444" s="15">
        <f t="shared" si="216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8308</v>
      </c>
      <c r="R3445" s="11" t="s">
        <v>8309</v>
      </c>
      <c r="S3445" s="15">
        <f t="shared" si="215"/>
        <v>41861.524837962963</v>
      </c>
      <c r="T3445" s="15">
        <f t="shared" si="216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8308</v>
      </c>
      <c r="R3446" s="11" t="s">
        <v>8309</v>
      </c>
      <c r="S3446" s="15">
        <f t="shared" si="215"/>
        <v>42521.291504629626</v>
      </c>
      <c r="T3446" s="15">
        <f t="shared" si="216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8308</v>
      </c>
      <c r="R3447" s="11" t="s">
        <v>8309</v>
      </c>
      <c r="S3447" s="15">
        <f t="shared" si="215"/>
        <v>42272.530509259261</v>
      </c>
      <c r="T3447" s="15">
        <f t="shared" si="216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8308</v>
      </c>
      <c r="R3448" s="11" t="s">
        <v>8309</v>
      </c>
      <c r="S3448" s="15">
        <f t="shared" si="215"/>
        <v>42016.832465277781</v>
      </c>
      <c r="T3448" s="15">
        <f t="shared" si="216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8308</v>
      </c>
      <c r="R3449" s="11" t="s">
        <v>8309</v>
      </c>
      <c r="S3449" s="15">
        <f t="shared" si="215"/>
        <v>42402.889027777783</v>
      </c>
      <c r="T3449" s="15">
        <f t="shared" si="216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8308</v>
      </c>
      <c r="R3450" s="11" t="s">
        <v>8309</v>
      </c>
      <c r="S3450" s="15">
        <f t="shared" si="215"/>
        <v>41960.119085648148</v>
      </c>
      <c r="T3450" s="15">
        <f t="shared" si="216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8308</v>
      </c>
      <c r="R3451" s="11" t="s">
        <v>8309</v>
      </c>
      <c r="S3451" s="15">
        <f t="shared" si="215"/>
        <v>42532.052523148144</v>
      </c>
      <c r="T3451" s="15">
        <f t="shared" si="216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8308</v>
      </c>
      <c r="R3452" s="11" t="s">
        <v>8309</v>
      </c>
      <c r="S3452" s="15">
        <f t="shared" si="215"/>
        <v>42036.704525462963</v>
      </c>
      <c r="T3452" s="15">
        <f t="shared" si="216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8308</v>
      </c>
      <c r="R3453" s="11" t="s">
        <v>8309</v>
      </c>
      <c r="S3453" s="15">
        <f t="shared" si="215"/>
        <v>42088.723692129628</v>
      </c>
      <c r="T3453" s="15">
        <f t="shared" si="216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8308</v>
      </c>
      <c r="R3454" s="11" t="s">
        <v>8309</v>
      </c>
      <c r="S3454" s="15">
        <f t="shared" si="215"/>
        <v>41820.639189814814</v>
      </c>
      <c r="T3454" s="15">
        <f t="shared" si="216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8308</v>
      </c>
      <c r="R3455" s="11" t="s">
        <v>8309</v>
      </c>
      <c r="S3455" s="15">
        <f t="shared" si="215"/>
        <v>42535.97865740741</v>
      </c>
      <c r="T3455" s="15">
        <f t="shared" si="216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8308</v>
      </c>
      <c r="R3456" s="11" t="s">
        <v>8309</v>
      </c>
      <c r="S3456" s="15">
        <f t="shared" si="215"/>
        <v>41821.698599537034</v>
      </c>
      <c r="T3456" s="15">
        <f t="shared" si="216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8308</v>
      </c>
      <c r="R3457" s="11" t="s">
        <v>8309</v>
      </c>
      <c r="S3457" s="15">
        <f t="shared" si="215"/>
        <v>42626.7503125</v>
      </c>
      <c r="T3457" s="15">
        <f t="shared" si="216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8308</v>
      </c>
      <c r="R3458" s="11" t="s">
        <v>8309</v>
      </c>
      <c r="S3458" s="15">
        <f t="shared" si="215"/>
        <v>41821.205636574072</v>
      </c>
      <c r="T3458" s="15">
        <f t="shared" si="216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8308</v>
      </c>
      <c r="R3459" s="11" t="s">
        <v>8309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8308</v>
      </c>
      <c r="R3460" s="11" t="s">
        <v>8309</v>
      </c>
      <c r="S3460" s="15">
        <f t="shared" si="219"/>
        <v>42011.202581018515</v>
      </c>
      <c r="T3460" s="15">
        <f t="shared" si="220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8308</v>
      </c>
      <c r="R3461" s="11" t="s">
        <v>8309</v>
      </c>
      <c r="S3461" s="15">
        <f t="shared" si="219"/>
        <v>42480.479861111111</v>
      </c>
      <c r="T3461" s="15">
        <f t="shared" si="220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8308</v>
      </c>
      <c r="R3462" s="11" t="s">
        <v>8309</v>
      </c>
      <c r="S3462" s="15">
        <f t="shared" si="219"/>
        <v>41852.527222222219</v>
      </c>
      <c r="T3462" s="15">
        <f t="shared" si="220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8308</v>
      </c>
      <c r="R3463" s="11" t="s">
        <v>8309</v>
      </c>
      <c r="S3463" s="15">
        <f t="shared" si="219"/>
        <v>42643.632858796293</v>
      </c>
      <c r="T3463" s="15">
        <f t="shared" si="220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8308</v>
      </c>
      <c r="R3464" s="11" t="s">
        <v>8309</v>
      </c>
      <c r="S3464" s="15">
        <f t="shared" si="219"/>
        <v>42179.898472222223</v>
      </c>
      <c r="T3464" s="15">
        <f t="shared" si="220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8308</v>
      </c>
      <c r="R3465" s="11" t="s">
        <v>8309</v>
      </c>
      <c r="S3465" s="15">
        <f t="shared" si="219"/>
        <v>42612.918807870374</v>
      </c>
      <c r="T3465" s="15">
        <f t="shared" si="220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8308</v>
      </c>
      <c r="R3466" s="11" t="s">
        <v>8309</v>
      </c>
      <c r="S3466" s="15">
        <f t="shared" si="219"/>
        <v>42575.130057870367</v>
      </c>
      <c r="T3466" s="15">
        <f t="shared" si="220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8308</v>
      </c>
      <c r="R3467" s="11" t="s">
        <v>8309</v>
      </c>
      <c r="S3467" s="15">
        <f t="shared" si="219"/>
        <v>42200.625833333332</v>
      </c>
      <c r="T3467" s="15">
        <f t="shared" si="220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8308</v>
      </c>
      <c r="R3468" s="11" t="s">
        <v>8309</v>
      </c>
      <c r="S3468" s="15">
        <f t="shared" si="219"/>
        <v>42420.019097222219</v>
      </c>
      <c r="T3468" s="15">
        <f t="shared" si="220"/>
        <v>42479.977430555555</v>
      </c>
    </row>
    <row r="3469" spans="1:20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8308</v>
      </c>
      <c r="R3469" s="11" t="s">
        <v>8309</v>
      </c>
      <c r="S3469" s="15">
        <f t="shared" si="219"/>
        <v>42053.671666666662</v>
      </c>
      <c r="T3469" s="15">
        <f t="shared" si="220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8308</v>
      </c>
      <c r="R3470" s="11" t="s">
        <v>8309</v>
      </c>
      <c r="S3470" s="15">
        <f t="shared" si="219"/>
        <v>42605.765381944439</v>
      </c>
      <c r="T3470" s="15">
        <f t="shared" si="220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8308</v>
      </c>
      <c r="R3471" s="11" t="s">
        <v>8309</v>
      </c>
      <c r="S3471" s="15">
        <f t="shared" si="219"/>
        <v>42458.641724537039</v>
      </c>
      <c r="T3471" s="15">
        <f t="shared" si="220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8308</v>
      </c>
      <c r="R3472" s="11" t="s">
        <v>8309</v>
      </c>
      <c r="S3472" s="15">
        <f t="shared" si="219"/>
        <v>42529.022013888884</v>
      </c>
      <c r="T3472" s="15">
        <f t="shared" si="220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8308</v>
      </c>
      <c r="R3473" s="11" t="s">
        <v>8309</v>
      </c>
      <c r="S3473" s="15">
        <f t="shared" si="219"/>
        <v>41841.820486111108</v>
      </c>
      <c r="T3473" s="15">
        <f t="shared" si="220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8308</v>
      </c>
      <c r="R3474" s="11" t="s">
        <v>8309</v>
      </c>
      <c r="S3474" s="15">
        <f t="shared" si="219"/>
        <v>41928.170497685183</v>
      </c>
      <c r="T3474" s="15">
        <f t="shared" si="220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8308</v>
      </c>
      <c r="R3475" s="11" t="s">
        <v>8309</v>
      </c>
      <c r="S3475" s="15">
        <f t="shared" si="219"/>
        <v>42062.834444444445</v>
      </c>
      <c r="T3475" s="15">
        <f t="shared" si="220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8308</v>
      </c>
      <c r="R3476" s="11" t="s">
        <v>8309</v>
      </c>
      <c r="S3476" s="15">
        <f t="shared" si="219"/>
        <v>42541.501516203702</v>
      </c>
      <c r="T3476" s="15">
        <f t="shared" si="220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8308</v>
      </c>
      <c r="R3477" s="11" t="s">
        <v>8309</v>
      </c>
      <c r="S3477" s="15">
        <f t="shared" si="219"/>
        <v>41918.880833333329</v>
      </c>
      <c r="T3477" s="15">
        <f t="shared" si="220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8308</v>
      </c>
      <c r="R3478" s="11" t="s">
        <v>8309</v>
      </c>
      <c r="S3478" s="15">
        <f t="shared" si="219"/>
        <v>41921.279976851853</v>
      </c>
      <c r="T3478" s="15">
        <f t="shared" si="220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8308</v>
      </c>
      <c r="R3479" s="11" t="s">
        <v>8309</v>
      </c>
      <c r="S3479" s="15">
        <f t="shared" si="219"/>
        <v>42128.736608796295</v>
      </c>
      <c r="T3479" s="15">
        <f t="shared" si="220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8308</v>
      </c>
      <c r="R3480" s="11" t="s">
        <v>8309</v>
      </c>
      <c r="S3480" s="15">
        <f t="shared" si="219"/>
        <v>42053.916921296302</v>
      </c>
      <c r="T3480" s="15">
        <f t="shared" si="220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8308</v>
      </c>
      <c r="R3481" s="11" t="s">
        <v>8309</v>
      </c>
      <c r="S3481" s="15">
        <f t="shared" si="219"/>
        <v>41781.855092592588</v>
      </c>
      <c r="T3481" s="15">
        <f t="shared" si="220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8308</v>
      </c>
      <c r="R3482" s="11" t="s">
        <v>8309</v>
      </c>
      <c r="S3482" s="15">
        <f t="shared" si="219"/>
        <v>42171.317442129628</v>
      </c>
      <c r="T3482" s="15">
        <f t="shared" si="220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8308</v>
      </c>
      <c r="R3483" s="11" t="s">
        <v>8309</v>
      </c>
      <c r="S3483" s="15">
        <f t="shared" si="219"/>
        <v>41989.24754629629</v>
      </c>
      <c r="T3483" s="15">
        <f t="shared" si="220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8308</v>
      </c>
      <c r="R3484" s="11" t="s">
        <v>8309</v>
      </c>
      <c r="S3484" s="15">
        <f t="shared" si="219"/>
        <v>41796.771597222221</v>
      </c>
      <c r="T3484" s="15">
        <f t="shared" si="220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8308</v>
      </c>
      <c r="R3485" s="11" t="s">
        <v>8309</v>
      </c>
      <c r="S3485" s="15">
        <f t="shared" si="219"/>
        <v>41793.668761574074</v>
      </c>
      <c r="T3485" s="15">
        <f t="shared" si="220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8308</v>
      </c>
      <c r="R3486" s="11" t="s">
        <v>8309</v>
      </c>
      <c r="S3486" s="15">
        <f t="shared" si="219"/>
        <v>42506.760405092587</v>
      </c>
      <c r="T3486" s="15">
        <f t="shared" si="220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8308</v>
      </c>
      <c r="R3487" s="11" t="s">
        <v>8309</v>
      </c>
      <c r="S3487" s="15">
        <f t="shared" si="219"/>
        <v>42372.693055555559</v>
      </c>
      <c r="T3487" s="15">
        <f t="shared" si="220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8308</v>
      </c>
      <c r="R3488" s="11" t="s">
        <v>8309</v>
      </c>
      <c r="S3488" s="15">
        <f t="shared" si="219"/>
        <v>42126.87501157407</v>
      </c>
      <c r="T3488" s="15">
        <f t="shared" si="220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8308</v>
      </c>
      <c r="R3489" s="11" t="s">
        <v>8309</v>
      </c>
      <c r="S3489" s="15">
        <f t="shared" si="219"/>
        <v>42149.940416666665</v>
      </c>
      <c r="T3489" s="15">
        <f t="shared" si="220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8308</v>
      </c>
      <c r="R3490" s="11" t="s">
        <v>8309</v>
      </c>
      <c r="S3490" s="15">
        <f t="shared" si="219"/>
        <v>42087.768055555556</v>
      </c>
      <c r="T3490" s="15">
        <f t="shared" si="220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8308</v>
      </c>
      <c r="R3491" s="11" t="s">
        <v>8309</v>
      </c>
      <c r="S3491" s="15">
        <f t="shared" si="219"/>
        <v>41753.635775462964</v>
      </c>
      <c r="T3491" s="15">
        <f t="shared" si="220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8308</v>
      </c>
      <c r="R3492" s="11" t="s">
        <v>8309</v>
      </c>
      <c r="S3492" s="15">
        <f t="shared" si="219"/>
        <v>42443.802361111113</v>
      </c>
      <c r="T3492" s="15">
        <f t="shared" si="220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8308</v>
      </c>
      <c r="R3493" s="11" t="s">
        <v>8309</v>
      </c>
      <c r="S3493" s="15">
        <f t="shared" si="219"/>
        <v>42121.249814814815</v>
      </c>
      <c r="T3493" s="15">
        <f t="shared" si="220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8308</v>
      </c>
      <c r="R3494" s="11" t="s">
        <v>8309</v>
      </c>
      <c r="S3494" s="15">
        <f t="shared" si="219"/>
        <v>42268.009224537032</v>
      </c>
      <c r="T3494" s="15">
        <f t="shared" si="220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8308</v>
      </c>
      <c r="R3495" s="11" t="s">
        <v>8309</v>
      </c>
      <c r="S3495" s="15">
        <f t="shared" si="219"/>
        <v>41848.866157407407</v>
      </c>
      <c r="T3495" s="15">
        <f t="shared" si="220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8308</v>
      </c>
      <c r="R3496" s="11" t="s">
        <v>8309</v>
      </c>
      <c r="S3496" s="15">
        <f t="shared" si="219"/>
        <v>42689.214988425927</v>
      </c>
      <c r="T3496" s="15">
        <f t="shared" si="220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8308</v>
      </c>
      <c r="R3497" s="11" t="s">
        <v>8309</v>
      </c>
      <c r="S3497" s="15">
        <f t="shared" si="219"/>
        <v>41915.762835648151</v>
      </c>
      <c r="T3497" s="15">
        <f t="shared" si="220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8308</v>
      </c>
      <c r="R3498" s="11" t="s">
        <v>8309</v>
      </c>
      <c r="S3498" s="15">
        <f t="shared" si="219"/>
        <v>42584.846828703703</v>
      </c>
      <c r="T3498" s="15">
        <f t="shared" si="220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8308</v>
      </c>
      <c r="R3499" s="11" t="s">
        <v>8309</v>
      </c>
      <c r="S3499" s="15">
        <f t="shared" si="219"/>
        <v>42511.741944444439</v>
      </c>
      <c r="T3499" s="15">
        <f t="shared" si="220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8308</v>
      </c>
      <c r="R3500" s="11" t="s">
        <v>8309</v>
      </c>
      <c r="S3500" s="15">
        <f t="shared" si="219"/>
        <v>42459.15861111111</v>
      </c>
      <c r="T3500" s="15">
        <f t="shared" si="220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8308</v>
      </c>
      <c r="R3501" s="11" t="s">
        <v>8309</v>
      </c>
      <c r="S3501" s="15">
        <f t="shared" si="219"/>
        <v>42132.036168981482</v>
      </c>
      <c r="T3501" s="15">
        <f t="shared" si="220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8308</v>
      </c>
      <c r="R3502" s="11" t="s">
        <v>8309</v>
      </c>
      <c r="S3502" s="15">
        <f t="shared" si="219"/>
        <v>42419.91942129629</v>
      </c>
      <c r="T3502" s="15">
        <f t="shared" si="220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8308</v>
      </c>
      <c r="R3503" s="11" t="s">
        <v>8309</v>
      </c>
      <c r="S3503" s="15">
        <f t="shared" si="219"/>
        <v>42233.763831018514</v>
      </c>
      <c r="T3503" s="15">
        <f t="shared" si="220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8308</v>
      </c>
      <c r="R3504" s="11" t="s">
        <v>8309</v>
      </c>
      <c r="S3504" s="15">
        <f t="shared" si="219"/>
        <v>42430.839398148149</v>
      </c>
      <c r="T3504" s="15">
        <f t="shared" si="220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8308</v>
      </c>
      <c r="R3505" s="11" t="s">
        <v>8309</v>
      </c>
      <c r="S3505" s="15">
        <f t="shared" si="219"/>
        <v>42545.478333333333</v>
      </c>
      <c r="T3505" s="15">
        <f t="shared" si="220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8308</v>
      </c>
      <c r="R3506" s="11" t="s">
        <v>8309</v>
      </c>
      <c r="S3506" s="15">
        <f t="shared" si="219"/>
        <v>42297.748738425929</v>
      </c>
      <c r="T3506" s="15">
        <f t="shared" si="220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8308</v>
      </c>
      <c r="R3507" s="11" t="s">
        <v>8309</v>
      </c>
      <c r="S3507" s="15">
        <f t="shared" si="219"/>
        <v>41760.935706018521</v>
      </c>
      <c r="T3507" s="15">
        <f t="shared" si="220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8308</v>
      </c>
      <c r="R3508" s="11" t="s">
        <v>8309</v>
      </c>
      <c r="S3508" s="15">
        <f t="shared" si="219"/>
        <v>41829.734259259261</v>
      </c>
      <c r="T3508" s="15">
        <f t="shared" si="220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8308</v>
      </c>
      <c r="R3509" s="11" t="s">
        <v>8309</v>
      </c>
      <c r="S3509" s="15">
        <f t="shared" si="219"/>
        <v>42491.92288194444</v>
      </c>
      <c r="T3509" s="15">
        <f t="shared" si="220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8308</v>
      </c>
      <c r="R3510" s="11" t="s">
        <v>8309</v>
      </c>
      <c r="S3510" s="15">
        <f t="shared" si="219"/>
        <v>42477.729780092588</v>
      </c>
      <c r="T3510" s="15">
        <f t="shared" si="220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8308</v>
      </c>
      <c r="R3511" s="11" t="s">
        <v>8309</v>
      </c>
      <c r="S3511" s="15">
        <f t="shared" si="219"/>
        <v>41950.859560185185</v>
      </c>
      <c r="T3511" s="15">
        <f t="shared" si="220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8308</v>
      </c>
      <c r="R3512" s="11" t="s">
        <v>8309</v>
      </c>
      <c r="S3512" s="15">
        <f t="shared" si="219"/>
        <v>41802.62090277778</v>
      </c>
      <c r="T3512" s="15">
        <f t="shared" si="220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8308</v>
      </c>
      <c r="R3513" s="11" t="s">
        <v>8309</v>
      </c>
      <c r="S3513" s="15">
        <f t="shared" si="219"/>
        <v>41927.873784722222</v>
      </c>
      <c r="T3513" s="15">
        <f t="shared" si="220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8308</v>
      </c>
      <c r="R3514" s="11" t="s">
        <v>8309</v>
      </c>
      <c r="S3514" s="15">
        <f t="shared" si="219"/>
        <v>42057.536944444444</v>
      </c>
      <c r="T3514" s="15">
        <f t="shared" si="220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8308</v>
      </c>
      <c r="R3515" s="11" t="s">
        <v>8309</v>
      </c>
      <c r="S3515" s="15">
        <f t="shared" si="219"/>
        <v>41781.096203703702</v>
      </c>
      <c r="T3515" s="15">
        <f t="shared" si="220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8308</v>
      </c>
      <c r="R3516" s="11" t="s">
        <v>8309</v>
      </c>
      <c r="S3516" s="15">
        <f t="shared" si="219"/>
        <v>42020.846666666665</v>
      </c>
      <c r="T3516" s="15">
        <f t="shared" si="220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8308</v>
      </c>
      <c r="R3517" s="11" t="s">
        <v>8309</v>
      </c>
      <c r="S3517" s="15">
        <f t="shared" si="219"/>
        <v>42125.772812499999</v>
      </c>
      <c r="T3517" s="15">
        <f t="shared" si="220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8308</v>
      </c>
      <c r="R3518" s="11" t="s">
        <v>8309</v>
      </c>
      <c r="S3518" s="15">
        <f t="shared" si="219"/>
        <v>41856.010069444441</v>
      </c>
      <c r="T3518" s="15">
        <f t="shared" si="220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8308</v>
      </c>
      <c r="R3519" s="11" t="s">
        <v>8309</v>
      </c>
      <c r="S3519" s="15">
        <f t="shared" si="219"/>
        <v>41794.817523148151</v>
      </c>
      <c r="T3519" s="15">
        <f t="shared" si="220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8308</v>
      </c>
      <c r="R3520" s="11" t="s">
        <v>8309</v>
      </c>
      <c r="S3520" s="15">
        <f t="shared" si="219"/>
        <v>41893.783553240741</v>
      </c>
      <c r="T3520" s="15">
        <f t="shared" si="220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8308</v>
      </c>
      <c r="R3521" s="11" t="s">
        <v>8309</v>
      </c>
      <c r="S3521" s="15">
        <f t="shared" si="219"/>
        <v>42037.598958333328</v>
      </c>
      <c r="T3521" s="15">
        <f t="shared" si="220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8308</v>
      </c>
      <c r="R3522" s="11" t="s">
        <v>8309</v>
      </c>
      <c r="S3522" s="15">
        <f t="shared" si="219"/>
        <v>42227.824212962965</v>
      </c>
      <c r="T3522" s="15">
        <f t="shared" si="220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8308</v>
      </c>
      <c r="R3523" s="11" t="s">
        <v>8309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8308</v>
      </c>
      <c r="R3524" s="11" t="s">
        <v>8309</v>
      </c>
      <c r="S3524" s="15">
        <f t="shared" si="223"/>
        <v>42234.789884259255</v>
      </c>
      <c r="T3524" s="15">
        <f t="shared" si="224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8308</v>
      </c>
      <c r="R3525" s="11" t="s">
        <v>8309</v>
      </c>
      <c r="S3525" s="15">
        <f t="shared" si="223"/>
        <v>42581.397546296299</v>
      </c>
      <c r="T3525" s="15">
        <f t="shared" si="224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8308</v>
      </c>
      <c r="R3526" s="11" t="s">
        <v>8309</v>
      </c>
      <c r="S3526" s="15">
        <f t="shared" si="223"/>
        <v>41880.76357638889</v>
      </c>
      <c r="T3526" s="15">
        <f t="shared" si="224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8308</v>
      </c>
      <c r="R3527" s="11" t="s">
        <v>8309</v>
      </c>
      <c r="S3527" s="15">
        <f t="shared" si="223"/>
        <v>42214.6956712963</v>
      </c>
      <c r="T3527" s="15">
        <f t="shared" si="224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8308</v>
      </c>
      <c r="R3528" s="11" t="s">
        <v>8309</v>
      </c>
      <c r="S3528" s="15">
        <f t="shared" si="223"/>
        <v>42460.335312499999</v>
      </c>
      <c r="T3528" s="15">
        <f t="shared" si="224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8308</v>
      </c>
      <c r="R3529" s="11" t="s">
        <v>8309</v>
      </c>
      <c r="S3529" s="15">
        <f t="shared" si="223"/>
        <v>42167.023206018523</v>
      </c>
      <c r="T3529" s="15">
        <f t="shared" si="224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8308</v>
      </c>
      <c r="R3530" s="11" t="s">
        <v>8309</v>
      </c>
      <c r="S3530" s="15">
        <f t="shared" si="223"/>
        <v>42733.50136574074</v>
      </c>
      <c r="T3530" s="15">
        <f t="shared" si="224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8308</v>
      </c>
      <c r="R3531" s="11" t="s">
        <v>8309</v>
      </c>
      <c r="S3531" s="15">
        <f t="shared" si="223"/>
        <v>42177.761782407411</v>
      </c>
      <c r="T3531" s="15">
        <f t="shared" si="224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8308</v>
      </c>
      <c r="R3532" s="11" t="s">
        <v>8309</v>
      </c>
      <c r="S3532" s="15">
        <f t="shared" si="223"/>
        <v>42442.623344907406</v>
      </c>
      <c r="T3532" s="15">
        <f t="shared" si="224"/>
        <v>42470.833333333328</v>
      </c>
    </row>
    <row r="3533" spans="1:20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8308</v>
      </c>
      <c r="R3533" s="11" t="s">
        <v>8309</v>
      </c>
      <c r="S3533" s="15">
        <f t="shared" si="223"/>
        <v>42521.654328703706</v>
      </c>
      <c r="T3533" s="15">
        <f t="shared" si="224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8308</v>
      </c>
      <c r="R3534" s="11" t="s">
        <v>8309</v>
      </c>
      <c r="S3534" s="15">
        <f t="shared" si="223"/>
        <v>41884.599849537037</v>
      </c>
      <c r="T3534" s="15">
        <f t="shared" si="224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8308</v>
      </c>
      <c r="R3535" s="11" t="s">
        <v>8309</v>
      </c>
      <c r="S3535" s="15">
        <f t="shared" si="223"/>
        <v>42289.761192129634</v>
      </c>
      <c r="T3535" s="15">
        <f t="shared" si="224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8308</v>
      </c>
      <c r="R3536" s="11" t="s">
        <v>8309</v>
      </c>
      <c r="S3536" s="15">
        <f t="shared" si="223"/>
        <v>42243.6252662037</v>
      </c>
      <c r="T3536" s="15">
        <f t="shared" si="224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8308</v>
      </c>
      <c r="R3537" s="11" t="s">
        <v>8309</v>
      </c>
      <c r="S3537" s="15">
        <f t="shared" si="223"/>
        <v>42248.640162037031</v>
      </c>
      <c r="T3537" s="15">
        <f t="shared" si="224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8308</v>
      </c>
      <c r="R3538" s="11" t="s">
        <v>8309</v>
      </c>
      <c r="S3538" s="15">
        <f t="shared" si="223"/>
        <v>42328.727141203708</v>
      </c>
      <c r="T3538" s="15">
        <f t="shared" si="224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8308</v>
      </c>
      <c r="R3539" s="11" t="s">
        <v>8309</v>
      </c>
      <c r="S3539" s="15">
        <f t="shared" si="223"/>
        <v>41923.354351851849</v>
      </c>
      <c r="T3539" s="15">
        <f t="shared" si="224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8308</v>
      </c>
      <c r="R3540" s="11" t="s">
        <v>8309</v>
      </c>
      <c r="S3540" s="15">
        <f t="shared" si="223"/>
        <v>42571.420601851853</v>
      </c>
      <c r="T3540" s="15">
        <f t="shared" si="224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8308</v>
      </c>
      <c r="R3541" s="11" t="s">
        <v>8309</v>
      </c>
      <c r="S3541" s="15">
        <f t="shared" si="223"/>
        <v>42600.756041666667</v>
      </c>
      <c r="T3541" s="15">
        <f t="shared" si="224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8308</v>
      </c>
      <c r="R3542" s="11" t="s">
        <v>8309</v>
      </c>
      <c r="S3542" s="15">
        <f t="shared" si="223"/>
        <v>42517.003368055557</v>
      </c>
      <c r="T3542" s="15">
        <f t="shared" si="224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8308</v>
      </c>
      <c r="R3543" s="11" t="s">
        <v>8309</v>
      </c>
      <c r="S3543" s="15">
        <f t="shared" si="223"/>
        <v>42222.730034722219</v>
      </c>
      <c r="T3543" s="15">
        <f t="shared" si="224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8308</v>
      </c>
      <c r="R3544" s="11" t="s">
        <v>8309</v>
      </c>
      <c r="S3544" s="15">
        <f t="shared" si="223"/>
        <v>41829.599791666667</v>
      </c>
      <c r="T3544" s="15">
        <f t="shared" si="224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8308</v>
      </c>
      <c r="R3545" s="11" t="s">
        <v>8309</v>
      </c>
      <c r="S3545" s="15">
        <f t="shared" si="223"/>
        <v>42150.755312499998</v>
      </c>
      <c r="T3545" s="15">
        <f t="shared" si="224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8308</v>
      </c>
      <c r="R3546" s="11" t="s">
        <v>8309</v>
      </c>
      <c r="S3546" s="15">
        <f t="shared" si="223"/>
        <v>42040.831678240742</v>
      </c>
      <c r="T3546" s="15">
        <f t="shared" si="224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8308</v>
      </c>
      <c r="R3547" s="11" t="s">
        <v>8309</v>
      </c>
      <c r="S3547" s="15">
        <f t="shared" si="223"/>
        <v>42075.807395833333</v>
      </c>
      <c r="T3547" s="15">
        <f t="shared" si="224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8308</v>
      </c>
      <c r="R3548" s="11" t="s">
        <v>8309</v>
      </c>
      <c r="S3548" s="15">
        <f t="shared" si="223"/>
        <v>42073.660694444443</v>
      </c>
      <c r="T3548" s="15">
        <f t="shared" si="224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8308</v>
      </c>
      <c r="R3549" s="11" t="s">
        <v>8309</v>
      </c>
      <c r="S3549" s="15">
        <f t="shared" si="223"/>
        <v>42480.078715277778</v>
      </c>
      <c r="T3549" s="15">
        <f t="shared" si="224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8308</v>
      </c>
      <c r="R3550" s="11" t="s">
        <v>8309</v>
      </c>
      <c r="S3550" s="15">
        <f t="shared" si="223"/>
        <v>42411.942291666666</v>
      </c>
      <c r="T3550" s="15">
        <f t="shared" si="224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8308</v>
      </c>
      <c r="R3551" s="11" t="s">
        <v>8309</v>
      </c>
      <c r="S3551" s="15">
        <f t="shared" si="223"/>
        <v>42223.394363425927</v>
      </c>
      <c r="T3551" s="15">
        <f t="shared" si="224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8308</v>
      </c>
      <c r="R3552" s="11" t="s">
        <v>8309</v>
      </c>
      <c r="S3552" s="15">
        <f t="shared" si="223"/>
        <v>42462.893495370372</v>
      </c>
      <c r="T3552" s="15">
        <f t="shared" si="224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8308</v>
      </c>
      <c r="R3553" s="11" t="s">
        <v>8309</v>
      </c>
      <c r="S3553" s="15">
        <f t="shared" si="223"/>
        <v>41753.515856481477</v>
      </c>
      <c r="T3553" s="15">
        <f t="shared" si="224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8308</v>
      </c>
      <c r="R3554" s="11" t="s">
        <v>8309</v>
      </c>
      <c r="S3554" s="15">
        <f t="shared" si="223"/>
        <v>41788.587083333332</v>
      </c>
      <c r="T3554" s="15">
        <f t="shared" si="224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8308</v>
      </c>
      <c r="R3555" s="11" t="s">
        <v>8309</v>
      </c>
      <c r="S3555" s="15">
        <f t="shared" si="223"/>
        <v>42196.028703703705</v>
      </c>
      <c r="T3555" s="15">
        <f t="shared" si="224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8308</v>
      </c>
      <c r="R3556" s="11" t="s">
        <v>8309</v>
      </c>
      <c r="S3556" s="15">
        <f t="shared" si="223"/>
        <v>42016.050451388888</v>
      </c>
      <c r="T3556" s="15">
        <f t="shared" si="224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8308</v>
      </c>
      <c r="R3557" s="11" t="s">
        <v>8309</v>
      </c>
      <c r="S3557" s="15">
        <f t="shared" si="223"/>
        <v>42661.442060185189</v>
      </c>
      <c r="T3557" s="15">
        <f t="shared" si="224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8308</v>
      </c>
      <c r="R3558" s="11" t="s">
        <v>8309</v>
      </c>
      <c r="S3558" s="15">
        <f t="shared" si="223"/>
        <v>41808.649583333332</v>
      </c>
      <c r="T3558" s="15">
        <f t="shared" si="224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8308</v>
      </c>
      <c r="R3559" s="11" t="s">
        <v>8309</v>
      </c>
      <c r="S3559" s="15">
        <f t="shared" si="223"/>
        <v>41730.276747685188</v>
      </c>
      <c r="T3559" s="15">
        <f t="shared" si="224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8308</v>
      </c>
      <c r="R3560" s="11" t="s">
        <v>8309</v>
      </c>
      <c r="S3560" s="15">
        <f t="shared" si="223"/>
        <v>42139.816840277781</v>
      </c>
      <c r="T3560" s="15">
        <f t="shared" si="224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8308</v>
      </c>
      <c r="R3561" s="11" t="s">
        <v>8309</v>
      </c>
      <c r="S3561" s="15">
        <f t="shared" si="223"/>
        <v>42194.096157407403</v>
      </c>
      <c r="T3561" s="15">
        <f t="shared" si="224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8308</v>
      </c>
      <c r="R3562" s="11" t="s">
        <v>8309</v>
      </c>
      <c r="S3562" s="15">
        <f t="shared" si="223"/>
        <v>42115.889652777783</v>
      </c>
      <c r="T3562" s="15">
        <f t="shared" si="224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8308</v>
      </c>
      <c r="R3563" s="11" t="s">
        <v>8309</v>
      </c>
      <c r="S3563" s="15">
        <f t="shared" si="223"/>
        <v>42203.680300925931</v>
      </c>
      <c r="T3563" s="15">
        <f t="shared" si="224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8308</v>
      </c>
      <c r="R3564" s="11" t="s">
        <v>8309</v>
      </c>
      <c r="S3564" s="15">
        <f t="shared" si="223"/>
        <v>42433.761886574073</v>
      </c>
      <c r="T3564" s="15">
        <f t="shared" si="224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8308</v>
      </c>
      <c r="R3565" s="11" t="s">
        <v>8309</v>
      </c>
      <c r="S3565" s="15">
        <f t="shared" si="223"/>
        <v>42555.671944444446</v>
      </c>
      <c r="T3565" s="15">
        <f t="shared" si="224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8308</v>
      </c>
      <c r="R3566" s="11" t="s">
        <v>8309</v>
      </c>
      <c r="S3566" s="15">
        <f t="shared" si="223"/>
        <v>42236.623252314821</v>
      </c>
      <c r="T3566" s="15">
        <f t="shared" si="224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8308</v>
      </c>
      <c r="R3567" s="11" t="s">
        <v>8309</v>
      </c>
      <c r="S3567" s="15">
        <f t="shared" si="223"/>
        <v>41974.743148148147</v>
      </c>
      <c r="T3567" s="15">
        <f t="shared" si="224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8308</v>
      </c>
      <c r="R3568" s="11" t="s">
        <v>8309</v>
      </c>
      <c r="S3568" s="15">
        <f t="shared" si="223"/>
        <v>41997.507905092592</v>
      </c>
      <c r="T3568" s="15">
        <f t="shared" si="224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8308</v>
      </c>
      <c r="R3569" s="11" t="s">
        <v>8309</v>
      </c>
      <c r="S3569" s="15">
        <f t="shared" si="223"/>
        <v>42135.810694444444</v>
      </c>
      <c r="T3569" s="15">
        <f t="shared" si="224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8308</v>
      </c>
      <c r="R3570" s="11" t="s">
        <v>8309</v>
      </c>
      <c r="S3570" s="15">
        <f t="shared" si="223"/>
        <v>41869.740671296298</v>
      </c>
      <c r="T3570" s="15">
        <f t="shared" si="224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8308</v>
      </c>
      <c r="R3571" s="11" t="s">
        <v>8309</v>
      </c>
      <c r="S3571" s="15">
        <f t="shared" si="223"/>
        <v>41982.688611111109</v>
      </c>
      <c r="T3571" s="15">
        <f t="shared" si="224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8308</v>
      </c>
      <c r="R3572" s="11" t="s">
        <v>8309</v>
      </c>
      <c r="S3572" s="15">
        <f t="shared" si="223"/>
        <v>41976.331979166673</v>
      </c>
      <c r="T3572" s="15">
        <f t="shared" si="224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8308</v>
      </c>
      <c r="R3573" s="11" t="s">
        <v>8309</v>
      </c>
      <c r="S3573" s="15">
        <f t="shared" si="223"/>
        <v>41912.858946759261</v>
      </c>
      <c r="T3573" s="15">
        <f t="shared" si="224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8308</v>
      </c>
      <c r="R3574" s="11" t="s">
        <v>8309</v>
      </c>
      <c r="S3574" s="15">
        <f t="shared" si="223"/>
        <v>42146.570393518516</v>
      </c>
      <c r="T3574" s="15">
        <f t="shared" si="224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8308</v>
      </c>
      <c r="R3575" s="11" t="s">
        <v>8309</v>
      </c>
      <c r="S3575" s="15">
        <f t="shared" si="223"/>
        <v>41921.375532407408</v>
      </c>
      <c r="T3575" s="15">
        <f t="shared" si="224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8308</v>
      </c>
      <c r="R3576" s="11" t="s">
        <v>8309</v>
      </c>
      <c r="S3576" s="15">
        <f t="shared" si="223"/>
        <v>41926.942685185182</v>
      </c>
      <c r="T3576" s="15">
        <f t="shared" si="224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8308</v>
      </c>
      <c r="R3577" s="11" t="s">
        <v>8309</v>
      </c>
      <c r="S3577" s="15">
        <f t="shared" si="223"/>
        <v>42561.783877314811</v>
      </c>
      <c r="T3577" s="15">
        <f t="shared" si="224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8308</v>
      </c>
      <c r="R3578" s="11" t="s">
        <v>8309</v>
      </c>
      <c r="S3578" s="15">
        <f t="shared" si="223"/>
        <v>42649.54923611111</v>
      </c>
      <c r="T3578" s="15">
        <f t="shared" si="224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8308</v>
      </c>
      <c r="R3579" s="11" t="s">
        <v>8309</v>
      </c>
      <c r="S3579" s="15">
        <f t="shared" si="223"/>
        <v>42093.786840277782</v>
      </c>
      <c r="T3579" s="15">
        <f t="shared" si="224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8308</v>
      </c>
      <c r="R3580" s="11" t="s">
        <v>8309</v>
      </c>
      <c r="S3580" s="15">
        <f t="shared" si="223"/>
        <v>42460.733530092592</v>
      </c>
      <c r="T3580" s="15">
        <f t="shared" si="224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8308</v>
      </c>
      <c r="R3581" s="11" t="s">
        <v>8309</v>
      </c>
      <c r="S3581" s="15">
        <f t="shared" si="223"/>
        <v>42430.762222222227</v>
      </c>
      <c r="T3581" s="15">
        <f t="shared" si="224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8308</v>
      </c>
      <c r="R3582" s="11" t="s">
        <v>8309</v>
      </c>
      <c r="S3582" s="15">
        <f t="shared" si="223"/>
        <v>42026.176180555558</v>
      </c>
      <c r="T3582" s="15">
        <f t="shared" si="224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8308</v>
      </c>
      <c r="R3583" s="11" t="s">
        <v>8309</v>
      </c>
      <c r="S3583" s="15">
        <f t="shared" si="223"/>
        <v>41836.471180555556</v>
      </c>
      <c r="T3583" s="15">
        <f t="shared" si="224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8308</v>
      </c>
      <c r="R3584" s="11" t="s">
        <v>8309</v>
      </c>
      <c r="S3584" s="15">
        <f t="shared" si="223"/>
        <v>42451.095856481479</v>
      </c>
      <c r="T3584" s="15">
        <f t="shared" si="224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8308</v>
      </c>
      <c r="R3585" s="11" t="s">
        <v>8309</v>
      </c>
      <c r="S3585" s="15">
        <f t="shared" si="223"/>
        <v>42418.425983796296</v>
      </c>
      <c r="T3585" s="15">
        <f t="shared" si="224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8308</v>
      </c>
      <c r="R3586" s="11" t="s">
        <v>8309</v>
      </c>
      <c r="S3586" s="15">
        <f t="shared" si="223"/>
        <v>42168.316481481481</v>
      </c>
      <c r="T3586" s="15">
        <f t="shared" si="224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8308</v>
      </c>
      <c r="R3587" s="11" t="s">
        <v>8309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8308</v>
      </c>
      <c r="R3588" s="11" t="s">
        <v>8309</v>
      </c>
      <c r="S3588" s="15">
        <f t="shared" si="227"/>
        <v>42576.697569444441</v>
      </c>
      <c r="T3588" s="15">
        <f t="shared" si="228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8308</v>
      </c>
      <c r="R3589" s="11" t="s">
        <v>8309</v>
      </c>
      <c r="S3589" s="15">
        <f t="shared" si="227"/>
        <v>42503.539976851855</v>
      </c>
      <c r="T3589" s="15">
        <f t="shared" si="228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8308</v>
      </c>
      <c r="R3590" s="11" t="s">
        <v>8309</v>
      </c>
      <c r="S3590" s="15">
        <f t="shared" si="227"/>
        <v>42101.828819444447</v>
      </c>
      <c r="T3590" s="15">
        <f t="shared" si="228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8308</v>
      </c>
      <c r="R3591" s="11" t="s">
        <v>8309</v>
      </c>
      <c r="S3591" s="15">
        <f t="shared" si="227"/>
        <v>42125.647534722222</v>
      </c>
      <c r="T3591" s="15">
        <f t="shared" si="228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8308</v>
      </c>
      <c r="R3592" s="11" t="s">
        <v>8309</v>
      </c>
      <c r="S3592" s="15">
        <f t="shared" si="227"/>
        <v>41902.333726851852</v>
      </c>
      <c r="T3592" s="15">
        <f t="shared" si="228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8308</v>
      </c>
      <c r="R3593" s="11" t="s">
        <v>8309</v>
      </c>
      <c r="S3593" s="15">
        <f t="shared" si="227"/>
        <v>42003.948425925926</v>
      </c>
      <c r="T3593" s="15">
        <f t="shared" si="228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8308</v>
      </c>
      <c r="R3594" s="11" t="s">
        <v>8309</v>
      </c>
      <c r="S3594" s="15">
        <f t="shared" si="227"/>
        <v>41988.829942129625</v>
      </c>
      <c r="T3594" s="15">
        <f t="shared" si="228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8308</v>
      </c>
      <c r="R3595" s="11" t="s">
        <v>8309</v>
      </c>
      <c r="S3595" s="15">
        <f t="shared" si="227"/>
        <v>41974.898599537039</v>
      </c>
      <c r="T3595" s="15">
        <f t="shared" si="228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8308</v>
      </c>
      <c r="R3596" s="11" t="s">
        <v>8309</v>
      </c>
      <c r="S3596" s="15">
        <f t="shared" si="227"/>
        <v>42592.066921296297</v>
      </c>
      <c r="T3596" s="15">
        <f t="shared" si="228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8308</v>
      </c>
      <c r="R3597" s="11" t="s">
        <v>8309</v>
      </c>
      <c r="S3597" s="15">
        <f t="shared" si="227"/>
        <v>42050.008368055554</v>
      </c>
      <c r="T3597" s="15">
        <f t="shared" si="228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8308</v>
      </c>
      <c r="R3598" s="11" t="s">
        <v>8309</v>
      </c>
      <c r="S3598" s="15">
        <f t="shared" si="227"/>
        <v>41856.715069444443</v>
      </c>
      <c r="T3598" s="15">
        <f t="shared" si="228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8308</v>
      </c>
      <c r="R3599" s="11" t="s">
        <v>8309</v>
      </c>
      <c r="S3599" s="15">
        <f t="shared" si="227"/>
        <v>42417.585532407407</v>
      </c>
      <c r="T3599" s="15">
        <f t="shared" si="228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8308</v>
      </c>
      <c r="R3600" s="11" t="s">
        <v>8309</v>
      </c>
      <c r="S3600" s="15">
        <f t="shared" si="227"/>
        <v>41866.79886574074</v>
      </c>
      <c r="T3600" s="15">
        <f t="shared" si="228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8308</v>
      </c>
      <c r="R3601" s="11" t="s">
        <v>8309</v>
      </c>
      <c r="S3601" s="15">
        <f t="shared" si="227"/>
        <v>42220.79487268519</v>
      </c>
      <c r="T3601" s="15">
        <f t="shared" si="228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8308</v>
      </c>
      <c r="R3602" s="11" t="s">
        <v>8309</v>
      </c>
      <c r="S3602" s="15">
        <f t="shared" si="227"/>
        <v>42628.849120370374</v>
      </c>
      <c r="T3602" s="15">
        <f t="shared" si="228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8308</v>
      </c>
      <c r="R3603" s="11" t="s">
        <v>8309</v>
      </c>
      <c r="S3603" s="15">
        <f t="shared" si="227"/>
        <v>41990.99863425926</v>
      </c>
      <c r="T3603" s="15">
        <f t="shared" si="228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8308</v>
      </c>
      <c r="R3604" s="11" t="s">
        <v>8309</v>
      </c>
      <c r="S3604" s="15">
        <f t="shared" si="227"/>
        <v>42447.894432870366</v>
      </c>
      <c r="T3604" s="15">
        <f t="shared" si="228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8308</v>
      </c>
      <c r="R3605" s="11" t="s">
        <v>8309</v>
      </c>
      <c r="S3605" s="15">
        <f t="shared" si="227"/>
        <v>42283.864351851851</v>
      </c>
      <c r="T3605" s="15">
        <f t="shared" si="228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8308</v>
      </c>
      <c r="R3606" s="11" t="s">
        <v>8309</v>
      </c>
      <c r="S3606" s="15">
        <f t="shared" si="227"/>
        <v>42483.015694444446</v>
      </c>
      <c r="T3606" s="15">
        <f t="shared" si="228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8308</v>
      </c>
      <c r="R3607" s="11" t="s">
        <v>8309</v>
      </c>
      <c r="S3607" s="15">
        <f t="shared" si="227"/>
        <v>42383.793124999997</v>
      </c>
      <c r="T3607" s="15">
        <f t="shared" si="228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8308</v>
      </c>
      <c r="R3608" s="11" t="s">
        <v>8309</v>
      </c>
      <c r="S3608" s="15">
        <f t="shared" si="227"/>
        <v>42566.604826388888</v>
      </c>
      <c r="T3608" s="15">
        <f t="shared" si="228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8308</v>
      </c>
      <c r="R3609" s="11" t="s">
        <v>8309</v>
      </c>
      <c r="S3609" s="15">
        <f t="shared" si="227"/>
        <v>42338.963912037041</v>
      </c>
      <c r="T3609" s="15">
        <f t="shared" si="228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8308</v>
      </c>
      <c r="R3610" s="11" t="s">
        <v>8309</v>
      </c>
      <c r="S3610" s="15">
        <f t="shared" si="227"/>
        <v>42506.709375000006</v>
      </c>
      <c r="T3610" s="15">
        <f t="shared" si="228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8308</v>
      </c>
      <c r="R3611" s="11" t="s">
        <v>8309</v>
      </c>
      <c r="S3611" s="15">
        <f t="shared" si="227"/>
        <v>42429.991724537031</v>
      </c>
      <c r="T3611" s="15">
        <f t="shared" si="228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8308</v>
      </c>
      <c r="R3612" s="11" t="s">
        <v>8309</v>
      </c>
      <c r="S3612" s="15">
        <f t="shared" si="227"/>
        <v>42203.432129629626</v>
      </c>
      <c r="T3612" s="15">
        <f t="shared" si="228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8308</v>
      </c>
      <c r="R3613" s="11" t="s">
        <v>8309</v>
      </c>
      <c r="S3613" s="15">
        <f t="shared" si="227"/>
        <v>42072.370381944449</v>
      </c>
      <c r="T3613" s="15">
        <f t="shared" si="228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8308</v>
      </c>
      <c r="R3614" s="11" t="s">
        <v>8309</v>
      </c>
      <c r="S3614" s="15">
        <f t="shared" si="227"/>
        <v>41789.726979166669</v>
      </c>
      <c r="T3614" s="15">
        <f t="shared" si="228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8308</v>
      </c>
      <c r="R3615" s="11" t="s">
        <v>8309</v>
      </c>
      <c r="S3615" s="15">
        <f t="shared" si="227"/>
        <v>41788.58997685185</v>
      </c>
      <c r="T3615" s="15">
        <f t="shared" si="228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8308</v>
      </c>
      <c r="R3616" s="11" t="s">
        <v>8309</v>
      </c>
      <c r="S3616" s="15">
        <f t="shared" si="227"/>
        <v>42144.041851851856</v>
      </c>
      <c r="T3616" s="15">
        <f t="shared" si="228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8308</v>
      </c>
      <c r="R3617" s="11" t="s">
        <v>8309</v>
      </c>
      <c r="S3617" s="15">
        <f t="shared" si="227"/>
        <v>42318.593703703707</v>
      </c>
      <c r="T3617" s="15">
        <f t="shared" si="228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8308</v>
      </c>
      <c r="R3618" s="11" t="s">
        <v>8309</v>
      </c>
      <c r="S3618" s="15">
        <f t="shared" si="227"/>
        <v>42052.949814814812</v>
      </c>
      <c r="T3618" s="15">
        <f t="shared" si="228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8308</v>
      </c>
      <c r="R3619" s="11" t="s">
        <v>8309</v>
      </c>
      <c r="S3619" s="15">
        <f t="shared" si="227"/>
        <v>42779.610289351855</v>
      </c>
      <c r="T3619" s="15">
        <f t="shared" si="228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8308</v>
      </c>
      <c r="R3620" s="11" t="s">
        <v>8309</v>
      </c>
      <c r="S3620" s="15">
        <f t="shared" si="227"/>
        <v>42128.627893518518</v>
      </c>
      <c r="T3620" s="15">
        <f t="shared" si="228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8308</v>
      </c>
      <c r="R3621" s="11" t="s">
        <v>8309</v>
      </c>
      <c r="S3621" s="15">
        <f t="shared" si="227"/>
        <v>42661.132245370376</v>
      </c>
      <c r="T3621" s="15">
        <f t="shared" si="228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8308</v>
      </c>
      <c r="R3622" s="11" t="s">
        <v>8309</v>
      </c>
      <c r="S3622" s="15">
        <f t="shared" si="227"/>
        <v>42037.938206018516</v>
      </c>
      <c r="T3622" s="15">
        <f t="shared" si="228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8308</v>
      </c>
      <c r="R3623" s="11" t="s">
        <v>8309</v>
      </c>
      <c r="S3623" s="15">
        <f t="shared" si="227"/>
        <v>42619.935694444444</v>
      </c>
      <c r="T3623" s="15">
        <f t="shared" si="228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8308</v>
      </c>
      <c r="R3624" s="11" t="s">
        <v>8309</v>
      </c>
      <c r="S3624" s="15">
        <f t="shared" si="227"/>
        <v>41877.221886574072</v>
      </c>
      <c r="T3624" s="15">
        <f t="shared" si="228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8308</v>
      </c>
      <c r="R3625" s="11" t="s">
        <v>8309</v>
      </c>
      <c r="S3625" s="15">
        <f t="shared" si="227"/>
        <v>41828.736921296295</v>
      </c>
      <c r="T3625" s="15">
        <f t="shared" si="228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8308</v>
      </c>
      <c r="R3626" s="11" t="s">
        <v>8309</v>
      </c>
      <c r="S3626" s="15">
        <f t="shared" si="227"/>
        <v>42545.774189814809</v>
      </c>
      <c r="T3626" s="15">
        <f t="shared" si="228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8308</v>
      </c>
      <c r="R3627" s="11" t="s">
        <v>8309</v>
      </c>
      <c r="S3627" s="15">
        <f t="shared" si="227"/>
        <v>42157.652511574073</v>
      </c>
      <c r="T3627" s="15">
        <f t="shared" si="228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8308</v>
      </c>
      <c r="R3628" s="11" t="s">
        <v>8309</v>
      </c>
      <c r="S3628" s="15">
        <f t="shared" si="227"/>
        <v>41846.667326388888</v>
      </c>
      <c r="T3628" s="15">
        <f t="shared" si="228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8308</v>
      </c>
      <c r="R3629" s="11" t="s">
        <v>8309</v>
      </c>
      <c r="S3629" s="15">
        <f t="shared" si="227"/>
        <v>42460.741747685184</v>
      </c>
      <c r="T3629" s="15">
        <f t="shared" si="228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8308</v>
      </c>
      <c r="R3630" s="11" t="s">
        <v>8311</v>
      </c>
      <c r="S3630" s="15">
        <f t="shared" si="227"/>
        <v>42291.833287037036</v>
      </c>
      <c r="T3630" s="15">
        <f t="shared" si="228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8308</v>
      </c>
      <c r="R3631" s="11" t="s">
        <v>8311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8308</v>
      </c>
      <c r="R3632" s="11" t="s">
        <v>8311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8308</v>
      </c>
      <c r="R3633" s="11" t="s">
        <v>8311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8308</v>
      </c>
      <c r="R3634" s="11" t="s">
        <v>8311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8308</v>
      </c>
      <c r="R3635" s="11" t="s">
        <v>8311</v>
      </c>
      <c r="S3635" s="15">
        <f t="shared" si="227"/>
        <v>42649.623460648145</v>
      </c>
      <c r="T3635" s="15">
        <f t="shared" si="228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8308</v>
      </c>
      <c r="R3636" s="11" t="s">
        <v>8311</v>
      </c>
      <c r="S3636" s="15">
        <f t="shared" si="227"/>
        <v>42701.166365740741</v>
      </c>
      <c r="T3636" s="15">
        <f t="shared" si="228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8308</v>
      </c>
      <c r="R3637" s="11" t="s">
        <v>8311</v>
      </c>
      <c r="S3637" s="15">
        <f t="shared" si="227"/>
        <v>42450.88282407407</v>
      </c>
      <c r="T3637" s="15">
        <f t="shared" si="228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8308</v>
      </c>
      <c r="R3638" s="11" t="s">
        <v>8311</v>
      </c>
      <c r="S3638" s="15">
        <f t="shared" si="227"/>
        <v>42226.694780092599</v>
      </c>
      <c r="T3638" s="15">
        <f t="shared" si="228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8308</v>
      </c>
      <c r="R3639" s="11" t="s">
        <v>8311</v>
      </c>
      <c r="S3639" s="15">
        <f t="shared" si="227"/>
        <v>41975.700636574074</v>
      </c>
      <c r="T3639" s="15">
        <f t="shared" si="228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8308</v>
      </c>
      <c r="R3640" s="11" t="s">
        <v>8311</v>
      </c>
      <c r="S3640" s="15">
        <f t="shared" si="227"/>
        <v>42053.672824074078</v>
      </c>
      <c r="T3640" s="15">
        <f t="shared" si="228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8308</v>
      </c>
      <c r="R3641" s="11" t="s">
        <v>8311</v>
      </c>
      <c r="S3641" s="15">
        <f t="shared" si="227"/>
        <v>42590.677152777775</v>
      </c>
      <c r="T3641" s="15">
        <f t="shared" si="228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8308</v>
      </c>
      <c r="R3642" s="11" t="s">
        <v>8311</v>
      </c>
      <c r="S3642" s="15">
        <f t="shared" si="227"/>
        <v>42104.781597222223</v>
      </c>
      <c r="T3642" s="15">
        <f t="shared" si="228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8308</v>
      </c>
      <c r="R3643" s="11" t="s">
        <v>8311</v>
      </c>
      <c r="S3643" s="15">
        <f t="shared" si="227"/>
        <v>41899.627071759263</v>
      </c>
      <c r="T3643" s="15">
        <f t="shared" si="228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8308</v>
      </c>
      <c r="R3644" s="11" t="s">
        <v>8311</v>
      </c>
      <c r="S3644" s="15">
        <f t="shared" si="227"/>
        <v>42297.816284722227</v>
      </c>
      <c r="T3644" s="15">
        <f t="shared" si="228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8308</v>
      </c>
      <c r="R3645" s="11" t="s">
        <v>8311</v>
      </c>
      <c r="S3645" s="15">
        <f t="shared" si="227"/>
        <v>42285.143969907411</v>
      </c>
      <c r="T3645" s="15">
        <f t="shared" si="228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8308</v>
      </c>
      <c r="R3646" s="11" t="s">
        <v>8311</v>
      </c>
      <c r="S3646" s="15">
        <f t="shared" si="227"/>
        <v>42409.241747685184</v>
      </c>
      <c r="T3646" s="15">
        <f t="shared" si="228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8308</v>
      </c>
      <c r="R3647" s="11" t="s">
        <v>8311</v>
      </c>
      <c r="S3647" s="15">
        <f t="shared" si="227"/>
        <v>42665.970347222217</v>
      </c>
      <c r="T3647" s="15">
        <f t="shared" si="228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8308</v>
      </c>
      <c r="R3648" s="11" t="s">
        <v>8311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8308</v>
      </c>
      <c r="R3649" s="11" t="s">
        <v>8311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8308</v>
      </c>
      <c r="R3650" s="11" t="s">
        <v>8309</v>
      </c>
      <c r="S3650" s="15">
        <f t="shared" si="227"/>
        <v>41887.292187500003</v>
      </c>
      <c r="T3650" s="15">
        <f t="shared" si="228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8308</v>
      </c>
      <c r="R3651" s="11" t="s">
        <v>8309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8308</v>
      </c>
      <c r="R3652" s="11" t="s">
        <v>8309</v>
      </c>
      <c r="S3652" s="15">
        <f t="shared" si="231"/>
        <v>42381.478981481487</v>
      </c>
      <c r="T3652" s="15">
        <f t="shared" si="232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8308</v>
      </c>
      <c r="R3653" s="11" t="s">
        <v>8309</v>
      </c>
      <c r="S3653" s="15">
        <f t="shared" si="231"/>
        <v>41828.646319444444</v>
      </c>
      <c r="T3653" s="15">
        <f t="shared" si="232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8308</v>
      </c>
      <c r="R3654" s="11" t="s">
        <v>8309</v>
      </c>
      <c r="S3654" s="15">
        <f t="shared" si="231"/>
        <v>42596.644699074073</v>
      </c>
      <c r="T3654" s="15">
        <f t="shared" si="232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8308</v>
      </c>
      <c r="R3655" s="11" t="s">
        <v>8309</v>
      </c>
      <c r="S3655" s="15">
        <f t="shared" si="231"/>
        <v>42191.363506944443</v>
      </c>
      <c r="T3655" s="15">
        <f t="shared" si="232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8308</v>
      </c>
      <c r="R3656" s="11" t="s">
        <v>8309</v>
      </c>
      <c r="S3656" s="15">
        <f t="shared" si="231"/>
        <v>42440.416504629626</v>
      </c>
      <c r="T3656" s="15">
        <f t="shared" si="232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8308</v>
      </c>
      <c r="R3657" s="11" t="s">
        <v>8309</v>
      </c>
      <c r="S3657" s="15">
        <f t="shared" si="231"/>
        <v>42173.803217592591</v>
      </c>
      <c r="T3657" s="15">
        <f t="shared" si="232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8308</v>
      </c>
      <c r="R3658" s="11" t="s">
        <v>8309</v>
      </c>
      <c r="S3658" s="15">
        <f t="shared" si="231"/>
        <v>42737.910138888896</v>
      </c>
      <c r="T3658" s="15">
        <f t="shared" si="232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8308</v>
      </c>
      <c r="R3659" s="11" t="s">
        <v>8309</v>
      </c>
      <c r="S3659" s="15">
        <f t="shared" si="231"/>
        <v>42499.629849537043</v>
      </c>
      <c r="T3659" s="15">
        <f t="shared" si="232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8308</v>
      </c>
      <c r="R3660" s="11" t="s">
        <v>8309</v>
      </c>
      <c r="S3660" s="15">
        <f t="shared" si="231"/>
        <v>41775.858564814815</v>
      </c>
      <c r="T3660" s="15">
        <f t="shared" si="232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8308</v>
      </c>
      <c r="R3661" s="11" t="s">
        <v>8309</v>
      </c>
      <c r="S3661" s="15">
        <f t="shared" si="231"/>
        <v>42055.277199074073</v>
      </c>
      <c r="T3661" s="15">
        <f t="shared" si="232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8308</v>
      </c>
      <c r="R3662" s="11" t="s">
        <v>8309</v>
      </c>
      <c r="S3662" s="15">
        <f t="shared" si="231"/>
        <v>41971.881076388891</v>
      </c>
      <c r="T3662" s="15">
        <f t="shared" si="232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8308</v>
      </c>
      <c r="R3663" s="11" t="s">
        <v>8309</v>
      </c>
      <c r="S3663" s="15">
        <f t="shared" si="231"/>
        <v>42447.896666666667</v>
      </c>
      <c r="T3663" s="15">
        <f t="shared" si="232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8308</v>
      </c>
      <c r="R3664" s="11" t="s">
        <v>8309</v>
      </c>
      <c r="S3664" s="15">
        <f t="shared" si="231"/>
        <v>42064.220069444447</v>
      </c>
      <c r="T3664" s="15">
        <f t="shared" si="232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8308</v>
      </c>
      <c r="R3665" s="11" t="s">
        <v>8309</v>
      </c>
      <c r="S3665" s="15">
        <f t="shared" si="231"/>
        <v>42665.451736111107</v>
      </c>
      <c r="T3665" s="15">
        <f t="shared" si="232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8308</v>
      </c>
      <c r="R3666" s="11" t="s">
        <v>8309</v>
      </c>
      <c r="S3666" s="15">
        <f t="shared" si="231"/>
        <v>42523.248715277776</v>
      </c>
      <c r="T3666" s="15">
        <f t="shared" si="232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8308</v>
      </c>
      <c r="R3667" s="11" t="s">
        <v>8309</v>
      </c>
      <c r="S3667" s="15">
        <f t="shared" si="231"/>
        <v>42294.808124999996</v>
      </c>
      <c r="T3667" s="15">
        <f t="shared" si="232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8308</v>
      </c>
      <c r="R3668" s="11" t="s">
        <v>8309</v>
      </c>
      <c r="S3668" s="15">
        <f t="shared" si="231"/>
        <v>41822.90488425926</v>
      </c>
      <c r="T3668" s="15">
        <f t="shared" si="232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8308</v>
      </c>
      <c r="R3669" s="11" t="s">
        <v>8309</v>
      </c>
      <c r="S3669" s="15">
        <f t="shared" si="231"/>
        <v>42173.970127314817</v>
      </c>
      <c r="T3669" s="15">
        <f t="shared" si="232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8308</v>
      </c>
      <c r="R3670" s="11" t="s">
        <v>8309</v>
      </c>
      <c r="S3670" s="15">
        <f t="shared" si="231"/>
        <v>42185.556157407409</v>
      </c>
      <c r="T3670" s="15">
        <f t="shared" si="232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8308</v>
      </c>
      <c r="R3671" s="11" t="s">
        <v>8309</v>
      </c>
      <c r="S3671" s="15">
        <f t="shared" si="231"/>
        <v>42136.675196759257</v>
      </c>
      <c r="T3671" s="15">
        <f t="shared" si="232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8308</v>
      </c>
      <c r="R3672" s="11" t="s">
        <v>8309</v>
      </c>
      <c r="S3672" s="15">
        <f t="shared" si="231"/>
        <v>42142.514016203699</v>
      </c>
      <c r="T3672" s="15">
        <f t="shared" si="232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8308</v>
      </c>
      <c r="R3673" s="11" t="s">
        <v>8309</v>
      </c>
      <c r="S3673" s="15">
        <f t="shared" si="231"/>
        <v>41820.62809027778</v>
      </c>
      <c r="T3673" s="15">
        <f t="shared" si="232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8308</v>
      </c>
      <c r="R3674" s="11" t="s">
        <v>8309</v>
      </c>
      <c r="S3674" s="15">
        <f t="shared" si="231"/>
        <v>41878.946574074071</v>
      </c>
      <c r="T3674" s="15">
        <f t="shared" si="232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8308</v>
      </c>
      <c r="R3675" s="11" t="s">
        <v>8309</v>
      </c>
      <c r="S3675" s="15">
        <f t="shared" si="231"/>
        <v>41914.295104166667</v>
      </c>
      <c r="T3675" s="15">
        <f t="shared" si="232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8308</v>
      </c>
      <c r="R3676" s="11" t="s">
        <v>8309</v>
      </c>
      <c r="S3676" s="15">
        <f t="shared" si="231"/>
        <v>42556.873020833329</v>
      </c>
      <c r="T3676" s="15">
        <f t="shared" si="232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8308</v>
      </c>
      <c r="R3677" s="11" t="s">
        <v>8309</v>
      </c>
      <c r="S3677" s="15">
        <f t="shared" si="231"/>
        <v>42493.597013888888</v>
      </c>
      <c r="T3677" s="15">
        <f t="shared" si="232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8308</v>
      </c>
      <c r="R3678" s="11" t="s">
        <v>8309</v>
      </c>
      <c r="S3678" s="15">
        <f t="shared" si="231"/>
        <v>41876.815787037034</v>
      </c>
      <c r="T3678" s="15">
        <f t="shared" si="232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8308</v>
      </c>
      <c r="R3679" s="11" t="s">
        <v>8309</v>
      </c>
      <c r="S3679" s="15">
        <f t="shared" si="231"/>
        <v>41802.574282407404</v>
      </c>
      <c r="T3679" s="15">
        <f t="shared" si="232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8308</v>
      </c>
      <c r="R3680" s="11" t="s">
        <v>8309</v>
      </c>
      <c r="S3680" s="15">
        <f t="shared" si="231"/>
        <v>42120.531226851846</v>
      </c>
      <c r="T3680" s="15">
        <f t="shared" si="232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8308</v>
      </c>
      <c r="R3681" s="11" t="s">
        <v>8309</v>
      </c>
      <c r="S3681" s="15">
        <f t="shared" si="231"/>
        <v>41786.761354166665</v>
      </c>
      <c r="T3681" s="15">
        <f t="shared" si="232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8308</v>
      </c>
      <c r="R3682" s="11" t="s">
        <v>8309</v>
      </c>
      <c r="S3682" s="15">
        <f t="shared" si="231"/>
        <v>42627.454097222217</v>
      </c>
      <c r="T3682" s="15">
        <f t="shared" si="232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8308</v>
      </c>
      <c r="R3683" s="11" t="s">
        <v>8309</v>
      </c>
      <c r="S3683" s="15">
        <f t="shared" si="231"/>
        <v>42374.651504629626</v>
      </c>
      <c r="T3683" s="15">
        <f t="shared" si="232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8308</v>
      </c>
      <c r="R3684" s="11" t="s">
        <v>8309</v>
      </c>
      <c r="S3684" s="15">
        <f t="shared" si="231"/>
        <v>41772.685393518521</v>
      </c>
      <c r="T3684" s="15">
        <f t="shared" si="232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8308</v>
      </c>
      <c r="R3685" s="11" t="s">
        <v>8309</v>
      </c>
      <c r="S3685" s="15">
        <f t="shared" si="231"/>
        <v>42633.116851851853</v>
      </c>
      <c r="T3685" s="15">
        <f t="shared" si="232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8308</v>
      </c>
      <c r="R3686" s="11" t="s">
        <v>8309</v>
      </c>
      <c r="S3686" s="15">
        <f t="shared" si="231"/>
        <v>42219.180393518516</v>
      </c>
      <c r="T3686" s="15">
        <f t="shared" si="232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8308</v>
      </c>
      <c r="R3687" s="11" t="s">
        <v>8309</v>
      </c>
      <c r="S3687" s="15">
        <f t="shared" si="231"/>
        <v>41753.593275462961</v>
      </c>
      <c r="T3687" s="15">
        <f t="shared" si="232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8308</v>
      </c>
      <c r="R3688" s="11" t="s">
        <v>8309</v>
      </c>
      <c r="S3688" s="15">
        <f t="shared" si="231"/>
        <v>42230.662731481483</v>
      </c>
      <c r="T3688" s="15">
        <f t="shared" si="232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8308</v>
      </c>
      <c r="R3689" s="11" t="s">
        <v>8309</v>
      </c>
      <c r="S3689" s="15">
        <f t="shared" si="231"/>
        <v>41787.218229166669</v>
      </c>
      <c r="T3689" s="15">
        <f t="shared" si="232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8308</v>
      </c>
      <c r="R3690" s="11" t="s">
        <v>8309</v>
      </c>
      <c r="S3690" s="15">
        <f t="shared" si="231"/>
        <v>41829.787083333329</v>
      </c>
      <c r="T3690" s="15">
        <f t="shared" si="232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8308</v>
      </c>
      <c r="R3691" s="11" t="s">
        <v>8309</v>
      </c>
      <c r="S3691" s="15">
        <f t="shared" si="231"/>
        <v>42147.826840277776</v>
      </c>
      <c r="T3691" s="15">
        <f t="shared" si="232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8308</v>
      </c>
      <c r="R3692" s="11" t="s">
        <v>8309</v>
      </c>
      <c r="S3692" s="15">
        <f t="shared" si="231"/>
        <v>41940.598182870373</v>
      </c>
      <c r="T3692" s="15">
        <f t="shared" si="232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8308</v>
      </c>
      <c r="R3693" s="11" t="s">
        <v>8309</v>
      </c>
      <c r="S3693" s="15">
        <f t="shared" si="231"/>
        <v>42020.700567129628</v>
      </c>
      <c r="T3693" s="15">
        <f t="shared" si="232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8308</v>
      </c>
      <c r="R3694" s="11" t="s">
        <v>8309</v>
      </c>
      <c r="S3694" s="15">
        <f t="shared" si="231"/>
        <v>41891.96503472222</v>
      </c>
      <c r="T3694" s="15">
        <f t="shared" si="232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8308</v>
      </c>
      <c r="R3695" s="11" t="s">
        <v>8309</v>
      </c>
      <c r="S3695" s="15">
        <f t="shared" si="231"/>
        <v>42309.191307870366</v>
      </c>
      <c r="T3695" s="15">
        <f t="shared" si="232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8308</v>
      </c>
      <c r="R3696" s="11" t="s">
        <v>8309</v>
      </c>
      <c r="S3696" s="15">
        <f t="shared" si="231"/>
        <v>42490.133877314816</v>
      </c>
      <c r="T3696" s="15">
        <f t="shared" si="232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8308</v>
      </c>
      <c r="R3697" s="11" t="s">
        <v>8309</v>
      </c>
      <c r="S3697" s="15">
        <f t="shared" si="231"/>
        <v>41995.870486111111</v>
      </c>
      <c r="T3697" s="15">
        <f t="shared" si="232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8308</v>
      </c>
      <c r="R3698" s="11" t="s">
        <v>8309</v>
      </c>
      <c r="S3698" s="15">
        <f t="shared" si="231"/>
        <v>41988.617083333331</v>
      </c>
      <c r="T3698" s="15">
        <f t="shared" si="232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8308</v>
      </c>
      <c r="R3699" s="11" t="s">
        <v>8309</v>
      </c>
      <c r="S3699" s="15">
        <f t="shared" si="231"/>
        <v>42479.465833333335</v>
      </c>
      <c r="T3699" s="15">
        <f t="shared" si="232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8308</v>
      </c>
      <c r="R3700" s="11" t="s">
        <v>8309</v>
      </c>
      <c r="S3700" s="15">
        <f t="shared" si="231"/>
        <v>42401.806562500002</v>
      </c>
      <c r="T3700" s="15">
        <f t="shared" si="232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8308</v>
      </c>
      <c r="R3701" s="11" t="s">
        <v>8309</v>
      </c>
      <c r="S3701" s="15">
        <f t="shared" si="231"/>
        <v>41897.602037037039</v>
      </c>
      <c r="T3701" s="15">
        <f t="shared" si="232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8308</v>
      </c>
      <c r="R3702" s="11" t="s">
        <v>8309</v>
      </c>
      <c r="S3702" s="15">
        <f t="shared" si="231"/>
        <v>41882.585648148146</v>
      </c>
      <c r="T3702" s="15">
        <f t="shared" si="232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8308</v>
      </c>
      <c r="R3703" s="11" t="s">
        <v>8309</v>
      </c>
      <c r="S3703" s="15">
        <f t="shared" si="231"/>
        <v>42129.541585648149</v>
      </c>
      <c r="T3703" s="15">
        <f t="shared" si="232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8308</v>
      </c>
      <c r="R3704" s="11" t="s">
        <v>8309</v>
      </c>
      <c r="S3704" s="15">
        <f t="shared" si="231"/>
        <v>42524.53800925926</v>
      </c>
      <c r="T3704" s="15">
        <f t="shared" si="232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8308</v>
      </c>
      <c r="R3705" s="11" t="s">
        <v>8309</v>
      </c>
      <c r="S3705" s="15">
        <f t="shared" si="231"/>
        <v>42556.504490740743</v>
      </c>
      <c r="T3705" s="15">
        <f t="shared" si="232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8308</v>
      </c>
      <c r="R3706" s="11" t="s">
        <v>8309</v>
      </c>
      <c r="S3706" s="15">
        <f t="shared" si="231"/>
        <v>42461.689745370371</v>
      </c>
      <c r="T3706" s="15">
        <f t="shared" si="232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8308</v>
      </c>
      <c r="R3707" s="11" t="s">
        <v>8309</v>
      </c>
      <c r="S3707" s="15">
        <f t="shared" si="231"/>
        <v>41792.542986111112</v>
      </c>
      <c r="T3707" s="15">
        <f t="shared" si="232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8308</v>
      </c>
      <c r="R3708" s="11" t="s">
        <v>8309</v>
      </c>
      <c r="S3708" s="15">
        <f t="shared" si="231"/>
        <v>41879.913761574076</v>
      </c>
      <c r="T3708" s="15">
        <f t="shared" si="232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8308</v>
      </c>
      <c r="R3709" s="11" t="s">
        <v>8309</v>
      </c>
      <c r="S3709" s="15">
        <f t="shared" si="231"/>
        <v>42552.048356481479</v>
      </c>
      <c r="T3709" s="15">
        <f t="shared" si="232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8308</v>
      </c>
      <c r="R3710" s="11" t="s">
        <v>8309</v>
      </c>
      <c r="S3710" s="15">
        <f t="shared" si="231"/>
        <v>41810.142199074071</v>
      </c>
      <c r="T3710" s="15">
        <f t="shared" si="232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8308</v>
      </c>
      <c r="R3711" s="11" t="s">
        <v>8309</v>
      </c>
      <c r="S3711" s="15">
        <f t="shared" si="231"/>
        <v>41785.707708333335</v>
      </c>
      <c r="T3711" s="15">
        <f t="shared" si="232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8308</v>
      </c>
      <c r="R3712" s="11" t="s">
        <v>8309</v>
      </c>
      <c r="S3712" s="15">
        <f t="shared" si="231"/>
        <v>42072.576249999998</v>
      </c>
      <c r="T3712" s="15">
        <f t="shared" si="232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8308</v>
      </c>
      <c r="R3713" s="11" t="s">
        <v>8309</v>
      </c>
      <c r="S3713" s="15">
        <f t="shared" si="231"/>
        <v>41779.724224537036</v>
      </c>
      <c r="T3713" s="15">
        <f t="shared" si="232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8308</v>
      </c>
      <c r="R3714" s="11" t="s">
        <v>8309</v>
      </c>
      <c r="S3714" s="15">
        <f t="shared" si="231"/>
        <v>42134.172071759262</v>
      </c>
      <c r="T3714" s="15">
        <f t="shared" si="232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8308</v>
      </c>
      <c r="R3715" s="11" t="s">
        <v>8309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8308</v>
      </c>
      <c r="R3716" s="11" t="s">
        <v>8309</v>
      </c>
      <c r="S3716" s="15">
        <f t="shared" si="235"/>
        <v>42118.556331018524</v>
      </c>
      <c r="T3716" s="15">
        <f t="shared" si="236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8308</v>
      </c>
      <c r="R3717" s="11" t="s">
        <v>8309</v>
      </c>
      <c r="S3717" s="15">
        <f t="shared" si="235"/>
        <v>42036.995590277773</v>
      </c>
      <c r="T3717" s="15">
        <f t="shared" si="236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8308</v>
      </c>
      <c r="R3718" s="11" t="s">
        <v>8309</v>
      </c>
      <c r="S3718" s="15">
        <f t="shared" si="235"/>
        <v>42360.887835648144</v>
      </c>
      <c r="T3718" s="15">
        <f t="shared" si="236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8308</v>
      </c>
      <c r="R3719" s="11" t="s">
        <v>8309</v>
      </c>
      <c r="S3719" s="15">
        <f t="shared" si="235"/>
        <v>42102.866307870368</v>
      </c>
      <c r="T3719" s="15">
        <f t="shared" si="236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8308</v>
      </c>
      <c r="R3720" s="11" t="s">
        <v>8309</v>
      </c>
      <c r="S3720" s="15">
        <f t="shared" si="235"/>
        <v>42032.716145833328</v>
      </c>
      <c r="T3720" s="15">
        <f t="shared" si="236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8308</v>
      </c>
      <c r="R3721" s="11" t="s">
        <v>8309</v>
      </c>
      <c r="S3721" s="15">
        <f t="shared" si="235"/>
        <v>42147.729930555557</v>
      </c>
      <c r="T3721" s="15">
        <f t="shared" si="236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8308</v>
      </c>
      <c r="R3722" s="11" t="s">
        <v>8309</v>
      </c>
      <c r="S3722" s="15">
        <f t="shared" si="235"/>
        <v>42165.993125000001</v>
      </c>
      <c r="T3722" s="15">
        <f t="shared" si="236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8308</v>
      </c>
      <c r="R3723" s="11" t="s">
        <v>8309</v>
      </c>
      <c r="S3723" s="15">
        <f t="shared" si="235"/>
        <v>41927.936157407406</v>
      </c>
      <c r="T3723" s="15">
        <f t="shared" si="236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8308</v>
      </c>
      <c r="R3724" s="11" t="s">
        <v>8309</v>
      </c>
      <c r="S3724" s="15">
        <f t="shared" si="235"/>
        <v>42381.671840277777</v>
      </c>
      <c r="T3724" s="15">
        <f t="shared" si="236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8308</v>
      </c>
      <c r="R3725" s="11" t="s">
        <v>8309</v>
      </c>
      <c r="S3725" s="15">
        <f t="shared" si="235"/>
        <v>41943.753032407411</v>
      </c>
      <c r="T3725" s="15">
        <f t="shared" si="236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8308</v>
      </c>
      <c r="R3726" s="11" t="s">
        <v>8309</v>
      </c>
      <c r="S3726" s="15">
        <f t="shared" si="235"/>
        <v>42465.491435185191</v>
      </c>
      <c r="T3726" s="15">
        <f t="shared" si="236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8308</v>
      </c>
      <c r="R3727" s="11" t="s">
        <v>8309</v>
      </c>
      <c r="S3727" s="15">
        <f t="shared" si="235"/>
        <v>42401.945219907408</v>
      </c>
      <c r="T3727" s="15">
        <f t="shared" si="236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8308</v>
      </c>
      <c r="R3728" s="11" t="s">
        <v>8309</v>
      </c>
      <c r="S3728" s="15">
        <f t="shared" si="235"/>
        <v>42462.140868055561</v>
      </c>
      <c r="T3728" s="15">
        <f t="shared" si="236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8308</v>
      </c>
      <c r="R3729" s="11" t="s">
        <v>8309</v>
      </c>
      <c r="S3729" s="15">
        <f t="shared" si="235"/>
        <v>42632.348310185189</v>
      </c>
      <c r="T3729" s="15">
        <f t="shared" si="236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8308</v>
      </c>
      <c r="R3730" s="11" t="s">
        <v>8309</v>
      </c>
      <c r="S3730" s="15">
        <f t="shared" si="235"/>
        <v>42205.171018518522</v>
      </c>
      <c r="T3730" s="15">
        <f t="shared" si="236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8308</v>
      </c>
      <c r="R3731" s="11" t="s">
        <v>8309</v>
      </c>
      <c r="S3731" s="15">
        <f t="shared" si="235"/>
        <v>42041.205000000002</v>
      </c>
      <c r="T3731" s="15">
        <f t="shared" si="236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8308</v>
      </c>
      <c r="R3732" s="11" t="s">
        <v>8309</v>
      </c>
      <c r="S3732" s="15">
        <f t="shared" si="235"/>
        <v>42203.677766203706</v>
      </c>
      <c r="T3732" s="15">
        <f t="shared" si="236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8308</v>
      </c>
      <c r="R3733" s="11" t="s">
        <v>8309</v>
      </c>
      <c r="S3733" s="15">
        <f t="shared" si="235"/>
        <v>41983.752847222218</v>
      </c>
      <c r="T3733" s="15">
        <f t="shared" si="236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8308</v>
      </c>
      <c r="R3734" s="11" t="s">
        <v>8309</v>
      </c>
      <c r="S3734" s="15">
        <f t="shared" si="235"/>
        <v>41968.677465277782</v>
      </c>
      <c r="T3734" s="15">
        <f t="shared" si="236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8308</v>
      </c>
      <c r="R3735" s="11" t="s">
        <v>8309</v>
      </c>
      <c r="S3735" s="15">
        <f t="shared" si="235"/>
        <v>42103.024398148147</v>
      </c>
      <c r="T3735" s="15">
        <f t="shared" si="236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8308</v>
      </c>
      <c r="R3736" s="11" t="s">
        <v>8309</v>
      </c>
      <c r="S3736" s="15">
        <f t="shared" si="235"/>
        <v>42089.901574074072</v>
      </c>
      <c r="T3736" s="15">
        <f t="shared" si="236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8308</v>
      </c>
      <c r="R3737" s="11" t="s">
        <v>8309</v>
      </c>
      <c r="S3737" s="15">
        <f t="shared" si="235"/>
        <v>42122.693159722221</v>
      </c>
      <c r="T3737" s="15">
        <f t="shared" si="236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8308</v>
      </c>
      <c r="R3738" s="11" t="s">
        <v>8309</v>
      </c>
      <c r="S3738" s="15">
        <f t="shared" si="235"/>
        <v>42048.711724537032</v>
      </c>
      <c r="T3738" s="15">
        <f t="shared" si="236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8308</v>
      </c>
      <c r="R3739" s="11" t="s">
        <v>8309</v>
      </c>
      <c r="S3739" s="15">
        <f t="shared" si="235"/>
        <v>42297.691006944442</v>
      </c>
      <c r="T3739" s="15">
        <f t="shared" si="236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8308</v>
      </c>
      <c r="R3740" s="11" t="s">
        <v>8309</v>
      </c>
      <c r="S3740" s="15">
        <f t="shared" si="235"/>
        <v>41813.938715277778</v>
      </c>
      <c r="T3740" s="15">
        <f t="shared" si="236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8308</v>
      </c>
      <c r="R3741" s="11" t="s">
        <v>8309</v>
      </c>
      <c r="S3741" s="15">
        <f t="shared" si="235"/>
        <v>42548.449861111112</v>
      </c>
      <c r="T3741" s="15">
        <f t="shared" si="236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8308</v>
      </c>
      <c r="R3742" s="11" t="s">
        <v>8309</v>
      </c>
      <c r="S3742" s="15">
        <f t="shared" si="235"/>
        <v>41833.089756944442</v>
      </c>
      <c r="T3742" s="15">
        <f t="shared" si="236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8308</v>
      </c>
      <c r="R3743" s="11" t="s">
        <v>8309</v>
      </c>
      <c r="S3743" s="15">
        <f t="shared" si="235"/>
        <v>42325.920717592591</v>
      </c>
      <c r="T3743" s="15">
        <f t="shared" si="236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8308</v>
      </c>
      <c r="R3744" s="11" t="s">
        <v>8309</v>
      </c>
      <c r="S3744" s="15">
        <f t="shared" si="235"/>
        <v>41858.214629629627</v>
      </c>
      <c r="T3744" s="15">
        <f t="shared" si="236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8308</v>
      </c>
      <c r="R3745" s="11" t="s">
        <v>8309</v>
      </c>
      <c r="S3745" s="15">
        <f t="shared" si="235"/>
        <v>41793.710231481484</v>
      </c>
      <c r="T3745" s="15">
        <f t="shared" si="236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8308</v>
      </c>
      <c r="R3746" s="11" t="s">
        <v>8309</v>
      </c>
      <c r="S3746" s="15">
        <f t="shared" si="235"/>
        <v>41793.814259259263</v>
      </c>
      <c r="T3746" s="15">
        <f t="shared" si="236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8308</v>
      </c>
      <c r="R3747" s="11" t="s">
        <v>8309</v>
      </c>
      <c r="S3747" s="15">
        <f t="shared" si="235"/>
        <v>41831.697939814818</v>
      </c>
      <c r="T3747" s="15">
        <f t="shared" si="236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8308</v>
      </c>
      <c r="R3748" s="11" t="s">
        <v>8309</v>
      </c>
      <c r="S3748" s="15">
        <f t="shared" si="235"/>
        <v>42621.389340277776</v>
      </c>
      <c r="T3748" s="15">
        <f t="shared" si="236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8308</v>
      </c>
      <c r="R3749" s="11" t="s">
        <v>8309</v>
      </c>
      <c r="S3749" s="15">
        <f t="shared" si="235"/>
        <v>42164.299722222218</v>
      </c>
      <c r="T3749" s="15">
        <f t="shared" si="236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8308</v>
      </c>
      <c r="R3750" s="11" t="s">
        <v>8311</v>
      </c>
      <c r="S3750" s="15">
        <f t="shared" si="235"/>
        <v>42395.706435185188</v>
      </c>
      <c r="T3750" s="15">
        <f t="shared" si="236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8308</v>
      </c>
      <c r="R3751" s="11" t="s">
        <v>8311</v>
      </c>
      <c r="S3751" s="15">
        <f t="shared" si="235"/>
        <v>42458.127175925925</v>
      </c>
      <c r="T3751" s="15">
        <f t="shared" si="236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8308</v>
      </c>
      <c r="R3752" s="11" t="s">
        <v>8311</v>
      </c>
      <c r="S3752" s="15">
        <f t="shared" si="235"/>
        <v>42016.981574074074</v>
      </c>
      <c r="T3752" s="15">
        <f t="shared" si="236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8308</v>
      </c>
      <c r="R3753" s="11" t="s">
        <v>8311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8308</v>
      </c>
      <c r="R3754" s="11" t="s">
        <v>8311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8308</v>
      </c>
      <c r="R3755" s="11" t="s">
        <v>8311</v>
      </c>
      <c r="S3755" s="15">
        <f t="shared" si="235"/>
        <v>42128.824074074073</v>
      </c>
      <c r="T3755" s="15">
        <f t="shared" si="236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8308</v>
      </c>
      <c r="R3756" s="11" t="s">
        <v>8311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8308</v>
      </c>
      <c r="R3757" s="11" t="s">
        <v>8311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8308</v>
      </c>
      <c r="R3758" s="11" t="s">
        <v>8311</v>
      </c>
      <c r="S3758" s="15">
        <f t="shared" si="235"/>
        <v>41771.814791666664</v>
      </c>
      <c r="T3758" s="15">
        <f t="shared" si="236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8308</v>
      </c>
      <c r="R3759" s="11" t="s">
        <v>8311</v>
      </c>
      <c r="S3759" s="15">
        <f t="shared" si="235"/>
        <v>41954.850868055553</v>
      </c>
      <c r="T3759" s="15">
        <f t="shared" si="236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8308</v>
      </c>
      <c r="R3760" s="11" t="s">
        <v>8311</v>
      </c>
      <c r="S3760" s="15">
        <f t="shared" si="235"/>
        <v>41747.471504629626</v>
      </c>
      <c r="T3760" s="15">
        <f t="shared" si="236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8308</v>
      </c>
      <c r="R3761" s="11" t="s">
        <v>8311</v>
      </c>
      <c r="S3761" s="15">
        <f t="shared" si="235"/>
        <v>42182.108252314814</v>
      </c>
      <c r="T3761" s="15">
        <f t="shared" si="236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8308</v>
      </c>
      <c r="R3762" s="11" t="s">
        <v>8311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8308</v>
      </c>
      <c r="R3763" s="11" t="s">
        <v>8311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8308</v>
      </c>
      <c r="R3764" s="11" t="s">
        <v>8311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8308</v>
      </c>
      <c r="R3765" s="11" t="s">
        <v>8311</v>
      </c>
      <c r="S3765" s="15">
        <f t="shared" si="235"/>
        <v>42065.750300925924</v>
      </c>
      <c r="T3765" s="15">
        <f t="shared" si="236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8308</v>
      </c>
      <c r="R3766" s="11" t="s">
        <v>8311</v>
      </c>
      <c r="S3766" s="15">
        <f t="shared" si="235"/>
        <v>42499.842962962968</v>
      </c>
      <c r="T3766" s="15">
        <f t="shared" si="236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8308</v>
      </c>
      <c r="R3767" s="11" t="s">
        <v>8311</v>
      </c>
      <c r="S3767" s="15">
        <f t="shared" si="235"/>
        <v>41820.776412037041</v>
      </c>
      <c r="T3767" s="15">
        <f t="shared" si="236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8308</v>
      </c>
      <c r="R3768" s="11" t="s">
        <v>8311</v>
      </c>
      <c r="S3768" s="15">
        <f t="shared" si="235"/>
        <v>41788.167187500003</v>
      </c>
      <c r="T3768" s="15">
        <f t="shared" si="236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8308</v>
      </c>
      <c r="R3769" s="11" t="s">
        <v>8311</v>
      </c>
      <c r="S3769" s="15">
        <f t="shared" si="235"/>
        <v>42050.019641203704</v>
      </c>
      <c r="T3769" s="15">
        <f t="shared" si="236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8308</v>
      </c>
      <c r="R3770" s="11" t="s">
        <v>8311</v>
      </c>
      <c r="S3770" s="15">
        <f t="shared" si="235"/>
        <v>41772.727893518517</v>
      </c>
      <c r="T3770" s="15">
        <f t="shared" si="236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8308</v>
      </c>
      <c r="R3771" s="11" t="s">
        <v>8311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8308</v>
      </c>
      <c r="R3772" s="11" t="s">
        <v>8311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8308</v>
      </c>
      <c r="R3773" s="11" t="s">
        <v>8311</v>
      </c>
      <c r="S3773" s="15">
        <f t="shared" si="235"/>
        <v>42493.857083333336</v>
      </c>
      <c r="T3773" s="15">
        <f t="shared" si="236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8308</v>
      </c>
      <c r="R3774" s="11" t="s">
        <v>8311</v>
      </c>
      <c r="S3774" s="15">
        <f t="shared" si="235"/>
        <v>42682.616967592592</v>
      </c>
      <c r="T3774" s="15">
        <f t="shared" si="236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8308</v>
      </c>
      <c r="R3775" s="11" t="s">
        <v>8311</v>
      </c>
      <c r="S3775" s="15">
        <f t="shared" si="235"/>
        <v>42656.005173611105</v>
      </c>
      <c r="T3775" s="15">
        <f t="shared" si="236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8308</v>
      </c>
      <c r="R3776" s="11" t="s">
        <v>8311</v>
      </c>
      <c r="S3776" s="15">
        <f t="shared" si="235"/>
        <v>42087.792303240742</v>
      </c>
      <c r="T3776" s="15">
        <f t="shared" si="236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8308</v>
      </c>
      <c r="R3777" s="11" t="s">
        <v>8311</v>
      </c>
      <c r="S3777" s="15">
        <f t="shared" si="235"/>
        <v>42075.942627314813</v>
      </c>
      <c r="T3777" s="15">
        <f t="shared" si="236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1" t="s">
        <v>8308</v>
      </c>
      <c r="R3778" s="11" t="s">
        <v>8311</v>
      </c>
      <c r="S3778" s="15">
        <f t="shared" si="235"/>
        <v>41814.367800925924</v>
      </c>
      <c r="T3778" s="15">
        <f t="shared" si="236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1" t="s">
        <v>8308</v>
      </c>
      <c r="R3779" s="11" t="s">
        <v>8311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8308</v>
      </c>
      <c r="R3780" s="11" t="s">
        <v>8311</v>
      </c>
      <c r="S3780" s="15">
        <f t="shared" si="240"/>
        <v>41989.819212962961</v>
      </c>
      <c r="T3780" s="15">
        <f t="shared" si="241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8308</v>
      </c>
      <c r="R3781" s="11" t="s">
        <v>8311</v>
      </c>
      <c r="S3781" s="15">
        <f t="shared" si="240"/>
        <v>42425.735416666663</v>
      </c>
      <c r="T3781" s="15">
        <f t="shared" si="241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8308</v>
      </c>
      <c r="R3782" s="11" t="s">
        <v>8311</v>
      </c>
      <c r="S3782" s="15">
        <f t="shared" si="240"/>
        <v>42166.219733796301</v>
      </c>
      <c r="T3782" s="15">
        <f t="shared" si="241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8308</v>
      </c>
      <c r="R3783" s="11" t="s">
        <v>8311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8308</v>
      </c>
      <c r="R3784" s="11" t="s">
        <v>8311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8308</v>
      </c>
      <c r="R3785" s="11" t="s">
        <v>8311</v>
      </c>
      <c r="S3785" s="15">
        <f t="shared" si="240"/>
        <v>42420.140277777777</v>
      </c>
      <c r="T3785" s="15">
        <f t="shared" si="241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8308</v>
      </c>
      <c r="R3786" s="11" t="s">
        <v>8311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8308</v>
      </c>
      <c r="R3787" s="11" t="s">
        <v>8311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8308</v>
      </c>
      <c r="R3788" s="11" t="s">
        <v>8311</v>
      </c>
      <c r="S3788" s="15">
        <f t="shared" si="240"/>
        <v>42487.037905092591</v>
      </c>
      <c r="T3788" s="15">
        <f t="shared" si="241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8308</v>
      </c>
      <c r="R3789" s="11" t="s">
        <v>8311</v>
      </c>
      <c r="S3789" s="15">
        <f t="shared" si="240"/>
        <v>42167.534791666665</v>
      </c>
      <c r="T3789" s="15">
        <f t="shared" si="241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8308</v>
      </c>
      <c r="R3790" s="11" t="s">
        <v>8311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8308</v>
      </c>
      <c r="R3791" s="11" t="s">
        <v>8311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8308</v>
      </c>
      <c r="R3792" s="11" t="s">
        <v>8311</v>
      </c>
      <c r="S3792" s="15">
        <f t="shared" si="240"/>
        <v>42666.666932870372</v>
      </c>
      <c r="T3792" s="15">
        <f t="shared" si="241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8308</v>
      </c>
      <c r="R3793" s="11" t="s">
        <v>8311</v>
      </c>
      <c r="S3793" s="15">
        <f t="shared" si="240"/>
        <v>41766.692037037035</v>
      </c>
      <c r="T3793" s="15">
        <f t="shared" si="241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8308</v>
      </c>
      <c r="R3794" s="11" t="s">
        <v>8311</v>
      </c>
      <c r="S3794" s="15">
        <f t="shared" si="240"/>
        <v>42170.447013888886</v>
      </c>
      <c r="T3794" s="15">
        <f t="shared" si="241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8308</v>
      </c>
      <c r="R3795" s="11" t="s">
        <v>8311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8308</v>
      </c>
      <c r="R3796" s="11" t="s">
        <v>8311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8308</v>
      </c>
      <c r="R3797" s="11" t="s">
        <v>8311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8308</v>
      </c>
      <c r="R3798" s="11" t="s">
        <v>8311</v>
      </c>
      <c r="S3798" s="15">
        <f t="shared" si="240"/>
        <v>42689.029583333337</v>
      </c>
      <c r="T3798" s="15">
        <f t="shared" si="241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8308</v>
      </c>
      <c r="R3799" s="11" t="s">
        <v>8311</v>
      </c>
      <c r="S3799" s="15">
        <f t="shared" si="240"/>
        <v>42084.881539351853</v>
      </c>
      <c r="T3799" s="15">
        <f t="shared" si="241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8308</v>
      </c>
      <c r="R3800" s="11" t="s">
        <v>8311</v>
      </c>
      <c r="S3800" s="15">
        <f t="shared" si="240"/>
        <v>41831.722777777781</v>
      </c>
      <c r="T3800" s="15">
        <f t="shared" si="241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8308</v>
      </c>
      <c r="R3801" s="11" t="s">
        <v>8311</v>
      </c>
      <c r="S3801" s="15">
        <f t="shared" si="240"/>
        <v>42410.93105324074</v>
      </c>
      <c r="T3801" s="15">
        <f t="shared" si="241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8308</v>
      </c>
      <c r="R3802" s="11" t="s">
        <v>8311</v>
      </c>
      <c r="S3802" s="15">
        <f t="shared" si="240"/>
        <v>41982.737071759257</v>
      </c>
      <c r="T3802" s="15">
        <f t="shared" si="241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8308</v>
      </c>
      <c r="R3803" s="11" t="s">
        <v>8311</v>
      </c>
      <c r="S3803" s="15">
        <f t="shared" si="240"/>
        <v>41975.676111111112</v>
      </c>
      <c r="T3803" s="15">
        <f t="shared" si="241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8308</v>
      </c>
      <c r="R3804" s="11" t="s">
        <v>8311</v>
      </c>
      <c r="S3804" s="15">
        <f t="shared" si="240"/>
        <v>42269.126226851848</v>
      </c>
      <c r="T3804" s="15">
        <f t="shared" si="241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8308</v>
      </c>
      <c r="R3805" s="11" t="s">
        <v>8311</v>
      </c>
      <c r="S3805" s="15">
        <f t="shared" si="240"/>
        <v>42403.971851851849</v>
      </c>
      <c r="T3805" s="15">
        <f t="shared" si="241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8308</v>
      </c>
      <c r="R3806" s="11" t="s">
        <v>8311</v>
      </c>
      <c r="S3806" s="15">
        <f t="shared" si="240"/>
        <v>42527.00953703704</v>
      </c>
      <c r="T3806" s="15">
        <f t="shared" si="241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8308</v>
      </c>
      <c r="R3807" s="11" t="s">
        <v>8311</v>
      </c>
      <c r="S3807" s="15">
        <f t="shared" si="240"/>
        <v>41849.887037037035</v>
      </c>
      <c r="T3807" s="15">
        <f t="shared" si="241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8308</v>
      </c>
      <c r="R3808" s="11" t="s">
        <v>8311</v>
      </c>
      <c r="S3808" s="15">
        <f t="shared" si="240"/>
        <v>41799.259039351848</v>
      </c>
      <c r="T3808" s="15">
        <f t="shared" si="241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8308</v>
      </c>
      <c r="R3809" s="11" t="s">
        <v>8311</v>
      </c>
      <c r="S3809" s="15">
        <f t="shared" si="240"/>
        <v>42090.909016203703</v>
      </c>
      <c r="T3809" s="15">
        <f t="shared" si="241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8308</v>
      </c>
      <c r="R3810" s="11" t="s">
        <v>8309</v>
      </c>
      <c r="S3810" s="15">
        <f t="shared" si="240"/>
        <v>42059.453923611116</v>
      </c>
      <c r="T3810" s="15">
        <f t="shared" si="241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8308</v>
      </c>
      <c r="R3811" s="11" t="s">
        <v>8309</v>
      </c>
      <c r="S3811" s="15">
        <f t="shared" si="240"/>
        <v>41800.526701388888</v>
      </c>
      <c r="T3811" s="15">
        <f t="shared" si="241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8308</v>
      </c>
      <c r="R3812" s="11" t="s">
        <v>8309</v>
      </c>
      <c r="S3812" s="15">
        <f t="shared" si="240"/>
        <v>42054.849050925928</v>
      </c>
      <c r="T3812" s="15">
        <f t="shared" si="241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8308</v>
      </c>
      <c r="R3813" s="11" t="s">
        <v>8309</v>
      </c>
      <c r="S3813" s="15">
        <f t="shared" si="240"/>
        <v>42487.62700231481</v>
      </c>
      <c r="T3813" s="15">
        <f t="shared" si="241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8308</v>
      </c>
      <c r="R3814" s="11" t="s">
        <v>8309</v>
      </c>
      <c r="S3814" s="15">
        <f t="shared" si="240"/>
        <v>42109.751250000001</v>
      </c>
      <c r="T3814" s="15">
        <f t="shared" si="241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8308</v>
      </c>
      <c r="R3815" s="11" t="s">
        <v>8309</v>
      </c>
      <c r="S3815" s="15">
        <f t="shared" si="240"/>
        <v>42497.275706018518</v>
      </c>
      <c r="T3815" s="15">
        <f t="shared" si="241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8308</v>
      </c>
      <c r="R3816" s="11" t="s">
        <v>8309</v>
      </c>
      <c r="S3816" s="15">
        <f t="shared" si="240"/>
        <v>42058.904074074075</v>
      </c>
      <c r="T3816" s="15">
        <f t="shared" si="241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8308</v>
      </c>
      <c r="R3817" s="11" t="s">
        <v>8309</v>
      </c>
      <c r="S3817" s="15">
        <f t="shared" si="240"/>
        <v>42207.259918981479</v>
      </c>
      <c r="T3817" s="15">
        <f t="shared" si="241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8308</v>
      </c>
      <c r="R3818" s="11" t="s">
        <v>8309</v>
      </c>
      <c r="S3818" s="15">
        <f t="shared" si="240"/>
        <v>41807.690081018518</v>
      </c>
      <c r="T3818" s="15">
        <f t="shared" si="241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8308</v>
      </c>
      <c r="R3819" s="11" t="s">
        <v>8309</v>
      </c>
      <c r="S3819" s="15">
        <f t="shared" si="240"/>
        <v>42284.69694444444</v>
      </c>
      <c r="T3819" s="15">
        <f t="shared" si="241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8308</v>
      </c>
      <c r="R3820" s="11" t="s">
        <v>8309</v>
      </c>
      <c r="S3820" s="15">
        <f t="shared" si="240"/>
        <v>42045.84238425926</v>
      </c>
      <c r="T3820" s="15">
        <f t="shared" si="241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8308</v>
      </c>
      <c r="R3821" s="11" t="s">
        <v>8309</v>
      </c>
      <c r="S3821" s="15">
        <f t="shared" si="240"/>
        <v>42184.209537037037</v>
      </c>
      <c r="T3821" s="15">
        <f t="shared" si="241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8308</v>
      </c>
      <c r="R3822" s="11" t="s">
        <v>8309</v>
      </c>
      <c r="S3822" s="15">
        <f t="shared" si="240"/>
        <v>42160.651817129634</v>
      </c>
      <c r="T3822" s="15">
        <f t="shared" si="241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8308</v>
      </c>
      <c r="R3823" s="11" t="s">
        <v>8309</v>
      </c>
      <c r="S3823" s="15">
        <f t="shared" si="240"/>
        <v>42341.180636574078</v>
      </c>
      <c r="T3823" s="15">
        <f t="shared" si="241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8308</v>
      </c>
      <c r="R3824" s="11" t="s">
        <v>8309</v>
      </c>
      <c r="S3824" s="15">
        <f t="shared" si="240"/>
        <v>42329.838159722218</v>
      </c>
      <c r="T3824" s="15">
        <f t="shared" si="241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8308</v>
      </c>
      <c r="R3825" s="11" t="s">
        <v>8309</v>
      </c>
      <c r="S3825" s="15">
        <f t="shared" si="240"/>
        <v>42170.910231481481</v>
      </c>
      <c r="T3825" s="15">
        <f t="shared" si="241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8308</v>
      </c>
      <c r="R3826" s="11" t="s">
        <v>8309</v>
      </c>
      <c r="S3826" s="15">
        <f t="shared" si="240"/>
        <v>42571.626192129625</v>
      </c>
      <c r="T3826" s="15">
        <f t="shared" si="241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8308</v>
      </c>
      <c r="R3827" s="11" t="s">
        <v>8309</v>
      </c>
      <c r="S3827" s="15">
        <f t="shared" si="240"/>
        <v>42151.069606481484</v>
      </c>
      <c r="T3827" s="15">
        <f t="shared" si="241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8308</v>
      </c>
      <c r="R3828" s="11" t="s">
        <v>8309</v>
      </c>
      <c r="S3828" s="15">
        <f t="shared" si="240"/>
        <v>42101.423541666663</v>
      </c>
      <c r="T3828" s="15">
        <f t="shared" si="241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8308</v>
      </c>
      <c r="R3829" s="11" t="s">
        <v>8309</v>
      </c>
      <c r="S3829" s="15">
        <f t="shared" si="240"/>
        <v>42034.928252314814</v>
      </c>
      <c r="T3829" s="15">
        <f t="shared" si="241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8308</v>
      </c>
      <c r="R3830" s="11" t="s">
        <v>8309</v>
      </c>
      <c r="S3830" s="15">
        <f t="shared" si="240"/>
        <v>41944.527627314819</v>
      </c>
      <c r="T3830" s="15">
        <f t="shared" si="241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8308</v>
      </c>
      <c r="R3831" s="11" t="s">
        <v>8309</v>
      </c>
      <c r="S3831" s="15">
        <f t="shared" si="240"/>
        <v>42593.865405092598</v>
      </c>
      <c r="T3831" s="15">
        <f t="shared" si="241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8308</v>
      </c>
      <c r="R3832" s="11" t="s">
        <v>8309</v>
      </c>
      <c r="S3832" s="15">
        <f t="shared" si="240"/>
        <v>42503.740868055553</v>
      </c>
      <c r="T3832" s="15">
        <f t="shared" si="241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8308</v>
      </c>
      <c r="R3833" s="11" t="s">
        <v>8309</v>
      </c>
      <c r="S3833" s="15">
        <f t="shared" si="240"/>
        <v>41927.848900462966</v>
      </c>
      <c r="T3833" s="15">
        <f t="shared" si="241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8308</v>
      </c>
      <c r="R3834" s="11" t="s">
        <v>8309</v>
      </c>
      <c r="S3834" s="15">
        <f t="shared" si="240"/>
        <v>42375.114988425921</v>
      </c>
      <c r="T3834" s="15">
        <f t="shared" si="241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8308</v>
      </c>
      <c r="R3835" s="11" t="s">
        <v>8309</v>
      </c>
      <c r="S3835" s="15">
        <f t="shared" si="240"/>
        <v>41963.872361111105</v>
      </c>
      <c r="T3835" s="15">
        <f t="shared" si="241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8308</v>
      </c>
      <c r="R3836" s="11" t="s">
        <v>8309</v>
      </c>
      <c r="S3836" s="15">
        <f t="shared" si="240"/>
        <v>42143.445219907408</v>
      </c>
      <c r="T3836" s="15">
        <f t="shared" si="241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8308</v>
      </c>
      <c r="R3837" s="11" t="s">
        <v>8309</v>
      </c>
      <c r="S3837" s="15">
        <f t="shared" si="240"/>
        <v>42460.94222222222</v>
      </c>
      <c r="T3837" s="15">
        <f t="shared" si="241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8308</v>
      </c>
      <c r="R3838" s="11" t="s">
        <v>8309</v>
      </c>
      <c r="S3838" s="15">
        <f t="shared" si="240"/>
        <v>42553.926527777774</v>
      </c>
      <c r="T3838" s="15">
        <f t="shared" si="241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8308</v>
      </c>
      <c r="R3839" s="11" t="s">
        <v>8309</v>
      </c>
      <c r="S3839" s="15">
        <f t="shared" si="240"/>
        <v>42152.765717592592</v>
      </c>
      <c r="T3839" s="15">
        <f t="shared" si="241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8308</v>
      </c>
      <c r="R3840" s="11" t="s">
        <v>8309</v>
      </c>
      <c r="S3840" s="15">
        <f t="shared" si="240"/>
        <v>42116.710752314815</v>
      </c>
      <c r="T3840" s="15">
        <f t="shared" si="241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8308</v>
      </c>
      <c r="R3841" s="11" t="s">
        <v>8309</v>
      </c>
      <c r="S3841" s="15">
        <f t="shared" si="240"/>
        <v>42155.142638888887</v>
      </c>
      <c r="T3841" s="15">
        <f t="shared" si="241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1" t="s">
        <v>8308</v>
      </c>
      <c r="R3842" s="11" t="s">
        <v>8309</v>
      </c>
      <c r="S3842" s="15">
        <f t="shared" si="240"/>
        <v>42432.701724537037</v>
      </c>
      <c r="T3842" s="15">
        <f t="shared" si="241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1" t="s">
        <v>8308</v>
      </c>
      <c r="R3843" s="11" t="s">
        <v>8309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8308</v>
      </c>
      <c r="R3844" s="11" t="s">
        <v>8309</v>
      </c>
      <c r="S3844" s="15">
        <f t="shared" si="245"/>
        <v>41740.493657407409</v>
      </c>
      <c r="T3844" s="15">
        <f t="shared" si="246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8308</v>
      </c>
      <c r="R3845" s="11" t="s">
        <v>8309</v>
      </c>
      <c r="S3845" s="15">
        <f t="shared" si="245"/>
        <v>41766.072500000002</v>
      </c>
      <c r="T3845" s="15">
        <f t="shared" si="246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8308</v>
      </c>
      <c r="R3846" s="11" t="s">
        <v>8309</v>
      </c>
      <c r="S3846" s="15">
        <f t="shared" si="245"/>
        <v>41766.617291666669</v>
      </c>
      <c r="T3846" s="15">
        <f t="shared" si="246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8308</v>
      </c>
      <c r="R3847" s="11" t="s">
        <v>8309</v>
      </c>
      <c r="S3847" s="15">
        <f t="shared" si="245"/>
        <v>42248.627013888887</v>
      </c>
      <c r="T3847" s="15">
        <f t="shared" si="246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8308</v>
      </c>
      <c r="R3848" s="11" t="s">
        <v>8309</v>
      </c>
      <c r="S3848" s="15">
        <f t="shared" si="245"/>
        <v>41885.221550925926</v>
      </c>
      <c r="T3848" s="15">
        <f t="shared" si="246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8308</v>
      </c>
      <c r="R3849" s="11" t="s">
        <v>8309</v>
      </c>
      <c r="S3849" s="15">
        <f t="shared" si="245"/>
        <v>42159.224432870367</v>
      </c>
      <c r="T3849" s="15">
        <f t="shared" si="246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8308</v>
      </c>
      <c r="R3850" s="11" t="s">
        <v>8309</v>
      </c>
      <c r="S3850" s="15">
        <f t="shared" si="245"/>
        <v>42265.817002314812</v>
      </c>
      <c r="T3850" s="15">
        <f t="shared" si="246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8308</v>
      </c>
      <c r="R3851" s="11" t="s">
        <v>8309</v>
      </c>
      <c r="S3851" s="15">
        <f t="shared" si="245"/>
        <v>42136.767175925925</v>
      </c>
      <c r="T3851" s="15">
        <f t="shared" si="246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8308</v>
      </c>
      <c r="R3852" s="11" t="s">
        <v>8309</v>
      </c>
      <c r="S3852" s="15">
        <f t="shared" si="245"/>
        <v>41975.124340277776</v>
      </c>
      <c r="T3852" s="15">
        <f t="shared" si="246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8308</v>
      </c>
      <c r="R3853" s="11" t="s">
        <v>8309</v>
      </c>
      <c r="S3853" s="15">
        <f t="shared" si="245"/>
        <v>42172.439571759256</v>
      </c>
      <c r="T3853" s="15">
        <f t="shared" si="246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8308</v>
      </c>
      <c r="R3854" s="11" t="s">
        <v>8309</v>
      </c>
      <c r="S3854" s="15">
        <f t="shared" si="245"/>
        <v>42065.190694444449</v>
      </c>
      <c r="T3854" s="15">
        <f t="shared" si="246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8308</v>
      </c>
      <c r="R3855" s="11" t="s">
        <v>8309</v>
      </c>
      <c r="S3855" s="15">
        <f t="shared" si="245"/>
        <v>41848.84002314815</v>
      </c>
      <c r="T3855" s="15">
        <f t="shared" si="246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8308</v>
      </c>
      <c r="R3856" s="11" t="s">
        <v>8309</v>
      </c>
      <c r="S3856" s="15">
        <f t="shared" si="245"/>
        <v>42103.884930555556</v>
      </c>
      <c r="T3856" s="15">
        <f t="shared" si="246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8308</v>
      </c>
      <c r="R3857" s="11" t="s">
        <v>8309</v>
      </c>
      <c r="S3857" s="15">
        <f t="shared" si="245"/>
        <v>42059.970729166671</v>
      </c>
      <c r="T3857" s="15">
        <f t="shared" si="246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8308</v>
      </c>
      <c r="R3858" s="11" t="s">
        <v>8309</v>
      </c>
      <c r="S3858" s="15">
        <f t="shared" si="245"/>
        <v>42041.743090277778</v>
      </c>
      <c r="T3858" s="15">
        <f t="shared" si="246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8308</v>
      </c>
      <c r="R3859" s="11" t="s">
        <v>8309</v>
      </c>
      <c r="S3859" s="15">
        <f t="shared" si="245"/>
        <v>41829.73715277778</v>
      </c>
      <c r="T3859" s="15">
        <f t="shared" si="246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8308</v>
      </c>
      <c r="R3860" s="11" t="s">
        <v>8309</v>
      </c>
      <c r="S3860" s="15">
        <f t="shared" si="245"/>
        <v>42128.431064814817</v>
      </c>
      <c r="T3860" s="15">
        <f t="shared" si="246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8308</v>
      </c>
      <c r="R3861" s="11" t="s">
        <v>8309</v>
      </c>
      <c r="S3861" s="15">
        <f t="shared" si="245"/>
        <v>41789.893599537041</v>
      </c>
      <c r="T3861" s="15">
        <f t="shared" si="246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8308</v>
      </c>
      <c r="R3862" s="11" t="s">
        <v>8309</v>
      </c>
      <c r="S3862" s="15">
        <f t="shared" si="245"/>
        <v>41833.660995370366</v>
      </c>
      <c r="T3862" s="15">
        <f t="shared" si="246"/>
        <v>41863.660995370366</v>
      </c>
    </row>
    <row r="3863" spans="1:21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8308</v>
      </c>
      <c r="R3863" s="11" t="s">
        <v>8309</v>
      </c>
      <c r="S3863" s="15">
        <f t="shared" si="245"/>
        <v>41914.590011574073</v>
      </c>
      <c r="T3863" s="15">
        <f t="shared" si="246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8308</v>
      </c>
      <c r="R3864" s="11" t="s">
        <v>8309</v>
      </c>
      <c r="S3864" s="15">
        <f t="shared" si="245"/>
        <v>42611.261064814811</v>
      </c>
      <c r="T3864" s="15">
        <f t="shared" si="246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8308</v>
      </c>
      <c r="R3865" s="11" t="s">
        <v>8309</v>
      </c>
      <c r="S3865" s="15">
        <f t="shared" si="245"/>
        <v>42253.633159722223</v>
      </c>
      <c r="T3865" s="15">
        <f t="shared" si="246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8308</v>
      </c>
      <c r="R3866" s="11" t="s">
        <v>8309</v>
      </c>
      <c r="S3866" s="15">
        <f t="shared" si="245"/>
        <v>42295.891828703709</v>
      </c>
      <c r="T3866" s="15">
        <f t="shared" si="246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8308</v>
      </c>
      <c r="R3867" s="11" t="s">
        <v>8309</v>
      </c>
      <c r="S3867" s="15">
        <f t="shared" si="245"/>
        <v>41841.651597222226</v>
      </c>
      <c r="T3867" s="15">
        <f t="shared" si="246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8308</v>
      </c>
      <c r="R3868" s="11" t="s">
        <v>8309</v>
      </c>
      <c r="S3868" s="15">
        <f t="shared" si="245"/>
        <v>42402.947002314817</v>
      </c>
      <c r="T3868" s="15">
        <f t="shared" si="246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8308</v>
      </c>
      <c r="R3869" s="11" t="s">
        <v>8309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8308</v>
      </c>
      <c r="R3870" s="11" t="s">
        <v>8311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8308</v>
      </c>
      <c r="R3871" s="11" t="s">
        <v>8311</v>
      </c>
      <c r="S3871" s="15">
        <f t="shared" si="245"/>
        <v>42047.724444444444</v>
      </c>
      <c r="T3871" s="15">
        <f t="shared" si="246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8308</v>
      </c>
      <c r="R3872" s="11" t="s">
        <v>8311</v>
      </c>
      <c r="S3872" s="15">
        <f t="shared" si="245"/>
        <v>41793.17219907407</v>
      </c>
      <c r="T3872" s="15">
        <f t="shared" si="246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8308</v>
      </c>
      <c r="R3873" s="11" t="s">
        <v>8311</v>
      </c>
      <c r="S3873" s="15">
        <f t="shared" si="245"/>
        <v>42763.780671296292</v>
      </c>
      <c r="T3873" s="15">
        <f t="shared" si="246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8308</v>
      </c>
      <c r="R3874" s="11" t="s">
        <v>8311</v>
      </c>
      <c r="S3874" s="15">
        <f t="shared" si="245"/>
        <v>42180.145787037036</v>
      </c>
      <c r="T3874" s="15">
        <f t="shared" si="246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8308</v>
      </c>
      <c r="R3875" s="11" t="s">
        <v>8311</v>
      </c>
      <c r="S3875" s="15">
        <f t="shared" si="245"/>
        <v>42255.696006944447</v>
      </c>
      <c r="T3875" s="15">
        <f t="shared" si="246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8308</v>
      </c>
      <c r="R3876" s="11" t="s">
        <v>8311</v>
      </c>
      <c r="S3876" s="15">
        <f t="shared" si="245"/>
        <v>42007.016458333332</v>
      </c>
      <c r="T3876" s="15">
        <f t="shared" si="246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8308</v>
      </c>
      <c r="R3877" s="11" t="s">
        <v>8311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8308</v>
      </c>
      <c r="R3878" s="11" t="s">
        <v>8311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8308</v>
      </c>
      <c r="R3879" s="11" t="s">
        <v>8311</v>
      </c>
      <c r="S3879" s="15">
        <f t="shared" si="245"/>
        <v>42682.67768518519</v>
      </c>
      <c r="T3879" s="15">
        <f t="shared" si="246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8308</v>
      </c>
      <c r="R3880" s="11" t="s">
        <v>8311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8308</v>
      </c>
      <c r="R3881" s="11" t="s">
        <v>8311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8308</v>
      </c>
      <c r="R3882" s="11" t="s">
        <v>8311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8308</v>
      </c>
      <c r="R3883" s="11" t="s">
        <v>8311</v>
      </c>
      <c r="S3883" s="15">
        <f t="shared" si="245"/>
        <v>42756.018506944441</v>
      </c>
      <c r="T3883" s="15">
        <f t="shared" si="246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8308</v>
      </c>
      <c r="R3884" s="11" t="s">
        <v>8311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8308</v>
      </c>
      <c r="R3885" s="11" t="s">
        <v>8311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8308</v>
      </c>
      <c r="R3886" s="11" t="s">
        <v>8311</v>
      </c>
      <c r="S3886" s="15">
        <f t="shared" si="245"/>
        <v>42065.791574074072</v>
      </c>
      <c r="T3886" s="15">
        <f t="shared" si="246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8308</v>
      </c>
      <c r="R3887" s="11" t="s">
        <v>8311</v>
      </c>
      <c r="S3887" s="15">
        <f t="shared" si="245"/>
        <v>42469.951284722221</v>
      </c>
      <c r="T3887" s="15">
        <f t="shared" si="246"/>
        <v>42499.951284722221</v>
      </c>
    </row>
    <row r="3888" spans="1:21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8308</v>
      </c>
      <c r="R3888" s="11" t="s">
        <v>8311</v>
      </c>
      <c r="S3888" s="15">
        <f t="shared" si="245"/>
        <v>41954.228032407409</v>
      </c>
      <c r="T3888" s="15">
        <f t="shared" si="246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8308</v>
      </c>
      <c r="R3889" s="11" t="s">
        <v>8311</v>
      </c>
      <c r="S3889" s="15">
        <f t="shared" si="245"/>
        <v>42079.857974537037</v>
      </c>
      <c r="T3889" s="15">
        <f t="shared" si="246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8308</v>
      </c>
      <c r="R3890" s="11" t="s">
        <v>8309</v>
      </c>
      <c r="S3890" s="15">
        <f t="shared" si="245"/>
        <v>42762.545810185184</v>
      </c>
      <c r="T3890" s="15">
        <f t="shared" si="246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8308</v>
      </c>
      <c r="R3891" s="11" t="s">
        <v>8309</v>
      </c>
      <c r="S3891" s="15">
        <f t="shared" si="245"/>
        <v>41977.004976851851</v>
      </c>
      <c r="T3891" s="15">
        <f t="shared" si="246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8308</v>
      </c>
      <c r="R3892" s="11" t="s">
        <v>8309</v>
      </c>
      <c r="S3892" s="15">
        <f t="shared" si="245"/>
        <v>42171.758611111116</v>
      </c>
      <c r="T3892" s="15">
        <f t="shared" si="246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8308</v>
      </c>
      <c r="R3893" s="11" t="s">
        <v>8309</v>
      </c>
      <c r="S3893" s="15">
        <f t="shared" si="245"/>
        <v>42056.1324537037</v>
      </c>
      <c r="T3893" s="15">
        <f t="shared" si="246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8308</v>
      </c>
      <c r="R3894" s="11" t="s">
        <v>8309</v>
      </c>
      <c r="S3894" s="15">
        <f t="shared" si="245"/>
        <v>41867.652280092596</v>
      </c>
      <c r="T3894" s="15">
        <f t="shared" si="246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8308</v>
      </c>
      <c r="R3895" s="11" t="s">
        <v>8309</v>
      </c>
      <c r="S3895" s="15">
        <f t="shared" si="245"/>
        <v>41779.657870370371</v>
      </c>
      <c r="T3895" s="15">
        <f t="shared" si="246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8308</v>
      </c>
      <c r="R3896" s="11" t="s">
        <v>8309</v>
      </c>
      <c r="S3896" s="15">
        <f t="shared" si="245"/>
        <v>42679.958472222221</v>
      </c>
      <c r="T3896" s="15">
        <f t="shared" si="246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8308</v>
      </c>
      <c r="R3897" s="11" t="s">
        <v>8309</v>
      </c>
      <c r="S3897" s="15">
        <f t="shared" si="245"/>
        <v>42032.250208333338</v>
      </c>
      <c r="T3897" s="15">
        <f t="shared" si="246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8308</v>
      </c>
      <c r="R3898" s="11" t="s">
        <v>8309</v>
      </c>
      <c r="S3898" s="15">
        <f t="shared" si="245"/>
        <v>41793.191875000004</v>
      </c>
      <c r="T3898" s="15">
        <f t="shared" si="246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8308</v>
      </c>
      <c r="R3899" s="11" t="s">
        <v>8309</v>
      </c>
      <c r="S3899" s="15">
        <f t="shared" si="245"/>
        <v>41982.87364583333</v>
      </c>
      <c r="T3899" s="15">
        <f t="shared" si="246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8308</v>
      </c>
      <c r="R3900" s="11" t="s">
        <v>8309</v>
      </c>
      <c r="S3900" s="15">
        <f t="shared" si="245"/>
        <v>42193.482291666667</v>
      </c>
      <c r="T3900" s="15">
        <f t="shared" si="246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8308</v>
      </c>
      <c r="R3901" s="11" t="s">
        <v>8309</v>
      </c>
      <c r="S3901" s="15">
        <f t="shared" si="245"/>
        <v>41843.775011574071</v>
      </c>
      <c r="T3901" s="15">
        <f t="shared" si="246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8308</v>
      </c>
      <c r="R3902" s="11" t="s">
        <v>8309</v>
      </c>
      <c r="S3902" s="15">
        <f t="shared" si="245"/>
        <v>42136.092488425929</v>
      </c>
      <c r="T3902" s="15">
        <f t="shared" si="246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8308</v>
      </c>
      <c r="R3903" s="11" t="s">
        <v>8309</v>
      </c>
      <c r="S3903" s="15">
        <f t="shared" si="245"/>
        <v>42317.826377314821</v>
      </c>
      <c r="T3903" s="15">
        <f t="shared" si="246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8308</v>
      </c>
      <c r="R3904" s="11" t="s">
        <v>8309</v>
      </c>
      <c r="S3904" s="15">
        <f t="shared" si="245"/>
        <v>42663.468078703707</v>
      </c>
      <c r="T3904" s="15">
        <f t="shared" si="246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8308</v>
      </c>
      <c r="R3905" s="11" t="s">
        <v>8309</v>
      </c>
      <c r="S3905" s="15">
        <f t="shared" si="245"/>
        <v>42186.01116898148</v>
      </c>
      <c r="T3905" s="15">
        <f t="shared" si="246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1" t="s">
        <v>8308</v>
      </c>
      <c r="R3906" s="11" t="s">
        <v>8309</v>
      </c>
      <c r="S3906" s="15">
        <f t="shared" si="245"/>
        <v>42095.229166666672</v>
      </c>
      <c r="T3906" s="15">
        <f t="shared" si="246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1" t="s">
        <v>8308</v>
      </c>
      <c r="R3907" s="11" t="s">
        <v>8309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8308</v>
      </c>
      <c r="R3908" s="11" t="s">
        <v>8309</v>
      </c>
      <c r="S3908" s="15">
        <f t="shared" si="250"/>
        <v>42143.917743055557</v>
      </c>
      <c r="T3908" s="15">
        <f t="shared" si="251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8308</v>
      </c>
      <c r="R3909" s="11" t="s">
        <v>8309</v>
      </c>
      <c r="S3909" s="15">
        <f t="shared" si="250"/>
        <v>41906.819513888891</v>
      </c>
      <c r="T3909" s="15">
        <f t="shared" si="251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8308</v>
      </c>
      <c r="R3910" s="11" t="s">
        <v>8309</v>
      </c>
      <c r="S3910" s="15">
        <f t="shared" si="250"/>
        <v>41834.135370370372</v>
      </c>
      <c r="T3910" s="15">
        <f t="shared" si="251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8308</v>
      </c>
      <c r="R3911" s="11" t="s">
        <v>8309</v>
      </c>
      <c r="S3911" s="15">
        <f t="shared" si="250"/>
        <v>41863.359282407408</v>
      </c>
      <c r="T3911" s="15">
        <f t="shared" si="251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8308</v>
      </c>
      <c r="R3912" s="11" t="s">
        <v>8309</v>
      </c>
      <c r="S3912" s="15">
        <f t="shared" si="250"/>
        <v>42224.756909722222</v>
      </c>
      <c r="T3912" s="15">
        <f t="shared" si="251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8308</v>
      </c>
      <c r="R3913" s="11" t="s">
        <v>8309</v>
      </c>
      <c r="S3913" s="15">
        <f t="shared" si="250"/>
        <v>41939.8122337963</v>
      </c>
      <c r="T3913" s="15">
        <f t="shared" si="251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8308</v>
      </c>
      <c r="R3914" s="11" t="s">
        <v>8309</v>
      </c>
      <c r="S3914" s="15">
        <f t="shared" si="250"/>
        <v>42059.270023148143</v>
      </c>
      <c r="T3914" s="15">
        <f t="shared" si="251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8308</v>
      </c>
      <c r="R3915" s="11" t="s">
        <v>8309</v>
      </c>
      <c r="S3915" s="15">
        <f t="shared" si="250"/>
        <v>42308.211215277777</v>
      </c>
      <c r="T3915" s="15">
        <f t="shared" si="251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8308</v>
      </c>
      <c r="R3916" s="11" t="s">
        <v>8309</v>
      </c>
      <c r="S3916" s="15">
        <f t="shared" si="250"/>
        <v>42114.818935185183</v>
      </c>
      <c r="T3916" s="15">
        <f t="shared" si="251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8308</v>
      </c>
      <c r="R3917" s="11" t="s">
        <v>8309</v>
      </c>
      <c r="S3917" s="15">
        <f t="shared" si="250"/>
        <v>42492.98505787037</v>
      </c>
      <c r="T3917" s="15">
        <f t="shared" si="251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8308</v>
      </c>
      <c r="R3918" s="11" t="s">
        <v>8309</v>
      </c>
      <c r="S3918" s="15">
        <f t="shared" si="250"/>
        <v>42494.471666666665</v>
      </c>
      <c r="T3918" s="15">
        <f t="shared" si="251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8308</v>
      </c>
      <c r="R3919" s="11" t="s">
        <v>8309</v>
      </c>
      <c r="S3919" s="15">
        <f t="shared" si="250"/>
        <v>41863.527326388888</v>
      </c>
      <c r="T3919" s="15">
        <f t="shared" si="251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8308</v>
      </c>
      <c r="R3920" s="11" t="s">
        <v>8309</v>
      </c>
      <c r="S3920" s="15">
        <f t="shared" si="250"/>
        <v>41843.664618055554</v>
      </c>
      <c r="T3920" s="15">
        <f t="shared" si="251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8308</v>
      </c>
      <c r="R3921" s="11" t="s">
        <v>8309</v>
      </c>
      <c r="S3921" s="15">
        <f t="shared" si="250"/>
        <v>42358.684872685189</v>
      </c>
      <c r="T3921" s="15">
        <f t="shared" si="251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8308</v>
      </c>
      <c r="R3922" s="11" t="s">
        <v>8309</v>
      </c>
      <c r="S3922" s="15">
        <f t="shared" si="250"/>
        <v>42657.38726851852</v>
      </c>
      <c r="T3922" s="15">
        <f t="shared" si="251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8308</v>
      </c>
      <c r="R3923" s="11" t="s">
        <v>8309</v>
      </c>
      <c r="S3923" s="15">
        <f t="shared" si="250"/>
        <v>41926.542303240742</v>
      </c>
      <c r="T3923" s="15">
        <f t="shared" si="251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8308</v>
      </c>
      <c r="R3924" s="11" t="s">
        <v>8309</v>
      </c>
      <c r="S3924" s="15">
        <f t="shared" si="250"/>
        <v>42020.768634259264</v>
      </c>
      <c r="T3924" s="15">
        <f t="shared" si="251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8308</v>
      </c>
      <c r="R3925" s="11" t="s">
        <v>8309</v>
      </c>
      <c r="S3925" s="15">
        <f t="shared" si="250"/>
        <v>42075.979988425926</v>
      </c>
      <c r="T3925" s="15">
        <f t="shared" si="251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8308</v>
      </c>
      <c r="R3926" s="11" t="s">
        <v>8309</v>
      </c>
      <c r="S3926" s="15">
        <f t="shared" si="250"/>
        <v>41786.959745370368</v>
      </c>
      <c r="T3926" s="15">
        <f t="shared" si="251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8308</v>
      </c>
      <c r="R3927" s="11" t="s">
        <v>8309</v>
      </c>
      <c r="S3927" s="15">
        <f t="shared" si="250"/>
        <v>41820.870821759258</v>
      </c>
      <c r="T3927" s="15">
        <f t="shared" si="251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8308</v>
      </c>
      <c r="R3928" s="11" t="s">
        <v>8309</v>
      </c>
      <c r="S3928" s="15">
        <f t="shared" si="250"/>
        <v>41970.085046296299</v>
      </c>
      <c r="T3928" s="15">
        <f t="shared" si="251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8308</v>
      </c>
      <c r="R3929" s="11" t="s">
        <v>8309</v>
      </c>
      <c r="S3929" s="15">
        <f t="shared" si="250"/>
        <v>41830.267407407409</v>
      </c>
      <c r="T3929" s="15">
        <f t="shared" si="251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8308</v>
      </c>
      <c r="R3930" s="11" t="s">
        <v>8309</v>
      </c>
      <c r="S3930" s="15">
        <f t="shared" si="250"/>
        <v>42265.683182870373</v>
      </c>
      <c r="T3930" s="15">
        <f t="shared" si="251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8308</v>
      </c>
      <c r="R3931" s="11" t="s">
        <v>8309</v>
      </c>
      <c r="S3931" s="15">
        <f t="shared" si="250"/>
        <v>42601.827141203699</v>
      </c>
      <c r="T3931" s="15">
        <f t="shared" si="251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8308</v>
      </c>
      <c r="R3932" s="11" t="s">
        <v>8309</v>
      </c>
      <c r="S3932" s="15">
        <f t="shared" si="250"/>
        <v>42433.338749999995</v>
      </c>
      <c r="T3932" s="15">
        <f t="shared" si="251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8308</v>
      </c>
      <c r="R3933" s="11" t="s">
        <v>8309</v>
      </c>
      <c r="S3933" s="15">
        <f t="shared" si="250"/>
        <v>42228.151701388888</v>
      </c>
      <c r="T3933" s="15">
        <f t="shared" si="251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8308</v>
      </c>
      <c r="R3934" s="11" t="s">
        <v>8309</v>
      </c>
      <c r="S3934" s="15">
        <f t="shared" si="250"/>
        <v>42415.168564814812</v>
      </c>
      <c r="T3934" s="15">
        <f t="shared" si="251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8308</v>
      </c>
      <c r="R3935" s="11" t="s">
        <v>8309</v>
      </c>
      <c r="S3935" s="15">
        <f t="shared" si="250"/>
        <v>42538.968310185184</v>
      </c>
      <c r="T3935" s="15">
        <f t="shared" si="251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8308</v>
      </c>
      <c r="R3936" s="11" t="s">
        <v>8309</v>
      </c>
      <c r="S3936" s="15">
        <f t="shared" si="250"/>
        <v>42233.671747685185</v>
      </c>
      <c r="T3936" s="15">
        <f t="shared" si="251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8308</v>
      </c>
      <c r="R3937" s="11" t="s">
        <v>8309</v>
      </c>
      <c r="S3937" s="15">
        <f t="shared" si="250"/>
        <v>42221.656782407401</v>
      </c>
      <c r="T3937" s="15">
        <f t="shared" si="251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8308</v>
      </c>
      <c r="R3938" s="11" t="s">
        <v>8309</v>
      </c>
      <c r="S3938" s="15">
        <f t="shared" si="250"/>
        <v>42675.262962962966</v>
      </c>
      <c r="T3938" s="15">
        <f t="shared" si="251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8308</v>
      </c>
      <c r="R3939" s="11" t="s">
        <v>8309</v>
      </c>
      <c r="S3939" s="15">
        <f t="shared" si="250"/>
        <v>42534.631481481483</v>
      </c>
      <c r="T3939" s="15">
        <f t="shared" si="251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8308</v>
      </c>
      <c r="R3940" s="11" t="s">
        <v>8309</v>
      </c>
      <c r="S3940" s="15">
        <f t="shared" si="250"/>
        <v>42151.905717592599</v>
      </c>
      <c r="T3940" s="15">
        <f t="shared" si="251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8308</v>
      </c>
      <c r="R3941" s="11" t="s">
        <v>8309</v>
      </c>
      <c r="S3941" s="15">
        <f t="shared" si="250"/>
        <v>41915.400219907409</v>
      </c>
      <c r="T3941" s="15">
        <f t="shared" si="251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8308</v>
      </c>
      <c r="R3942" s="11" t="s">
        <v>8309</v>
      </c>
      <c r="S3942" s="15">
        <f t="shared" si="250"/>
        <v>41961.492488425924</v>
      </c>
      <c r="T3942" s="15">
        <f t="shared" si="251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8308</v>
      </c>
      <c r="R3943" s="11" t="s">
        <v>8309</v>
      </c>
      <c r="S3943" s="15">
        <f t="shared" si="250"/>
        <v>41940.587233796294</v>
      </c>
      <c r="T3943" s="15">
        <f t="shared" si="251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8308</v>
      </c>
      <c r="R3944" s="11" t="s">
        <v>8309</v>
      </c>
      <c r="S3944" s="15">
        <f t="shared" si="250"/>
        <v>42111.904097222221</v>
      </c>
      <c r="T3944" s="15">
        <f t="shared" si="251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8308</v>
      </c>
      <c r="R3945" s="11" t="s">
        <v>8309</v>
      </c>
      <c r="S3945" s="15">
        <f t="shared" si="250"/>
        <v>42279.778564814813</v>
      </c>
      <c r="T3945" s="15">
        <f t="shared" si="251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8308</v>
      </c>
      <c r="R3946" s="11" t="s">
        <v>8309</v>
      </c>
      <c r="S3946" s="15">
        <f t="shared" si="250"/>
        <v>42213.662905092591</v>
      </c>
      <c r="T3946" s="15">
        <f t="shared" si="251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8308</v>
      </c>
      <c r="R3947" s="11" t="s">
        <v>8309</v>
      </c>
      <c r="S3947" s="15">
        <f t="shared" si="250"/>
        <v>42109.801712962959</v>
      </c>
      <c r="T3947" s="15">
        <f t="shared" si="251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8308</v>
      </c>
      <c r="R3948" s="11" t="s">
        <v>8309</v>
      </c>
      <c r="S3948" s="15">
        <f t="shared" si="250"/>
        <v>42031.833587962959</v>
      </c>
      <c r="T3948" s="15">
        <f t="shared" si="251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8308</v>
      </c>
      <c r="R3949" s="11" t="s">
        <v>8309</v>
      </c>
      <c r="S3949" s="15">
        <f t="shared" si="250"/>
        <v>42615.142870370371</v>
      </c>
      <c r="T3949" s="15">
        <f t="shared" si="251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8308</v>
      </c>
      <c r="R3950" s="11" t="s">
        <v>8309</v>
      </c>
      <c r="S3950" s="15">
        <f t="shared" si="250"/>
        <v>41829.325497685182</v>
      </c>
      <c r="T3950" s="15">
        <f t="shared" si="251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8308</v>
      </c>
      <c r="R3951" s="11" t="s">
        <v>8309</v>
      </c>
      <c r="S3951" s="15">
        <f t="shared" si="250"/>
        <v>42016.120613425926</v>
      </c>
      <c r="T3951" s="15">
        <f t="shared" si="251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8308</v>
      </c>
      <c r="R3952" s="11" t="s">
        <v>8309</v>
      </c>
      <c r="S3952" s="15">
        <f t="shared" si="250"/>
        <v>42439.702314814815</v>
      </c>
      <c r="T3952" s="15">
        <f t="shared" si="251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8308</v>
      </c>
      <c r="R3953" s="11" t="s">
        <v>8309</v>
      </c>
      <c r="S3953" s="15">
        <f t="shared" si="250"/>
        <v>42433.825717592597</v>
      </c>
      <c r="T3953" s="15">
        <f t="shared" si="251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8308</v>
      </c>
      <c r="R3954" s="11" t="s">
        <v>8309</v>
      </c>
      <c r="S3954" s="15">
        <f t="shared" si="250"/>
        <v>42243.790393518517</v>
      </c>
      <c r="T3954" s="15">
        <f t="shared" si="251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8308</v>
      </c>
      <c r="R3955" s="11" t="s">
        <v>8309</v>
      </c>
      <c r="S3955" s="15">
        <f t="shared" si="250"/>
        <v>42550.048449074078</v>
      </c>
      <c r="T3955" s="15">
        <f t="shared" si="251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8308</v>
      </c>
      <c r="R3956" s="11" t="s">
        <v>8309</v>
      </c>
      <c r="S3956" s="15">
        <f t="shared" si="250"/>
        <v>41774.651203703703</v>
      </c>
      <c r="T3956" s="15">
        <f t="shared" si="251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8308</v>
      </c>
      <c r="R3957" s="11" t="s">
        <v>8309</v>
      </c>
      <c r="S3957" s="15">
        <f t="shared" si="250"/>
        <v>42306.848854166667</v>
      </c>
      <c r="T3957" s="15">
        <f t="shared" si="251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8308</v>
      </c>
      <c r="R3958" s="11" t="s">
        <v>8309</v>
      </c>
      <c r="S3958" s="15">
        <f t="shared" si="250"/>
        <v>42457.932025462964</v>
      </c>
      <c r="T3958" s="15">
        <f t="shared" si="251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8308</v>
      </c>
      <c r="R3959" s="11" t="s">
        <v>8309</v>
      </c>
      <c r="S3959" s="15">
        <f t="shared" si="250"/>
        <v>42513.976319444439</v>
      </c>
      <c r="T3959" s="15">
        <f t="shared" si="251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8308</v>
      </c>
      <c r="R3960" s="11" t="s">
        <v>8309</v>
      </c>
      <c r="S3960" s="15">
        <f t="shared" si="250"/>
        <v>41816.950370370374</v>
      </c>
      <c r="T3960" s="15">
        <f t="shared" si="251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8308</v>
      </c>
      <c r="R3961" s="11" t="s">
        <v>8309</v>
      </c>
      <c r="S3961" s="15">
        <f t="shared" si="250"/>
        <v>41880.788842592592</v>
      </c>
      <c r="T3961" s="15">
        <f t="shared" si="251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8308</v>
      </c>
      <c r="R3962" s="11" t="s">
        <v>8309</v>
      </c>
      <c r="S3962" s="15">
        <f t="shared" si="250"/>
        <v>42342.845555555556</v>
      </c>
      <c r="T3962" s="15">
        <f t="shared" si="251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8308</v>
      </c>
      <c r="R3963" s="11" t="s">
        <v>8309</v>
      </c>
      <c r="S3963" s="15">
        <f t="shared" si="250"/>
        <v>41745.891319444447</v>
      </c>
      <c r="T3963" s="15">
        <f t="shared" si="251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8308</v>
      </c>
      <c r="R3964" s="11" t="s">
        <v>8309</v>
      </c>
      <c r="S3964" s="15">
        <f t="shared" si="250"/>
        <v>42311.621458333335</v>
      </c>
      <c r="T3964" s="15">
        <f t="shared" si="251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8308</v>
      </c>
      <c r="R3965" s="11" t="s">
        <v>8309</v>
      </c>
      <c r="S3965" s="15">
        <f t="shared" si="250"/>
        <v>42296.154131944444</v>
      </c>
      <c r="T3965" s="15">
        <f t="shared" si="251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8308</v>
      </c>
      <c r="R3966" s="11" t="s">
        <v>8309</v>
      </c>
      <c r="S3966" s="15">
        <f t="shared" si="250"/>
        <v>42053.722060185188</v>
      </c>
      <c r="T3966" s="15">
        <f t="shared" si="251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8308</v>
      </c>
      <c r="R3967" s="11" t="s">
        <v>8309</v>
      </c>
      <c r="S3967" s="15">
        <f t="shared" si="250"/>
        <v>42414.235879629632</v>
      </c>
      <c r="T3967" s="15">
        <f t="shared" si="251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8308</v>
      </c>
      <c r="R3968" s="11" t="s">
        <v>8309</v>
      </c>
      <c r="S3968" s="15">
        <f t="shared" si="250"/>
        <v>41801.711550925924</v>
      </c>
      <c r="T3968" s="15">
        <f t="shared" si="251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8308</v>
      </c>
      <c r="R3969" s="11" t="s">
        <v>8309</v>
      </c>
      <c r="S3969" s="15">
        <f t="shared" si="250"/>
        <v>42770.290590277778</v>
      </c>
      <c r="T3969" s="15">
        <f t="shared" si="251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1" t="s">
        <v>8308</v>
      </c>
      <c r="R3970" s="11" t="s">
        <v>8309</v>
      </c>
      <c r="S3970" s="15">
        <f t="shared" si="250"/>
        <v>42452.815659722226</v>
      </c>
      <c r="T3970" s="15">
        <f t="shared" si="251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1" t="s">
        <v>8308</v>
      </c>
      <c r="R3971" s="11" t="s">
        <v>8309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8308</v>
      </c>
      <c r="R3972" s="11" t="s">
        <v>8309</v>
      </c>
      <c r="S3972" s="15">
        <f t="shared" si="254"/>
        <v>42447.863553240735</v>
      </c>
      <c r="T3972" s="15">
        <f t="shared" si="255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8308</v>
      </c>
      <c r="R3973" s="11" t="s">
        <v>8309</v>
      </c>
      <c r="S3973" s="15">
        <f t="shared" si="254"/>
        <v>41811.536180555559</v>
      </c>
      <c r="T3973" s="15">
        <f t="shared" si="255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8308</v>
      </c>
      <c r="R3974" s="11" t="s">
        <v>8309</v>
      </c>
      <c r="S3974" s="15">
        <f t="shared" si="254"/>
        <v>41981.067523148144</v>
      </c>
      <c r="T3974" s="15">
        <f t="shared" si="255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8308</v>
      </c>
      <c r="R3975" s="11" t="s">
        <v>8309</v>
      </c>
      <c r="S3975" s="15">
        <f t="shared" si="254"/>
        <v>42469.68414351852</v>
      </c>
      <c r="T3975" s="15">
        <f t="shared" si="255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8308</v>
      </c>
      <c r="R3976" s="11" t="s">
        <v>8309</v>
      </c>
      <c r="S3976" s="15">
        <f t="shared" si="254"/>
        <v>42493.546851851846</v>
      </c>
      <c r="T3976" s="15">
        <f t="shared" si="255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8308</v>
      </c>
      <c r="R3977" s="11" t="s">
        <v>8309</v>
      </c>
      <c r="S3977" s="15">
        <f t="shared" si="254"/>
        <v>42534.866875</v>
      </c>
      <c r="T3977" s="15">
        <f t="shared" si="255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8308</v>
      </c>
      <c r="R3978" s="11" t="s">
        <v>8309</v>
      </c>
      <c r="S3978" s="15">
        <f t="shared" si="254"/>
        <v>41830.858344907407</v>
      </c>
      <c r="T3978" s="15">
        <f t="shared" si="255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8308</v>
      </c>
      <c r="R3979" s="11" t="s">
        <v>8309</v>
      </c>
      <c r="S3979" s="15">
        <f t="shared" si="254"/>
        <v>42543.788564814815</v>
      </c>
      <c r="T3979" s="15">
        <f t="shared" si="255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8308</v>
      </c>
      <c r="R3980" s="11" t="s">
        <v>8309</v>
      </c>
      <c r="S3980" s="15">
        <f t="shared" si="254"/>
        <v>41975.642974537041</v>
      </c>
      <c r="T3980" s="15">
        <f t="shared" si="255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8308</v>
      </c>
      <c r="R3981" s="11" t="s">
        <v>8309</v>
      </c>
      <c r="S3981" s="15">
        <f t="shared" si="254"/>
        <v>42069.903437500005</v>
      </c>
      <c r="T3981" s="15">
        <f t="shared" si="255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8308</v>
      </c>
      <c r="R3982" s="11" t="s">
        <v>8309</v>
      </c>
      <c r="S3982" s="15">
        <f t="shared" si="254"/>
        <v>41795.598923611113</v>
      </c>
      <c r="T3982" s="15">
        <f t="shared" si="255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8308</v>
      </c>
      <c r="R3983" s="11" t="s">
        <v>8309</v>
      </c>
      <c r="S3983" s="15">
        <f t="shared" si="254"/>
        <v>42508.179965277777</v>
      </c>
      <c r="T3983" s="15">
        <f t="shared" si="255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8308</v>
      </c>
      <c r="R3984" s="11" t="s">
        <v>8309</v>
      </c>
      <c r="S3984" s="15">
        <f t="shared" si="254"/>
        <v>42132.809953703705</v>
      </c>
      <c r="T3984" s="15">
        <f t="shared" si="255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8308</v>
      </c>
      <c r="R3985" s="11" t="s">
        <v>8309</v>
      </c>
      <c r="S3985" s="15">
        <f t="shared" si="254"/>
        <v>41747.86986111111</v>
      </c>
      <c r="T3985" s="15">
        <f t="shared" si="255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8308</v>
      </c>
      <c r="R3986" s="11" t="s">
        <v>8309</v>
      </c>
      <c r="S3986" s="15">
        <f t="shared" si="254"/>
        <v>41920.963472222218</v>
      </c>
      <c r="T3986" s="15">
        <f t="shared" si="255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8308</v>
      </c>
      <c r="R3987" s="11" t="s">
        <v>8309</v>
      </c>
      <c r="S3987" s="15">
        <f t="shared" si="254"/>
        <v>42399.707407407404</v>
      </c>
      <c r="T3987" s="15">
        <f t="shared" si="255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8308</v>
      </c>
      <c r="R3988" s="11" t="s">
        <v>8309</v>
      </c>
      <c r="S3988" s="15">
        <f t="shared" si="254"/>
        <v>42467.548541666663</v>
      </c>
      <c r="T3988" s="15">
        <f t="shared" si="255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8308</v>
      </c>
      <c r="R3989" s="11" t="s">
        <v>8309</v>
      </c>
      <c r="S3989" s="15">
        <f t="shared" si="254"/>
        <v>41765.92465277778</v>
      </c>
      <c r="T3989" s="15">
        <f t="shared" si="255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8308</v>
      </c>
      <c r="R3990" s="11" t="s">
        <v>8309</v>
      </c>
      <c r="S3990" s="15">
        <f t="shared" si="254"/>
        <v>42230.08116898148</v>
      </c>
      <c r="T3990" s="15">
        <f t="shared" si="255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8308</v>
      </c>
      <c r="R3991" s="11" t="s">
        <v>8309</v>
      </c>
      <c r="S3991" s="15">
        <f t="shared" si="254"/>
        <v>42286.749780092592</v>
      </c>
      <c r="T3991" s="15">
        <f t="shared" si="255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8308</v>
      </c>
      <c r="R3992" s="11" t="s">
        <v>8309</v>
      </c>
      <c r="S3992" s="15">
        <f t="shared" si="254"/>
        <v>42401.672372685185</v>
      </c>
      <c r="T3992" s="15">
        <f t="shared" si="255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8308</v>
      </c>
      <c r="R3993" s="11" t="s">
        <v>8309</v>
      </c>
      <c r="S3993" s="15">
        <f t="shared" si="254"/>
        <v>42125.644467592589</v>
      </c>
      <c r="T3993" s="15">
        <f t="shared" si="255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8308</v>
      </c>
      <c r="R3994" s="11" t="s">
        <v>8309</v>
      </c>
      <c r="S3994" s="15">
        <f t="shared" si="254"/>
        <v>42289.94049768518</v>
      </c>
      <c r="T3994" s="15">
        <f t="shared" si="255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8308</v>
      </c>
      <c r="R3995" s="11" t="s">
        <v>8309</v>
      </c>
      <c r="S3995" s="15">
        <f t="shared" si="254"/>
        <v>42107.864722222221</v>
      </c>
      <c r="T3995" s="15">
        <f t="shared" si="255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8308</v>
      </c>
      <c r="R3996" s="11" t="s">
        <v>8309</v>
      </c>
      <c r="S3996" s="15">
        <f t="shared" si="254"/>
        <v>41809.389930555553</v>
      </c>
      <c r="T3996" s="15">
        <f t="shared" si="255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8308</v>
      </c>
      <c r="R3997" s="11" t="s">
        <v>8309</v>
      </c>
      <c r="S3997" s="15">
        <f t="shared" si="254"/>
        <v>42019.683761574073</v>
      </c>
      <c r="T3997" s="15">
        <f t="shared" si="255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8308</v>
      </c>
      <c r="R3998" s="11" t="s">
        <v>8309</v>
      </c>
      <c r="S3998" s="15">
        <f t="shared" si="254"/>
        <v>41950.26694444444</v>
      </c>
      <c r="T3998" s="15">
        <f t="shared" si="255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8308</v>
      </c>
      <c r="R3999" s="11" t="s">
        <v>8309</v>
      </c>
      <c r="S3999" s="15">
        <f t="shared" si="254"/>
        <v>42069.391446759255</v>
      </c>
      <c r="T3999" s="15">
        <f t="shared" si="255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8308</v>
      </c>
      <c r="R4000" s="11" t="s">
        <v>8309</v>
      </c>
      <c r="S4000" s="15">
        <f t="shared" si="254"/>
        <v>42061.963263888887</v>
      </c>
      <c r="T4000" s="15">
        <f t="shared" si="255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8308</v>
      </c>
      <c r="R4001" s="11" t="s">
        <v>8309</v>
      </c>
      <c r="S4001" s="15">
        <f t="shared" si="254"/>
        <v>41842.828680555554</v>
      </c>
      <c r="T4001" s="15">
        <f t="shared" si="255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8308</v>
      </c>
      <c r="R4002" s="11" t="s">
        <v>8309</v>
      </c>
      <c r="S4002" s="15">
        <f t="shared" si="254"/>
        <v>42437.64534722222</v>
      </c>
      <c r="T4002" s="15">
        <f t="shared" si="255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8308</v>
      </c>
      <c r="R4003" s="11" t="s">
        <v>8309</v>
      </c>
      <c r="S4003" s="15">
        <f t="shared" si="254"/>
        <v>42775.964212962965</v>
      </c>
      <c r="T4003" s="15">
        <f t="shared" si="255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8308</v>
      </c>
      <c r="R4004" s="11" t="s">
        <v>8309</v>
      </c>
      <c r="S4004" s="15">
        <f t="shared" si="254"/>
        <v>41879.043530092589</v>
      </c>
      <c r="T4004" s="15">
        <f t="shared" si="255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8308</v>
      </c>
      <c r="R4005" s="11" t="s">
        <v>8309</v>
      </c>
      <c r="S4005" s="15">
        <f t="shared" si="254"/>
        <v>42020.587349537032</v>
      </c>
      <c r="T4005" s="15">
        <f t="shared" si="255"/>
        <v>42050.587349537032</v>
      </c>
    </row>
    <row r="4006" spans="1:20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8308</v>
      </c>
      <c r="R4006" s="11" t="s">
        <v>8309</v>
      </c>
      <c r="S4006" s="15">
        <f t="shared" si="254"/>
        <v>41890.16269675926</v>
      </c>
      <c r="T4006" s="15">
        <f t="shared" si="255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8308</v>
      </c>
      <c r="R4007" s="11" t="s">
        <v>8309</v>
      </c>
      <c r="S4007" s="15">
        <f t="shared" si="254"/>
        <v>41872.807696759257</v>
      </c>
      <c r="T4007" s="15">
        <f t="shared" si="255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8308</v>
      </c>
      <c r="R4008" s="11" t="s">
        <v>8309</v>
      </c>
      <c r="S4008" s="15">
        <f t="shared" si="254"/>
        <v>42391.772997685184</v>
      </c>
      <c r="T4008" s="15">
        <f t="shared" si="255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8308</v>
      </c>
      <c r="R4009" s="11" t="s">
        <v>8309</v>
      </c>
      <c r="S4009" s="15">
        <f t="shared" si="254"/>
        <v>41848.772928240738</v>
      </c>
      <c r="T4009" s="15">
        <f t="shared" si="255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8308</v>
      </c>
      <c r="R4010" s="11" t="s">
        <v>8309</v>
      </c>
      <c r="S4010" s="15">
        <f t="shared" si="254"/>
        <v>42177.964201388888</v>
      </c>
      <c r="T4010" s="15">
        <f t="shared" si="255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8308</v>
      </c>
      <c r="R4011" s="11" t="s">
        <v>8309</v>
      </c>
      <c r="S4011" s="15">
        <f t="shared" si="254"/>
        <v>41851.700925925928</v>
      </c>
      <c r="T4011" s="15">
        <f t="shared" si="255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8308</v>
      </c>
      <c r="R4012" s="11" t="s">
        <v>8309</v>
      </c>
      <c r="S4012" s="15">
        <f t="shared" si="254"/>
        <v>41921.770439814813</v>
      </c>
      <c r="T4012" s="15">
        <f t="shared" si="255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8308</v>
      </c>
      <c r="R4013" s="11" t="s">
        <v>8309</v>
      </c>
      <c r="S4013" s="15">
        <f t="shared" si="254"/>
        <v>42002.54488425926</v>
      </c>
      <c r="T4013" s="15">
        <f t="shared" si="255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8308</v>
      </c>
      <c r="R4014" s="11" t="s">
        <v>8309</v>
      </c>
      <c r="S4014" s="15">
        <f t="shared" si="254"/>
        <v>42096.544548611113</v>
      </c>
      <c r="T4014" s="15">
        <f t="shared" si="255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8308</v>
      </c>
      <c r="R4015" s="11" t="s">
        <v>8309</v>
      </c>
      <c r="S4015" s="15">
        <f t="shared" si="254"/>
        <v>42021.301192129627</v>
      </c>
      <c r="T4015" s="15">
        <f t="shared" si="255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8308</v>
      </c>
      <c r="R4016" s="11" t="s">
        <v>8309</v>
      </c>
      <c r="S4016" s="15">
        <f t="shared" si="254"/>
        <v>42419.246168981481</v>
      </c>
      <c r="T4016" s="15">
        <f t="shared" si="255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8308</v>
      </c>
      <c r="R4017" s="11" t="s">
        <v>8309</v>
      </c>
      <c r="S4017" s="15">
        <f t="shared" si="254"/>
        <v>42174.780821759254</v>
      </c>
      <c r="T4017" s="15">
        <f t="shared" si="255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8308</v>
      </c>
      <c r="R4018" s="11" t="s">
        <v>8309</v>
      </c>
      <c r="S4018" s="15">
        <f t="shared" si="254"/>
        <v>41869.872685185182</v>
      </c>
      <c r="T4018" s="15">
        <f t="shared" si="255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8308</v>
      </c>
      <c r="R4019" s="11" t="s">
        <v>8309</v>
      </c>
      <c r="S4019" s="15">
        <f t="shared" si="254"/>
        <v>41856.672152777777</v>
      </c>
      <c r="T4019" s="15">
        <f t="shared" si="255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8308</v>
      </c>
      <c r="R4020" s="11" t="s">
        <v>8309</v>
      </c>
      <c r="S4020" s="15">
        <f t="shared" si="254"/>
        <v>42620.91097222222</v>
      </c>
      <c r="T4020" s="15">
        <f t="shared" si="255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8308</v>
      </c>
      <c r="R4021" s="11" t="s">
        <v>8309</v>
      </c>
      <c r="S4021" s="15">
        <f t="shared" si="254"/>
        <v>42417.675879629634</v>
      </c>
      <c r="T4021" s="15">
        <f t="shared" si="255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8308</v>
      </c>
      <c r="R4022" s="11" t="s">
        <v>8309</v>
      </c>
      <c r="S4022" s="15">
        <f t="shared" si="254"/>
        <v>42057.190960648149</v>
      </c>
      <c r="T4022" s="15">
        <f t="shared" si="255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8308</v>
      </c>
      <c r="R4023" s="11" t="s">
        <v>8309</v>
      </c>
      <c r="S4023" s="15">
        <f t="shared" si="254"/>
        <v>41878.911550925928</v>
      </c>
      <c r="T4023" s="15">
        <f t="shared" si="255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8308</v>
      </c>
      <c r="R4024" s="11" t="s">
        <v>8309</v>
      </c>
      <c r="S4024" s="15">
        <f t="shared" si="254"/>
        <v>41990.584108796291</v>
      </c>
      <c r="T4024" s="15">
        <f t="shared" si="255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8308</v>
      </c>
      <c r="R4025" s="11" t="s">
        <v>8309</v>
      </c>
      <c r="S4025" s="15">
        <f t="shared" si="254"/>
        <v>42408.999571759254</v>
      </c>
      <c r="T4025" s="15">
        <f t="shared" si="255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8308</v>
      </c>
      <c r="R4026" s="11" t="s">
        <v>8309</v>
      </c>
      <c r="S4026" s="15">
        <f t="shared" si="254"/>
        <v>42217.670104166667</v>
      </c>
      <c r="T4026" s="15">
        <f t="shared" si="255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8308</v>
      </c>
      <c r="R4027" s="11" t="s">
        <v>8309</v>
      </c>
      <c r="S4027" s="15">
        <f t="shared" si="254"/>
        <v>42151.237685185188</v>
      </c>
      <c r="T4027" s="15">
        <f t="shared" si="255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8308</v>
      </c>
      <c r="R4028" s="11" t="s">
        <v>8309</v>
      </c>
      <c r="S4028" s="15">
        <f t="shared" si="254"/>
        <v>42282.655543981484</v>
      </c>
      <c r="T4028" s="15">
        <f t="shared" si="255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8308</v>
      </c>
      <c r="R4029" s="11" t="s">
        <v>8309</v>
      </c>
      <c r="S4029" s="15">
        <f t="shared" si="254"/>
        <v>42768.97084490741</v>
      </c>
      <c r="T4029" s="15">
        <f t="shared" si="255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8308</v>
      </c>
      <c r="R4030" s="11" t="s">
        <v>8309</v>
      </c>
      <c r="S4030" s="15">
        <f t="shared" si="254"/>
        <v>41765.938657407409</v>
      </c>
      <c r="T4030" s="15">
        <f t="shared" si="255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8308</v>
      </c>
      <c r="R4031" s="11" t="s">
        <v>8309</v>
      </c>
      <c r="S4031" s="15">
        <f t="shared" si="254"/>
        <v>42322.025115740747</v>
      </c>
      <c r="T4031" s="15">
        <f t="shared" si="255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8308</v>
      </c>
      <c r="R4032" s="11" t="s">
        <v>8309</v>
      </c>
      <c r="S4032" s="15">
        <f t="shared" si="254"/>
        <v>42374.655081018514</v>
      </c>
      <c r="T4032" s="15">
        <f t="shared" si="255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8308</v>
      </c>
      <c r="R4033" s="11" t="s">
        <v>8309</v>
      </c>
      <c r="S4033" s="15">
        <f t="shared" si="254"/>
        <v>41941.585231481484</v>
      </c>
      <c r="T4033" s="15">
        <f t="shared" si="255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8308</v>
      </c>
      <c r="R4034" s="11" t="s">
        <v>8309</v>
      </c>
      <c r="S4034" s="15">
        <f t="shared" si="254"/>
        <v>42293.809212962966</v>
      </c>
      <c r="T4034" s="15">
        <f t="shared" si="255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1" t="s">
        <v>8308</v>
      </c>
      <c r="R4035" s="11" t="s">
        <v>8309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8308</v>
      </c>
      <c r="R4036" s="11" t="s">
        <v>8309</v>
      </c>
      <c r="S4036" s="15">
        <f t="shared" si="258"/>
        <v>42067.947337962964</v>
      </c>
      <c r="T4036" s="15">
        <f t="shared" si="259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8308</v>
      </c>
      <c r="R4037" s="11" t="s">
        <v>8309</v>
      </c>
      <c r="S4037" s="15">
        <f t="shared" si="258"/>
        <v>41903.882951388885</v>
      </c>
      <c r="T4037" s="15">
        <f t="shared" si="259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8308</v>
      </c>
      <c r="R4038" s="11" t="s">
        <v>8309</v>
      </c>
      <c r="S4038" s="15">
        <f t="shared" si="258"/>
        <v>41804.937083333331</v>
      </c>
      <c r="T4038" s="15">
        <f t="shared" si="259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8308</v>
      </c>
      <c r="R4039" s="11" t="s">
        <v>8309</v>
      </c>
      <c r="S4039" s="15">
        <f t="shared" si="258"/>
        <v>42497.070775462969</v>
      </c>
      <c r="T4039" s="15">
        <f t="shared" si="259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8308</v>
      </c>
      <c r="R4040" s="11" t="s">
        <v>8309</v>
      </c>
      <c r="S4040" s="15">
        <f t="shared" si="258"/>
        <v>41869.798726851855</v>
      </c>
      <c r="T4040" s="15">
        <f t="shared" si="259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8308</v>
      </c>
      <c r="R4041" s="11" t="s">
        <v>8309</v>
      </c>
      <c r="S4041" s="15">
        <f t="shared" si="258"/>
        <v>42305.670914351853</v>
      </c>
      <c r="T4041" s="15">
        <f t="shared" si="259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8308</v>
      </c>
      <c r="R4042" s="11" t="s">
        <v>8309</v>
      </c>
      <c r="S4042" s="15">
        <f t="shared" si="258"/>
        <v>42144.231527777782</v>
      </c>
      <c r="T4042" s="15">
        <f t="shared" si="259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8308</v>
      </c>
      <c r="R4043" s="11" t="s">
        <v>8309</v>
      </c>
      <c r="S4043" s="15">
        <f t="shared" si="258"/>
        <v>42559.474004629628</v>
      </c>
      <c r="T4043" s="15">
        <f t="shared" si="259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8308</v>
      </c>
      <c r="R4044" s="11" t="s">
        <v>8309</v>
      </c>
      <c r="S4044" s="15">
        <f t="shared" si="258"/>
        <v>41995.084074074075</v>
      </c>
      <c r="T4044" s="15">
        <f t="shared" si="259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8308</v>
      </c>
      <c r="R4045" s="11" t="s">
        <v>8309</v>
      </c>
      <c r="S4045" s="15">
        <f t="shared" si="258"/>
        <v>41948.957465277781</v>
      </c>
      <c r="T4045" s="15">
        <f t="shared" si="259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8308</v>
      </c>
      <c r="R4046" s="11" t="s">
        <v>8309</v>
      </c>
      <c r="S4046" s="15">
        <f t="shared" si="258"/>
        <v>42074.219699074078</v>
      </c>
      <c r="T4046" s="15">
        <f t="shared" si="259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8308</v>
      </c>
      <c r="R4047" s="11" t="s">
        <v>8309</v>
      </c>
      <c r="S4047" s="15">
        <f t="shared" si="258"/>
        <v>41842.201261574075</v>
      </c>
      <c r="T4047" s="15">
        <f t="shared" si="259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8308</v>
      </c>
      <c r="R4048" s="11" t="s">
        <v>8309</v>
      </c>
      <c r="S4048" s="15">
        <f t="shared" si="258"/>
        <v>41904.650578703702</v>
      </c>
      <c r="T4048" s="15">
        <f t="shared" si="259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8308</v>
      </c>
      <c r="R4049" s="11" t="s">
        <v>8309</v>
      </c>
      <c r="S4049" s="15">
        <f t="shared" si="258"/>
        <v>41991.022488425922</v>
      </c>
      <c r="T4049" s="15">
        <f t="shared" si="259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8308</v>
      </c>
      <c r="R4050" s="11" t="s">
        <v>8309</v>
      </c>
      <c r="S4050" s="15">
        <f t="shared" si="258"/>
        <v>42436.509108796294</v>
      </c>
      <c r="T4050" s="15">
        <f t="shared" si="259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8308</v>
      </c>
      <c r="R4051" s="11" t="s">
        <v>8309</v>
      </c>
      <c r="S4051" s="15">
        <f t="shared" si="258"/>
        <v>42169.958506944444</v>
      </c>
      <c r="T4051" s="15">
        <f t="shared" si="259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8308</v>
      </c>
      <c r="R4052" s="11" t="s">
        <v>8309</v>
      </c>
      <c r="S4052" s="15">
        <f t="shared" si="258"/>
        <v>41905.636469907404</v>
      </c>
      <c r="T4052" s="15">
        <f t="shared" si="259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8308</v>
      </c>
      <c r="R4053" s="11" t="s">
        <v>8309</v>
      </c>
      <c r="S4053" s="15">
        <f t="shared" si="258"/>
        <v>41761.810150462967</v>
      </c>
      <c r="T4053" s="15">
        <f t="shared" si="259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8308</v>
      </c>
      <c r="R4054" s="11" t="s">
        <v>8309</v>
      </c>
      <c r="S4054" s="15">
        <f t="shared" si="258"/>
        <v>41865.878657407404</v>
      </c>
      <c r="T4054" s="15">
        <f t="shared" si="259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8308</v>
      </c>
      <c r="R4055" s="11" t="s">
        <v>8309</v>
      </c>
      <c r="S4055" s="15">
        <f t="shared" si="258"/>
        <v>41928.690138888887</v>
      </c>
      <c r="T4055" s="15">
        <f t="shared" si="259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8308</v>
      </c>
      <c r="R4056" s="11" t="s">
        <v>8309</v>
      </c>
      <c r="S4056" s="15">
        <f t="shared" si="258"/>
        <v>42613.841261574074</v>
      </c>
      <c r="T4056" s="15">
        <f t="shared" si="259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8308</v>
      </c>
      <c r="R4057" s="11" t="s">
        <v>8309</v>
      </c>
      <c r="S4057" s="15">
        <f t="shared" si="258"/>
        <v>41779.648506944446</v>
      </c>
      <c r="T4057" s="15">
        <f t="shared" si="259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8308</v>
      </c>
      <c r="R4058" s="11" t="s">
        <v>8309</v>
      </c>
      <c r="S4058" s="15">
        <f t="shared" si="258"/>
        <v>42534.933321759265</v>
      </c>
      <c r="T4058" s="15">
        <f t="shared" si="259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8308</v>
      </c>
      <c r="R4059" s="11" t="s">
        <v>8309</v>
      </c>
      <c r="S4059" s="15">
        <f t="shared" si="258"/>
        <v>42310.968518518523</v>
      </c>
      <c r="T4059" s="15">
        <f t="shared" si="259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8308</v>
      </c>
      <c r="R4060" s="11" t="s">
        <v>8309</v>
      </c>
      <c r="S4060" s="15">
        <f t="shared" si="258"/>
        <v>42446.060694444444</v>
      </c>
      <c r="T4060" s="15">
        <f t="shared" si="259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8308</v>
      </c>
      <c r="R4061" s="11" t="s">
        <v>8309</v>
      </c>
      <c r="S4061" s="15">
        <f t="shared" si="258"/>
        <v>41866.640648148146</v>
      </c>
      <c r="T4061" s="15">
        <f t="shared" si="259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8308</v>
      </c>
      <c r="R4062" s="11" t="s">
        <v>8309</v>
      </c>
      <c r="S4062" s="15">
        <f t="shared" si="258"/>
        <v>41779.695092592592</v>
      </c>
      <c r="T4062" s="15">
        <f t="shared" si="259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8308</v>
      </c>
      <c r="R4063" s="11" t="s">
        <v>8309</v>
      </c>
      <c r="S4063" s="15">
        <f t="shared" si="258"/>
        <v>42421.141469907408</v>
      </c>
      <c r="T4063" s="15">
        <f t="shared" si="259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8308</v>
      </c>
      <c r="R4064" s="11" t="s">
        <v>8309</v>
      </c>
      <c r="S4064" s="15">
        <f t="shared" si="258"/>
        <v>42523.739212962959</v>
      </c>
      <c r="T4064" s="15">
        <f t="shared" si="259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8308</v>
      </c>
      <c r="R4065" s="11" t="s">
        <v>8309</v>
      </c>
      <c r="S4065" s="15">
        <f t="shared" si="258"/>
        <v>41787.681527777779</v>
      </c>
      <c r="T4065" s="15">
        <f t="shared" si="259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8308</v>
      </c>
      <c r="R4066" s="11" t="s">
        <v>8309</v>
      </c>
      <c r="S4066" s="15">
        <f t="shared" si="258"/>
        <v>42093.588263888887</v>
      </c>
      <c r="T4066" s="15">
        <f t="shared" si="259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8308</v>
      </c>
      <c r="R4067" s="11" t="s">
        <v>8309</v>
      </c>
      <c r="S4067" s="15">
        <f t="shared" si="258"/>
        <v>41833.951516203706</v>
      </c>
      <c r="T4067" s="15">
        <f t="shared" si="259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8308</v>
      </c>
      <c r="R4068" s="11" t="s">
        <v>8309</v>
      </c>
      <c r="S4068" s="15">
        <f t="shared" si="258"/>
        <v>42479.039212962962</v>
      </c>
      <c r="T4068" s="15">
        <f t="shared" si="259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8308</v>
      </c>
      <c r="R4069" s="11" t="s">
        <v>8309</v>
      </c>
      <c r="S4069" s="15">
        <f t="shared" si="258"/>
        <v>42235.117476851854</v>
      </c>
      <c r="T4069" s="15">
        <f t="shared" si="259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8308</v>
      </c>
      <c r="R4070" s="11" t="s">
        <v>8309</v>
      </c>
      <c r="S4070" s="15">
        <f t="shared" si="258"/>
        <v>42718.963599537034</v>
      </c>
      <c r="T4070" s="15">
        <f t="shared" si="259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8308</v>
      </c>
      <c r="R4071" s="11" t="s">
        <v>8309</v>
      </c>
      <c r="S4071" s="15">
        <f t="shared" si="258"/>
        <v>42022.661527777775</v>
      </c>
      <c r="T4071" s="15">
        <f t="shared" si="259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8308</v>
      </c>
      <c r="R4072" s="11" t="s">
        <v>8309</v>
      </c>
      <c r="S4072" s="15">
        <f t="shared" si="258"/>
        <v>42031.666898148149</v>
      </c>
      <c r="T4072" s="15">
        <f t="shared" si="259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8308</v>
      </c>
      <c r="R4073" s="11" t="s">
        <v>8309</v>
      </c>
      <c r="S4073" s="15">
        <f t="shared" si="258"/>
        <v>42700.804756944446</v>
      </c>
      <c r="T4073" s="15">
        <f t="shared" si="259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8308</v>
      </c>
      <c r="R4074" s="11" t="s">
        <v>8309</v>
      </c>
      <c r="S4074" s="15">
        <f t="shared" si="258"/>
        <v>41812.77443287037</v>
      </c>
      <c r="T4074" s="15">
        <f t="shared" si="259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8308</v>
      </c>
      <c r="R4075" s="11" t="s">
        <v>8309</v>
      </c>
      <c r="S4075" s="15">
        <f t="shared" si="258"/>
        <v>42078.34520833334</v>
      </c>
      <c r="T4075" s="15">
        <f t="shared" si="259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8308</v>
      </c>
      <c r="R4076" s="11" t="s">
        <v>8309</v>
      </c>
      <c r="S4076" s="15">
        <f t="shared" si="258"/>
        <v>42283.552951388891</v>
      </c>
      <c r="T4076" s="15">
        <f t="shared" si="259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8308</v>
      </c>
      <c r="R4077" s="11" t="s">
        <v>8309</v>
      </c>
      <c r="S4077" s="15">
        <f t="shared" si="258"/>
        <v>41779.045937499999</v>
      </c>
      <c r="T4077" s="15">
        <f t="shared" si="259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8308</v>
      </c>
      <c r="R4078" s="11" t="s">
        <v>8309</v>
      </c>
      <c r="S4078" s="15">
        <f t="shared" si="258"/>
        <v>41905.795706018522</v>
      </c>
      <c r="T4078" s="15">
        <f t="shared" si="259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8308</v>
      </c>
      <c r="R4079" s="11" t="s">
        <v>8309</v>
      </c>
      <c r="S4079" s="15">
        <f t="shared" si="258"/>
        <v>42695.7105787037</v>
      </c>
      <c r="T4079" s="15">
        <f t="shared" si="259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8308</v>
      </c>
      <c r="R4080" s="11" t="s">
        <v>8309</v>
      </c>
      <c r="S4080" s="15">
        <f t="shared" si="258"/>
        <v>42732.787523148145</v>
      </c>
      <c r="T4080" s="15">
        <f t="shared" si="259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8308</v>
      </c>
      <c r="R4081" s="11" t="s">
        <v>8309</v>
      </c>
      <c r="S4081" s="15">
        <f t="shared" si="258"/>
        <v>42510.938900462963</v>
      </c>
      <c r="T4081" s="15">
        <f t="shared" si="259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8308</v>
      </c>
      <c r="R4082" s="11" t="s">
        <v>8309</v>
      </c>
      <c r="S4082" s="15">
        <f t="shared" si="258"/>
        <v>42511.698101851856</v>
      </c>
      <c r="T4082" s="15">
        <f t="shared" si="259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8308</v>
      </c>
      <c r="R4083" s="11" t="s">
        <v>8309</v>
      </c>
      <c r="S4083" s="15">
        <f t="shared" si="258"/>
        <v>42041.581307870365</v>
      </c>
      <c r="T4083" s="15">
        <f t="shared" si="259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8308</v>
      </c>
      <c r="R4084" s="11" t="s">
        <v>8309</v>
      </c>
      <c r="S4084" s="15">
        <f t="shared" si="258"/>
        <v>42307.189270833333</v>
      </c>
      <c r="T4084" s="15">
        <f t="shared" si="259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8308</v>
      </c>
      <c r="R4085" s="11" t="s">
        <v>8309</v>
      </c>
      <c r="S4085" s="15">
        <f t="shared" si="258"/>
        <v>42353.761759259258</v>
      </c>
      <c r="T4085" s="15">
        <f t="shared" si="259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8308</v>
      </c>
      <c r="R4086" s="11" t="s">
        <v>8309</v>
      </c>
      <c r="S4086" s="15">
        <f t="shared" si="258"/>
        <v>42622.436412037037</v>
      </c>
      <c r="T4086" s="15">
        <f t="shared" si="259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8308</v>
      </c>
      <c r="R4087" s="11" t="s">
        <v>8309</v>
      </c>
      <c r="S4087" s="15">
        <f t="shared" si="258"/>
        <v>42058.603877314818</v>
      </c>
      <c r="T4087" s="15">
        <f t="shared" si="259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8308</v>
      </c>
      <c r="R4088" s="11" t="s">
        <v>8309</v>
      </c>
      <c r="S4088" s="15">
        <f t="shared" si="258"/>
        <v>42304.940960648149</v>
      </c>
      <c r="T4088" s="15">
        <f t="shared" si="259"/>
        <v>42329.166666666672</v>
      </c>
    </row>
    <row r="4089" spans="1:20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8308</v>
      </c>
      <c r="R4089" s="11" t="s">
        <v>8309</v>
      </c>
      <c r="S4089" s="15">
        <f t="shared" si="258"/>
        <v>42538.742893518516</v>
      </c>
      <c r="T4089" s="15">
        <f t="shared" si="259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8308</v>
      </c>
      <c r="R4090" s="11" t="s">
        <v>8309</v>
      </c>
      <c r="S4090" s="15">
        <f t="shared" si="258"/>
        <v>41990.612546296295</v>
      </c>
      <c r="T4090" s="15">
        <f t="shared" si="259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8308</v>
      </c>
      <c r="R4091" s="11" t="s">
        <v>8309</v>
      </c>
      <c r="S4091" s="15">
        <f t="shared" si="258"/>
        <v>42122.732499999998</v>
      </c>
      <c r="T4091" s="15">
        <f t="shared" si="259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8308</v>
      </c>
      <c r="R4092" s="11" t="s">
        <v>8309</v>
      </c>
      <c r="S4092" s="15">
        <f t="shared" si="258"/>
        <v>42209.67288194444</v>
      </c>
      <c r="T4092" s="15">
        <f t="shared" si="259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8308</v>
      </c>
      <c r="R4093" s="11" t="s">
        <v>8309</v>
      </c>
      <c r="S4093" s="15">
        <f t="shared" si="258"/>
        <v>41990.506377314814</v>
      </c>
      <c r="T4093" s="15">
        <f t="shared" si="259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8308</v>
      </c>
      <c r="R4094" s="11" t="s">
        <v>8309</v>
      </c>
      <c r="S4094" s="15">
        <f t="shared" si="258"/>
        <v>42039.194988425923</v>
      </c>
      <c r="T4094" s="15">
        <f t="shared" si="259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8308</v>
      </c>
      <c r="R4095" s="11" t="s">
        <v>8309</v>
      </c>
      <c r="S4095" s="15">
        <f t="shared" si="258"/>
        <v>42178.815891203703</v>
      </c>
      <c r="T4095" s="15">
        <f t="shared" si="259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8308</v>
      </c>
      <c r="R4096" s="11" t="s">
        <v>8309</v>
      </c>
      <c r="S4096" s="15">
        <f t="shared" si="258"/>
        <v>41890.086805555555</v>
      </c>
      <c r="T4096" s="15">
        <f t="shared" si="259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8308</v>
      </c>
      <c r="R4097" s="11" t="s">
        <v>8309</v>
      </c>
      <c r="S4097" s="15">
        <f t="shared" si="258"/>
        <v>42693.031828703708</v>
      </c>
      <c r="T4097" s="15">
        <f t="shared" si="259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8308</v>
      </c>
      <c r="R4098" s="11" t="s">
        <v>8309</v>
      </c>
      <c r="S4098" s="15">
        <f t="shared" si="258"/>
        <v>42750.530312499999</v>
      </c>
      <c r="T4098" s="15">
        <f t="shared" si="259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1" t="s">
        <v>8308</v>
      </c>
      <c r="R4099" s="11" t="s">
        <v>8309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8308</v>
      </c>
      <c r="R4100" s="11" t="s">
        <v>8309</v>
      </c>
      <c r="S4100" s="15">
        <f t="shared" si="262"/>
        <v>42495.722187499996</v>
      </c>
      <c r="T4100" s="15">
        <f t="shared" si="26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8308</v>
      </c>
      <c r="R4101" s="11" t="s">
        <v>8309</v>
      </c>
      <c r="S4101" s="15">
        <f t="shared" si="262"/>
        <v>42570.850381944445</v>
      </c>
      <c r="T4101" s="15">
        <f t="shared" si="26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8308</v>
      </c>
      <c r="R4102" s="11" t="s">
        <v>8309</v>
      </c>
      <c r="S4102" s="15">
        <f t="shared" si="262"/>
        <v>41927.124884259261</v>
      </c>
      <c r="T4102" s="15">
        <f t="shared" si="263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8308</v>
      </c>
      <c r="R4103" s="11" t="s">
        <v>8309</v>
      </c>
      <c r="S4103" s="15">
        <f t="shared" si="262"/>
        <v>42730.903726851851</v>
      </c>
      <c r="T4103" s="15">
        <f t="shared" si="26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8308</v>
      </c>
      <c r="R4104" s="11" t="s">
        <v>8309</v>
      </c>
      <c r="S4104" s="15">
        <f t="shared" si="262"/>
        <v>42475.848067129627</v>
      </c>
      <c r="T4104" s="15">
        <f t="shared" si="26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8308</v>
      </c>
      <c r="R4105" s="11" t="s">
        <v>8309</v>
      </c>
      <c r="S4105" s="15">
        <f t="shared" si="262"/>
        <v>42188.83293981482</v>
      </c>
      <c r="T4105" s="15">
        <f t="shared" si="26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8308</v>
      </c>
      <c r="R4106" s="11" t="s">
        <v>8309</v>
      </c>
      <c r="S4106" s="15">
        <f t="shared" si="262"/>
        <v>42640.278171296297</v>
      </c>
      <c r="T4106" s="15">
        <f t="shared" si="26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8308</v>
      </c>
      <c r="R4107" s="11" t="s">
        <v>8309</v>
      </c>
      <c r="S4107" s="15">
        <f t="shared" si="262"/>
        <v>42697.010520833333</v>
      </c>
      <c r="T4107" s="15">
        <f t="shared" si="263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8308</v>
      </c>
      <c r="R4108" s="11" t="s">
        <v>8309</v>
      </c>
      <c r="S4108" s="15">
        <f t="shared" si="262"/>
        <v>42053.049375000002</v>
      </c>
      <c r="T4108" s="15">
        <f t="shared" si="263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8308</v>
      </c>
      <c r="R4109" s="11" t="s">
        <v>8309</v>
      </c>
      <c r="S4109" s="15">
        <f t="shared" si="262"/>
        <v>41883.916678240741</v>
      </c>
      <c r="T4109" s="15">
        <f t="shared" si="26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8308</v>
      </c>
      <c r="R4110" s="11" t="s">
        <v>8309</v>
      </c>
      <c r="S4110" s="15">
        <f t="shared" si="262"/>
        <v>42767.031678240746</v>
      </c>
      <c r="T4110" s="15">
        <f t="shared" si="26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8308</v>
      </c>
      <c r="R4111" s="11" t="s">
        <v>8309</v>
      </c>
      <c r="S4111" s="15">
        <f t="shared" si="262"/>
        <v>42307.539398148147</v>
      </c>
      <c r="T4111" s="15">
        <f t="shared" si="263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8308</v>
      </c>
      <c r="R4112" s="11" t="s">
        <v>8309</v>
      </c>
      <c r="S4112" s="15">
        <f t="shared" si="262"/>
        <v>42512.626747685179</v>
      </c>
      <c r="T4112" s="15">
        <f t="shared" si="26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8308</v>
      </c>
      <c r="R4113" s="11" t="s">
        <v>8309</v>
      </c>
      <c r="S4113" s="15">
        <f t="shared" si="262"/>
        <v>42029.135879629626</v>
      </c>
      <c r="T4113" s="15">
        <f t="shared" si="263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8308</v>
      </c>
      <c r="R4114" s="11" t="s">
        <v>8309</v>
      </c>
      <c r="S4114" s="15">
        <f t="shared" si="262"/>
        <v>42400.946597222224</v>
      </c>
      <c r="T4114" s="15">
        <f t="shared" si="263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8308</v>
      </c>
      <c r="R4115" s="11" t="s">
        <v>8309</v>
      </c>
      <c r="S4115" s="15">
        <f t="shared" si="262"/>
        <v>42358.573182870372</v>
      </c>
      <c r="T4115" s="15">
        <f t="shared" si="263"/>
        <v>42377.273611111115</v>
      </c>
    </row>
  </sheetData>
  <sortState xmlns:xlrd2="http://schemas.microsoft.com/office/spreadsheetml/2017/richdata2" ref="A2:O4115">
    <sortCondition ref="A2:A4115"/>
  </sortState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BF75-724D-4927-9441-2F983E58FBC8}">
  <dimension ref="A1:E18"/>
  <sheetViews>
    <sheetView tabSelected="1" workbookViewId="0">
      <selection activeCell="D37" sqref="D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8312</v>
      </c>
      <c r="B1" t="s">
        <v>8308</v>
      </c>
    </row>
    <row r="2" spans="1:5" x14ac:dyDescent="0.25">
      <c r="A2" s="12" t="s">
        <v>8379</v>
      </c>
      <c r="B2" t="s">
        <v>8380</v>
      </c>
    </row>
    <row r="4" spans="1:5" x14ac:dyDescent="0.25">
      <c r="A4" s="12" t="s">
        <v>8317</v>
      </c>
      <c r="B4" s="12" t="s">
        <v>8314</v>
      </c>
    </row>
    <row r="5" spans="1:5" x14ac:dyDescent="0.25">
      <c r="A5" s="12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7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8315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2263-6783-4E3B-B091-9ABE1C6C2806}">
  <dimension ref="A1:H20"/>
  <sheetViews>
    <sheetView workbookViewId="0">
      <selection activeCell="J24" sqref="J24"/>
    </sheetView>
  </sheetViews>
  <sheetFormatPr defaultRowHeight="15" x14ac:dyDescent="0.25"/>
  <cols>
    <col min="1" max="1" width="18" customWidth="1"/>
    <col min="2" max="2" width="18.140625" customWidth="1"/>
    <col min="3" max="3" width="14.28515625" bestFit="1" customWidth="1"/>
    <col min="4" max="4" width="18.140625" customWidth="1"/>
    <col min="5" max="5" width="14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8" t="s">
        <v>8378</v>
      </c>
      <c r="B1" s="18" t="s">
        <v>8381</v>
      </c>
      <c r="C1" s="21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 s="2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</row>
    <row r="3" spans="1:8" x14ac:dyDescent="0.25">
      <c r="A3" t="s">
        <v>8389</v>
      </c>
      <c r="B3">
        <f>COUNTIFS(kickstarter!$D:$D,"&gt;=1000",kickstarter!$D:$D,"&lt;5000",kickstarter!$F:$F,"successful",kickstarter!$R:$R,"plays")</f>
        <v>388</v>
      </c>
      <c r="C3" s="22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4" si="1">SUM(B3:D3)</f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</row>
    <row r="4" spans="1:8" x14ac:dyDescent="0.25">
      <c r="A4" t="s">
        <v>8390</v>
      </c>
      <c r="B4">
        <f>COUNTIFS(kickstarter!$D:$D,"&gt;=5000",kickstarter!$D:$D,"&lt;10000",kickstarter!$F:$F,"successful",kickstarter!$R:$R,"plays")</f>
        <v>93</v>
      </c>
      <c r="C4" s="22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5">
      <c r="A5" t="s">
        <v>8391</v>
      </c>
      <c r="B5">
        <f>COUNTIFS(kickstarter!$D:$D,"&gt;=10000",kickstarter!$D:$D,"&lt;15000",kickstarter!$F:$F,"successful",kickstarter!$R:$R,"plays")</f>
        <v>39</v>
      </c>
      <c r="C5" s="22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t="s">
        <v>8392</v>
      </c>
      <c r="B6">
        <f>COUNTIFS(kickstarter!$D:$D,"&gt;=15000",kickstarter!$D:$D,"&lt;20000",kickstarter!$F:$F,"successful",kickstarter!$R:$R,"plays")</f>
        <v>12</v>
      </c>
      <c r="C6" s="22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t="s">
        <v>8397</v>
      </c>
      <c r="B7">
        <f>COUNTIFS(kickstarter!$D:$D,"&gt;=20000",kickstarter!$D:$D,"&lt;25000",kickstarter!$F:$F,"successful",kickstarter!$R:$R,"plays")</f>
        <v>9</v>
      </c>
      <c r="C7" s="22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t="s">
        <v>8399</v>
      </c>
      <c r="B8">
        <f>COUNTIFS(kickstarter!$D:$D,"&gt;=25000",kickstarter!$D:$D,"&lt;30000",kickstarter!$F:$F,"successful",kickstarter!$R:$R,"plays")</f>
        <v>1</v>
      </c>
      <c r="C8" s="22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t="s">
        <v>8393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t="s">
        <v>8394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t="s">
        <v>8395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t="s">
        <v>8396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t="s">
        <v>8398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  <row r="14" spans="1:8" ht="15.75" thickBot="1" x14ac:dyDescent="0.3">
      <c r="A14" s="19" t="s">
        <v>8400</v>
      </c>
      <c r="B14" s="19">
        <f>SUM(B2:B13)</f>
        <v>694</v>
      </c>
      <c r="C14" s="19">
        <f>SUM(C2:C13)</f>
        <v>353</v>
      </c>
      <c r="D14" s="19">
        <f>SUM(D2:D13)</f>
        <v>0</v>
      </c>
      <c r="E14" s="19">
        <f t="shared" si="1"/>
        <v>1047</v>
      </c>
    </row>
    <row r="15" spans="1:8" ht="15.75" thickTop="1" x14ac:dyDescent="0.25"/>
    <row r="16" spans="1:8" x14ac:dyDescent="0.25">
      <c r="A16" t="s">
        <v>8401</v>
      </c>
      <c r="B16">
        <f>COUNTIFS(kickstarter!$F:$F,"successful",kickstarter!$R:$R,"plays")</f>
        <v>694</v>
      </c>
      <c r="C16">
        <f>COUNTIFS(kickstarter!$F:$F,"failed",kickstarter!$R:$R,"plays")</f>
        <v>353</v>
      </c>
      <c r="D16">
        <f>COUNTIFS(kickstarter!$F:$F,"canceled",kickstarter!$R:$R,"plays")</f>
        <v>0</v>
      </c>
      <c r="E16">
        <f>SUM(E2:E13)</f>
        <v>1047</v>
      </c>
    </row>
    <row r="20" spans="1:5" x14ac:dyDescent="0.25">
      <c r="A20" t="s">
        <v>8402</v>
      </c>
      <c r="B20">
        <f>+B16-B14</f>
        <v>0</v>
      </c>
      <c r="C20">
        <f t="shared" ref="C20" si="5">+C16-C14</f>
        <v>0</v>
      </c>
      <c r="D20">
        <f>+D16-D14</f>
        <v>0</v>
      </c>
      <c r="E20">
        <f>+E16-E14</f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949F-0BB9-4E79-BA9B-C53FE66B9A45}">
  <dimension ref="A1:H20"/>
  <sheetViews>
    <sheetView workbookViewId="0">
      <selection activeCell="D7" sqref="D7"/>
    </sheetView>
  </sheetViews>
  <sheetFormatPr defaultRowHeight="15" x14ac:dyDescent="0.25"/>
  <cols>
    <col min="1" max="1" width="18" customWidth="1"/>
    <col min="2" max="2" width="18.140625" customWidth="1"/>
    <col min="3" max="3" width="14.28515625" bestFit="1" customWidth="1"/>
    <col min="4" max="4" width="18.140625" customWidth="1"/>
    <col min="5" max="5" width="14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8" t="s">
        <v>8378</v>
      </c>
      <c r="B1" s="18" t="s">
        <v>8381</v>
      </c>
      <c r="C1" s="21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  <c r="B2">
        <f>COUNTIFS(kickstarter!$D:$D,"&lt;1000",kickstarter!$F:$F,"successful",kickstarter!$Q:$Q,"theater")</f>
        <v>159</v>
      </c>
      <c r="C2" s="22">
        <f>COUNTIFS(kickstarter!$D:$D,"&lt;1000",kickstarter!$F:$F,"failed",kickstarter!$Q:$Q,"theater")</f>
        <v>53</v>
      </c>
      <c r="D2">
        <f>COUNTIFS(kickstarter!$D:$D,"&lt;1000",kickstarter!$F:$F,"canceled",kickstarter!$Q:$Q,"theater")</f>
        <v>3</v>
      </c>
      <c r="E2">
        <f>SUM(B2:D2)</f>
        <v>215</v>
      </c>
      <c r="F2" s="20">
        <f>B2/$E2</f>
        <v>0.73953488372093024</v>
      </c>
      <c r="G2" s="20">
        <f t="shared" ref="G2:H13" si="0">C2/$E2</f>
        <v>0.24651162790697675</v>
      </c>
      <c r="H2" s="20">
        <f t="shared" si="0"/>
        <v>1.3953488372093023E-2</v>
      </c>
    </row>
    <row r="3" spans="1:8" x14ac:dyDescent="0.25">
      <c r="A3" t="s">
        <v>8389</v>
      </c>
      <c r="B3">
        <f>COUNTIFS(kickstarter!$D:$D,"&gt;=1000",kickstarter!$D:$D,"&lt;5000",kickstarter!$F:$F,"successful",kickstarter!$Q:$Q,"theater")</f>
        <v>446</v>
      </c>
      <c r="C3" s="22">
        <f>COUNTIFS(kickstarter!$D:$D,"&gt;=1000",kickstarter!$D:$D,"&lt;5000",kickstarter!$F:$F,"failed",kickstarter!$Q:$Q,"theater")</f>
        <v>176</v>
      </c>
      <c r="D3">
        <f>COUNTIFS(kickstarter!$D:$D,"&gt;=1000",kickstarter!$D:$D,"&lt;5000",kickstarter!$F:$F,"canceled",kickstarter!$Q:$Q,"theater")</f>
        <v>5</v>
      </c>
      <c r="E3">
        <f t="shared" ref="E3:E14" si="1">SUM(B3:D3)</f>
        <v>627</v>
      </c>
      <c r="F3" s="20">
        <f t="shared" ref="F3:F13" si="2">B3/$E3</f>
        <v>0.71132376395534291</v>
      </c>
      <c r="G3" s="20">
        <f t="shared" si="0"/>
        <v>0.2807017543859649</v>
      </c>
      <c r="H3" s="20">
        <f t="shared" si="0"/>
        <v>7.9744816586921844E-3</v>
      </c>
    </row>
    <row r="4" spans="1:8" x14ac:dyDescent="0.25">
      <c r="A4" t="s">
        <v>8390</v>
      </c>
      <c r="B4">
        <f>COUNTIFS(kickstarter!$D:$D,"&gt;=5000",kickstarter!$D:$D,"&lt;10000",kickstarter!$F:$F,"successful",kickstarter!$Q:$Q,"theater")</f>
        <v>120</v>
      </c>
      <c r="C4" s="22">
        <f>COUNTIFS(kickstarter!$D:$D,"&gt;=5000",kickstarter!$D:$D,"&lt;10000",kickstarter!$F:$F,"failed",kickstarter!$Q:$Q,"theater")</f>
        <v>94</v>
      </c>
      <c r="D4">
        <f>COUNTIFS(kickstarter!$D:$D,"&gt;=5000",kickstarter!$D:$D,"&lt;10000",kickstarter!$F:$F,"canceled",kickstarter!$Q:$Q,"theater")</f>
        <v>4</v>
      </c>
      <c r="E4">
        <f t="shared" si="1"/>
        <v>218</v>
      </c>
      <c r="F4" s="20">
        <f t="shared" si="2"/>
        <v>0.55045871559633031</v>
      </c>
      <c r="G4" s="20">
        <f t="shared" si="0"/>
        <v>0.43119266055045874</v>
      </c>
      <c r="H4" s="20">
        <f t="shared" si="0"/>
        <v>1.834862385321101E-2</v>
      </c>
    </row>
    <row r="5" spans="1:8" x14ac:dyDescent="0.25">
      <c r="A5" t="s">
        <v>8391</v>
      </c>
      <c r="B5">
        <f>COUNTIFS(kickstarter!$D:$D,"&gt;=10000",kickstarter!$D:$D,"&lt;15000",kickstarter!$F:$F,"successful",kickstarter!$Q:$Q,"theater")</f>
        <v>50</v>
      </c>
      <c r="C5" s="22">
        <f>COUNTIFS(kickstarter!$D:$D,"&gt;=10000",kickstarter!$D:$D,"&lt;15000",kickstarter!$F:$F,"failed",kickstarter!$Q:$Q,"theater")</f>
        <v>53</v>
      </c>
      <c r="D5">
        <f>COUNTIFS(kickstarter!$D:$D,"&gt;=10000",kickstarter!$D:$D,"&lt;15000",kickstarter!$F:$F,"canceled",kickstarter!$Q:$Q,"theater")</f>
        <v>5</v>
      </c>
      <c r="E5">
        <f t="shared" si="1"/>
        <v>108</v>
      </c>
      <c r="F5" s="20">
        <f t="shared" si="2"/>
        <v>0.46296296296296297</v>
      </c>
      <c r="G5" s="20">
        <f t="shared" si="0"/>
        <v>0.49074074074074076</v>
      </c>
      <c r="H5" s="20">
        <f t="shared" si="0"/>
        <v>4.6296296296296294E-2</v>
      </c>
    </row>
    <row r="6" spans="1:8" x14ac:dyDescent="0.25">
      <c r="A6" t="s">
        <v>8392</v>
      </c>
      <c r="B6">
        <f>COUNTIFS(kickstarter!$D:$D,"&gt;=15000",kickstarter!$D:$D,"&lt;20000",kickstarter!$F:$F,"successful",kickstarter!$Q:$Q,"theater")</f>
        <v>17</v>
      </c>
      <c r="C6" s="22">
        <f>COUNTIFS(kickstarter!$D:$D,"&gt;=15000",kickstarter!$D:$D,"&lt;20000",kickstarter!$F:$F,"failed",kickstarter!$Q:$Q,"theater")</f>
        <v>18</v>
      </c>
      <c r="D6">
        <f>COUNTIFS(kickstarter!$D:$D,"&gt;=15000",kickstarter!$D:$D,"&lt;20000",kickstarter!$F:$F,"canceled",kickstarter!$Q:$Q,"theater")</f>
        <v>6</v>
      </c>
      <c r="E6">
        <f t="shared" si="1"/>
        <v>41</v>
      </c>
      <c r="F6" s="20">
        <f t="shared" si="2"/>
        <v>0.41463414634146339</v>
      </c>
      <c r="G6" s="20">
        <f t="shared" si="0"/>
        <v>0.43902439024390244</v>
      </c>
      <c r="H6" s="20">
        <f t="shared" si="0"/>
        <v>0.14634146341463414</v>
      </c>
    </row>
    <row r="7" spans="1:8" x14ac:dyDescent="0.25">
      <c r="A7" t="s">
        <v>8397</v>
      </c>
      <c r="B7">
        <f>COUNTIFS(kickstarter!$D:$D,"&gt;=20000",kickstarter!$D:$D,"&lt;25000",kickstarter!$F:$F,"successful",kickstarter!$Q:$Q,"theater")</f>
        <v>13</v>
      </c>
      <c r="C7" s="22">
        <f>COUNTIFS(kickstarter!$D:$D,"&gt;=20000",kickstarter!$D:$D,"&lt;25000",kickstarter!$F:$F,"failed",kickstarter!$Q:$Q,"theater")</f>
        <v>20</v>
      </c>
      <c r="D7">
        <f>COUNTIFS(kickstarter!$D:$D,"&gt;=20000",kickstarter!$D:$D,"&lt;25000",kickstarter!$F:$F,"canceled",kickstarter!$Q:$Q,"theater")</f>
        <v>1</v>
      </c>
      <c r="E7">
        <f t="shared" si="1"/>
        <v>34</v>
      </c>
      <c r="F7" s="20">
        <f t="shared" si="2"/>
        <v>0.38235294117647056</v>
      </c>
      <c r="G7" s="20">
        <f t="shared" si="0"/>
        <v>0.58823529411764708</v>
      </c>
      <c r="H7" s="20">
        <f t="shared" si="0"/>
        <v>2.9411764705882353E-2</v>
      </c>
    </row>
    <row r="8" spans="1:8" x14ac:dyDescent="0.25">
      <c r="A8" t="s">
        <v>8399</v>
      </c>
      <c r="B8">
        <f>COUNTIFS(kickstarter!$D:$D,"&gt;=25000",kickstarter!$D:$D,"&lt;30000",kickstarter!$F:$F,"successful",kickstarter!$Q:$Q,"theater")</f>
        <v>11</v>
      </c>
      <c r="C8" s="22">
        <f>COUNTIFS(kickstarter!$D:$D,"&gt;=25000",kickstarter!$D:$D,"&lt;30000",kickstarter!$F:$F,"failed",kickstarter!$Q:$Q,"theater")</f>
        <v>15</v>
      </c>
      <c r="D8">
        <f>COUNTIFS(kickstarter!$D:$D,"&gt;=25000",kickstarter!$D:$D,"&lt;30000",kickstarter!$F:$F,"canceled",kickstarter!$Q:$Q,"theater")</f>
        <v>2</v>
      </c>
      <c r="E8">
        <f t="shared" si="1"/>
        <v>28</v>
      </c>
      <c r="F8" s="20">
        <f t="shared" si="2"/>
        <v>0.39285714285714285</v>
      </c>
      <c r="G8" s="20">
        <f t="shared" si="0"/>
        <v>0.5357142857142857</v>
      </c>
      <c r="H8" s="20">
        <f t="shared" si="0"/>
        <v>7.1428571428571425E-2</v>
      </c>
    </row>
    <row r="9" spans="1:8" x14ac:dyDescent="0.25">
      <c r="A9" t="s">
        <v>8393</v>
      </c>
      <c r="B9">
        <f>COUNTIFS(kickstarter!$D:$D,"&gt;=30000",kickstarter!$D:$D,"&lt;35000",kickstarter!$F:$F,"successful",kickstarter!$Q:$Q,"theater")</f>
        <v>4</v>
      </c>
      <c r="C9">
        <f>COUNTIFS(kickstarter!$D:$D,"&gt;=30000",kickstarter!$D:$D,"&lt;35000",kickstarter!$F:$F,"failed",kickstarter!$Q:$Q,"theater")</f>
        <v>9</v>
      </c>
      <c r="D9">
        <f>COUNTIFS(kickstarter!$D:$D,"&gt;=30000",kickstarter!$D:$D,"&lt;35000",kickstarter!$F:$F,"canceled",kickstarter!$Q:$Q,"theater")</f>
        <v>2</v>
      </c>
      <c r="E9">
        <f t="shared" si="1"/>
        <v>15</v>
      </c>
      <c r="F9" s="20">
        <f t="shared" si="2"/>
        <v>0.26666666666666666</v>
      </c>
      <c r="G9" s="20">
        <f t="shared" si="0"/>
        <v>0.6</v>
      </c>
      <c r="H9" s="20">
        <f t="shared" si="0"/>
        <v>0.13333333333333333</v>
      </c>
    </row>
    <row r="10" spans="1:8" x14ac:dyDescent="0.25">
      <c r="A10" t="s">
        <v>8394</v>
      </c>
      <c r="B10">
        <f>COUNTIFS(kickstarter!$D:$D,"&gt;=35000",kickstarter!$D:$D,"&lt;40000",kickstarter!$F:$F,"successful",kickstarter!$Q:$Q,"theater")</f>
        <v>6</v>
      </c>
      <c r="C10">
        <f>COUNTIFS(kickstarter!$D:$D,"&gt;=35000",kickstarter!$D:$D,"&lt;40000",kickstarter!$F:$F,"failed",kickstarter!$Q:$Q,"theater")</f>
        <v>2</v>
      </c>
      <c r="D10">
        <f>COUNTIFS(kickstarter!$D:$D,"&gt;=35000",kickstarter!$D:$D,"&lt;40000",kickstarter!$F:$F,"canceled",kickstarter!$Q:$Q,"theater")</f>
        <v>0</v>
      </c>
      <c r="E10">
        <f t="shared" si="1"/>
        <v>8</v>
      </c>
      <c r="F10" s="20">
        <f t="shared" si="2"/>
        <v>0.75</v>
      </c>
      <c r="G10" s="20">
        <f t="shared" si="0"/>
        <v>0.25</v>
      </c>
      <c r="H10" s="20">
        <f t="shared" si="0"/>
        <v>0</v>
      </c>
    </row>
    <row r="11" spans="1:8" x14ac:dyDescent="0.25">
      <c r="A11" t="s">
        <v>8395</v>
      </c>
      <c r="B11">
        <f>COUNTIFS(kickstarter!$D:$D,"&gt;=40000",kickstarter!$D:$D,"&lt;45000",kickstarter!$F:$F,"successful",kickstarter!$Q:$Q,"theater")</f>
        <v>4</v>
      </c>
      <c r="C11">
        <f>COUNTIFS(kickstarter!$D:$D,"&gt;=40000",kickstarter!$D:$D,"&lt;45000",kickstarter!$F:$F,"failed",kickstarter!$Q:$Q,"theater")</f>
        <v>2</v>
      </c>
      <c r="D11">
        <f>COUNTIFS(kickstarter!$D:$D,"&gt;=40000",kickstarter!$D:$D,"&lt;45000",kickstarter!$F:$F,"canceled",kickstarter!$Q:$Q,"theater")</f>
        <v>0</v>
      </c>
      <c r="E11">
        <f t="shared" si="1"/>
        <v>6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5">
      <c r="A12" t="s">
        <v>8396</v>
      </c>
      <c r="B12">
        <f>COUNTIFS(kickstarter!$D:$D,"&gt;=45000",kickstarter!$D:$D,"&lt;50000",kickstarter!$F:$F,"successful",kickstarter!$Q:$Q,"theater")</f>
        <v>1</v>
      </c>
      <c r="C12">
        <f>COUNTIFS(kickstarter!$D:$D,"&gt;=45000",kickstarter!$D:$D,"&lt;50000",kickstarter!$F:$F,"failed",kickstarter!$Q:$Q,"theater")</f>
        <v>2</v>
      </c>
      <c r="D12">
        <f>COUNTIFS(kickstarter!$D:$D,"&gt;=45000",kickstarter!$D:$D,"&lt;50000",kickstarter!$F:$F,"canceled",kickstarter!$Q:$Q,"theater")</f>
        <v>0</v>
      </c>
      <c r="E12">
        <f t="shared" si="1"/>
        <v>3</v>
      </c>
      <c r="F12" s="20">
        <f t="shared" si="2"/>
        <v>0.33333333333333331</v>
      </c>
      <c r="G12" s="20">
        <f t="shared" si="0"/>
        <v>0.66666666666666663</v>
      </c>
      <c r="H12" s="20">
        <f t="shared" si="0"/>
        <v>0</v>
      </c>
    </row>
    <row r="13" spans="1:8" x14ac:dyDescent="0.25">
      <c r="A13" t="s">
        <v>8398</v>
      </c>
      <c r="B13">
        <f>COUNTIFS(kickstarter!$D:$D,"&gt;=50000",kickstarter!$F:$F,"successful",kickstarter!$Q:$Q,"theater")</f>
        <v>8</v>
      </c>
      <c r="C13">
        <f>COUNTIFS(kickstarter!$D:$D,"&gt;=50000",kickstarter!$F:$F,"failed",kickstarter!$Q:$Q,"theater")</f>
        <v>49</v>
      </c>
      <c r="D13">
        <f>COUNTIFS(kickstarter!$D:$D,"&gt;=50000",kickstarter!$F:$F,"canceled",kickstarter!$Q:$Q,"theater")</f>
        <v>9</v>
      </c>
      <c r="E13">
        <f t="shared" si="1"/>
        <v>66</v>
      </c>
      <c r="F13" s="20">
        <f t="shared" si="2"/>
        <v>0.12121212121212122</v>
      </c>
      <c r="G13" s="20">
        <f t="shared" si="0"/>
        <v>0.74242424242424243</v>
      </c>
      <c r="H13" s="20">
        <f t="shared" si="0"/>
        <v>0.13636363636363635</v>
      </c>
    </row>
    <row r="14" spans="1:8" ht="15.75" thickBot="1" x14ac:dyDescent="0.3">
      <c r="A14" s="19" t="s">
        <v>8400</v>
      </c>
      <c r="B14" s="19">
        <f>SUM(B2:B13)</f>
        <v>839</v>
      </c>
      <c r="C14" s="19">
        <f>SUM(C2:C13)</f>
        <v>493</v>
      </c>
      <c r="D14" s="19">
        <f>SUM(D2:D13)</f>
        <v>37</v>
      </c>
      <c r="E14" s="19">
        <f t="shared" si="1"/>
        <v>1369</v>
      </c>
    </row>
    <row r="15" spans="1:8" ht="15.75" thickTop="1" x14ac:dyDescent="0.25"/>
    <row r="16" spans="1:8" x14ac:dyDescent="0.25">
      <c r="A16" t="s">
        <v>8401</v>
      </c>
      <c r="B16">
        <f>COUNTIFS(kickstarter!$F:$F,"successful",kickstarter!$R:$R,"plays")</f>
        <v>694</v>
      </c>
      <c r="C16">
        <f>COUNTIFS(kickstarter!$F:$F,"failed",kickstarter!$R:$R,"plays")</f>
        <v>353</v>
      </c>
      <c r="D16">
        <f>COUNTIFS(kickstarter!$F:$F,"canceled",kickstarter!$R:$R,"plays")</f>
        <v>0</v>
      </c>
      <c r="E16">
        <f>SUM(E2:E13)</f>
        <v>1369</v>
      </c>
    </row>
    <row r="20" spans="1:5" x14ac:dyDescent="0.25">
      <c r="A20" t="s">
        <v>8402</v>
      </c>
      <c r="B20">
        <f>+B16-B14</f>
        <v>-145</v>
      </c>
      <c r="C20">
        <f t="shared" ref="C20" si="3">+C16-C14</f>
        <v>-140</v>
      </c>
      <c r="D20">
        <f>+D16-D14</f>
        <v>-37</v>
      </c>
      <c r="E20">
        <f>+E16-E14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</vt:lpstr>
      <vt:lpstr>Outcomes Based on Goals</vt:lpstr>
      <vt:lpstr>Outcomes Based on Goals Theater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Bates</cp:lastModifiedBy>
  <dcterms:created xsi:type="dcterms:W3CDTF">2017-04-20T15:17:24Z</dcterms:created>
  <dcterms:modified xsi:type="dcterms:W3CDTF">2020-09-27T22:58:09Z</dcterms:modified>
</cp:coreProperties>
</file>