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profiles" sheetId="2" r:id="rId1"/>
    <sheet name="meta" sheetId="1" r:id="rId2"/>
  </sheets>
  <calcPr calcId="145621"/>
</workbook>
</file>

<file path=xl/calcChain.xml><?xml version="1.0" encoding="utf-8"?>
<calcChain xmlns="http://schemas.openxmlformats.org/spreadsheetml/2006/main">
  <c r="D40" i="2" l="1"/>
  <c r="A39" i="2"/>
  <c r="D39" i="2"/>
  <c r="A38" i="2"/>
  <c r="D30" i="2"/>
  <c r="A29" i="2"/>
  <c r="D31" i="2"/>
  <c r="A30" i="2"/>
  <c r="D38" i="2"/>
  <c r="D37" i="2"/>
  <c r="D36" i="2"/>
  <c r="A37" i="2"/>
  <c r="A36" i="2"/>
  <c r="D29" i="2"/>
  <c r="D28" i="2"/>
  <c r="D27" i="2"/>
  <c r="A28" i="2"/>
  <c r="A27" i="2"/>
  <c r="E13" i="2"/>
  <c r="E14" i="2"/>
  <c r="E15" i="2"/>
  <c r="B37" i="2" s="1"/>
  <c r="E16" i="2"/>
  <c r="E36" i="2" s="1"/>
  <c r="E17" i="2"/>
  <c r="E18" i="2"/>
  <c r="E37" i="2" s="1"/>
  <c r="E19" i="2"/>
  <c r="E38" i="2" s="1"/>
  <c r="E6" i="2"/>
  <c r="B27" i="2" s="1"/>
  <c r="E7" i="2"/>
  <c r="B28" i="2" s="1"/>
  <c r="E8" i="2"/>
  <c r="E9" i="2"/>
  <c r="E27" i="2" s="1"/>
  <c r="E10" i="2"/>
  <c r="E28" i="2" s="1"/>
  <c r="E11" i="2"/>
  <c r="E29" i="2" s="1"/>
  <c r="E5" i="2"/>
  <c r="E30" i="2" l="1"/>
  <c r="B36" i="2"/>
  <c r="A40" i="2" s="1"/>
  <c r="E40" i="2"/>
  <c r="E39" i="2"/>
  <c r="B30" i="2"/>
  <c r="B29" i="2"/>
  <c r="D41" i="2"/>
  <c r="E41" i="2" s="1"/>
  <c r="A31" i="2"/>
  <c r="B31" i="2" s="1"/>
  <c r="D32" i="2"/>
  <c r="E32" i="2" s="1"/>
  <c r="E31" i="2"/>
  <c r="B38" i="2" l="1"/>
  <c r="B39" i="2"/>
  <c r="B40" i="2" s="1"/>
</calcChain>
</file>

<file path=xl/sharedStrings.xml><?xml version="1.0" encoding="utf-8"?>
<sst xmlns="http://schemas.openxmlformats.org/spreadsheetml/2006/main" count="59" uniqueCount="28">
  <si>
    <t>Cable #</t>
  </si>
  <si>
    <t>Beam #</t>
  </si>
  <si>
    <t>Long Location</t>
  </si>
  <si>
    <t>Location key</t>
  </si>
  <si>
    <t>web_top</t>
  </si>
  <si>
    <t>web_bot</t>
  </si>
  <si>
    <t>flange</t>
  </si>
  <si>
    <t>23" above top of bottom flange</t>
  </si>
  <si>
    <t>11" above top of bottom flange</t>
  </si>
  <si>
    <t>2" from flange edge</t>
  </si>
  <si>
    <t>Chan (install)</t>
  </si>
  <si>
    <t>midspan</t>
  </si>
  <si>
    <t>quarter-span</t>
  </si>
  <si>
    <t>xLoc</t>
  </si>
  <si>
    <t>zero value</t>
  </si>
  <si>
    <t>Channel</t>
  </si>
  <si>
    <t>raw strain reading</t>
  </si>
  <si>
    <t>zeroed</t>
  </si>
  <si>
    <t>elevation</t>
  </si>
  <si>
    <t>beam internal height</t>
  </si>
  <si>
    <t>in</t>
  </si>
  <si>
    <t>proile calcs</t>
  </si>
  <si>
    <t>beam 16</t>
  </si>
  <si>
    <t>1/4 span</t>
  </si>
  <si>
    <t>location</t>
  </si>
  <si>
    <t>strain</t>
  </si>
  <si>
    <t>1/2 span</t>
  </si>
  <si>
    <t>beam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</si>
</sst>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Beam 16 | 1/4-span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profile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profiles!$B$27:$B$29</c:f>
              <c:numCache>
                <c:formatCode>General</c:formatCode>
                <c:ptCount val="3"/>
                <c:pt idx="0">
                  <c:v>527.71569431817989</c:v>
                </c:pt>
                <c:pt idx="1">
                  <c:v>194.40375477272983</c:v>
                </c:pt>
                <c:pt idx="2">
                  <c:v>-502.52120973139313</c:v>
                </c:pt>
              </c:numCache>
            </c:numRef>
          </c:xVal>
          <c:yVal>
            <c:numRef>
              <c:f>profiles!$A$27:$A$29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34</c:v>
                </c:pt>
              </c:numCache>
            </c:numRef>
          </c:yVal>
          <c:smooth val="0"/>
        </c:ser>
        <c:ser>
          <c:idx val="1"/>
          <c:order val="1"/>
          <c:tx>
            <c:v>strain_readings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xVal>
            <c:numRef>
              <c:f>profiles!$B$27:$B$28</c:f>
              <c:numCache>
                <c:formatCode>General</c:formatCode>
                <c:ptCount val="2"/>
                <c:pt idx="0">
                  <c:v>527.71569431817989</c:v>
                </c:pt>
                <c:pt idx="1">
                  <c:v>194.40375477272983</c:v>
                </c:pt>
              </c:numCache>
            </c:numRef>
          </c:xVal>
          <c:yVal>
            <c:numRef>
              <c:f>profiles!$A$27:$A$28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yVal>
          <c:smooth val="0"/>
        </c:ser>
        <c:ser>
          <c:idx val="2"/>
          <c:order val="2"/>
          <c:tx>
            <c:v>neutral axis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-600</c:v>
              </c:pt>
              <c:pt idx="1">
                <c:v>600</c:v>
              </c:pt>
            </c:numLit>
          </c:xVal>
          <c:yVal>
            <c:numRef>
              <c:f>(profiles!$A$31,profiles!$A$31)</c:f>
              <c:numCache>
                <c:formatCode>General</c:formatCode>
                <c:ptCount val="2"/>
                <c:pt idx="0">
                  <c:v>17.415735678164726</c:v>
                </c:pt>
                <c:pt idx="1">
                  <c:v>17.415735678164726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1296"/>
        <c:axId val="177909760"/>
      </c:scatterChart>
      <c:valAx>
        <c:axId val="177911296"/>
        <c:scaling>
          <c:orientation val="minMax"/>
          <c:max val="600"/>
          <c:min val="-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microstrain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77909760"/>
        <c:crossesAt val="-3"/>
        <c:crossBetween val="midCat"/>
        <c:majorUnit val="200"/>
      </c:valAx>
      <c:valAx>
        <c:axId val="177909760"/>
        <c:scaling>
          <c:orientation val="minMax"/>
          <c:max val="42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spPr>
          <a:ln w="15875">
            <a:solidFill>
              <a:schemeClr val="tx1"/>
            </a:solidFill>
          </a:ln>
        </c:spPr>
        <c:crossAx val="177911296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Beam 16 | 1/2-span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strain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profiles!$E$27:$E$29</c:f>
              <c:numCache>
                <c:formatCode>General</c:formatCode>
                <c:ptCount val="3"/>
                <c:pt idx="0">
                  <c:v>695.15230829544998</c:v>
                </c:pt>
                <c:pt idx="1">
                  <c:v>279.88722318181999</c:v>
                </c:pt>
                <c:pt idx="2">
                  <c:v>-204.40026727272016</c:v>
                </c:pt>
              </c:numCache>
            </c:numRef>
          </c:xVal>
          <c:yVal>
            <c:numRef>
              <c:f>profiles!$D$27:$D$29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23</c:v>
                </c:pt>
              </c:numCache>
            </c:numRef>
          </c:yVal>
          <c:smooth val="0"/>
        </c:ser>
        <c:ser>
          <c:idx val="1"/>
          <c:order val="1"/>
          <c:tx>
            <c:v>profile</c:v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(profiles!$E$27,profiles!$E$30)</c:f>
              <c:numCache>
                <c:formatCode>General</c:formatCode>
                <c:ptCount val="2"/>
                <c:pt idx="0">
                  <c:v>695.15230829544998</c:v>
                </c:pt>
                <c:pt idx="1">
                  <c:v>-630.0627742594902</c:v>
                </c:pt>
              </c:numCache>
            </c:numRef>
          </c:xVal>
          <c:yVal>
            <c:numRef>
              <c:f>(profiles!$D$27,profiles!$D$30)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0"/>
        </c:ser>
        <c:ser>
          <c:idx val="2"/>
          <c:order val="2"/>
          <c:tx>
            <c:v>neutral axis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-700</c:v>
              </c:pt>
              <c:pt idx="1">
                <c:v>700</c:v>
              </c:pt>
            </c:numLit>
          </c:xVal>
          <c:yVal>
            <c:numRef>
              <c:f>(profiles!$D$32,profiles!$D$32)</c:f>
              <c:numCache>
                <c:formatCode>General</c:formatCode>
                <c:ptCount val="2"/>
                <c:pt idx="0">
                  <c:v>17.895728524279345</c:v>
                </c:pt>
                <c:pt idx="1">
                  <c:v>17.895728524279345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48"/>
        <c:axId val="825984"/>
      </c:scatterChart>
      <c:valAx>
        <c:axId val="824448"/>
        <c:scaling>
          <c:orientation val="minMax"/>
          <c:max val="701"/>
          <c:min val="-7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microstrain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5984"/>
        <c:crossesAt val="-3"/>
        <c:crossBetween val="midCat"/>
        <c:majorUnit val="200"/>
      </c:valAx>
      <c:valAx>
        <c:axId val="825984"/>
        <c:scaling>
          <c:orientation val="minMax"/>
          <c:max val="42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spPr>
          <a:ln w="15875">
            <a:solidFill>
              <a:schemeClr val="tx1"/>
            </a:solidFill>
          </a:ln>
        </c:spPr>
        <c:crossAx val="824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Beam 18 | 1/4-span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profiles!$B$36:$B$38</c:f>
              <c:numCache>
                <c:formatCode>General</c:formatCode>
                <c:ptCount val="3"/>
                <c:pt idx="0">
                  <c:v>461.02895513705494</c:v>
                </c:pt>
                <c:pt idx="1">
                  <c:v>153.21277893905972</c:v>
                </c:pt>
                <c:pt idx="2">
                  <c:v>-490.40286220220287</c:v>
                </c:pt>
              </c:numCache>
            </c:numRef>
          </c:xVal>
          <c:yVal>
            <c:numRef>
              <c:f>profiles!$A$36:$A$38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34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</c:spPr>
          </c:marker>
          <c:xVal>
            <c:numRef>
              <c:f>profiles!$B$36:$B$37</c:f>
              <c:numCache>
                <c:formatCode>General</c:formatCode>
                <c:ptCount val="2"/>
                <c:pt idx="0">
                  <c:v>461.02895513705494</c:v>
                </c:pt>
                <c:pt idx="1">
                  <c:v>153.21277893905972</c:v>
                </c:pt>
              </c:numCache>
            </c:numRef>
          </c:xVal>
          <c:yVal>
            <c:numRef>
              <c:f>profiles!$A$36:$A$37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yVal>
          <c:smooth val="0"/>
        </c:ser>
        <c:ser>
          <c:idx val="2"/>
          <c:order val="2"/>
          <c:tx>
            <c:v>neutral axis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-600</c:v>
              </c:pt>
              <c:pt idx="1">
                <c:v>600</c:v>
              </c:pt>
            </c:numLit>
          </c:xVal>
          <c:yVal>
            <c:numRef>
              <c:f>(profiles!$A$40,profiles!$A$40)</c:f>
              <c:numCache>
                <c:formatCode>General</c:formatCode>
                <c:ptCount val="2"/>
                <c:pt idx="0">
                  <c:v>16.475152700375311</c:v>
                </c:pt>
                <c:pt idx="1">
                  <c:v>16.475152700375311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93920"/>
        <c:axId val="128595456"/>
      </c:scatterChart>
      <c:valAx>
        <c:axId val="128593920"/>
        <c:scaling>
          <c:orientation val="minMax"/>
          <c:max val="600"/>
          <c:min val="-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microstrain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595456"/>
        <c:crossesAt val="-3"/>
        <c:crossBetween val="midCat"/>
        <c:majorUnit val="200"/>
      </c:valAx>
      <c:valAx>
        <c:axId val="128595456"/>
        <c:scaling>
          <c:orientation val="minMax"/>
          <c:max val="42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spPr>
          <a:ln w="15875">
            <a:solidFill>
              <a:schemeClr val="tx1"/>
            </a:solidFill>
          </a:ln>
        </c:spPr>
        <c:crossAx val="128593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Beam 18 | 1/2-span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profiles!$E$36:$E$38</c:f>
              <c:numCache>
                <c:formatCode>General</c:formatCode>
                <c:ptCount val="3"/>
                <c:pt idx="0">
                  <c:v>673.32800138039477</c:v>
                </c:pt>
                <c:pt idx="1">
                  <c:v>271.88482606981006</c:v>
                </c:pt>
                <c:pt idx="2">
                  <c:v>-209.36609465588981</c:v>
                </c:pt>
              </c:numCache>
            </c:numRef>
          </c:xVal>
          <c:yVal>
            <c:numRef>
              <c:f>profiles!$D$36:$D$38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23</c:v>
                </c:pt>
              </c:numCache>
            </c:numRef>
          </c:yVal>
          <c:smooth val="0"/>
        </c:ser>
        <c:ser>
          <c:idx val="1"/>
          <c:order val="1"/>
          <c:tx>
            <c:v>profile</c:v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(profiles!$E$36,profiles!$E$39)</c:f>
              <c:numCache>
                <c:formatCode>General</c:formatCode>
                <c:ptCount val="2"/>
                <c:pt idx="0">
                  <c:v>673.32800138039477</c:v>
                </c:pt>
                <c:pt idx="1">
                  <c:v>-625.21054022105454</c:v>
                </c:pt>
              </c:numCache>
            </c:numRef>
          </c:xVal>
          <c:yVal>
            <c:numRef>
              <c:f>(profiles!$D$36,profiles!$D$39)</c:f>
              <c:numCache>
                <c:formatCode>General</c:formatCode>
                <c:ptCount val="2"/>
                <c:pt idx="0">
                  <c:v>0</c:v>
                </c:pt>
                <c:pt idx="1">
                  <c:v>34</c:v>
                </c:pt>
              </c:numCache>
            </c:numRef>
          </c:yVal>
          <c:smooth val="0"/>
        </c:ser>
        <c:ser>
          <c:idx val="2"/>
          <c:order val="2"/>
          <c:tx>
            <c:v>neutral axis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-700</c:v>
              </c:pt>
              <c:pt idx="1">
                <c:v>700</c:v>
              </c:pt>
            </c:numLit>
          </c:xVal>
          <c:yVal>
            <c:numRef>
              <c:f>(profiles!$D$41,profiles!$D$41)</c:f>
              <c:numCache>
                <c:formatCode>General</c:formatCode>
                <c:ptCount val="2"/>
                <c:pt idx="0">
                  <c:v>17.715536644276902</c:v>
                </c:pt>
                <c:pt idx="1">
                  <c:v>17.715536644276902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66112"/>
        <c:axId val="128618880"/>
      </c:scatterChart>
      <c:valAx>
        <c:axId val="127466112"/>
        <c:scaling>
          <c:orientation val="minMax"/>
          <c:max val="700"/>
          <c:min val="-7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microstrain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618880"/>
        <c:crossesAt val="-3"/>
        <c:crossBetween val="midCat"/>
        <c:majorUnit val="200"/>
      </c:valAx>
      <c:valAx>
        <c:axId val="128618880"/>
        <c:scaling>
          <c:orientation val="minMax"/>
          <c:max val="42"/>
        </c:scaling>
        <c:delete val="0"/>
        <c:axPos val="l"/>
        <c:majorGridlines/>
        <c:numFmt formatCode="General" sourceLinked="1"/>
        <c:majorTickMark val="out"/>
        <c:minorTickMark val="none"/>
        <c:tickLblPos val="low"/>
        <c:spPr>
          <a:ln w="15875">
            <a:solidFill>
              <a:schemeClr val="tx1"/>
            </a:solidFill>
          </a:ln>
        </c:spPr>
        <c:crossAx val="127466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106680</xdr:rowOff>
    </xdr:from>
    <xdr:to>
      <xdr:col>10</xdr:col>
      <xdr:colOff>518160</xdr:colOff>
      <xdr:row>21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1</xdr:row>
      <xdr:rowOff>129540</xdr:rowOff>
    </xdr:from>
    <xdr:to>
      <xdr:col>16</xdr:col>
      <xdr:colOff>411480</xdr:colOff>
      <xdr:row>21</xdr:row>
      <xdr:rowOff>129540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</xdr:colOff>
      <xdr:row>22</xdr:row>
      <xdr:rowOff>114300</xdr:rowOff>
    </xdr:from>
    <xdr:to>
      <xdr:col>10</xdr:col>
      <xdr:colOff>541020</xdr:colOff>
      <xdr:row>42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22</xdr:row>
      <xdr:rowOff>160020</xdr:rowOff>
    </xdr:from>
    <xdr:to>
      <xdr:col>16</xdr:col>
      <xdr:colOff>449580</xdr:colOff>
      <xdr:row>42</xdr:row>
      <xdr:rowOff>160020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abSelected="1" workbookViewId="0">
      <selection activeCell="B3" sqref="B3"/>
    </sheetView>
  </sheetViews>
  <sheetFormatPr defaultRowHeight="14.4" x14ac:dyDescent="0.3"/>
  <sheetData>
    <row r="2" spans="1:5" x14ac:dyDescent="0.3">
      <c r="A2" t="s">
        <v>19</v>
      </c>
      <c r="B2">
        <v>34</v>
      </c>
      <c r="C2" t="s">
        <v>20</v>
      </c>
    </row>
    <row r="4" spans="1:5" x14ac:dyDescent="0.3">
      <c r="A4" t="s">
        <v>15</v>
      </c>
      <c r="B4" t="s">
        <v>0</v>
      </c>
      <c r="C4" t="s">
        <v>18</v>
      </c>
      <c r="D4" t="s">
        <v>16</v>
      </c>
      <c r="E4" t="s">
        <v>17</v>
      </c>
    </row>
    <row r="5" spans="1:5" x14ac:dyDescent="0.3">
      <c r="A5">
        <v>1</v>
      </c>
      <c r="B5">
        <v>13</v>
      </c>
      <c r="C5">
        <v>0</v>
      </c>
      <c r="D5">
        <v>2315.2109999999998</v>
      </c>
      <c r="E5">
        <f>D5-meta!F9</f>
        <v>499.54047840909971</v>
      </c>
    </row>
    <row r="6" spans="1:5" x14ac:dyDescent="0.3">
      <c r="A6">
        <v>2</v>
      </c>
      <c r="B6">
        <v>12</v>
      </c>
      <c r="C6">
        <v>0</v>
      </c>
      <c r="D6">
        <v>3515.0929999999998</v>
      </c>
      <c r="E6">
        <f>D6-meta!F10</f>
        <v>555.89091022726006</v>
      </c>
    </row>
    <row r="7" spans="1:5" x14ac:dyDescent="0.3">
      <c r="A7">
        <v>3</v>
      </c>
      <c r="B7">
        <v>14</v>
      </c>
      <c r="C7">
        <v>11</v>
      </c>
      <c r="D7">
        <v>2135.9549999999999</v>
      </c>
      <c r="E7">
        <f>D7-meta!F11</f>
        <v>194.40375477272983</v>
      </c>
    </row>
    <row r="8" spans="1:5" x14ac:dyDescent="0.3">
      <c r="A8">
        <v>4</v>
      </c>
      <c r="B8">
        <v>10</v>
      </c>
      <c r="C8">
        <v>0</v>
      </c>
      <c r="D8">
        <v>2514.3020000000001</v>
      </c>
      <c r="E8">
        <f>D8-meta!F12</f>
        <v>752.67088181818008</v>
      </c>
    </row>
    <row r="9" spans="1:5" x14ac:dyDescent="0.3">
      <c r="A9">
        <v>5</v>
      </c>
      <c r="B9">
        <v>15</v>
      </c>
      <c r="C9">
        <v>0</v>
      </c>
      <c r="D9">
        <v>2918.5279999999998</v>
      </c>
      <c r="E9">
        <f>D9-meta!F13</f>
        <v>637.63373477271989</v>
      </c>
    </row>
    <row r="10" spans="1:5" x14ac:dyDescent="0.3">
      <c r="A10">
        <v>6</v>
      </c>
      <c r="B10">
        <v>11</v>
      </c>
      <c r="C10">
        <v>11</v>
      </c>
      <c r="D10">
        <v>1921.3579999999999</v>
      </c>
      <c r="E10">
        <f>D10-meta!F14</f>
        <v>279.88722318181999</v>
      </c>
    </row>
    <row r="11" spans="1:5" x14ac:dyDescent="0.3">
      <c r="A11">
        <v>7</v>
      </c>
      <c r="B11">
        <v>5</v>
      </c>
      <c r="C11">
        <v>23</v>
      </c>
      <c r="D11">
        <v>3393.39</v>
      </c>
      <c r="E11">
        <f>D11-meta!F15</f>
        <v>-204.40026727272016</v>
      </c>
    </row>
    <row r="13" spans="1:5" x14ac:dyDescent="0.3">
      <c r="A13">
        <v>9</v>
      </c>
      <c r="B13">
        <v>1</v>
      </c>
      <c r="C13">
        <v>0</v>
      </c>
      <c r="D13">
        <v>2896.77</v>
      </c>
      <c r="E13">
        <f>D13-meta!F17</f>
        <v>470.17545770064999</v>
      </c>
    </row>
    <row r="14" spans="1:5" x14ac:dyDescent="0.3">
      <c r="A14">
        <v>10</v>
      </c>
      <c r="B14">
        <v>7</v>
      </c>
      <c r="C14">
        <v>0</v>
      </c>
      <c r="D14">
        <v>3401.9059999999999</v>
      </c>
      <c r="E14">
        <f>D14-meta!F18</f>
        <v>451.88245257345989</v>
      </c>
    </row>
    <row r="15" spans="1:5" x14ac:dyDescent="0.3">
      <c r="A15">
        <v>11</v>
      </c>
      <c r="B15">
        <v>6</v>
      </c>
      <c r="C15">
        <v>11</v>
      </c>
      <c r="D15">
        <v>2407.5529999999999</v>
      </c>
      <c r="E15">
        <f>D15-meta!F19</f>
        <v>153.21277893905972</v>
      </c>
    </row>
    <row r="16" spans="1:5" x14ac:dyDescent="0.3">
      <c r="A16">
        <v>12</v>
      </c>
      <c r="B16">
        <v>2</v>
      </c>
      <c r="C16">
        <v>0</v>
      </c>
      <c r="D16">
        <v>2257.19</v>
      </c>
      <c r="E16">
        <f>D16-meta!F20</f>
        <v>631.27237704594995</v>
      </c>
    </row>
    <row r="17" spans="1:5" x14ac:dyDescent="0.3">
      <c r="A17">
        <v>13</v>
      </c>
      <c r="B17">
        <v>8</v>
      </c>
      <c r="C17">
        <v>0</v>
      </c>
      <c r="D17">
        <v>3084.4229999999998</v>
      </c>
      <c r="E17">
        <f>D17-meta!F21</f>
        <v>715.38362571483958</v>
      </c>
    </row>
    <row r="18" spans="1:5" x14ac:dyDescent="0.3">
      <c r="A18">
        <v>14</v>
      </c>
      <c r="B18">
        <v>3</v>
      </c>
      <c r="C18">
        <v>11</v>
      </c>
      <c r="D18">
        <v>3924.748</v>
      </c>
      <c r="E18">
        <f>D18-meta!F22</f>
        <v>271.88482606981006</v>
      </c>
    </row>
    <row r="19" spans="1:5" x14ac:dyDescent="0.3">
      <c r="A19">
        <v>15</v>
      </c>
      <c r="B19">
        <v>9</v>
      </c>
      <c r="C19">
        <v>23</v>
      </c>
      <c r="D19">
        <v>2994.8690000000001</v>
      </c>
      <c r="E19">
        <f>D19-meta!F23</f>
        <v>-209.36609465588981</v>
      </c>
    </row>
    <row r="24" spans="1:5" x14ac:dyDescent="0.3">
      <c r="A24" t="s">
        <v>21</v>
      </c>
    </row>
    <row r="25" spans="1:5" x14ac:dyDescent="0.3">
      <c r="A25" t="s">
        <v>22</v>
      </c>
      <c r="B25" t="s">
        <v>23</v>
      </c>
    </row>
    <row r="26" spans="1:5" x14ac:dyDescent="0.3">
      <c r="A26" t="s">
        <v>24</v>
      </c>
      <c r="B26" t="s">
        <v>25</v>
      </c>
      <c r="D26" t="s">
        <v>22</v>
      </c>
      <c r="E26" t="s">
        <v>26</v>
      </c>
    </row>
    <row r="27" spans="1:5" x14ac:dyDescent="0.3">
      <c r="A27">
        <f>C5</f>
        <v>0</v>
      </c>
      <c r="B27">
        <f>AVERAGE(E5:E6)</f>
        <v>527.71569431817989</v>
      </c>
      <c r="D27">
        <f>C8</f>
        <v>0</v>
      </c>
      <c r="E27">
        <f>AVERAGE(E8:E9)</f>
        <v>695.15230829544998</v>
      </c>
    </row>
    <row r="28" spans="1:5" x14ac:dyDescent="0.3">
      <c r="A28">
        <f>C7</f>
        <v>11</v>
      </c>
      <c r="B28">
        <f>E7</f>
        <v>194.40375477272983</v>
      </c>
      <c r="D28">
        <f>C10</f>
        <v>11</v>
      </c>
      <c r="E28">
        <f>E10</f>
        <v>279.88722318181999</v>
      </c>
    </row>
    <row r="29" spans="1:5" x14ac:dyDescent="0.3">
      <c r="A29">
        <f>$B$2</f>
        <v>34</v>
      </c>
      <c r="B29">
        <f>FORECAST(A29,B27:B28,A27:A28)</f>
        <v>-502.52120973139313</v>
      </c>
      <c r="D29">
        <f>C11</f>
        <v>23</v>
      </c>
      <c r="E29">
        <f>E11</f>
        <v>-204.40026727272016</v>
      </c>
    </row>
    <row r="30" spans="1:5" x14ac:dyDescent="0.3">
      <c r="A30">
        <f>$B$2/2</f>
        <v>17</v>
      </c>
      <c r="B30">
        <f>FORECAST(A30,B27:B28,A27:A28)</f>
        <v>12.597242293393379</v>
      </c>
      <c r="D30">
        <f>B2</f>
        <v>34</v>
      </c>
      <c r="E30">
        <f>FORECAST(D30,E27:E29,D27:D29)</f>
        <v>-630.0627742594902</v>
      </c>
    </row>
    <row r="31" spans="1:5" x14ac:dyDescent="0.3">
      <c r="A31">
        <f>INTERCEPT(A27:A28,B27:B28)</f>
        <v>17.415735678164726</v>
      </c>
      <c r="B31">
        <f>FORECAST(A31,B27:B30,A27:A30)</f>
        <v>0</v>
      </c>
      <c r="D31">
        <f>$B$2/2</f>
        <v>17</v>
      </c>
      <c r="E31">
        <f>FORECAST(D31,E27:E29,D27:D29)</f>
        <v>35.144122486264905</v>
      </c>
    </row>
    <row r="32" spans="1:5" x14ac:dyDescent="0.3">
      <c r="D32">
        <f>INTERCEPT(D27:D29,E27:E29)</f>
        <v>17.895728524279345</v>
      </c>
      <c r="E32">
        <f>FORECAST(D32,E27:E29,D27:D29)</f>
        <v>9.442884141083141E-2</v>
      </c>
    </row>
    <row r="35" spans="1:5" x14ac:dyDescent="0.3">
      <c r="A35" t="s">
        <v>27</v>
      </c>
      <c r="B35" t="s">
        <v>23</v>
      </c>
      <c r="D35" t="s">
        <v>27</v>
      </c>
      <c r="E35" t="s">
        <v>26</v>
      </c>
    </row>
    <row r="36" spans="1:5" x14ac:dyDescent="0.3">
      <c r="A36">
        <f>C13</f>
        <v>0</v>
      </c>
      <c r="B36">
        <f>AVERAGE(E13:E14)</f>
        <v>461.02895513705494</v>
      </c>
      <c r="D36">
        <f>C16</f>
        <v>0</v>
      </c>
      <c r="E36">
        <f>AVERAGE(E16:E17)</f>
        <v>673.32800138039477</v>
      </c>
    </row>
    <row r="37" spans="1:5" x14ac:dyDescent="0.3">
      <c r="A37">
        <f>C15</f>
        <v>11</v>
      </c>
      <c r="B37">
        <f>E15</f>
        <v>153.21277893905972</v>
      </c>
      <c r="D37">
        <f>C18</f>
        <v>11</v>
      </c>
      <c r="E37">
        <f>E18</f>
        <v>271.88482606981006</v>
      </c>
    </row>
    <row r="38" spans="1:5" x14ac:dyDescent="0.3">
      <c r="A38">
        <f>$B$2</f>
        <v>34</v>
      </c>
      <c r="B38">
        <f>FORECAST(A38,B36:B37,A36:A37)</f>
        <v>-490.40286220220287</v>
      </c>
      <c r="D38">
        <f>C19</f>
        <v>23</v>
      </c>
      <c r="E38">
        <f>E19</f>
        <v>-209.36609465588981</v>
      </c>
    </row>
    <row r="39" spans="1:5" x14ac:dyDescent="0.3">
      <c r="A39">
        <f>$B$2/2</f>
        <v>17</v>
      </c>
      <c r="B39">
        <f>FORECAST(A39,B36:B37,A36:A37)</f>
        <v>-14.686953532573966</v>
      </c>
      <c r="D39">
        <f>$B$2</f>
        <v>34</v>
      </c>
      <c r="E39">
        <f>FORECAST(D39,E36:E38,D36:D38)</f>
        <v>-625.21054022105454</v>
      </c>
    </row>
    <row r="40" spans="1:5" x14ac:dyDescent="0.3">
      <c r="A40">
        <f>INTERCEPT(A36:A37,B36:B37)</f>
        <v>16.475152700375311</v>
      </c>
      <c r="B40">
        <f>FORECAST(A40,B36:B39,A36:A39)</f>
        <v>1.7053025658242404E-13</v>
      </c>
      <c r="D40">
        <f>$B$2/2</f>
        <v>17</v>
      </c>
      <c r="E40">
        <f>FORECAST(D40,E36:E38,D36:D38)</f>
        <v>27.65904814331509</v>
      </c>
    </row>
    <row r="41" spans="1:5" x14ac:dyDescent="0.3">
      <c r="D41">
        <f>INTERCEPT(D36:D38,E36:E38)</f>
        <v>17.715536644276902</v>
      </c>
      <c r="E41">
        <f>FORECAST(D41,E36:E38,D36:D38)</f>
        <v>0.17951200162781333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8" sqref="A8:A23"/>
    </sheetView>
  </sheetViews>
  <sheetFormatPr defaultRowHeight="14.4" x14ac:dyDescent="0.3"/>
  <sheetData>
    <row r="1" spans="1:6" x14ac:dyDescent="0.3">
      <c r="A1" t="s">
        <v>3</v>
      </c>
    </row>
    <row r="2" spans="1:6" x14ac:dyDescent="0.3">
      <c r="A2" t="s">
        <v>4</v>
      </c>
      <c r="B2" t="s">
        <v>7</v>
      </c>
    </row>
    <row r="3" spans="1:6" x14ac:dyDescent="0.3">
      <c r="A3" t="s">
        <v>5</v>
      </c>
      <c r="B3" t="s">
        <v>8</v>
      </c>
    </row>
    <row r="4" spans="1:6" x14ac:dyDescent="0.3">
      <c r="A4" t="s">
        <v>6</v>
      </c>
      <c r="B4" t="s">
        <v>9</v>
      </c>
    </row>
    <row r="8" spans="1:6" x14ac:dyDescent="0.3">
      <c r="A8" t="s">
        <v>0</v>
      </c>
      <c r="B8" t="s">
        <v>1</v>
      </c>
      <c r="C8" t="s">
        <v>2</v>
      </c>
      <c r="D8" t="s">
        <v>13</v>
      </c>
      <c r="E8" t="s">
        <v>10</v>
      </c>
      <c r="F8" t="s">
        <v>14</v>
      </c>
    </row>
    <row r="9" spans="1:6" x14ac:dyDescent="0.3">
      <c r="A9">
        <v>13</v>
      </c>
      <c r="B9">
        <v>16</v>
      </c>
      <c r="C9" t="s">
        <v>12</v>
      </c>
      <c r="D9" t="s">
        <v>6</v>
      </c>
      <c r="E9">
        <v>1</v>
      </c>
      <c r="F9">
        <v>1815.6705215909001</v>
      </c>
    </row>
    <row r="10" spans="1:6" x14ac:dyDescent="0.3">
      <c r="A10">
        <v>12</v>
      </c>
      <c r="B10">
        <v>16</v>
      </c>
      <c r="C10" t="s">
        <v>12</v>
      </c>
      <c r="D10" t="s">
        <v>6</v>
      </c>
      <c r="E10">
        <v>2</v>
      </c>
      <c r="F10">
        <v>2959.2020897727398</v>
      </c>
    </row>
    <row r="11" spans="1:6" x14ac:dyDescent="0.3">
      <c r="A11">
        <v>14</v>
      </c>
      <c r="B11">
        <v>16</v>
      </c>
      <c r="C11" t="s">
        <v>12</v>
      </c>
      <c r="D11" t="s">
        <v>5</v>
      </c>
      <c r="E11">
        <v>3</v>
      </c>
      <c r="F11">
        <v>1941.5512452272701</v>
      </c>
    </row>
    <row r="12" spans="1:6" x14ac:dyDescent="0.3">
      <c r="A12">
        <v>10</v>
      </c>
      <c r="B12">
        <v>16</v>
      </c>
      <c r="C12" t="s">
        <v>11</v>
      </c>
      <c r="D12" t="s">
        <v>6</v>
      </c>
      <c r="E12">
        <v>4</v>
      </c>
      <c r="F12">
        <v>1761.6311181818201</v>
      </c>
    </row>
    <row r="13" spans="1:6" x14ac:dyDescent="0.3">
      <c r="A13">
        <v>15</v>
      </c>
      <c r="B13">
        <v>16</v>
      </c>
      <c r="C13" t="s">
        <v>11</v>
      </c>
      <c r="D13" t="s">
        <v>6</v>
      </c>
      <c r="E13">
        <v>5</v>
      </c>
      <c r="F13">
        <v>2280.8942652272799</v>
      </c>
    </row>
    <row r="14" spans="1:6" x14ac:dyDescent="0.3">
      <c r="A14">
        <v>11</v>
      </c>
      <c r="B14">
        <v>16</v>
      </c>
      <c r="C14" t="s">
        <v>11</v>
      </c>
      <c r="D14" t="s">
        <v>5</v>
      </c>
      <c r="E14">
        <v>6</v>
      </c>
      <c r="F14">
        <v>1641.47077681818</v>
      </c>
    </row>
    <row r="15" spans="1:6" x14ac:dyDescent="0.3">
      <c r="A15">
        <v>5</v>
      </c>
      <c r="B15">
        <v>16</v>
      </c>
      <c r="C15" t="s">
        <v>11</v>
      </c>
      <c r="D15" t="s">
        <v>4</v>
      </c>
      <c r="E15">
        <v>7</v>
      </c>
      <c r="F15">
        <v>3597.79026727272</v>
      </c>
    </row>
    <row r="17" spans="1:6" x14ac:dyDescent="0.3">
      <c r="A17">
        <v>1</v>
      </c>
      <c r="B17">
        <v>18</v>
      </c>
      <c r="C17" t="s">
        <v>12</v>
      </c>
      <c r="D17" t="s">
        <v>6</v>
      </c>
      <c r="E17">
        <v>1</v>
      </c>
      <c r="F17">
        <v>2426.59454229935</v>
      </c>
    </row>
    <row r="18" spans="1:6" x14ac:dyDescent="0.3">
      <c r="A18">
        <v>7</v>
      </c>
      <c r="B18">
        <v>18</v>
      </c>
      <c r="C18" t="s">
        <v>12</v>
      </c>
      <c r="D18" t="s">
        <v>6</v>
      </c>
      <c r="E18">
        <v>2</v>
      </c>
      <c r="F18">
        <v>2950.0235474265401</v>
      </c>
    </row>
    <row r="19" spans="1:6" x14ac:dyDescent="0.3">
      <c r="A19">
        <v>6</v>
      </c>
      <c r="B19">
        <v>18</v>
      </c>
      <c r="C19" t="s">
        <v>12</v>
      </c>
      <c r="D19" t="s">
        <v>5</v>
      </c>
      <c r="E19">
        <v>3</v>
      </c>
      <c r="F19">
        <v>2254.3402210609402</v>
      </c>
    </row>
    <row r="20" spans="1:6" x14ac:dyDescent="0.3">
      <c r="A20">
        <v>2</v>
      </c>
      <c r="B20">
        <v>18</v>
      </c>
      <c r="C20" t="s">
        <v>11</v>
      </c>
      <c r="D20" t="s">
        <v>6</v>
      </c>
      <c r="E20">
        <v>4</v>
      </c>
      <c r="F20">
        <v>1625.9176229540501</v>
      </c>
    </row>
    <row r="21" spans="1:6" x14ac:dyDescent="0.3">
      <c r="A21">
        <v>8</v>
      </c>
      <c r="B21">
        <v>18</v>
      </c>
      <c r="C21" t="s">
        <v>11</v>
      </c>
      <c r="D21" t="s">
        <v>6</v>
      </c>
      <c r="E21">
        <v>5</v>
      </c>
      <c r="F21">
        <v>2369.0393742851602</v>
      </c>
    </row>
    <row r="22" spans="1:6" x14ac:dyDescent="0.3">
      <c r="A22">
        <v>3</v>
      </c>
      <c r="B22">
        <v>18</v>
      </c>
      <c r="C22" t="s">
        <v>11</v>
      </c>
      <c r="D22" t="s">
        <v>5</v>
      </c>
      <c r="E22">
        <v>6</v>
      </c>
      <c r="F22">
        <v>3652.86317393019</v>
      </c>
    </row>
    <row r="23" spans="1:6" x14ac:dyDescent="0.3">
      <c r="A23">
        <v>9</v>
      </c>
      <c r="B23">
        <v>18</v>
      </c>
      <c r="C23" t="s">
        <v>11</v>
      </c>
      <c r="D23" t="s">
        <v>4</v>
      </c>
      <c r="E23">
        <v>7</v>
      </c>
      <c r="F23">
        <v>3204.23509465589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profiles</vt:lpstr>
      <vt:lpstr>meta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2017-08-03T17:55:04Z</dcterms:created>
  <dcterms:modified xsi:type="dcterms:W3CDTF">2018-11-13T19:02:36Z</dcterms:modified>
</cp:coreProperties>
</file>